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gif" ContentType="image/gif"/>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935" yWindow="510" windowWidth="19665" windowHeight="12540" tabRatio="932"/>
  </bookViews>
  <sheets>
    <sheet name="readme" sheetId="4" r:id="rId1"/>
    <sheet name="jährl_Abgänge_LF12_Kalib_stratu" sheetId="9" r:id="rId2"/>
    <sheet name="jährl_Abgänge_LFI23_stratu" sheetId="10" r:id="rId3"/>
    <sheet name="jährl_Abgänge_LFI34a_stratu" sheetId="11" r:id="rId4"/>
    <sheet name="Zuwachs_Jährliche_Daten_summe" sheetId="6" r:id="rId5"/>
    <sheet name="Vorrat_hektarwerte" sheetId="5" r:id="rId6"/>
    <sheet name="Vorrat_summen" sheetId="12" r:id="rId7"/>
    <sheet name="Datenlieferung_Beat_09122014" sheetId="19" r:id="rId8"/>
  </sheets>
  <definedNames>
    <definedName name="_xlnm.Print_Area" localSheetId="1">jährl_Abgänge_LF12_Kalib_stratu!$A$29:$AF$45</definedName>
    <definedName name="_xlnm.Print_Area" localSheetId="2">jährl_Abgänge_LFI23_stratu!$A$5:$O$163</definedName>
    <definedName name="_xlnm.Print_Area" localSheetId="3">jährl_Abgänge_LFI34a_stratu!$A$5:$O$163</definedName>
  </definedNames>
  <calcPr calcId="125725"/>
</workbook>
</file>

<file path=xl/calcChain.xml><?xml version="1.0" encoding="utf-8"?>
<calcChain xmlns="http://schemas.openxmlformats.org/spreadsheetml/2006/main">
  <c r="CL48" i="19"/>
  <c r="CL47"/>
  <c r="CL46"/>
  <c r="CL45"/>
  <c r="CL44"/>
  <c r="CL43"/>
  <c r="CL42"/>
  <c r="CL41"/>
  <c r="CL40"/>
  <c r="CL39"/>
  <c r="CL38"/>
  <c r="CL37"/>
  <c r="CL36"/>
  <c r="CL35"/>
  <c r="CL34"/>
  <c r="AH74" i="5"/>
  <c r="Z82" i="6"/>
  <c r="Z45"/>
  <c r="DH88" i="5"/>
  <c r="DH87"/>
  <c r="DH86"/>
  <c r="DH85"/>
  <c r="DH84"/>
  <c r="DH83"/>
  <c r="DH82"/>
  <c r="DH81"/>
  <c r="DH80"/>
  <c r="DH79"/>
  <c r="DH78"/>
  <c r="DH77"/>
  <c r="DH76"/>
  <c r="DH75"/>
  <c r="DH74"/>
  <c r="DH65"/>
  <c r="DH64"/>
  <c r="DH63"/>
  <c r="DH62"/>
  <c r="DH61"/>
  <c r="DH60"/>
  <c r="DH59"/>
  <c r="DH58"/>
  <c r="DH57"/>
  <c r="DH56"/>
  <c r="DH55"/>
  <c r="DH54"/>
  <c r="DH53"/>
  <c r="DH52"/>
  <c r="DH51"/>
  <c r="DH41"/>
  <c r="DH40"/>
  <c r="DH39"/>
  <c r="DH38"/>
  <c r="DH37"/>
  <c r="DH36"/>
  <c r="DH35"/>
  <c r="DH34"/>
  <c r="DH33"/>
  <c r="DH32"/>
  <c r="DH31"/>
  <c r="DH30"/>
  <c r="DH29"/>
  <c r="DH28"/>
  <c r="DH27"/>
  <c r="DH26"/>
  <c r="DH25"/>
  <c r="DH24"/>
  <c r="DH23"/>
  <c r="DH22"/>
  <c r="DH21"/>
  <c r="DH20"/>
  <c r="DH19"/>
  <c r="DH18"/>
  <c r="DH17"/>
  <c r="DH16"/>
  <c r="DH15"/>
  <c r="DH14"/>
  <c r="DH13"/>
  <c r="DH12"/>
  <c r="DH11"/>
  <c r="DH10"/>
  <c r="DH9"/>
  <c r="DH8"/>
  <c r="DG61"/>
  <c r="DF61"/>
  <c r="DE61"/>
  <c r="DD61"/>
  <c r="DC61"/>
  <c r="DG60"/>
  <c r="DF60"/>
  <c r="DE60"/>
  <c r="DD60"/>
  <c r="DC60"/>
  <c r="DB61"/>
  <c r="DB60"/>
  <c r="DA61"/>
  <c r="DA60"/>
  <c r="AG118" i="12"/>
  <c r="DH111" l="1"/>
  <c r="DH110"/>
  <c r="DH109"/>
  <c r="DH108"/>
  <c r="DH107"/>
  <c r="DH106"/>
  <c r="DH105"/>
  <c r="DH104"/>
  <c r="DH103"/>
  <c r="DH102"/>
  <c r="DH101"/>
  <c r="DH100"/>
  <c r="DH99"/>
  <c r="DH98"/>
  <c r="DH97"/>
  <c r="DH91"/>
  <c r="DH88"/>
  <c r="DH87"/>
  <c r="DH86"/>
  <c r="DH85"/>
  <c r="DH84"/>
  <c r="DH83"/>
  <c r="DH82"/>
  <c r="DH81"/>
  <c r="DH80"/>
  <c r="DH79"/>
  <c r="DH78"/>
  <c r="DH77"/>
  <c r="DH76"/>
  <c r="DH75"/>
  <c r="DH89" s="1"/>
  <c r="DH90" s="1"/>
  <c r="DH74"/>
  <c r="DH66"/>
  <c r="DH65"/>
  <c r="DH64"/>
  <c r="DH63"/>
  <c r="DH62"/>
  <c r="DH61"/>
  <c r="DH60"/>
  <c r="DH59"/>
  <c r="DH58"/>
  <c r="DH57"/>
  <c r="DH56"/>
  <c r="DH55"/>
  <c r="DH54"/>
  <c r="DH53"/>
  <c r="DH52"/>
  <c r="DH42"/>
  <c r="DH41"/>
  <c r="DH40"/>
  <c r="DH39"/>
  <c r="DH38"/>
  <c r="DH37"/>
  <c r="DH36"/>
  <c r="DH35"/>
  <c r="DH34"/>
  <c r="DH33"/>
  <c r="DH32"/>
  <c r="DH31"/>
  <c r="DH30"/>
  <c r="DH29"/>
  <c r="DH28"/>
  <c r="DH27"/>
  <c r="DH26"/>
  <c r="DH25"/>
  <c r="DH24"/>
  <c r="DH23"/>
  <c r="DH22"/>
  <c r="DH21"/>
  <c r="DH20"/>
  <c r="DH19"/>
  <c r="DH18"/>
  <c r="DH17"/>
  <c r="DH16"/>
  <c r="DH15"/>
  <c r="DH14"/>
  <c r="DH13"/>
  <c r="DH12"/>
  <c r="DH11"/>
  <c r="DH10"/>
  <c r="DH9"/>
  <c r="DB9"/>
  <c r="DA9"/>
  <c r="CI9"/>
  <c r="CH9"/>
  <c r="BX42"/>
  <c r="BX41"/>
  <c r="BX40"/>
  <c r="BX39"/>
  <c r="BX38"/>
  <c r="BX37"/>
  <c r="BX36"/>
  <c r="BX35"/>
  <c r="BX34"/>
  <c r="BX33"/>
  <c r="BX32"/>
  <c r="BX31"/>
  <c r="BX30"/>
  <c r="BX29"/>
  <c r="BX28"/>
  <c r="BX27"/>
  <c r="BX26"/>
  <c r="BX25"/>
  <c r="BX24"/>
  <c r="BX23"/>
  <c r="BX22"/>
  <c r="BX21"/>
  <c r="BX20"/>
  <c r="BX19"/>
  <c r="BX18"/>
  <c r="BX17"/>
  <c r="BX16"/>
  <c r="BX15"/>
  <c r="BX14"/>
  <c r="BX13"/>
  <c r="BX12"/>
  <c r="BX11"/>
  <c r="BX10"/>
  <c r="BX9"/>
  <c r="BX41" i="5"/>
  <c r="BX40"/>
  <c r="BX65" s="1"/>
  <c r="BX39"/>
  <c r="BX38"/>
  <c r="BX64" s="1"/>
  <c r="BX37"/>
  <c r="BX36"/>
  <c r="BX63" s="1"/>
  <c r="BX35"/>
  <c r="BX34"/>
  <c r="BX62" s="1"/>
  <c r="BX33"/>
  <c r="BX32"/>
  <c r="BX31"/>
  <c r="BX30"/>
  <c r="BX61" s="1"/>
  <c r="BX29"/>
  <c r="BX28"/>
  <c r="BX27"/>
  <c r="BX26"/>
  <c r="BX60" s="1"/>
  <c r="BX25"/>
  <c r="BX24"/>
  <c r="BX59" s="1"/>
  <c r="BX23"/>
  <c r="BX22"/>
  <c r="BX58" s="1"/>
  <c r="BX21"/>
  <c r="BX20"/>
  <c r="BX57" s="1"/>
  <c r="BX19"/>
  <c r="BX18"/>
  <c r="BX56" s="1"/>
  <c r="BX17"/>
  <c r="BX16"/>
  <c r="BX55" s="1"/>
  <c r="BX15"/>
  <c r="BX14"/>
  <c r="BX54" s="1"/>
  <c r="BX13"/>
  <c r="BX12"/>
  <c r="BX53" s="1"/>
  <c r="BX11"/>
  <c r="BX10"/>
  <c r="BX52" s="1"/>
  <c r="BX9"/>
  <c r="BX8"/>
  <c r="BX51" s="1"/>
  <c r="M24" i="10"/>
  <c r="L24"/>
  <c r="K24"/>
  <c r="J24"/>
  <c r="I24"/>
  <c r="H24"/>
  <c r="G24"/>
  <c r="F24"/>
  <c r="E24"/>
  <c r="D24"/>
  <c r="M23"/>
  <c r="L23"/>
  <c r="K23"/>
  <c r="J23"/>
  <c r="I23"/>
  <c r="H23"/>
  <c r="G23"/>
  <c r="F23"/>
  <c r="E23"/>
  <c r="D23"/>
  <c r="M22"/>
  <c r="L22"/>
  <c r="K22"/>
  <c r="J22"/>
  <c r="I22"/>
  <c r="H22"/>
  <c r="G22"/>
  <c r="F22"/>
  <c r="E22"/>
  <c r="D22"/>
  <c r="M21"/>
  <c r="L21"/>
  <c r="K21"/>
  <c r="J21"/>
  <c r="I21"/>
  <c r="H21"/>
  <c r="G21"/>
  <c r="F21"/>
  <c r="E21"/>
  <c r="D21"/>
  <c r="M20"/>
  <c r="L20"/>
  <c r="K20"/>
  <c r="J20"/>
  <c r="I20"/>
  <c r="H20"/>
  <c r="G20"/>
  <c r="F20"/>
  <c r="E20"/>
  <c r="D20"/>
  <c r="M19"/>
  <c r="L19"/>
  <c r="K19"/>
  <c r="J19"/>
  <c r="I19"/>
  <c r="H19"/>
  <c r="G19"/>
  <c r="F19"/>
  <c r="E19"/>
  <c r="D19"/>
  <c r="M18"/>
  <c r="L18"/>
  <c r="K18"/>
  <c r="J18"/>
  <c r="I18"/>
  <c r="H18"/>
  <c r="G18"/>
  <c r="F18"/>
  <c r="E18"/>
  <c r="D18"/>
  <c r="M17"/>
  <c r="L17"/>
  <c r="K17"/>
  <c r="J17"/>
  <c r="I17"/>
  <c r="H17"/>
  <c r="G17"/>
  <c r="F17"/>
  <c r="E17"/>
  <c r="D17"/>
  <c r="M16"/>
  <c r="L16"/>
  <c r="K16"/>
  <c r="J16"/>
  <c r="I16"/>
  <c r="H16"/>
  <c r="G16"/>
  <c r="F16"/>
  <c r="E16"/>
  <c r="D16"/>
  <c r="M15"/>
  <c r="L15"/>
  <c r="K15"/>
  <c r="J15"/>
  <c r="I15"/>
  <c r="H15"/>
  <c r="G15"/>
  <c r="F15"/>
  <c r="E15"/>
  <c r="D15"/>
  <c r="AX8" i="5"/>
  <c r="T83" i="11"/>
  <c r="D89"/>
  <c r="J203"/>
  <c r="J202"/>
  <c r="J201"/>
  <c r="J200"/>
  <c r="J199"/>
  <c r="J198"/>
  <c r="J197"/>
  <c r="J196"/>
  <c r="J195"/>
  <c r="J194"/>
  <c r="J193"/>
  <c r="J192"/>
  <c r="J191"/>
  <c r="J190"/>
  <c r="J189"/>
  <c r="J188"/>
  <c r="J187"/>
  <c r="J186"/>
  <c r="J185"/>
  <c r="J184"/>
  <c r="J183"/>
  <c r="J182"/>
  <c r="J181"/>
  <c r="J180"/>
  <c r="J179"/>
  <c r="J178"/>
  <c r="J177"/>
  <c r="J176"/>
  <c r="J175"/>
  <c r="J174"/>
  <c r="J173"/>
  <c r="J172"/>
  <c r="J171"/>
  <c r="J170"/>
  <c r="J163"/>
  <c r="J162"/>
  <c r="J161"/>
  <c r="J160"/>
  <c r="J159"/>
  <c r="J158"/>
  <c r="J157"/>
  <c r="J156"/>
  <c r="J155"/>
  <c r="J154"/>
  <c r="J153"/>
  <c r="J152"/>
  <c r="J151"/>
  <c r="J150"/>
  <c r="J149"/>
  <c r="J148"/>
  <c r="J147"/>
  <c r="J146"/>
  <c r="J145"/>
  <c r="J144"/>
  <c r="J143"/>
  <c r="J142"/>
  <c r="J141"/>
  <c r="J140"/>
  <c r="J139"/>
  <c r="J138"/>
  <c r="J137"/>
  <c r="J136"/>
  <c r="J135"/>
  <c r="J134"/>
  <c r="J133"/>
  <c r="J132"/>
  <c r="J131"/>
  <c r="J130"/>
  <c r="J122"/>
  <c r="J121"/>
  <c r="J120"/>
  <c r="J119"/>
  <c r="J118"/>
  <c r="J117"/>
  <c r="J116"/>
  <c r="J115"/>
  <c r="J114"/>
  <c r="J113"/>
  <c r="J112"/>
  <c r="J111"/>
  <c r="J110"/>
  <c r="J109"/>
  <c r="J108"/>
  <c r="J107"/>
  <c r="J106"/>
  <c r="J105"/>
  <c r="J104"/>
  <c r="J103"/>
  <c r="J102"/>
  <c r="J101"/>
  <c r="J100"/>
  <c r="J99"/>
  <c r="J98"/>
  <c r="J97"/>
  <c r="J96"/>
  <c r="J95"/>
  <c r="J94"/>
  <c r="J93"/>
  <c r="J92"/>
  <c r="J91"/>
  <c r="J90"/>
  <c r="J89"/>
  <c r="I89"/>
  <c r="E50"/>
  <c r="E49"/>
  <c r="E48"/>
  <c r="D50"/>
  <c r="D49"/>
  <c r="D48"/>
  <c r="Y81"/>
  <c r="Y80"/>
  <c r="Y79"/>
  <c r="Y78"/>
  <c r="Y77"/>
  <c r="Y76"/>
  <c r="Y75"/>
  <c r="Y74"/>
  <c r="Y73"/>
  <c r="Y72"/>
  <c r="Y71"/>
  <c r="Y70"/>
  <c r="Y69"/>
  <c r="Y68"/>
  <c r="Y67"/>
  <c r="Y66"/>
  <c r="Y65"/>
  <c r="Y64"/>
  <c r="Y63"/>
  <c r="Y62"/>
  <c r="Y61"/>
  <c r="Y60"/>
  <c r="Y59"/>
  <c r="Y58"/>
  <c r="Y57"/>
  <c r="Y56"/>
  <c r="Y55"/>
  <c r="Y54"/>
  <c r="Y53"/>
  <c r="Y52"/>
  <c r="Y51"/>
  <c r="Y50"/>
  <c r="Y49"/>
  <c r="Y48"/>
  <c r="J24" l="1"/>
  <c r="J23"/>
  <c r="J22"/>
  <c r="J21"/>
  <c r="J20"/>
  <c r="J19"/>
  <c r="J18"/>
  <c r="J17"/>
  <c r="J16"/>
  <c r="J15"/>
  <c r="J25" s="1"/>
  <c r="I15"/>
  <c r="AG46" i="9"/>
  <c r="AF46"/>
  <c r="BX88" i="5"/>
  <c r="BX87"/>
  <c r="BX86"/>
  <c r="BX85"/>
  <c r="BX84"/>
  <c r="BX83"/>
  <c r="BX82"/>
  <c r="BX81"/>
  <c r="BX80"/>
  <c r="BX79"/>
  <c r="BX78"/>
  <c r="BX77"/>
  <c r="BX76"/>
  <c r="BX75"/>
  <c r="BX74"/>
  <c r="Z131" i="6" l="1"/>
  <c r="Y45"/>
  <c r="D45"/>
  <c r="H41" i="5" l="1"/>
  <c r="H40"/>
  <c r="H39"/>
  <c r="H38"/>
  <c r="H37"/>
  <c r="H36"/>
  <c r="H35"/>
  <c r="H34"/>
  <c r="H33"/>
  <c r="H32"/>
  <c r="H31"/>
  <c r="H30"/>
  <c r="H29"/>
  <c r="H28"/>
  <c r="H27"/>
  <c r="H26"/>
  <c r="H25"/>
  <c r="H24"/>
  <c r="H23"/>
  <c r="H22"/>
  <c r="H21"/>
  <c r="H20"/>
  <c r="H19"/>
  <c r="H18"/>
  <c r="H17"/>
  <c r="H16"/>
  <c r="H15"/>
  <c r="H14"/>
  <c r="H13"/>
  <c r="H12"/>
  <c r="H11"/>
  <c r="H10"/>
  <c r="H9"/>
  <c r="H8"/>
  <c r="AD159" i="6"/>
  <c r="AF155"/>
  <c r="AE155"/>
  <c r="AD155"/>
  <c r="AC155"/>
  <c r="AB155"/>
  <c r="AA155"/>
  <c r="Z155"/>
  <c r="AF154"/>
  <c r="AE154"/>
  <c r="AD154"/>
  <c r="AC154"/>
  <c r="AB154"/>
  <c r="AA154"/>
  <c r="Z154"/>
  <c r="AF153"/>
  <c r="AE153"/>
  <c r="AD153"/>
  <c r="AC153"/>
  <c r="AB153"/>
  <c r="AA153"/>
  <c r="Z153"/>
  <c r="AF152"/>
  <c r="AE152"/>
  <c r="AD152"/>
  <c r="AC152"/>
  <c r="AB152"/>
  <c r="AA152"/>
  <c r="Z152"/>
  <c r="AF151"/>
  <c r="AE151"/>
  <c r="AD151"/>
  <c r="AC151"/>
  <c r="AB151"/>
  <c r="AA151"/>
  <c r="Z151"/>
  <c r="AF150"/>
  <c r="AE150"/>
  <c r="AD150"/>
  <c r="AC150"/>
  <c r="AB150"/>
  <c r="AA150"/>
  <c r="Z150"/>
  <c r="AF149"/>
  <c r="AE149"/>
  <c r="AD149"/>
  <c r="AC149"/>
  <c r="AB149"/>
  <c r="AA149"/>
  <c r="Z149"/>
  <c r="AF148"/>
  <c r="AE148"/>
  <c r="AD148"/>
  <c r="AC148"/>
  <c r="AB148"/>
  <c r="AA148"/>
  <c r="Z148"/>
  <c r="AF147"/>
  <c r="AE147"/>
  <c r="AD147"/>
  <c r="AC147"/>
  <c r="AB147"/>
  <c r="AA147"/>
  <c r="Z147"/>
  <c r="AF146"/>
  <c r="AE146"/>
  <c r="AD146"/>
  <c r="AC146"/>
  <c r="AB146"/>
  <c r="AA146"/>
  <c r="Z146"/>
  <c r="AF145"/>
  <c r="AE145"/>
  <c r="AD145"/>
  <c r="AC145"/>
  <c r="AB145"/>
  <c r="AA145"/>
  <c r="Z145"/>
  <c r="AF144"/>
  <c r="AE144"/>
  <c r="AD144"/>
  <c r="AC144"/>
  <c r="AB144"/>
  <c r="AA144"/>
  <c r="Z144"/>
  <c r="AF143"/>
  <c r="AE143"/>
  <c r="AD143"/>
  <c r="AC143"/>
  <c r="AB143"/>
  <c r="AA143"/>
  <c r="Z143"/>
  <c r="AF142"/>
  <c r="AE142"/>
  <c r="AD142"/>
  <c r="AC142"/>
  <c r="AB142"/>
  <c r="AA142"/>
  <c r="Z142"/>
  <c r="AF141"/>
  <c r="AE141"/>
  <c r="AD141"/>
  <c r="AC141"/>
  <c r="AB141"/>
  <c r="AA141"/>
  <c r="Z141"/>
  <c r="AF140"/>
  <c r="AE140"/>
  <c r="AD140"/>
  <c r="AC140"/>
  <c r="AB140"/>
  <c r="AA140"/>
  <c r="Z140"/>
  <c r="AF139"/>
  <c r="AE139"/>
  <c r="AD139"/>
  <c r="AC139"/>
  <c r="AB139"/>
  <c r="AA139"/>
  <c r="Z139"/>
  <c r="AF138"/>
  <c r="AE138"/>
  <c r="AD138"/>
  <c r="AC138"/>
  <c r="AB138"/>
  <c r="AA138"/>
  <c r="Z138"/>
  <c r="AF137"/>
  <c r="AE137"/>
  <c r="AD137"/>
  <c r="AC137"/>
  <c r="AB137"/>
  <c r="AA137"/>
  <c r="Z137"/>
  <c r="AF136"/>
  <c r="AE136"/>
  <c r="AD136"/>
  <c r="AC136"/>
  <c r="AB136"/>
  <c r="AA136"/>
  <c r="Z136"/>
  <c r="AF135"/>
  <c r="AE135"/>
  <c r="AD135"/>
  <c r="AC135"/>
  <c r="AB135"/>
  <c r="AA135"/>
  <c r="Z135"/>
  <c r="AF134"/>
  <c r="AE134"/>
  <c r="AD134"/>
  <c r="AC134"/>
  <c r="AB134"/>
  <c r="AA134"/>
  <c r="Z134"/>
  <c r="AF133"/>
  <c r="AE133"/>
  <c r="AD133"/>
  <c r="AC133"/>
  <c r="AB133"/>
  <c r="AA133"/>
  <c r="Z133"/>
  <c r="AF132"/>
  <c r="AE132"/>
  <c r="AD132"/>
  <c r="AC132"/>
  <c r="AB132"/>
  <c r="AA132"/>
  <c r="Z132"/>
  <c r="AF131"/>
  <c r="AE131"/>
  <c r="AD131"/>
  <c r="AC131"/>
  <c r="AB131"/>
  <c r="AA131"/>
  <c r="AF130"/>
  <c r="AE130"/>
  <c r="AD130"/>
  <c r="AC130"/>
  <c r="AB130"/>
  <c r="AA130"/>
  <c r="Z130"/>
  <c r="AF129"/>
  <c r="AE129"/>
  <c r="AD129"/>
  <c r="AC129"/>
  <c r="AB129"/>
  <c r="AA129"/>
  <c r="Z129"/>
  <c r="AF128"/>
  <c r="AE128"/>
  <c r="AD128"/>
  <c r="AC128"/>
  <c r="AB128"/>
  <c r="AA128"/>
  <c r="Z128"/>
  <c r="AF127"/>
  <c r="AE127"/>
  <c r="AD127"/>
  <c r="AC127"/>
  <c r="AB127"/>
  <c r="AA127"/>
  <c r="Z127"/>
  <c r="AF126"/>
  <c r="AE126"/>
  <c r="AD126"/>
  <c r="AC126"/>
  <c r="AB126"/>
  <c r="AA126"/>
  <c r="Z126"/>
  <c r="AF125"/>
  <c r="AE125"/>
  <c r="AD125"/>
  <c r="AC125"/>
  <c r="AB125"/>
  <c r="AA125"/>
  <c r="Z125"/>
  <c r="AF124"/>
  <c r="AE124"/>
  <c r="AD124"/>
  <c r="AC124"/>
  <c r="AB124"/>
  <c r="AA124"/>
  <c r="Z124"/>
  <c r="AF123"/>
  <c r="AE123"/>
  <c r="AD123"/>
  <c r="AC123"/>
  <c r="AB123"/>
  <c r="AA123"/>
  <c r="Z123"/>
  <c r="AF122"/>
  <c r="AE122"/>
  <c r="AD122"/>
  <c r="AC122"/>
  <c r="AB122"/>
  <c r="AA122"/>
  <c r="Z122"/>
  <c r="Y122"/>
  <c r="O45"/>
  <c r="M45"/>
  <c r="E45"/>
  <c r="AN8" i="5" l="1"/>
  <c r="AJ8"/>
  <c r="D122" i="6"/>
  <c r="DA90" i="12"/>
  <c r="L43"/>
  <c r="K43"/>
  <c r="J43"/>
  <c r="DA89"/>
  <c r="AQ9" i="9"/>
  <c r="AQ8"/>
  <c r="AQ10" s="1"/>
  <c r="F8" i="5" l="1"/>
  <c r="D116" i="9"/>
  <c r="D115"/>
  <c r="D114"/>
  <c r="D113"/>
  <c r="D112"/>
  <c r="D111"/>
  <c r="D110"/>
  <c r="D109"/>
  <c r="D108"/>
  <c r="D107"/>
  <c r="D106"/>
  <c r="D105"/>
  <c r="D104"/>
  <c r="D103"/>
  <c r="D102"/>
  <c r="D101"/>
  <c r="D100"/>
  <c r="D98"/>
  <c r="D97"/>
  <c r="D96"/>
  <c r="D94"/>
  <c r="D92"/>
  <c r="D74"/>
  <c r="H107" i="12"/>
  <c r="H106"/>
  <c r="G107"/>
  <c r="G106"/>
  <c r="F111"/>
  <c r="F110"/>
  <c r="F109"/>
  <c r="F108"/>
  <c r="F107"/>
  <c r="F106"/>
  <c r="F105"/>
  <c r="F104"/>
  <c r="F103"/>
  <c r="F102"/>
  <c r="F101"/>
  <c r="F100"/>
  <c r="F99"/>
  <c r="F98"/>
  <c r="F97"/>
  <c r="N8" i="5" l="1"/>
  <c r="P45" i="6"/>
  <c r="D133" i="9"/>
  <c r="DA104" i="12"/>
  <c r="DA97"/>
  <c r="DA8" i="5"/>
  <c r="DA111" i="12"/>
  <c r="DA110"/>
  <c r="DA109"/>
  <c r="DA108"/>
  <c r="DA107"/>
  <c r="DA106"/>
  <c r="DA105"/>
  <c r="DA103"/>
  <c r="DA102"/>
  <c r="DA101"/>
  <c r="DA100"/>
  <c r="DA99"/>
  <c r="DA98"/>
  <c r="AN111"/>
  <c r="AN110"/>
  <c r="AN109"/>
  <c r="AN108"/>
  <c r="AN107"/>
  <c r="AN106"/>
  <c r="AN105"/>
  <c r="AN104"/>
  <c r="AN103"/>
  <c r="AN102"/>
  <c r="AN101"/>
  <c r="AN100"/>
  <c r="AN99"/>
  <c r="AN98"/>
  <c r="AN97"/>
  <c r="AM111"/>
  <c r="AM110"/>
  <c r="AM109"/>
  <c r="AM108"/>
  <c r="AM107"/>
  <c r="AM106"/>
  <c r="AM105"/>
  <c r="AM104"/>
  <c r="AM103"/>
  <c r="AM102"/>
  <c r="AM101"/>
  <c r="AM100"/>
  <c r="AM99"/>
  <c r="AM98"/>
  <c r="AM97"/>
  <c r="AL111"/>
  <c r="AL110"/>
  <c r="AL109"/>
  <c r="AL108"/>
  <c r="AL107"/>
  <c r="AL106"/>
  <c r="AL105"/>
  <c r="AL104"/>
  <c r="AL103"/>
  <c r="AL102"/>
  <c r="AL101"/>
  <c r="AL100"/>
  <c r="AL99"/>
  <c r="AL98"/>
  <c r="AL97"/>
  <c r="AK111"/>
  <c r="AK110"/>
  <c r="AK109"/>
  <c r="AK108"/>
  <c r="AK107"/>
  <c r="AK106"/>
  <c r="AK105"/>
  <c r="AK104"/>
  <c r="AK103"/>
  <c r="AK102"/>
  <c r="AK101"/>
  <c r="AK100"/>
  <c r="AK99"/>
  <c r="AK98"/>
  <c r="AK97"/>
  <c r="AJ111"/>
  <c r="AJ110"/>
  <c r="AJ109"/>
  <c r="AJ108"/>
  <c r="AJ107"/>
  <c r="AJ106"/>
  <c r="AJ105"/>
  <c r="AJ104"/>
  <c r="AJ103"/>
  <c r="AJ102"/>
  <c r="AJ101"/>
  <c r="AJ100"/>
  <c r="AJ99"/>
  <c r="AJ98"/>
  <c r="AJ97"/>
  <c r="AI111"/>
  <c r="AI110"/>
  <c r="AI109"/>
  <c r="AI108"/>
  <c r="AI107"/>
  <c r="AI106"/>
  <c r="AI105"/>
  <c r="AI104"/>
  <c r="AI103"/>
  <c r="AI102"/>
  <c r="AI101"/>
  <c r="AI100"/>
  <c r="AI99"/>
  <c r="AI98"/>
  <c r="AI97"/>
  <c r="AH111"/>
  <c r="AH110"/>
  <c r="AH109"/>
  <c r="AH108"/>
  <c r="AH107"/>
  <c r="AH106"/>
  <c r="AH105"/>
  <c r="AH104"/>
  <c r="AH103"/>
  <c r="AH102"/>
  <c r="AH101"/>
  <c r="AH100"/>
  <c r="AH99"/>
  <c r="AH98"/>
  <c r="AH97"/>
  <c r="AG111"/>
  <c r="AG110"/>
  <c r="AG109"/>
  <c r="AG108"/>
  <c r="AG107"/>
  <c r="AG106"/>
  <c r="AG105"/>
  <c r="AG104"/>
  <c r="AG103"/>
  <c r="AG102"/>
  <c r="AG101"/>
  <c r="AG100"/>
  <c r="AG99"/>
  <c r="AG98"/>
  <c r="AG97"/>
  <c r="AF111"/>
  <c r="AF110"/>
  <c r="AF109"/>
  <c r="AF108"/>
  <c r="AF107"/>
  <c r="AF106"/>
  <c r="AF105"/>
  <c r="AF104"/>
  <c r="AF103"/>
  <c r="AF102"/>
  <c r="AF101"/>
  <c r="AF100"/>
  <c r="AF99"/>
  <c r="AF98"/>
  <c r="AF97"/>
  <c r="AE111"/>
  <c r="AE110"/>
  <c r="AE109"/>
  <c r="AE108"/>
  <c r="AE107"/>
  <c r="AE106"/>
  <c r="AE105"/>
  <c r="AE104"/>
  <c r="AE103"/>
  <c r="AE102"/>
  <c r="AE101"/>
  <c r="AE100"/>
  <c r="AE99"/>
  <c r="AE98"/>
  <c r="AE97"/>
  <c r="AD111"/>
  <c r="AD110"/>
  <c r="AD109"/>
  <c r="AD108"/>
  <c r="AD107"/>
  <c r="AD106"/>
  <c r="AD105"/>
  <c r="AD104"/>
  <c r="AD103"/>
  <c r="AD102"/>
  <c r="AD101"/>
  <c r="AD100"/>
  <c r="AD99"/>
  <c r="AD98"/>
  <c r="AD97"/>
  <c r="AC111"/>
  <c r="AC110"/>
  <c r="AC109"/>
  <c r="AC108"/>
  <c r="AC107"/>
  <c r="AC106"/>
  <c r="AC105"/>
  <c r="AC104"/>
  <c r="AC103"/>
  <c r="AC102"/>
  <c r="AC101"/>
  <c r="AC100"/>
  <c r="AC99"/>
  <c r="AC98"/>
  <c r="AC97"/>
  <c r="AB111"/>
  <c r="AB110"/>
  <c r="AB109"/>
  <c r="AB108"/>
  <c r="AB107"/>
  <c r="AB106"/>
  <c r="AB105"/>
  <c r="AB104"/>
  <c r="AB103"/>
  <c r="AB102"/>
  <c r="AB101"/>
  <c r="AB100"/>
  <c r="AB99"/>
  <c r="AB98"/>
  <c r="AB97"/>
  <c r="AA111"/>
  <c r="AA110"/>
  <c r="AA109"/>
  <c r="AA108"/>
  <c r="AA107"/>
  <c r="AA106"/>
  <c r="AA105"/>
  <c r="AA104"/>
  <c r="AA103"/>
  <c r="AA102"/>
  <c r="AA101"/>
  <c r="AA100"/>
  <c r="AA99"/>
  <c r="AA98"/>
  <c r="AA97"/>
  <c r="Z111"/>
  <c r="Z110"/>
  <c r="Z109"/>
  <c r="Z108"/>
  <c r="Z107"/>
  <c r="Z106"/>
  <c r="Z105"/>
  <c r="Z104"/>
  <c r="Z103"/>
  <c r="Z102"/>
  <c r="Z101"/>
  <c r="Z100"/>
  <c r="Z99"/>
  <c r="Z98"/>
  <c r="Z97"/>
  <c r="Y111"/>
  <c r="Y110"/>
  <c r="Y109"/>
  <c r="Y108"/>
  <c r="Y107"/>
  <c r="Y106"/>
  <c r="Y105"/>
  <c r="Y104"/>
  <c r="Y103"/>
  <c r="Y102"/>
  <c r="Y101"/>
  <c r="Y100"/>
  <c r="Y99"/>
  <c r="Y98"/>
  <c r="Y97"/>
  <c r="X111"/>
  <c r="X110"/>
  <c r="X109"/>
  <c r="X108"/>
  <c r="X107"/>
  <c r="X106"/>
  <c r="X105"/>
  <c r="X104"/>
  <c r="X103"/>
  <c r="X102"/>
  <c r="X101"/>
  <c r="X100"/>
  <c r="X99"/>
  <c r="X98"/>
  <c r="X97"/>
  <c r="W111"/>
  <c r="V111"/>
  <c r="U111"/>
  <c r="T111"/>
  <c r="W110"/>
  <c r="V110"/>
  <c r="U110"/>
  <c r="T110"/>
  <c r="W109"/>
  <c r="V109"/>
  <c r="U109"/>
  <c r="T109"/>
  <c r="W108"/>
  <c r="V108"/>
  <c r="U108"/>
  <c r="T108"/>
  <c r="W107"/>
  <c r="V107"/>
  <c r="U107"/>
  <c r="T107"/>
  <c r="W106"/>
  <c r="V106"/>
  <c r="U106"/>
  <c r="T106"/>
  <c r="W105"/>
  <c r="V105"/>
  <c r="U105"/>
  <c r="T105"/>
  <c r="W104"/>
  <c r="V104"/>
  <c r="U104"/>
  <c r="T104"/>
  <c r="W103"/>
  <c r="V103"/>
  <c r="U103"/>
  <c r="T103"/>
  <c r="W102"/>
  <c r="V102"/>
  <c r="U102"/>
  <c r="T102"/>
  <c r="W101"/>
  <c r="V101"/>
  <c r="U101"/>
  <c r="T101"/>
  <c r="W100"/>
  <c r="V100"/>
  <c r="U100"/>
  <c r="T100"/>
  <c r="W99"/>
  <c r="V99"/>
  <c r="U99"/>
  <c r="T99"/>
  <c r="W98"/>
  <c r="V98"/>
  <c r="U98"/>
  <c r="T98"/>
  <c r="W97"/>
  <c r="V97"/>
  <c r="U97"/>
  <c r="T97"/>
  <c r="S111"/>
  <c r="S110"/>
  <c r="S109"/>
  <c r="S108"/>
  <c r="S107"/>
  <c r="S106"/>
  <c r="S105"/>
  <c r="S104"/>
  <c r="S103"/>
  <c r="S102"/>
  <c r="S101"/>
  <c r="S100"/>
  <c r="S99"/>
  <c r="S98"/>
  <c r="S97"/>
  <c r="R111"/>
  <c r="R110"/>
  <c r="R109"/>
  <c r="R108"/>
  <c r="R107"/>
  <c r="R106"/>
  <c r="R105"/>
  <c r="R104"/>
  <c r="R103"/>
  <c r="R102"/>
  <c r="R101"/>
  <c r="R100"/>
  <c r="R99"/>
  <c r="R98"/>
  <c r="R97"/>
  <c r="Q111"/>
  <c r="Q110"/>
  <c r="Q109"/>
  <c r="Q108"/>
  <c r="Q107"/>
  <c r="Q106"/>
  <c r="Q105"/>
  <c r="Q104"/>
  <c r="Q103"/>
  <c r="Q102"/>
  <c r="Q101"/>
  <c r="Q100"/>
  <c r="Q99"/>
  <c r="Q98"/>
  <c r="Q97"/>
  <c r="P111"/>
  <c r="P110"/>
  <c r="P109"/>
  <c r="P108"/>
  <c r="P107"/>
  <c r="P106"/>
  <c r="P105"/>
  <c r="P104"/>
  <c r="P103"/>
  <c r="P102"/>
  <c r="P101"/>
  <c r="P100"/>
  <c r="P99"/>
  <c r="P98"/>
  <c r="P97"/>
  <c r="O111"/>
  <c r="O110"/>
  <c r="O109"/>
  <c r="O108"/>
  <c r="O107"/>
  <c r="O106"/>
  <c r="O105"/>
  <c r="O104"/>
  <c r="O103"/>
  <c r="O102"/>
  <c r="O101"/>
  <c r="O100"/>
  <c r="O99"/>
  <c r="O98"/>
  <c r="O97"/>
  <c r="N111"/>
  <c r="N110"/>
  <c r="N109"/>
  <c r="N108"/>
  <c r="N107"/>
  <c r="N106"/>
  <c r="N105"/>
  <c r="N104"/>
  <c r="N103"/>
  <c r="N102"/>
  <c r="N101"/>
  <c r="N100"/>
  <c r="N99"/>
  <c r="N98"/>
  <c r="N97"/>
  <c r="N76"/>
  <c r="N54"/>
  <c r="N53"/>
  <c r="N52"/>
  <c r="N11"/>
  <c r="N74"/>
  <c r="H111"/>
  <c r="H110"/>
  <c r="H109"/>
  <c r="H108"/>
  <c r="H105"/>
  <c r="H104"/>
  <c r="H103"/>
  <c r="H102"/>
  <c r="H101"/>
  <c r="H100"/>
  <c r="H99"/>
  <c r="H98"/>
  <c r="H97"/>
  <c r="G111"/>
  <c r="G110"/>
  <c r="G109"/>
  <c r="G108"/>
  <c r="G105"/>
  <c r="G104"/>
  <c r="G103"/>
  <c r="G102"/>
  <c r="G101"/>
  <c r="G100"/>
  <c r="G99"/>
  <c r="G98"/>
  <c r="G97"/>
  <c r="DA88"/>
  <c r="AN88"/>
  <c r="AM88"/>
  <c r="AL88"/>
  <c r="AK88"/>
  <c r="AJ88"/>
  <c r="AI88"/>
  <c r="AH88"/>
  <c r="AG88"/>
  <c r="AF88"/>
  <c r="AE88"/>
  <c r="AD88"/>
  <c r="AC88"/>
  <c r="AB88"/>
  <c r="AA88"/>
  <c r="Z88"/>
  <c r="Y88"/>
  <c r="X88"/>
  <c r="W88"/>
  <c r="V88"/>
  <c r="U88"/>
  <c r="T88"/>
  <c r="S88"/>
  <c r="R88"/>
  <c r="Q88"/>
  <c r="P88"/>
  <c r="O88"/>
  <c r="N88"/>
  <c r="DA87"/>
  <c r="AN87"/>
  <c r="AM87"/>
  <c r="AL87"/>
  <c r="AK87"/>
  <c r="AJ87"/>
  <c r="AI87"/>
  <c r="AH87"/>
  <c r="AG87"/>
  <c r="AF87"/>
  <c r="AE87"/>
  <c r="AD87"/>
  <c r="AC87"/>
  <c r="AB87"/>
  <c r="AA87"/>
  <c r="Z87"/>
  <c r="Y87"/>
  <c r="X87"/>
  <c r="W87"/>
  <c r="V87"/>
  <c r="U87"/>
  <c r="T87"/>
  <c r="S87"/>
  <c r="R87"/>
  <c r="Q87"/>
  <c r="P87"/>
  <c r="O87"/>
  <c r="N87"/>
  <c r="DA86"/>
  <c r="AN86"/>
  <c r="AM86"/>
  <c r="AL86"/>
  <c r="AK86"/>
  <c r="AJ86"/>
  <c r="AI86"/>
  <c r="AH86"/>
  <c r="AG86"/>
  <c r="AF86"/>
  <c r="AE86"/>
  <c r="AD86"/>
  <c r="AC86"/>
  <c r="AB86"/>
  <c r="AA86"/>
  <c r="Z86"/>
  <c r="Y86"/>
  <c r="X86"/>
  <c r="W86"/>
  <c r="V86"/>
  <c r="U86"/>
  <c r="T86"/>
  <c r="S86"/>
  <c r="R86"/>
  <c r="Q86"/>
  <c r="P86"/>
  <c r="O86"/>
  <c r="N86"/>
  <c r="DA85"/>
  <c r="AN85"/>
  <c r="AM85"/>
  <c r="AL85"/>
  <c r="AK85"/>
  <c r="AJ85"/>
  <c r="AI85"/>
  <c r="AH85"/>
  <c r="AG85"/>
  <c r="AF85"/>
  <c r="AE85"/>
  <c r="AD85"/>
  <c r="AC85"/>
  <c r="AB85"/>
  <c r="AA85"/>
  <c r="Z85"/>
  <c r="Y85"/>
  <c r="X85"/>
  <c r="W85"/>
  <c r="V85"/>
  <c r="U85"/>
  <c r="T85"/>
  <c r="S85"/>
  <c r="R85"/>
  <c r="Q85"/>
  <c r="P85"/>
  <c r="O85"/>
  <c r="N85"/>
  <c r="DA84"/>
  <c r="AN84"/>
  <c r="AM84"/>
  <c r="AL84"/>
  <c r="AK84"/>
  <c r="AJ84"/>
  <c r="AI84"/>
  <c r="AH84"/>
  <c r="AG84"/>
  <c r="AF84"/>
  <c r="AE84"/>
  <c r="AD84"/>
  <c r="AC84"/>
  <c r="AB84"/>
  <c r="AA84"/>
  <c r="Z84"/>
  <c r="Y84"/>
  <c r="X84"/>
  <c r="W84"/>
  <c r="V84"/>
  <c r="U84"/>
  <c r="T84"/>
  <c r="S84"/>
  <c r="R84"/>
  <c r="Q84"/>
  <c r="P84"/>
  <c r="O84"/>
  <c r="N84"/>
  <c r="DA83"/>
  <c r="AN83"/>
  <c r="AM83"/>
  <c r="AL83"/>
  <c r="AK83"/>
  <c r="AJ83"/>
  <c r="AI83"/>
  <c r="AH83"/>
  <c r="AG83"/>
  <c r="AF83"/>
  <c r="AE83"/>
  <c r="AD83"/>
  <c r="AC83"/>
  <c r="AB83"/>
  <c r="AA83"/>
  <c r="Z83"/>
  <c r="Y83"/>
  <c r="X83"/>
  <c r="W83"/>
  <c r="V83"/>
  <c r="U83"/>
  <c r="T83"/>
  <c r="S83"/>
  <c r="R83"/>
  <c r="Q83"/>
  <c r="P83"/>
  <c r="O83"/>
  <c r="N83"/>
  <c r="DA82"/>
  <c r="AN82"/>
  <c r="AM82"/>
  <c r="AL82"/>
  <c r="AK82"/>
  <c r="AJ82"/>
  <c r="AI82"/>
  <c r="AH82"/>
  <c r="AG82"/>
  <c r="AF82"/>
  <c r="AE82"/>
  <c r="AD82"/>
  <c r="AC82"/>
  <c r="AB82"/>
  <c r="AA82"/>
  <c r="Z82"/>
  <c r="Y82"/>
  <c r="X82"/>
  <c r="W82"/>
  <c r="V82"/>
  <c r="U82"/>
  <c r="T82"/>
  <c r="S82"/>
  <c r="R82"/>
  <c r="Q82"/>
  <c r="P82"/>
  <c r="O82"/>
  <c r="N82"/>
  <c r="DA81"/>
  <c r="AN81"/>
  <c r="AM81"/>
  <c r="AL81"/>
  <c r="AK81"/>
  <c r="AJ81"/>
  <c r="AI81"/>
  <c r="AH81"/>
  <c r="AG81"/>
  <c r="AF81"/>
  <c r="AE81"/>
  <c r="AD81"/>
  <c r="AC81"/>
  <c r="AB81"/>
  <c r="AA81"/>
  <c r="Z81"/>
  <c r="Y81"/>
  <c r="X81"/>
  <c r="W81"/>
  <c r="V81"/>
  <c r="U81"/>
  <c r="T81"/>
  <c r="S81"/>
  <c r="R81"/>
  <c r="Q81"/>
  <c r="P81"/>
  <c r="O81"/>
  <c r="N81"/>
  <c r="DA80"/>
  <c r="AN80"/>
  <c r="AM80"/>
  <c r="AL80"/>
  <c r="AK80"/>
  <c r="AJ80"/>
  <c r="AI80"/>
  <c r="AH80"/>
  <c r="AG80"/>
  <c r="AF80"/>
  <c r="AE80"/>
  <c r="AD80"/>
  <c r="AC80"/>
  <c r="AB80"/>
  <c r="AA80"/>
  <c r="Z80"/>
  <c r="Y80"/>
  <c r="X80"/>
  <c r="W80"/>
  <c r="V80"/>
  <c r="U80"/>
  <c r="T80"/>
  <c r="S80"/>
  <c r="R80"/>
  <c r="Q80"/>
  <c r="P80"/>
  <c r="O80"/>
  <c r="N80"/>
  <c r="DA79"/>
  <c r="AN79"/>
  <c r="AM79"/>
  <c r="AL79"/>
  <c r="AK79"/>
  <c r="AJ79"/>
  <c r="AI79"/>
  <c r="AH79"/>
  <c r="AG79"/>
  <c r="AF79"/>
  <c r="AE79"/>
  <c r="AD79"/>
  <c r="AC79"/>
  <c r="AB79"/>
  <c r="AA79"/>
  <c r="Z79"/>
  <c r="Y79"/>
  <c r="X79"/>
  <c r="W79"/>
  <c r="V79"/>
  <c r="U79"/>
  <c r="T79"/>
  <c r="S79"/>
  <c r="R79"/>
  <c r="Q79"/>
  <c r="P79"/>
  <c r="O79"/>
  <c r="N79"/>
  <c r="DA78"/>
  <c r="AN78"/>
  <c r="AM78"/>
  <c r="AL78"/>
  <c r="AK78"/>
  <c r="AJ78"/>
  <c r="AI78"/>
  <c r="AH78"/>
  <c r="AG78"/>
  <c r="AF78"/>
  <c r="AE78"/>
  <c r="AD78"/>
  <c r="AC78"/>
  <c r="AB78"/>
  <c r="AA78"/>
  <c r="Z78"/>
  <c r="Y78"/>
  <c r="X78"/>
  <c r="W78"/>
  <c r="V78"/>
  <c r="U78"/>
  <c r="T78"/>
  <c r="S78"/>
  <c r="R78"/>
  <c r="Q78"/>
  <c r="P78"/>
  <c r="O78"/>
  <c r="N78"/>
  <c r="DA77"/>
  <c r="AN77"/>
  <c r="AM77"/>
  <c r="AL77"/>
  <c r="AK77"/>
  <c r="AJ77"/>
  <c r="AI77"/>
  <c r="AH77"/>
  <c r="AG77"/>
  <c r="AF77"/>
  <c r="AE77"/>
  <c r="AD77"/>
  <c r="AC77"/>
  <c r="AB77"/>
  <c r="AA77"/>
  <c r="Z77"/>
  <c r="Y77"/>
  <c r="X77"/>
  <c r="W77"/>
  <c r="V77"/>
  <c r="U77"/>
  <c r="T77"/>
  <c r="S77"/>
  <c r="R77"/>
  <c r="Q77"/>
  <c r="P77"/>
  <c r="O77"/>
  <c r="N77"/>
  <c r="DA76"/>
  <c r="AN76"/>
  <c r="AM76"/>
  <c r="AL76"/>
  <c r="AK76"/>
  <c r="AJ76"/>
  <c r="AI76"/>
  <c r="AH76"/>
  <c r="AG76"/>
  <c r="AF76"/>
  <c r="AE76"/>
  <c r="AD76"/>
  <c r="AC76"/>
  <c r="AB76"/>
  <c r="AA76"/>
  <c r="Z76"/>
  <c r="Y76"/>
  <c r="X76"/>
  <c r="W76"/>
  <c r="V76"/>
  <c r="U76"/>
  <c r="T76"/>
  <c r="S76"/>
  <c r="R76"/>
  <c r="Q76"/>
  <c r="P76"/>
  <c r="O76"/>
  <c r="DA75"/>
  <c r="AN75"/>
  <c r="AM75"/>
  <c r="AL75"/>
  <c r="AK75"/>
  <c r="AJ75"/>
  <c r="AI75"/>
  <c r="AH75"/>
  <c r="AG75"/>
  <c r="AF75"/>
  <c r="AE75"/>
  <c r="AD75"/>
  <c r="AC75"/>
  <c r="AB75"/>
  <c r="AA75"/>
  <c r="Z75"/>
  <c r="Y75"/>
  <c r="X75"/>
  <c r="W75"/>
  <c r="V75"/>
  <c r="U75"/>
  <c r="T75"/>
  <c r="S75"/>
  <c r="R75"/>
  <c r="Q75"/>
  <c r="P75"/>
  <c r="O75"/>
  <c r="N75"/>
  <c r="DA74"/>
  <c r="AN74"/>
  <c r="AM74"/>
  <c r="AL74"/>
  <c r="AK74"/>
  <c r="AJ74"/>
  <c r="AI74"/>
  <c r="AH74"/>
  <c r="AG74"/>
  <c r="AF74"/>
  <c r="AE74"/>
  <c r="AD74"/>
  <c r="AC74"/>
  <c r="AB74"/>
  <c r="AA74"/>
  <c r="Z74"/>
  <c r="Y74"/>
  <c r="X74"/>
  <c r="W74"/>
  <c r="V74"/>
  <c r="U74"/>
  <c r="T74"/>
  <c r="S74"/>
  <c r="R74"/>
  <c r="Q74"/>
  <c r="P74"/>
  <c r="O74"/>
  <c r="DA66"/>
  <c r="DA65"/>
  <c r="DA64"/>
  <c r="DA63"/>
  <c r="DA62"/>
  <c r="DA61"/>
  <c r="DA60"/>
  <c r="DA59"/>
  <c r="DA58"/>
  <c r="DA57"/>
  <c r="DA56"/>
  <c r="DA55"/>
  <c r="DA54"/>
  <c r="DA53"/>
  <c r="DA52"/>
  <c r="AN66"/>
  <c r="AM66"/>
  <c r="AL66"/>
  <c r="AK66"/>
  <c r="AJ66"/>
  <c r="AI66"/>
  <c r="AH66"/>
  <c r="AG66"/>
  <c r="AF66"/>
  <c r="AE66"/>
  <c r="AD66"/>
  <c r="AC66"/>
  <c r="AB66"/>
  <c r="AA66"/>
  <c r="Z66"/>
  <c r="Y66"/>
  <c r="X66"/>
  <c r="W66"/>
  <c r="V66"/>
  <c r="U66"/>
  <c r="AN65"/>
  <c r="AM65"/>
  <c r="AL65"/>
  <c r="AK65"/>
  <c r="AJ65"/>
  <c r="AI65"/>
  <c r="AH65"/>
  <c r="AG65"/>
  <c r="AF65"/>
  <c r="AE65"/>
  <c r="AD65"/>
  <c r="AC65"/>
  <c r="AB65"/>
  <c r="AA65"/>
  <c r="Z65"/>
  <c r="Y65"/>
  <c r="X65"/>
  <c r="W65"/>
  <c r="V65"/>
  <c r="U65"/>
  <c r="AN64"/>
  <c r="AM64"/>
  <c r="AL64"/>
  <c r="AK64"/>
  <c r="AJ64"/>
  <c r="AI64"/>
  <c r="AH64"/>
  <c r="AG64"/>
  <c r="AF64"/>
  <c r="AE64"/>
  <c r="AD64"/>
  <c r="AC64"/>
  <c r="AB64"/>
  <c r="AA64"/>
  <c r="Z64"/>
  <c r="Y64"/>
  <c r="X64"/>
  <c r="W64"/>
  <c r="V64"/>
  <c r="U64"/>
  <c r="AN63"/>
  <c r="AM63"/>
  <c r="AL63"/>
  <c r="AK63"/>
  <c r="AJ63"/>
  <c r="AI63"/>
  <c r="AH63"/>
  <c r="AG63"/>
  <c r="AF63"/>
  <c r="AE63"/>
  <c r="AD63"/>
  <c r="AC63"/>
  <c r="AB63"/>
  <c r="AA63"/>
  <c r="Z63"/>
  <c r="Y63"/>
  <c r="X63"/>
  <c r="W63"/>
  <c r="V63"/>
  <c r="U63"/>
  <c r="AN62"/>
  <c r="AM62"/>
  <c r="AL62"/>
  <c r="AK62"/>
  <c r="AJ62"/>
  <c r="AI62"/>
  <c r="AH62"/>
  <c r="AG62"/>
  <c r="AF62"/>
  <c r="AE62"/>
  <c r="AD62"/>
  <c r="AC62"/>
  <c r="AB62"/>
  <c r="AA62"/>
  <c r="Z62"/>
  <c r="Y62"/>
  <c r="X62"/>
  <c r="W62"/>
  <c r="V62"/>
  <c r="U62"/>
  <c r="AN61"/>
  <c r="AM61"/>
  <c r="AL61"/>
  <c r="AK61"/>
  <c r="AJ61"/>
  <c r="AI61"/>
  <c r="AH61"/>
  <c r="AG61"/>
  <c r="AF61"/>
  <c r="AE61"/>
  <c r="AD61"/>
  <c r="AC61"/>
  <c r="AB61"/>
  <c r="AA61"/>
  <c r="Z61"/>
  <c r="Y61"/>
  <c r="X61"/>
  <c r="W61"/>
  <c r="V61"/>
  <c r="U61"/>
  <c r="AN60"/>
  <c r="AM60"/>
  <c r="AL60"/>
  <c r="AK60"/>
  <c r="AJ60"/>
  <c r="AI60"/>
  <c r="AH60"/>
  <c r="AG60"/>
  <c r="AF60"/>
  <c r="AE60"/>
  <c r="AD60"/>
  <c r="AC60"/>
  <c r="AB60"/>
  <c r="AA60"/>
  <c r="Z60"/>
  <c r="Y60"/>
  <c r="X60"/>
  <c r="W60"/>
  <c r="V60"/>
  <c r="U60"/>
  <c r="AN59"/>
  <c r="AM59"/>
  <c r="AL59"/>
  <c r="AK59"/>
  <c r="AJ59"/>
  <c r="AI59"/>
  <c r="AH59"/>
  <c r="AG59"/>
  <c r="AF59"/>
  <c r="AE59"/>
  <c r="AD59"/>
  <c r="AC59"/>
  <c r="AB59"/>
  <c r="AA59"/>
  <c r="Z59"/>
  <c r="Y59"/>
  <c r="X59"/>
  <c r="W59"/>
  <c r="V59"/>
  <c r="U59"/>
  <c r="AN58"/>
  <c r="AM58"/>
  <c r="AL58"/>
  <c r="AK58"/>
  <c r="AJ58"/>
  <c r="AI58"/>
  <c r="AH58"/>
  <c r="AG58"/>
  <c r="AF58"/>
  <c r="AE58"/>
  <c r="AD58"/>
  <c r="AC58"/>
  <c r="AB58"/>
  <c r="AA58"/>
  <c r="Z58"/>
  <c r="Y58"/>
  <c r="X58"/>
  <c r="W58"/>
  <c r="V58"/>
  <c r="U58"/>
  <c r="AN57"/>
  <c r="AM57"/>
  <c r="AL57"/>
  <c r="AK57"/>
  <c r="AJ57"/>
  <c r="AI57"/>
  <c r="AH57"/>
  <c r="AG57"/>
  <c r="AF57"/>
  <c r="AE57"/>
  <c r="AD57"/>
  <c r="AC57"/>
  <c r="AB57"/>
  <c r="AA57"/>
  <c r="Z57"/>
  <c r="Y57"/>
  <c r="X57"/>
  <c r="W57"/>
  <c r="V57"/>
  <c r="U57"/>
  <c r="AN56"/>
  <c r="AM56"/>
  <c r="AL56"/>
  <c r="AK56"/>
  <c r="AJ56"/>
  <c r="AI56"/>
  <c r="AH56"/>
  <c r="AG56"/>
  <c r="AF56"/>
  <c r="AE56"/>
  <c r="AD56"/>
  <c r="AC56"/>
  <c r="AB56"/>
  <c r="AA56"/>
  <c r="Z56"/>
  <c r="Y56"/>
  <c r="X56"/>
  <c r="W56"/>
  <c r="V56"/>
  <c r="U56"/>
  <c r="AN55"/>
  <c r="AM55"/>
  <c r="AL55"/>
  <c r="AK55"/>
  <c r="AJ55"/>
  <c r="AI55"/>
  <c r="AH55"/>
  <c r="AG55"/>
  <c r="AF55"/>
  <c r="AE55"/>
  <c r="AD55"/>
  <c r="AC55"/>
  <c r="AB55"/>
  <c r="AA55"/>
  <c r="Z55"/>
  <c r="Y55"/>
  <c r="X55"/>
  <c r="W55"/>
  <c r="V55"/>
  <c r="U55"/>
  <c r="AN54"/>
  <c r="AM54"/>
  <c r="AL54"/>
  <c r="AK54"/>
  <c r="AJ54"/>
  <c r="AI54"/>
  <c r="AH54"/>
  <c r="AG54"/>
  <c r="AF54"/>
  <c r="AE54"/>
  <c r="AD54"/>
  <c r="AC54"/>
  <c r="AB54"/>
  <c r="AA54"/>
  <c r="Z54"/>
  <c r="Y54"/>
  <c r="X54"/>
  <c r="W54"/>
  <c r="V54"/>
  <c r="U54"/>
  <c r="AN53"/>
  <c r="AM53"/>
  <c r="AL53"/>
  <c r="AK53"/>
  <c r="AJ53"/>
  <c r="AI53"/>
  <c r="AH53"/>
  <c r="AG53"/>
  <c r="AF53"/>
  <c r="AE53"/>
  <c r="AD53"/>
  <c r="AC53"/>
  <c r="AB53"/>
  <c r="AA53"/>
  <c r="Z53"/>
  <c r="Y53"/>
  <c r="X53"/>
  <c r="W53"/>
  <c r="V53"/>
  <c r="U53"/>
  <c r="AN52"/>
  <c r="AM52"/>
  <c r="AL52"/>
  <c r="AK52"/>
  <c r="AJ52"/>
  <c r="AI52"/>
  <c r="AH52"/>
  <c r="AG52"/>
  <c r="AF52"/>
  <c r="AE52"/>
  <c r="AD52"/>
  <c r="AC52"/>
  <c r="AB52"/>
  <c r="AA52"/>
  <c r="Z52"/>
  <c r="Y52"/>
  <c r="X52"/>
  <c r="W52"/>
  <c r="V52"/>
  <c r="U52"/>
  <c r="T66"/>
  <c r="T65"/>
  <c r="T64"/>
  <c r="T63"/>
  <c r="T62"/>
  <c r="T61"/>
  <c r="T60"/>
  <c r="T59"/>
  <c r="T58"/>
  <c r="T57"/>
  <c r="T56"/>
  <c r="T55"/>
  <c r="T54"/>
  <c r="T53"/>
  <c r="T52"/>
  <c r="S66"/>
  <c r="S65"/>
  <c r="S64"/>
  <c r="S63"/>
  <c r="S62"/>
  <c r="S61"/>
  <c r="S60"/>
  <c r="S59"/>
  <c r="S58"/>
  <c r="S57"/>
  <c r="S56"/>
  <c r="S55"/>
  <c r="S54"/>
  <c r="S53"/>
  <c r="S52"/>
  <c r="R66"/>
  <c r="R65"/>
  <c r="R64"/>
  <c r="R63"/>
  <c r="R62"/>
  <c r="R61"/>
  <c r="R60"/>
  <c r="R59"/>
  <c r="R58"/>
  <c r="R57"/>
  <c r="R56"/>
  <c r="R55"/>
  <c r="R54"/>
  <c r="R53"/>
  <c r="R52"/>
  <c r="Q66"/>
  <c r="Q65"/>
  <c r="Q64"/>
  <c r="Q63"/>
  <c r="Q62"/>
  <c r="Q61"/>
  <c r="Q60"/>
  <c r="Q59"/>
  <c r="Q58"/>
  <c r="Q57"/>
  <c r="Q56"/>
  <c r="Q55"/>
  <c r="Q54"/>
  <c r="Q53"/>
  <c r="Q52"/>
  <c r="P66"/>
  <c r="P65"/>
  <c r="P64"/>
  <c r="P63"/>
  <c r="P62"/>
  <c r="P61"/>
  <c r="P60"/>
  <c r="P59"/>
  <c r="P58"/>
  <c r="P57"/>
  <c r="P56"/>
  <c r="P55"/>
  <c r="P54"/>
  <c r="P53"/>
  <c r="P52"/>
  <c r="O66"/>
  <c r="O65"/>
  <c r="O64"/>
  <c r="O63"/>
  <c r="O62"/>
  <c r="O61"/>
  <c r="O60"/>
  <c r="O59"/>
  <c r="O58"/>
  <c r="O57"/>
  <c r="O56"/>
  <c r="O55"/>
  <c r="O54"/>
  <c r="O53"/>
  <c r="O52"/>
  <c r="N66"/>
  <c r="N65"/>
  <c r="N64"/>
  <c r="N63"/>
  <c r="N62"/>
  <c r="N61"/>
  <c r="N60"/>
  <c r="N59"/>
  <c r="N58"/>
  <c r="N57"/>
  <c r="N56"/>
  <c r="N55"/>
  <c r="BG42"/>
  <c r="BG41"/>
  <c r="BG40"/>
  <c r="BG39"/>
  <c r="BG38"/>
  <c r="BG37"/>
  <c r="BG36"/>
  <c r="BG35"/>
  <c r="BG34"/>
  <c r="BG33"/>
  <c r="BG32"/>
  <c r="BG31"/>
  <c r="BG30"/>
  <c r="BG29"/>
  <c r="BG28"/>
  <c r="BG27"/>
  <c r="BG61" s="1"/>
  <c r="BG26"/>
  <c r="BG25"/>
  <c r="BG24"/>
  <c r="BG23"/>
  <c r="BG59" s="1"/>
  <c r="BG22"/>
  <c r="BG21"/>
  <c r="BG20"/>
  <c r="BG19"/>
  <c r="BG18"/>
  <c r="BG17"/>
  <c r="BG16"/>
  <c r="BG15"/>
  <c r="BG14"/>
  <c r="BG12"/>
  <c r="BG10"/>
  <c r="BF42"/>
  <c r="BF41"/>
  <c r="BF40"/>
  <c r="BF39"/>
  <c r="BF38"/>
  <c r="BF37"/>
  <c r="BF36"/>
  <c r="BF35"/>
  <c r="BF34"/>
  <c r="BF33"/>
  <c r="BF32"/>
  <c r="BF31"/>
  <c r="BF30"/>
  <c r="BF29"/>
  <c r="BF28"/>
  <c r="BF27"/>
  <c r="BF26"/>
  <c r="BF25"/>
  <c r="BF24"/>
  <c r="BF23"/>
  <c r="BF22"/>
  <c r="BF21"/>
  <c r="BF20"/>
  <c r="BF19"/>
  <c r="BF18"/>
  <c r="BF17"/>
  <c r="BF16"/>
  <c r="BF15"/>
  <c r="BF14"/>
  <c r="BF12"/>
  <c r="BF10"/>
  <c r="BE42"/>
  <c r="BE41"/>
  <c r="BE40"/>
  <c r="BE39"/>
  <c r="BE38"/>
  <c r="BE37"/>
  <c r="BE36"/>
  <c r="BE35"/>
  <c r="BE34"/>
  <c r="BE33"/>
  <c r="BE32"/>
  <c r="BE31"/>
  <c r="BE30"/>
  <c r="BE29"/>
  <c r="BE28"/>
  <c r="BE27"/>
  <c r="BE26"/>
  <c r="BE25"/>
  <c r="BE24"/>
  <c r="BE23"/>
  <c r="BE22"/>
  <c r="BE21"/>
  <c r="BE20"/>
  <c r="BE19"/>
  <c r="BE18"/>
  <c r="BE17"/>
  <c r="BE16"/>
  <c r="BE15"/>
  <c r="BE14"/>
  <c r="BE12"/>
  <c r="BE10"/>
  <c r="BD42"/>
  <c r="BD41"/>
  <c r="BD40"/>
  <c r="BD39"/>
  <c r="BD38"/>
  <c r="BD37"/>
  <c r="BD36"/>
  <c r="BD35"/>
  <c r="BD34"/>
  <c r="BD33"/>
  <c r="BD32"/>
  <c r="BD31"/>
  <c r="BD30"/>
  <c r="BD29"/>
  <c r="BD28"/>
  <c r="BD27"/>
  <c r="BD26"/>
  <c r="BD25"/>
  <c r="BD24"/>
  <c r="BD23"/>
  <c r="BD22"/>
  <c r="BD21"/>
  <c r="BD20"/>
  <c r="BD19"/>
  <c r="BD18"/>
  <c r="BD17"/>
  <c r="BD16"/>
  <c r="BD15"/>
  <c r="BD14"/>
  <c r="BD12"/>
  <c r="BD10"/>
  <c r="BC42"/>
  <c r="BC41"/>
  <c r="BC40"/>
  <c r="BC39"/>
  <c r="BC38"/>
  <c r="BC37"/>
  <c r="BC36"/>
  <c r="BC35"/>
  <c r="BC34"/>
  <c r="BC33"/>
  <c r="BC32"/>
  <c r="BC31"/>
  <c r="BC30"/>
  <c r="BC29"/>
  <c r="BC28"/>
  <c r="BC27"/>
  <c r="BC26"/>
  <c r="BC25"/>
  <c r="BC24"/>
  <c r="BC23"/>
  <c r="BC22"/>
  <c r="BC21"/>
  <c r="BC20"/>
  <c r="BC19"/>
  <c r="BC18"/>
  <c r="BC17"/>
  <c r="BC16"/>
  <c r="BC15"/>
  <c r="BC14"/>
  <c r="BC12"/>
  <c r="BC10"/>
  <c r="BB42"/>
  <c r="BB41"/>
  <c r="BB40"/>
  <c r="BB39"/>
  <c r="BB38"/>
  <c r="BB37"/>
  <c r="BB36"/>
  <c r="BB35"/>
  <c r="BB34"/>
  <c r="BB33"/>
  <c r="BB32"/>
  <c r="BB31"/>
  <c r="BB30"/>
  <c r="BB29"/>
  <c r="BB28"/>
  <c r="BB27"/>
  <c r="BB26"/>
  <c r="BB25"/>
  <c r="BB24"/>
  <c r="BB23"/>
  <c r="BB22"/>
  <c r="BB21"/>
  <c r="BB20"/>
  <c r="BB19"/>
  <c r="BB18"/>
  <c r="BB17"/>
  <c r="BB16"/>
  <c r="BB15"/>
  <c r="BB14"/>
  <c r="BB12"/>
  <c r="BB10"/>
  <c r="BA42"/>
  <c r="BA41"/>
  <c r="BA40"/>
  <c r="BA39"/>
  <c r="BA38"/>
  <c r="BA37"/>
  <c r="BA36"/>
  <c r="BA35"/>
  <c r="BA34"/>
  <c r="BA33"/>
  <c r="BA32"/>
  <c r="BA31"/>
  <c r="BA30"/>
  <c r="BA29"/>
  <c r="BA28"/>
  <c r="BA27"/>
  <c r="BA26"/>
  <c r="BA25"/>
  <c r="BA24"/>
  <c r="BA23"/>
  <c r="BA22"/>
  <c r="BA21"/>
  <c r="BA20"/>
  <c r="BA19"/>
  <c r="BA18"/>
  <c r="BA17"/>
  <c r="BA16"/>
  <c r="BA15"/>
  <c r="BA14"/>
  <c r="BA12"/>
  <c r="BA10"/>
  <c r="AZ42"/>
  <c r="AZ41"/>
  <c r="AZ40"/>
  <c r="AZ39"/>
  <c r="AZ38"/>
  <c r="AZ37"/>
  <c r="AZ36"/>
  <c r="AZ35"/>
  <c r="AZ34"/>
  <c r="AZ33"/>
  <c r="AZ32"/>
  <c r="AZ31"/>
  <c r="AZ30"/>
  <c r="AZ29"/>
  <c r="AZ28"/>
  <c r="AZ27"/>
  <c r="AZ26"/>
  <c r="AZ25"/>
  <c r="AZ24"/>
  <c r="AZ23"/>
  <c r="AZ22"/>
  <c r="AZ21"/>
  <c r="AZ20"/>
  <c r="AZ19"/>
  <c r="AZ18"/>
  <c r="AZ17"/>
  <c r="AZ16"/>
  <c r="AZ15"/>
  <c r="AZ14"/>
  <c r="AZ12"/>
  <c r="AZ10"/>
  <c r="AY42"/>
  <c r="AY41"/>
  <c r="AY40"/>
  <c r="AY39"/>
  <c r="AY38"/>
  <c r="AY37"/>
  <c r="AY36"/>
  <c r="AY35"/>
  <c r="AY34"/>
  <c r="AY33"/>
  <c r="AY32"/>
  <c r="AY31"/>
  <c r="AY30"/>
  <c r="AY29"/>
  <c r="AY28"/>
  <c r="AY27"/>
  <c r="AY26"/>
  <c r="AY25"/>
  <c r="AY24"/>
  <c r="AY23"/>
  <c r="AY22"/>
  <c r="AY21"/>
  <c r="AY20"/>
  <c r="AY19"/>
  <c r="AY18"/>
  <c r="AY17"/>
  <c r="AY16"/>
  <c r="AY15"/>
  <c r="AY14"/>
  <c r="AY12"/>
  <c r="AY10"/>
  <c r="AX10"/>
  <c r="AX12"/>
  <c r="AX14"/>
  <c r="AX15"/>
  <c r="AX16"/>
  <c r="AX17"/>
  <c r="AX18"/>
  <c r="AX19"/>
  <c r="AX20"/>
  <c r="AX21"/>
  <c r="AX22"/>
  <c r="AX23"/>
  <c r="AX24"/>
  <c r="AX25"/>
  <c r="AX26"/>
  <c r="AX27"/>
  <c r="AX28"/>
  <c r="AX29"/>
  <c r="AX30"/>
  <c r="AX31"/>
  <c r="AX32"/>
  <c r="AX33"/>
  <c r="AX34"/>
  <c r="AX35"/>
  <c r="AX36"/>
  <c r="AX37"/>
  <c r="AX38"/>
  <c r="AX39"/>
  <c r="AX40"/>
  <c r="AX41"/>
  <c r="AX42"/>
  <c r="X42"/>
  <c r="X41"/>
  <c r="X40"/>
  <c r="X39"/>
  <c r="X38"/>
  <c r="X37"/>
  <c r="X36"/>
  <c r="X35"/>
  <c r="X34"/>
  <c r="X33"/>
  <c r="X32"/>
  <c r="X31"/>
  <c r="X30"/>
  <c r="X29"/>
  <c r="X28"/>
  <c r="X27"/>
  <c r="X26"/>
  <c r="X25"/>
  <c r="X24"/>
  <c r="X23"/>
  <c r="X22"/>
  <c r="X21"/>
  <c r="X20"/>
  <c r="X19"/>
  <c r="X18"/>
  <c r="X17"/>
  <c r="X16"/>
  <c r="X15"/>
  <c r="X14"/>
  <c r="X13"/>
  <c r="X12"/>
  <c r="X11"/>
  <c r="X10"/>
  <c r="X9"/>
  <c r="AX66" l="1"/>
  <c r="AX88" s="1"/>
  <c r="AX111" s="1"/>
  <c r="AX65"/>
  <c r="AX87" s="1"/>
  <c r="AX110" s="1"/>
  <c r="AX64"/>
  <c r="AX86" s="1"/>
  <c r="AX109" s="1"/>
  <c r="AX63"/>
  <c r="AX85" s="1"/>
  <c r="AX108" s="1"/>
  <c r="AX62"/>
  <c r="AX84" s="1"/>
  <c r="AX107" s="1"/>
  <c r="AX61"/>
  <c r="AX83" s="1"/>
  <c r="AX106" s="1"/>
  <c r="AX60"/>
  <c r="AX82" s="1"/>
  <c r="AX105" s="1"/>
  <c r="AX59"/>
  <c r="AX81" s="1"/>
  <c r="AX104" s="1"/>
  <c r="AX58"/>
  <c r="AX80" s="1"/>
  <c r="AX103" s="1"/>
  <c r="AX57"/>
  <c r="AX79" s="1"/>
  <c r="AX102" s="1"/>
  <c r="AX56"/>
  <c r="AX78" s="1"/>
  <c r="AX101" s="1"/>
  <c r="AX55"/>
  <c r="AX77" s="1"/>
  <c r="AX100" s="1"/>
  <c r="AY55"/>
  <c r="AY77" s="1"/>
  <c r="AY100" s="1"/>
  <c r="AY56"/>
  <c r="AY78" s="1"/>
  <c r="AY101" s="1"/>
  <c r="AY57"/>
  <c r="AY79" s="1"/>
  <c r="AY102" s="1"/>
  <c r="AY58"/>
  <c r="AY80" s="1"/>
  <c r="AY103" s="1"/>
  <c r="AY59"/>
  <c r="AY81" s="1"/>
  <c r="AY104" s="1"/>
  <c r="AY60"/>
  <c r="AY82" s="1"/>
  <c r="AY105" s="1"/>
  <c r="AY61"/>
  <c r="AY83" s="1"/>
  <c r="AY106" s="1"/>
  <c r="AY62"/>
  <c r="AY84" s="1"/>
  <c r="AY107" s="1"/>
  <c r="AY63"/>
  <c r="AY85" s="1"/>
  <c r="AY108" s="1"/>
  <c r="AY64"/>
  <c r="AY86" s="1"/>
  <c r="AY109" s="1"/>
  <c r="AY65"/>
  <c r="AY87" s="1"/>
  <c r="AY110" s="1"/>
  <c r="AY66"/>
  <c r="AY88" s="1"/>
  <c r="AY111" s="1"/>
  <c r="AZ55"/>
  <c r="AZ77" s="1"/>
  <c r="AZ100" s="1"/>
  <c r="AZ56"/>
  <c r="AZ78" s="1"/>
  <c r="AZ101" s="1"/>
  <c r="AZ57"/>
  <c r="AZ79" s="1"/>
  <c r="AZ102" s="1"/>
  <c r="AZ58"/>
  <c r="AZ80" s="1"/>
  <c r="AZ103" s="1"/>
  <c r="AZ59"/>
  <c r="AZ81" s="1"/>
  <c r="AZ104" s="1"/>
  <c r="AZ60"/>
  <c r="AZ82" s="1"/>
  <c r="AZ105" s="1"/>
  <c r="AZ61"/>
  <c r="AZ83" s="1"/>
  <c r="AZ106" s="1"/>
  <c r="AZ62"/>
  <c r="AZ84" s="1"/>
  <c r="AZ107" s="1"/>
  <c r="AZ63"/>
  <c r="AZ85" s="1"/>
  <c r="AZ108" s="1"/>
  <c r="AZ64"/>
  <c r="AZ86" s="1"/>
  <c r="AZ109" s="1"/>
  <c r="AZ65"/>
  <c r="AZ87" s="1"/>
  <c r="AZ110" s="1"/>
  <c r="AZ66"/>
  <c r="AZ88" s="1"/>
  <c r="AZ111" s="1"/>
  <c r="BA55"/>
  <c r="BA77" s="1"/>
  <c r="BA100" s="1"/>
  <c r="BA56"/>
  <c r="BA78" s="1"/>
  <c r="BA101" s="1"/>
  <c r="BA57"/>
  <c r="BA79" s="1"/>
  <c r="BA102" s="1"/>
  <c r="BA58"/>
  <c r="BA80" s="1"/>
  <c r="BA103" s="1"/>
  <c r="BA59"/>
  <c r="BA81" s="1"/>
  <c r="BA104" s="1"/>
  <c r="BA60"/>
  <c r="BA82" s="1"/>
  <c r="BA105" s="1"/>
  <c r="BA61"/>
  <c r="BA83" s="1"/>
  <c r="BA106" s="1"/>
  <c r="BA62"/>
  <c r="BA84" s="1"/>
  <c r="BA107" s="1"/>
  <c r="BA63"/>
  <c r="BA85" s="1"/>
  <c r="BA108" s="1"/>
  <c r="BA64"/>
  <c r="BA86" s="1"/>
  <c r="BA109" s="1"/>
  <c r="BA65"/>
  <c r="BA87" s="1"/>
  <c r="BA110" s="1"/>
  <c r="BA66"/>
  <c r="BA88" s="1"/>
  <c r="BA111" s="1"/>
  <c r="BB55"/>
  <c r="BB77" s="1"/>
  <c r="BB100" s="1"/>
  <c r="BB56"/>
  <c r="BB78" s="1"/>
  <c r="BB101" s="1"/>
  <c r="BB57"/>
  <c r="BB79" s="1"/>
  <c r="BB102" s="1"/>
  <c r="BB58"/>
  <c r="BB80" s="1"/>
  <c r="BB103" s="1"/>
  <c r="BB59"/>
  <c r="BB81" s="1"/>
  <c r="BB104" s="1"/>
  <c r="BB60"/>
  <c r="BB82" s="1"/>
  <c r="BB105" s="1"/>
  <c r="BB61"/>
  <c r="BB83" s="1"/>
  <c r="BB106" s="1"/>
  <c r="BB62"/>
  <c r="BB84" s="1"/>
  <c r="BB107" s="1"/>
  <c r="BB63"/>
  <c r="BB85" s="1"/>
  <c r="BB108" s="1"/>
  <c r="BB64"/>
  <c r="BB86" s="1"/>
  <c r="BB109" s="1"/>
  <c r="BB65"/>
  <c r="BB87" s="1"/>
  <c r="BB110" s="1"/>
  <c r="BB66"/>
  <c r="BB88" s="1"/>
  <c r="BB111" s="1"/>
  <c r="BC55"/>
  <c r="BC77" s="1"/>
  <c r="BC100" s="1"/>
  <c r="BC56"/>
  <c r="BC78" s="1"/>
  <c r="BC101" s="1"/>
  <c r="BC57"/>
  <c r="BC79" s="1"/>
  <c r="BC102" s="1"/>
  <c r="BC58"/>
  <c r="BC80" s="1"/>
  <c r="BC103" s="1"/>
  <c r="BC59"/>
  <c r="BC81" s="1"/>
  <c r="BC104" s="1"/>
  <c r="BC60"/>
  <c r="BC82" s="1"/>
  <c r="BC105" s="1"/>
  <c r="BC61"/>
  <c r="BC83" s="1"/>
  <c r="BC106" s="1"/>
  <c r="BC62"/>
  <c r="BC84" s="1"/>
  <c r="BC107" s="1"/>
  <c r="BC63"/>
  <c r="BC85" s="1"/>
  <c r="BC108" s="1"/>
  <c r="BC64"/>
  <c r="BC86" s="1"/>
  <c r="BC109" s="1"/>
  <c r="BC65"/>
  <c r="BC87" s="1"/>
  <c r="BC110" s="1"/>
  <c r="BC66"/>
  <c r="BC88" s="1"/>
  <c r="BC111" s="1"/>
  <c r="BD55"/>
  <c r="BD77" s="1"/>
  <c r="BD100" s="1"/>
  <c r="BD56"/>
  <c r="BD78" s="1"/>
  <c r="BD101" s="1"/>
  <c r="BD57"/>
  <c r="BD79" s="1"/>
  <c r="BD102" s="1"/>
  <c r="BD58"/>
  <c r="BD80" s="1"/>
  <c r="BD103" s="1"/>
  <c r="BD59"/>
  <c r="BD81" s="1"/>
  <c r="BD104" s="1"/>
  <c r="BD60"/>
  <c r="BD82" s="1"/>
  <c r="BD105" s="1"/>
  <c r="BD61"/>
  <c r="BD83" s="1"/>
  <c r="BD106" s="1"/>
  <c r="BD62"/>
  <c r="BD84" s="1"/>
  <c r="BD107" s="1"/>
  <c r="BD63"/>
  <c r="BD85" s="1"/>
  <c r="BD108" s="1"/>
  <c r="BD64"/>
  <c r="BD86" s="1"/>
  <c r="BD109" s="1"/>
  <c r="BD65"/>
  <c r="BD87" s="1"/>
  <c r="BD110" s="1"/>
  <c r="BD66"/>
  <c r="BD88" s="1"/>
  <c r="BD111" s="1"/>
  <c r="BE55"/>
  <c r="BE77" s="1"/>
  <c r="BE100" s="1"/>
  <c r="BE56"/>
  <c r="BE78" s="1"/>
  <c r="BE101" s="1"/>
  <c r="BE57"/>
  <c r="BE79" s="1"/>
  <c r="BE102" s="1"/>
  <c r="BE58"/>
  <c r="BE80" s="1"/>
  <c r="BE103" s="1"/>
  <c r="BE59"/>
  <c r="BE81" s="1"/>
  <c r="BE104" s="1"/>
  <c r="BE60"/>
  <c r="BE82" s="1"/>
  <c r="BE105" s="1"/>
  <c r="BE61"/>
  <c r="BE83" s="1"/>
  <c r="BE106" s="1"/>
  <c r="BE62"/>
  <c r="BE84" s="1"/>
  <c r="BE107" s="1"/>
  <c r="BE63"/>
  <c r="BE85" s="1"/>
  <c r="BE108" s="1"/>
  <c r="BE64"/>
  <c r="BE86" s="1"/>
  <c r="BE109" s="1"/>
  <c r="BE65"/>
  <c r="BE87" s="1"/>
  <c r="BE110" s="1"/>
  <c r="BE66"/>
  <c r="BE88" s="1"/>
  <c r="BE111" s="1"/>
  <c r="BF55"/>
  <c r="BF77" s="1"/>
  <c r="BF100" s="1"/>
  <c r="BF56"/>
  <c r="BF78" s="1"/>
  <c r="BF101" s="1"/>
  <c r="BF57"/>
  <c r="BF79" s="1"/>
  <c r="BF102" s="1"/>
  <c r="BF58"/>
  <c r="BF80" s="1"/>
  <c r="BF103" s="1"/>
  <c r="BF59"/>
  <c r="BF81" s="1"/>
  <c r="BF104" s="1"/>
  <c r="BF60"/>
  <c r="BF82" s="1"/>
  <c r="BF105" s="1"/>
  <c r="BF61"/>
  <c r="BF83" s="1"/>
  <c r="BF106" s="1"/>
  <c r="BF62"/>
  <c r="BF84" s="1"/>
  <c r="BF107" s="1"/>
  <c r="BF63"/>
  <c r="BF85" s="1"/>
  <c r="BF108" s="1"/>
  <c r="BF64"/>
  <c r="BF86" s="1"/>
  <c r="BF109" s="1"/>
  <c r="BF65"/>
  <c r="BF87" s="1"/>
  <c r="BF110" s="1"/>
  <c r="BF66"/>
  <c r="BF88" s="1"/>
  <c r="BF111" s="1"/>
  <c r="BG55"/>
  <c r="BG77" s="1"/>
  <c r="BG100" s="1"/>
  <c r="BG56"/>
  <c r="BG78" s="1"/>
  <c r="BG101" s="1"/>
  <c r="BG57"/>
  <c r="BG79" s="1"/>
  <c r="BG102" s="1"/>
  <c r="BG58"/>
  <c r="BG80" s="1"/>
  <c r="BG103" s="1"/>
  <c r="BG81"/>
  <c r="BG104" s="1"/>
  <c r="BG60"/>
  <c r="BG82" s="1"/>
  <c r="BG105" s="1"/>
  <c r="BG83"/>
  <c r="BG106" s="1"/>
  <c r="BG62"/>
  <c r="BG84" s="1"/>
  <c r="BG107" s="1"/>
  <c r="BG63"/>
  <c r="BG85" s="1"/>
  <c r="BG108" s="1"/>
  <c r="BG64"/>
  <c r="BG86" s="1"/>
  <c r="BG109" s="1"/>
  <c r="BG65"/>
  <c r="BG87" s="1"/>
  <c r="BG110" s="1"/>
  <c r="BG66"/>
  <c r="BG88" s="1"/>
  <c r="BG111" s="1"/>
  <c r="DA42"/>
  <c r="N42"/>
  <c r="AM42"/>
  <c r="AI42"/>
  <c r="Y42"/>
  <c r="DA41"/>
  <c r="V41"/>
  <c r="T41"/>
  <c r="R41"/>
  <c r="P41"/>
  <c r="N41"/>
  <c r="AM41"/>
  <c r="AI41"/>
  <c r="Y41"/>
  <c r="DA40"/>
  <c r="V40"/>
  <c r="T40"/>
  <c r="R40"/>
  <c r="P40"/>
  <c r="N40"/>
  <c r="AM40"/>
  <c r="AI40"/>
  <c r="Y40"/>
  <c r="DA39"/>
  <c r="AN39"/>
  <c r="AL39"/>
  <c r="AJ39"/>
  <c r="V39"/>
  <c r="T39"/>
  <c r="R39"/>
  <c r="P39"/>
  <c r="N39"/>
  <c r="AM39"/>
  <c r="AI39"/>
  <c r="Y39"/>
  <c r="DA38"/>
  <c r="AN38"/>
  <c r="AL38"/>
  <c r="AJ38"/>
  <c r="V38"/>
  <c r="T38"/>
  <c r="R38"/>
  <c r="P38"/>
  <c r="N38"/>
  <c r="AM38"/>
  <c r="AI38"/>
  <c r="Y38"/>
  <c r="DA37"/>
  <c r="AN37"/>
  <c r="AL37"/>
  <c r="AJ37"/>
  <c r="V37"/>
  <c r="T37"/>
  <c r="R37"/>
  <c r="P37"/>
  <c r="N37"/>
  <c r="AM37"/>
  <c r="AI37"/>
  <c r="Y37"/>
  <c r="DA36"/>
  <c r="AN36"/>
  <c r="AL36"/>
  <c r="AJ36"/>
  <c r="V36"/>
  <c r="T36"/>
  <c r="R36"/>
  <c r="P36"/>
  <c r="N36"/>
  <c r="AM36"/>
  <c r="AI36"/>
  <c r="Y36"/>
  <c r="DA35"/>
  <c r="AN35"/>
  <c r="AL35"/>
  <c r="AJ35"/>
  <c r="V35"/>
  <c r="T35"/>
  <c r="R35"/>
  <c r="P35"/>
  <c r="N35"/>
  <c r="AM35"/>
  <c r="AI35"/>
  <c r="Y35"/>
  <c r="DA34"/>
  <c r="AF34"/>
  <c r="AD34"/>
  <c r="AB34"/>
  <c r="Z34"/>
  <c r="AM34"/>
  <c r="AI34"/>
  <c r="Y34"/>
  <c r="DA33"/>
  <c r="AM33"/>
  <c r="AK33"/>
  <c r="W33"/>
  <c r="U33"/>
  <c r="S33"/>
  <c r="Q33"/>
  <c r="O33"/>
  <c r="AN33"/>
  <c r="AH33"/>
  <c r="DA32"/>
  <c r="AF32"/>
  <c r="AD32"/>
  <c r="AB32"/>
  <c r="Z32"/>
  <c r="AM32"/>
  <c r="AI32"/>
  <c r="Y32"/>
  <c r="DA31"/>
  <c r="W31"/>
  <c r="U31"/>
  <c r="S31"/>
  <c r="Q31"/>
  <c r="O31"/>
  <c r="AN31"/>
  <c r="AH31"/>
  <c r="DA30"/>
  <c r="Z30"/>
  <c r="AM30"/>
  <c r="AI30"/>
  <c r="Y30"/>
  <c r="DA29"/>
  <c r="U29"/>
  <c r="S29"/>
  <c r="Q29"/>
  <c r="O29"/>
  <c r="AN29"/>
  <c r="AH29"/>
  <c r="DA28"/>
  <c r="AM28"/>
  <c r="AI28"/>
  <c r="Y28"/>
  <c r="DA27"/>
  <c r="AN27"/>
  <c r="AH27"/>
  <c r="DA26"/>
  <c r="AM26"/>
  <c r="AI26"/>
  <c r="Y26"/>
  <c r="DA25"/>
  <c r="N25"/>
  <c r="AM25"/>
  <c r="AI25"/>
  <c r="Y25"/>
  <c r="DA24"/>
  <c r="AM24"/>
  <c r="AI24"/>
  <c r="Y24"/>
  <c r="DA23"/>
  <c r="T23"/>
  <c r="R23"/>
  <c r="P23"/>
  <c r="N23"/>
  <c r="AM23"/>
  <c r="AI23"/>
  <c r="Y23"/>
  <c r="DA22"/>
  <c r="AM22"/>
  <c r="AI22"/>
  <c r="Y22"/>
  <c r="DA21"/>
  <c r="N21"/>
  <c r="AM21"/>
  <c r="AI21"/>
  <c r="Y21"/>
  <c r="DA20"/>
  <c r="AM20"/>
  <c r="AI20"/>
  <c r="Y20"/>
  <c r="DA19"/>
  <c r="N19"/>
  <c r="AM19"/>
  <c r="AI19"/>
  <c r="Y19"/>
  <c r="DA18"/>
  <c r="AM18"/>
  <c r="AI18"/>
  <c r="Y18"/>
  <c r="DA17"/>
  <c r="P17"/>
  <c r="N17"/>
  <c r="AM17"/>
  <c r="AI17"/>
  <c r="Y17"/>
  <c r="DA16"/>
  <c r="AM16"/>
  <c r="AI16"/>
  <c r="Y16"/>
  <c r="DA15"/>
  <c r="AM15"/>
  <c r="AI15"/>
  <c r="Y15"/>
  <c r="DA14"/>
  <c r="AM14"/>
  <c r="AI14"/>
  <c r="Y14"/>
  <c r="DA13"/>
  <c r="AM13"/>
  <c r="AI13"/>
  <c r="Y13"/>
  <c r="DA12"/>
  <c r="AM12"/>
  <c r="AI12"/>
  <c r="Y12"/>
  <c r="DA11"/>
  <c r="AM11"/>
  <c r="AI11"/>
  <c r="Y11"/>
  <c r="DA10"/>
  <c r="AM10"/>
  <c r="AI10"/>
  <c r="Y10"/>
  <c r="AM9"/>
  <c r="AI9"/>
  <c r="Y9"/>
  <c r="CG110" i="5"/>
  <c r="CF110"/>
  <c r="CE110"/>
  <c r="CD110"/>
  <c r="CC110"/>
  <c r="CB110"/>
  <c r="CA110"/>
  <c r="BZ110"/>
  <c r="BY110"/>
  <c r="BX110"/>
  <c r="AW110"/>
  <c r="AV110"/>
  <c r="AU110"/>
  <c r="AT110"/>
  <c r="AS110"/>
  <c r="AR110"/>
  <c r="AQ110"/>
  <c r="AP110"/>
  <c r="AO110"/>
  <c r="CG109"/>
  <c r="CF109"/>
  <c r="CE109"/>
  <c r="CD109"/>
  <c r="CC109"/>
  <c r="CB109"/>
  <c r="CA109"/>
  <c r="BZ109"/>
  <c r="BY109"/>
  <c r="BX109"/>
  <c r="AW109"/>
  <c r="AV109"/>
  <c r="AU109"/>
  <c r="AT109"/>
  <c r="AS109"/>
  <c r="AR109"/>
  <c r="AQ109"/>
  <c r="AP109"/>
  <c r="AO109"/>
  <c r="CG108"/>
  <c r="CF108"/>
  <c r="CE108"/>
  <c r="CD108"/>
  <c r="CC108"/>
  <c r="CB108"/>
  <c r="CA108"/>
  <c r="BZ108"/>
  <c r="BY108"/>
  <c r="BX108"/>
  <c r="AW108"/>
  <c r="AV108"/>
  <c r="AU108"/>
  <c r="AT108"/>
  <c r="AS108"/>
  <c r="AR108"/>
  <c r="AQ108"/>
  <c r="AP108"/>
  <c r="AO108"/>
  <c r="CG107"/>
  <c r="CF107"/>
  <c r="CE107"/>
  <c r="CD107"/>
  <c r="CC107"/>
  <c r="CB107"/>
  <c r="CA107"/>
  <c r="BZ107"/>
  <c r="BY107"/>
  <c r="BX107"/>
  <c r="AW107"/>
  <c r="AV107"/>
  <c r="AU107"/>
  <c r="AT107"/>
  <c r="AS107"/>
  <c r="AR107"/>
  <c r="AQ107"/>
  <c r="AP107"/>
  <c r="AO107"/>
  <c r="CG106"/>
  <c r="CF106"/>
  <c r="CE106"/>
  <c r="CD106"/>
  <c r="CC106"/>
  <c r="CB106"/>
  <c r="CA106"/>
  <c r="BZ106"/>
  <c r="BY106"/>
  <c r="BX106"/>
  <c r="AW106"/>
  <c r="AV106"/>
  <c r="AU106"/>
  <c r="AT106"/>
  <c r="AS106"/>
  <c r="AR106"/>
  <c r="AQ106"/>
  <c r="AP106"/>
  <c r="AO106"/>
  <c r="CG105"/>
  <c r="CF105"/>
  <c r="CE105"/>
  <c r="CD105"/>
  <c r="CC105"/>
  <c r="CB105"/>
  <c r="CA105"/>
  <c r="BZ105"/>
  <c r="BY105"/>
  <c r="BX105"/>
  <c r="AW105"/>
  <c r="AV105"/>
  <c r="AU105"/>
  <c r="AT105"/>
  <c r="AS105"/>
  <c r="AR105"/>
  <c r="AQ105"/>
  <c r="AP105"/>
  <c r="AO105"/>
  <c r="CG104"/>
  <c r="CF104"/>
  <c r="CE104"/>
  <c r="CD104"/>
  <c r="CC104"/>
  <c r="CB104"/>
  <c r="CA104"/>
  <c r="BZ104"/>
  <c r="BY104"/>
  <c r="BX104"/>
  <c r="AW104"/>
  <c r="AV104"/>
  <c r="AU104"/>
  <c r="AT104"/>
  <c r="AS104"/>
  <c r="AR104"/>
  <c r="AQ104"/>
  <c r="AP104"/>
  <c r="AO104"/>
  <c r="CG103"/>
  <c r="CF103"/>
  <c r="CE103"/>
  <c r="CD103"/>
  <c r="CC103"/>
  <c r="CB103"/>
  <c r="CA103"/>
  <c r="BZ103"/>
  <c r="BY103"/>
  <c r="BX103"/>
  <c r="AW103"/>
  <c r="AV103"/>
  <c r="AU103"/>
  <c r="AT103"/>
  <c r="AS103"/>
  <c r="AR103"/>
  <c r="AQ103"/>
  <c r="AP103"/>
  <c r="AO103"/>
  <c r="CG102"/>
  <c r="CF102"/>
  <c r="CE102"/>
  <c r="CD102"/>
  <c r="CC102"/>
  <c r="CB102"/>
  <c r="CA102"/>
  <c r="BZ102"/>
  <c r="BY102"/>
  <c r="BX102"/>
  <c r="AW102"/>
  <c r="AV102"/>
  <c r="AU102"/>
  <c r="AT102"/>
  <c r="AS102"/>
  <c r="AR102"/>
  <c r="AQ102"/>
  <c r="AP102"/>
  <c r="AO102"/>
  <c r="CG101"/>
  <c r="CF101"/>
  <c r="CE101"/>
  <c r="CD101"/>
  <c r="CC101"/>
  <c r="CB101"/>
  <c r="CA101"/>
  <c r="BZ101"/>
  <c r="BY101"/>
  <c r="BX101"/>
  <c r="AW101"/>
  <c r="AV101"/>
  <c r="AU101"/>
  <c r="AT101"/>
  <c r="AS101"/>
  <c r="AR101"/>
  <c r="AQ101"/>
  <c r="AP101"/>
  <c r="AO101"/>
  <c r="CG100"/>
  <c r="CF100"/>
  <c r="CE100"/>
  <c r="CD100"/>
  <c r="CC100"/>
  <c r="CB100"/>
  <c r="CA100"/>
  <c r="BZ100"/>
  <c r="BY100"/>
  <c r="BX100"/>
  <c r="AW100"/>
  <c r="AV100"/>
  <c r="AU100"/>
  <c r="AT100"/>
  <c r="AS100"/>
  <c r="AR100"/>
  <c r="AQ100"/>
  <c r="AP100"/>
  <c r="AO100"/>
  <c r="CG99"/>
  <c r="CF99"/>
  <c r="CE99"/>
  <c r="CD99"/>
  <c r="CC99"/>
  <c r="CB99"/>
  <c r="CA99"/>
  <c r="BZ99"/>
  <c r="BY99"/>
  <c r="BX99"/>
  <c r="AW99"/>
  <c r="AV99"/>
  <c r="AU99"/>
  <c r="AT99"/>
  <c r="AS99"/>
  <c r="AR99"/>
  <c r="AQ99"/>
  <c r="AP99"/>
  <c r="AO99"/>
  <c r="CG98"/>
  <c r="CF98"/>
  <c r="CE98"/>
  <c r="CD98"/>
  <c r="CC98"/>
  <c r="CB98"/>
  <c r="CA98"/>
  <c r="BZ98"/>
  <c r="BY98"/>
  <c r="BX98"/>
  <c r="AW98"/>
  <c r="AV98"/>
  <c r="AU98"/>
  <c r="AT98"/>
  <c r="AS98"/>
  <c r="AR98"/>
  <c r="AQ98"/>
  <c r="AP98"/>
  <c r="AO98"/>
  <c r="CG97"/>
  <c r="CF97"/>
  <c r="CE97"/>
  <c r="CD97"/>
  <c r="CC97"/>
  <c r="CB97"/>
  <c r="CA97"/>
  <c r="BZ97"/>
  <c r="BY97"/>
  <c r="BX97"/>
  <c r="AW97"/>
  <c r="AV97"/>
  <c r="AU97"/>
  <c r="AT97"/>
  <c r="AS97"/>
  <c r="AR97"/>
  <c r="AQ97"/>
  <c r="AP97"/>
  <c r="AO97"/>
  <c r="CG96"/>
  <c r="CF96"/>
  <c r="CE96"/>
  <c r="CD96"/>
  <c r="CC96"/>
  <c r="CB96"/>
  <c r="CA96"/>
  <c r="BZ96"/>
  <c r="BY96"/>
  <c r="BX96"/>
  <c r="AW96"/>
  <c r="AV96"/>
  <c r="AU96"/>
  <c r="AT96"/>
  <c r="AS96"/>
  <c r="AR96"/>
  <c r="AQ96"/>
  <c r="AP96"/>
  <c r="AO96"/>
  <c r="DH110"/>
  <c r="DH109"/>
  <c r="DH108"/>
  <c r="DH107"/>
  <c r="DH106"/>
  <c r="DH105"/>
  <c r="DH104"/>
  <c r="DH103"/>
  <c r="DH102"/>
  <c r="DH101"/>
  <c r="DH100"/>
  <c r="DH99"/>
  <c r="DH98"/>
  <c r="DH97"/>
  <c r="DH96"/>
  <c r="N9" i="12" l="1"/>
  <c r="P9"/>
  <c r="R9"/>
  <c r="T9"/>
  <c r="V9"/>
  <c r="Z9"/>
  <c r="AB9"/>
  <c r="AD9"/>
  <c r="AF9"/>
  <c r="AH9"/>
  <c r="AJ9"/>
  <c r="AL9"/>
  <c r="AN9"/>
  <c r="N10"/>
  <c r="P10"/>
  <c r="R10"/>
  <c r="T10"/>
  <c r="V10"/>
  <c r="Z10"/>
  <c r="AB10"/>
  <c r="AD10"/>
  <c r="AF10"/>
  <c r="AH10"/>
  <c r="AJ10"/>
  <c r="AL10"/>
  <c r="AN10"/>
  <c r="P11"/>
  <c r="R11"/>
  <c r="T11"/>
  <c r="V11"/>
  <c r="Z11"/>
  <c r="AB11"/>
  <c r="AD11"/>
  <c r="AF11"/>
  <c r="AH11"/>
  <c r="AJ11"/>
  <c r="AL11"/>
  <c r="AN11"/>
  <c r="N12"/>
  <c r="P12"/>
  <c r="R12"/>
  <c r="T12"/>
  <c r="V12"/>
  <c r="Z12"/>
  <c r="AB12"/>
  <c r="AD12"/>
  <c r="AF12"/>
  <c r="AH12"/>
  <c r="AJ12"/>
  <c r="AL12"/>
  <c r="AN12"/>
  <c r="N13"/>
  <c r="P13"/>
  <c r="R13"/>
  <c r="T13"/>
  <c r="V13"/>
  <c r="Z13"/>
  <c r="AB13"/>
  <c r="AD13"/>
  <c r="AF13"/>
  <c r="AH13"/>
  <c r="AJ13"/>
  <c r="AL13"/>
  <c r="AN13"/>
  <c r="N14"/>
  <c r="P14"/>
  <c r="R14"/>
  <c r="T14"/>
  <c r="V14"/>
  <c r="Z14"/>
  <c r="AB14"/>
  <c r="AD14"/>
  <c r="AF14"/>
  <c r="AH14"/>
  <c r="AJ14"/>
  <c r="AL14"/>
  <c r="AN14"/>
  <c r="N15"/>
  <c r="P15"/>
  <c r="R15"/>
  <c r="T15"/>
  <c r="V15"/>
  <c r="Z15"/>
  <c r="AB15"/>
  <c r="AD15"/>
  <c r="AF15"/>
  <c r="AH15"/>
  <c r="AJ15"/>
  <c r="AL15"/>
  <c r="AN15"/>
  <c r="N16"/>
  <c r="P16"/>
  <c r="R16"/>
  <c r="T16"/>
  <c r="V16"/>
  <c r="Z16"/>
  <c r="AB16"/>
  <c r="AD16"/>
  <c r="AF16"/>
  <c r="AH16"/>
  <c r="AJ16"/>
  <c r="AL16"/>
  <c r="AN16"/>
  <c r="R17"/>
  <c r="T17"/>
  <c r="V17"/>
  <c r="Z17"/>
  <c r="AB17"/>
  <c r="AD17"/>
  <c r="AF17"/>
  <c r="AH17"/>
  <c r="AJ17"/>
  <c r="AL17"/>
  <c r="AN17"/>
  <c r="N18"/>
  <c r="P18"/>
  <c r="R18"/>
  <c r="T18"/>
  <c r="V18"/>
  <c r="Z18"/>
  <c r="AB18"/>
  <c r="AD18"/>
  <c r="AF18"/>
  <c r="AH18"/>
  <c r="AJ18"/>
  <c r="AL18"/>
  <c r="AN18"/>
  <c r="P19"/>
  <c r="R19"/>
  <c r="T19"/>
  <c r="V19"/>
  <c r="Z19"/>
  <c r="AB19"/>
  <c r="AD19"/>
  <c r="AF19"/>
  <c r="AH19"/>
  <c r="AJ19"/>
  <c r="AL19"/>
  <c r="AN19"/>
  <c r="N20"/>
  <c r="P20"/>
  <c r="R20"/>
  <c r="T20"/>
  <c r="V20"/>
  <c r="Z20"/>
  <c r="AB20"/>
  <c r="AD20"/>
  <c r="AF20"/>
  <c r="AH20"/>
  <c r="AJ20"/>
  <c r="AL20"/>
  <c r="AN20"/>
  <c r="P21"/>
  <c r="R21"/>
  <c r="T21"/>
  <c r="V21"/>
  <c r="Z21"/>
  <c r="AB21"/>
  <c r="AD21"/>
  <c r="AF21"/>
  <c r="AH21"/>
  <c r="AJ21"/>
  <c r="AL21"/>
  <c r="AN21"/>
  <c r="N22"/>
  <c r="P22"/>
  <c r="R22"/>
  <c r="T22"/>
  <c r="V22"/>
  <c r="Z22"/>
  <c r="AB22"/>
  <c r="AD22"/>
  <c r="AF22"/>
  <c r="AH22"/>
  <c r="AJ22"/>
  <c r="AL22"/>
  <c r="AN22"/>
  <c r="V23"/>
  <c r="Z23"/>
  <c r="AB23"/>
  <c r="AD23"/>
  <c r="AF23"/>
  <c r="AH23"/>
  <c r="AJ23"/>
  <c r="AL23"/>
  <c r="AN23"/>
  <c r="N24"/>
  <c r="P24"/>
  <c r="R24"/>
  <c r="T24"/>
  <c r="V24"/>
  <c r="Z24"/>
  <c r="AB24"/>
  <c r="AD24"/>
  <c r="AF24"/>
  <c r="AH24"/>
  <c r="AJ24"/>
  <c r="AL24"/>
  <c r="AN24"/>
  <c r="P25"/>
  <c r="R25"/>
  <c r="T25"/>
  <c r="V25"/>
  <c r="Z25"/>
  <c r="AB25"/>
  <c r="AD25"/>
  <c r="AF25"/>
  <c r="AH25"/>
  <c r="AJ25"/>
  <c r="AL25"/>
  <c r="AN25"/>
  <c r="N26"/>
  <c r="P26"/>
  <c r="R26"/>
  <c r="T26"/>
  <c r="V26"/>
  <c r="Z26"/>
  <c r="AB26"/>
  <c r="AD26"/>
  <c r="AF26"/>
  <c r="AH26"/>
  <c r="AJ26"/>
  <c r="AL26"/>
  <c r="AN26"/>
  <c r="O27"/>
  <c r="Q27"/>
  <c r="S27"/>
  <c r="U27"/>
  <c r="W27"/>
  <c r="Y27"/>
  <c r="AA27"/>
  <c r="AC27"/>
  <c r="AE27"/>
  <c r="AG27"/>
  <c r="AI27"/>
  <c r="AK27"/>
  <c r="AM27"/>
  <c r="N28"/>
  <c r="P28"/>
  <c r="R28"/>
  <c r="T28"/>
  <c r="V28"/>
  <c r="Z28"/>
  <c r="AB28"/>
  <c r="AD28"/>
  <c r="AF28"/>
  <c r="AH28"/>
  <c r="AJ28"/>
  <c r="AL28"/>
  <c r="AN28"/>
  <c r="W29"/>
  <c r="Y29"/>
  <c r="AA29"/>
  <c r="AC29"/>
  <c r="AE29"/>
  <c r="AG29"/>
  <c r="AI29"/>
  <c r="AK29"/>
  <c r="AM29"/>
  <c r="N30"/>
  <c r="P30"/>
  <c r="R30"/>
  <c r="T30"/>
  <c r="V30"/>
  <c r="AB30"/>
  <c r="AD30"/>
  <c r="AF30"/>
  <c r="AH30"/>
  <c r="AJ30"/>
  <c r="AL30"/>
  <c r="AN30"/>
  <c r="Y31"/>
  <c r="AA31"/>
  <c r="AC31"/>
  <c r="AE31"/>
  <c r="AG31"/>
  <c r="AI31"/>
  <c r="AK31"/>
  <c r="AM31"/>
  <c r="N32"/>
  <c r="P32"/>
  <c r="R32"/>
  <c r="T32"/>
  <c r="V32"/>
  <c r="AH32"/>
  <c r="AJ32"/>
  <c r="AL32"/>
  <c r="AN32"/>
  <c r="Y33"/>
  <c r="AA33"/>
  <c r="AC33"/>
  <c r="AE33"/>
  <c r="AG33"/>
  <c r="AI33"/>
  <c r="N34"/>
  <c r="P34"/>
  <c r="R34"/>
  <c r="T34"/>
  <c r="V34"/>
  <c r="AH34"/>
  <c r="AJ34"/>
  <c r="AL34"/>
  <c r="AN34"/>
  <c r="Z35"/>
  <c r="AB35"/>
  <c r="AD35"/>
  <c r="AF35"/>
  <c r="AH35"/>
  <c r="Z36"/>
  <c r="AB36"/>
  <c r="AD36"/>
  <c r="AF36"/>
  <c r="AH36"/>
  <c r="Z37"/>
  <c r="AB37"/>
  <c r="AD37"/>
  <c r="AF37"/>
  <c r="AH37"/>
  <c r="Z38"/>
  <c r="AB38"/>
  <c r="AD38"/>
  <c r="AF38"/>
  <c r="AH38"/>
  <c r="Z39"/>
  <c r="AB39"/>
  <c r="AD39"/>
  <c r="AF39"/>
  <c r="AH39"/>
  <c r="Z40"/>
  <c r="AB40"/>
  <c r="AD40"/>
  <c r="AF40"/>
  <c r="AH40"/>
  <c r="AJ40"/>
  <c r="AL40"/>
  <c r="AN40"/>
  <c r="Z41"/>
  <c r="AB41"/>
  <c r="AD41"/>
  <c r="AF41"/>
  <c r="AH41"/>
  <c r="AJ41"/>
  <c r="AL41"/>
  <c r="AN41"/>
  <c r="P42"/>
  <c r="R42"/>
  <c r="T42"/>
  <c r="V42"/>
  <c r="Z42"/>
  <c r="AB42"/>
  <c r="AD42"/>
  <c r="AF42"/>
  <c r="AH42"/>
  <c r="AJ42"/>
  <c r="AL42"/>
  <c r="AN42"/>
  <c r="O9"/>
  <c r="Q9"/>
  <c r="S9"/>
  <c r="U9"/>
  <c r="W9"/>
  <c r="AA9"/>
  <c r="AC9"/>
  <c r="AE9"/>
  <c r="AG9"/>
  <c r="AK9"/>
  <c r="O10"/>
  <c r="Q10"/>
  <c r="S10"/>
  <c r="U10"/>
  <c r="W10"/>
  <c r="AA10"/>
  <c r="AC10"/>
  <c r="AE10"/>
  <c r="AG10"/>
  <c r="AK10"/>
  <c r="O11"/>
  <c r="Q11"/>
  <c r="S11"/>
  <c r="U11"/>
  <c r="W11"/>
  <c r="AA11"/>
  <c r="AC11"/>
  <c r="AE11"/>
  <c r="AG11"/>
  <c r="AK11"/>
  <c r="O12"/>
  <c r="Q12"/>
  <c r="S12"/>
  <c r="U12"/>
  <c r="W12"/>
  <c r="AA12"/>
  <c r="AC12"/>
  <c r="AE12"/>
  <c r="AG12"/>
  <c r="AK12"/>
  <c r="O13"/>
  <c r="Q13"/>
  <c r="S13"/>
  <c r="U13"/>
  <c r="W13"/>
  <c r="AA13"/>
  <c r="AC13"/>
  <c r="AE13"/>
  <c r="AG13"/>
  <c r="AK13"/>
  <c r="O14"/>
  <c r="Q14"/>
  <c r="S14"/>
  <c r="U14"/>
  <c r="W14"/>
  <c r="AA14"/>
  <c r="AC14"/>
  <c r="AE14"/>
  <c r="AG14"/>
  <c r="AK14"/>
  <c r="O15"/>
  <c r="Q15"/>
  <c r="S15"/>
  <c r="U15"/>
  <c r="W15"/>
  <c r="AA15"/>
  <c r="AC15"/>
  <c r="AE15"/>
  <c r="AG15"/>
  <c r="AK15"/>
  <c r="O16"/>
  <c r="Q16"/>
  <c r="S16"/>
  <c r="U16"/>
  <c r="W16"/>
  <c r="AA16"/>
  <c r="AC16"/>
  <c r="AE16"/>
  <c r="AG16"/>
  <c r="AK16"/>
  <c r="O17"/>
  <c r="Q17"/>
  <c r="S17"/>
  <c r="U17"/>
  <c r="W17"/>
  <c r="AA17"/>
  <c r="AC17"/>
  <c r="AE17"/>
  <c r="AG17"/>
  <c r="AK17"/>
  <c r="O18"/>
  <c r="Q18"/>
  <c r="S18"/>
  <c r="U18"/>
  <c r="W18"/>
  <c r="AA18"/>
  <c r="AC18"/>
  <c r="AE18"/>
  <c r="AG18"/>
  <c r="AK18"/>
  <c r="O19"/>
  <c r="Q19"/>
  <c r="S19"/>
  <c r="U19"/>
  <c r="W19"/>
  <c r="AA19"/>
  <c r="AC19"/>
  <c r="AE19"/>
  <c r="AG19"/>
  <c r="AK19"/>
  <c r="O20"/>
  <c r="Q20"/>
  <c r="S20"/>
  <c r="U20"/>
  <c r="W20"/>
  <c r="AA20"/>
  <c r="AC20"/>
  <c r="AE20"/>
  <c r="AG20"/>
  <c r="AK20"/>
  <c r="O21"/>
  <c r="Q21"/>
  <c r="S21"/>
  <c r="U21"/>
  <c r="W21"/>
  <c r="AA21"/>
  <c r="AC21"/>
  <c r="AE21"/>
  <c r="AG21"/>
  <c r="AK21"/>
  <c r="O22"/>
  <c r="Q22"/>
  <c r="S22"/>
  <c r="U22"/>
  <c r="W22"/>
  <c r="AA22"/>
  <c r="AC22"/>
  <c r="AE22"/>
  <c r="AG22"/>
  <c r="AK22"/>
  <c r="O23"/>
  <c r="Q23"/>
  <c r="S23"/>
  <c r="U23"/>
  <c r="W23"/>
  <c r="AA23"/>
  <c r="AC23"/>
  <c r="AE23"/>
  <c r="AG23"/>
  <c r="AK23"/>
  <c r="O24"/>
  <c r="Q24"/>
  <c r="S24"/>
  <c r="U24"/>
  <c r="W24"/>
  <c r="AA24"/>
  <c r="AC24"/>
  <c r="AE24"/>
  <c r="AG24"/>
  <c r="AK24"/>
  <c r="O25"/>
  <c r="Q25"/>
  <c r="S25"/>
  <c r="U25"/>
  <c r="W25"/>
  <c r="AA25"/>
  <c r="AC25"/>
  <c r="AE25"/>
  <c r="AG25"/>
  <c r="AK25"/>
  <c r="O26"/>
  <c r="Q26"/>
  <c r="S26"/>
  <c r="U26"/>
  <c r="W26"/>
  <c r="AA26"/>
  <c r="AC26"/>
  <c r="AE26"/>
  <c r="AG26"/>
  <c r="AK26"/>
  <c r="N27"/>
  <c r="P27"/>
  <c r="R27"/>
  <c r="T27"/>
  <c r="V27"/>
  <c r="Z27"/>
  <c r="AB27"/>
  <c r="AD27"/>
  <c r="AF27"/>
  <c r="AJ27"/>
  <c r="AL27"/>
  <c r="O28"/>
  <c r="Q28"/>
  <c r="S28"/>
  <c r="U28"/>
  <c r="W28"/>
  <c r="AA28"/>
  <c r="AC28"/>
  <c r="AE28"/>
  <c r="AG28"/>
  <c r="AK28"/>
  <c r="N29"/>
  <c r="P29"/>
  <c r="R29"/>
  <c r="T29"/>
  <c r="V29"/>
  <c r="Z29"/>
  <c r="AB29"/>
  <c r="AD29"/>
  <c r="AF29"/>
  <c r="AJ29"/>
  <c r="AL29"/>
  <c r="O30"/>
  <c r="Q30"/>
  <c r="S30"/>
  <c r="U30"/>
  <c r="W30"/>
  <c r="AA30"/>
  <c r="AC30"/>
  <c r="AE30"/>
  <c r="AG30"/>
  <c r="AK30"/>
  <c r="N31"/>
  <c r="P31"/>
  <c r="R31"/>
  <c r="T31"/>
  <c r="V31"/>
  <c r="Z31"/>
  <c r="AB31"/>
  <c r="AD31"/>
  <c r="AF31"/>
  <c r="AJ31"/>
  <c r="AL31"/>
  <c r="O32"/>
  <c r="Q32"/>
  <c r="S32"/>
  <c r="U32"/>
  <c r="W32"/>
  <c r="AA32"/>
  <c r="AC32"/>
  <c r="AE32"/>
  <c r="AG32"/>
  <c r="AK32"/>
  <c r="N33"/>
  <c r="P33"/>
  <c r="R33"/>
  <c r="T33"/>
  <c r="V33"/>
  <c r="Z33"/>
  <c r="AB33"/>
  <c r="AD33"/>
  <c r="AF33"/>
  <c r="AJ33"/>
  <c r="AL33"/>
  <c r="O34"/>
  <c r="Q34"/>
  <c r="S34"/>
  <c r="U34"/>
  <c r="W34"/>
  <c r="AA34"/>
  <c r="AC34"/>
  <c r="AE34"/>
  <c r="AG34"/>
  <c r="AK34"/>
  <c r="O35"/>
  <c r="Q35"/>
  <c r="S35"/>
  <c r="U35"/>
  <c r="W35"/>
  <c r="AA35"/>
  <c r="AC35"/>
  <c r="AE35"/>
  <c r="AG35"/>
  <c r="AK35"/>
  <c r="O36"/>
  <c r="Q36"/>
  <c r="S36"/>
  <c r="U36"/>
  <c r="W36"/>
  <c r="AA36"/>
  <c r="AC36"/>
  <c r="AE36"/>
  <c r="AG36"/>
  <c r="AK36"/>
  <c r="O37"/>
  <c r="Q37"/>
  <c r="S37"/>
  <c r="U37"/>
  <c r="W37"/>
  <c r="AA37"/>
  <c r="AC37"/>
  <c r="AE37"/>
  <c r="AG37"/>
  <c r="AK37"/>
  <c r="O38"/>
  <c r="Q38"/>
  <c r="S38"/>
  <c r="U38"/>
  <c r="W38"/>
  <c r="AA38"/>
  <c r="AC38"/>
  <c r="AE38"/>
  <c r="AG38"/>
  <c r="AK38"/>
  <c r="O39"/>
  <c r="Q39"/>
  <c r="S39"/>
  <c r="U39"/>
  <c r="W39"/>
  <c r="AA39"/>
  <c r="AC39"/>
  <c r="AE39"/>
  <c r="AG39"/>
  <c r="AK39"/>
  <c r="O40"/>
  <c r="Q40"/>
  <c r="S40"/>
  <c r="U40"/>
  <c r="W40"/>
  <c r="AA40"/>
  <c r="AC40"/>
  <c r="AE40"/>
  <c r="AG40"/>
  <c r="AK40"/>
  <c r="O41"/>
  <c r="Q41"/>
  <c r="S41"/>
  <c r="U41"/>
  <c r="W41"/>
  <c r="AA41"/>
  <c r="AC41"/>
  <c r="AE41"/>
  <c r="AG41"/>
  <c r="AK41"/>
  <c r="O42"/>
  <c r="Q42"/>
  <c r="S42"/>
  <c r="U42"/>
  <c r="W42"/>
  <c r="AA42"/>
  <c r="AC42"/>
  <c r="AE42"/>
  <c r="AG42"/>
  <c r="AK42"/>
  <c r="DA9" i="5"/>
  <c r="DA51" s="1"/>
  <c r="DA74" s="1"/>
  <c r="DA10"/>
  <c r="DA11"/>
  <c r="DA12"/>
  <c r="DA13"/>
  <c r="DA14"/>
  <c r="DA15"/>
  <c r="DA16"/>
  <c r="DA17"/>
  <c r="DA18"/>
  <c r="DA19"/>
  <c r="DA20"/>
  <c r="DA21"/>
  <c r="DA22"/>
  <c r="DA23"/>
  <c r="DA24"/>
  <c r="DA25"/>
  <c r="DA26"/>
  <c r="DA27"/>
  <c r="DA28"/>
  <c r="DA29"/>
  <c r="DA30"/>
  <c r="DA31"/>
  <c r="DA32"/>
  <c r="DA33"/>
  <c r="DA34"/>
  <c r="DA35"/>
  <c r="DA36"/>
  <c r="DA37"/>
  <c r="DA38"/>
  <c r="DA39"/>
  <c r="DA40"/>
  <c r="DA41"/>
  <c r="DA118" i="12" l="1"/>
  <c r="DA96" i="5"/>
  <c r="DA65"/>
  <c r="DA64"/>
  <c r="DA63"/>
  <c r="DA62"/>
  <c r="DA83"/>
  <c r="DA59"/>
  <c r="DA58"/>
  <c r="DA57"/>
  <c r="DA56"/>
  <c r="DA55"/>
  <c r="DA54"/>
  <c r="DA53"/>
  <c r="DA52"/>
  <c r="DA88"/>
  <c r="DA87"/>
  <c r="DA86"/>
  <c r="DA85"/>
  <c r="DA82"/>
  <c r="DA81"/>
  <c r="DA80"/>
  <c r="DA79"/>
  <c r="DA78"/>
  <c r="DA77"/>
  <c r="DA76"/>
  <c r="DA75"/>
  <c r="AF27" i="9"/>
  <c r="AE27"/>
  <c r="AD27"/>
  <c r="AC27"/>
  <c r="AB27"/>
  <c r="AA27"/>
  <c r="Z27"/>
  <c r="U27"/>
  <c r="V27"/>
  <c r="W27"/>
  <c r="X27"/>
  <c r="Y27"/>
  <c r="X46"/>
  <c r="Y45"/>
  <c r="Y44"/>
  <c r="Y43"/>
  <c r="Y42"/>
  <c r="Y41"/>
  <c r="Y40"/>
  <c r="Y39"/>
  <c r="Y38"/>
  <c r="Y37"/>
  <c r="Y36"/>
  <c r="Y46" s="1"/>
  <c r="Y35"/>
  <c r="Y34"/>
  <c r="Y33"/>
  <c r="X35"/>
  <c r="W46"/>
  <c r="V46"/>
  <c r="U46"/>
  <c r="T46"/>
  <c r="S46"/>
  <c r="R46"/>
  <c r="BG41" i="5"/>
  <c r="BF41"/>
  <c r="BE41"/>
  <c r="BD41"/>
  <c r="BC41"/>
  <c r="BB41"/>
  <c r="BA41"/>
  <c r="AZ41"/>
  <c r="AY41"/>
  <c r="BG40"/>
  <c r="BF40"/>
  <c r="BE40"/>
  <c r="BD40"/>
  <c r="BC40"/>
  <c r="BB40"/>
  <c r="BA40"/>
  <c r="AZ40"/>
  <c r="AY40"/>
  <c r="BG39"/>
  <c r="BF39"/>
  <c r="BE39"/>
  <c r="BD39"/>
  <c r="BC39"/>
  <c r="BB39"/>
  <c r="BA39"/>
  <c r="AZ39"/>
  <c r="AY39"/>
  <c r="BG38"/>
  <c r="BF38"/>
  <c r="BE38"/>
  <c r="BD38"/>
  <c r="BC38"/>
  <c r="BB38"/>
  <c r="BA38"/>
  <c r="AZ38"/>
  <c r="AY38"/>
  <c r="BG37"/>
  <c r="BF37"/>
  <c r="BE37"/>
  <c r="BD37"/>
  <c r="BC37"/>
  <c r="BB37"/>
  <c r="BA37"/>
  <c r="AZ37"/>
  <c r="AY37"/>
  <c r="BG36"/>
  <c r="BF36"/>
  <c r="BE36"/>
  <c r="BD36"/>
  <c r="BC36"/>
  <c r="BB36"/>
  <c r="BA36"/>
  <c r="AZ36"/>
  <c r="AY36"/>
  <c r="BG35"/>
  <c r="BF35"/>
  <c r="BE35"/>
  <c r="BD35"/>
  <c r="BC35"/>
  <c r="BB35"/>
  <c r="BA35"/>
  <c r="AZ35"/>
  <c r="AY35"/>
  <c r="BG34"/>
  <c r="BF34"/>
  <c r="BE34"/>
  <c r="BD34"/>
  <c r="BC34"/>
  <c r="BB34"/>
  <c r="BA34"/>
  <c r="AZ34"/>
  <c r="AY34"/>
  <c r="BG33"/>
  <c r="BF33"/>
  <c r="BE33"/>
  <c r="BD33"/>
  <c r="BC33"/>
  <c r="BB33"/>
  <c r="BA33"/>
  <c r="AZ33"/>
  <c r="AY33"/>
  <c r="BG32"/>
  <c r="BF32"/>
  <c r="BE32"/>
  <c r="BD32"/>
  <c r="BC32"/>
  <c r="BB32"/>
  <c r="BA32"/>
  <c r="AZ32"/>
  <c r="AY32"/>
  <c r="BG31"/>
  <c r="BF31"/>
  <c r="BE31"/>
  <c r="BD31"/>
  <c r="BC31"/>
  <c r="BB31"/>
  <c r="BA31"/>
  <c r="AZ31"/>
  <c r="AY31"/>
  <c r="BG30"/>
  <c r="BF30"/>
  <c r="BE30"/>
  <c r="BD30"/>
  <c r="BC30"/>
  <c r="BC61" s="1"/>
  <c r="BC84" s="1"/>
  <c r="BB30"/>
  <c r="BA30"/>
  <c r="BA61" s="1"/>
  <c r="BA84" s="1"/>
  <c r="AZ30"/>
  <c r="AY30"/>
  <c r="AY61" s="1"/>
  <c r="AY84" s="1"/>
  <c r="BG29"/>
  <c r="BF29"/>
  <c r="BE29"/>
  <c r="BD29"/>
  <c r="BC29"/>
  <c r="BB29"/>
  <c r="BA29"/>
  <c r="AZ29"/>
  <c r="AY29"/>
  <c r="BG28"/>
  <c r="BF28"/>
  <c r="BE28"/>
  <c r="BD28"/>
  <c r="BC28"/>
  <c r="BB28"/>
  <c r="BA28"/>
  <c r="AZ28"/>
  <c r="AY28"/>
  <c r="BG27"/>
  <c r="BF27"/>
  <c r="BE27"/>
  <c r="BD27"/>
  <c r="BC27"/>
  <c r="BB27"/>
  <c r="BA27"/>
  <c r="AZ27"/>
  <c r="AY27"/>
  <c r="BG26"/>
  <c r="BF26"/>
  <c r="BE26"/>
  <c r="BD26"/>
  <c r="BC26"/>
  <c r="BB26"/>
  <c r="BA26"/>
  <c r="AZ26"/>
  <c r="AY26"/>
  <c r="BG25"/>
  <c r="BF25"/>
  <c r="BE25"/>
  <c r="BD25"/>
  <c r="BC25"/>
  <c r="BB25"/>
  <c r="BA25"/>
  <c r="AZ25"/>
  <c r="AY25"/>
  <c r="BG24"/>
  <c r="BF24"/>
  <c r="BE24"/>
  <c r="BD24"/>
  <c r="BC24"/>
  <c r="BB24"/>
  <c r="BA24"/>
  <c r="AZ24"/>
  <c r="AY24"/>
  <c r="BG23"/>
  <c r="BF23"/>
  <c r="BE23"/>
  <c r="BD23"/>
  <c r="BC23"/>
  <c r="BB23"/>
  <c r="BA23"/>
  <c r="AZ23"/>
  <c r="AY23"/>
  <c r="BG22"/>
  <c r="BF22"/>
  <c r="BE22"/>
  <c r="BD22"/>
  <c r="BC22"/>
  <c r="BB22"/>
  <c r="BA22"/>
  <c r="AZ22"/>
  <c r="AY22"/>
  <c r="BG21"/>
  <c r="BF21"/>
  <c r="BE21"/>
  <c r="BD21"/>
  <c r="BC21"/>
  <c r="BB21"/>
  <c r="BA21"/>
  <c r="AZ21"/>
  <c r="AY21"/>
  <c r="BG20"/>
  <c r="BF20"/>
  <c r="BE20"/>
  <c r="BD20"/>
  <c r="BC20"/>
  <c r="BB20"/>
  <c r="BA20"/>
  <c r="AZ20"/>
  <c r="AY20"/>
  <c r="BG19"/>
  <c r="BF19"/>
  <c r="BE19"/>
  <c r="BD19"/>
  <c r="BC19"/>
  <c r="BB19"/>
  <c r="BA19"/>
  <c r="AZ19"/>
  <c r="AY19"/>
  <c r="BG18"/>
  <c r="BF18"/>
  <c r="BE18"/>
  <c r="BD18"/>
  <c r="BC18"/>
  <c r="BB18"/>
  <c r="BA18"/>
  <c r="AZ18"/>
  <c r="AY18"/>
  <c r="BG17"/>
  <c r="BF17"/>
  <c r="BE17"/>
  <c r="BD17"/>
  <c r="BC17"/>
  <c r="BB17"/>
  <c r="BA17"/>
  <c r="AZ17"/>
  <c r="AY17"/>
  <c r="BG16"/>
  <c r="BF16"/>
  <c r="BE16"/>
  <c r="BD16"/>
  <c r="BC16"/>
  <c r="BB16"/>
  <c r="BA16"/>
  <c r="AZ16"/>
  <c r="AY16"/>
  <c r="BG15"/>
  <c r="BF15"/>
  <c r="BE15"/>
  <c r="BD15"/>
  <c r="BC15"/>
  <c r="BB15"/>
  <c r="BA15"/>
  <c r="AZ15"/>
  <c r="AY15"/>
  <c r="BG14"/>
  <c r="BF14"/>
  <c r="BE14"/>
  <c r="BD14"/>
  <c r="BC14"/>
  <c r="BB14"/>
  <c r="BA14"/>
  <c r="AZ14"/>
  <c r="AY14"/>
  <c r="BG13"/>
  <c r="BF13"/>
  <c r="BE13"/>
  <c r="BD13"/>
  <c r="BC13"/>
  <c r="BB13"/>
  <c r="BA13"/>
  <c r="AZ13"/>
  <c r="AY13"/>
  <c r="BG11"/>
  <c r="BF11"/>
  <c r="BE11"/>
  <c r="BD11"/>
  <c r="BC11"/>
  <c r="BB11"/>
  <c r="BA11"/>
  <c r="AZ11"/>
  <c r="AY11"/>
  <c r="BG9"/>
  <c r="BF9"/>
  <c r="BE9"/>
  <c r="BD9"/>
  <c r="BC9"/>
  <c r="BB9"/>
  <c r="BA9"/>
  <c r="AZ9"/>
  <c r="AY9"/>
  <c r="AX41"/>
  <c r="AX40"/>
  <c r="AX39"/>
  <c r="AX38"/>
  <c r="AX37"/>
  <c r="AX36"/>
  <c r="AX35"/>
  <c r="AX34"/>
  <c r="AX33"/>
  <c r="AX32"/>
  <c r="AX31"/>
  <c r="AX30"/>
  <c r="AX29"/>
  <c r="AX28"/>
  <c r="AX27"/>
  <c r="AX26"/>
  <c r="AX25"/>
  <c r="AX24"/>
  <c r="AX23"/>
  <c r="AX22"/>
  <c r="AX21"/>
  <c r="AX20"/>
  <c r="AX19"/>
  <c r="AX18"/>
  <c r="AX17"/>
  <c r="AX16"/>
  <c r="AX15"/>
  <c r="AX14"/>
  <c r="AX13"/>
  <c r="AX11"/>
  <c r="AX9"/>
  <c r="DA97" l="1"/>
  <c r="DA119" i="12"/>
  <c r="DA99" i="5"/>
  <c r="DA121" i="12"/>
  <c r="DA101" i="5"/>
  <c r="DA123" i="12"/>
  <c r="DA103" i="5"/>
  <c r="DA125" i="12"/>
  <c r="DA107" i="5"/>
  <c r="DA129" i="12"/>
  <c r="DA109" i="5"/>
  <c r="DA131" i="12"/>
  <c r="AZ60" i="5"/>
  <c r="AZ83" s="1"/>
  <c r="BB60"/>
  <c r="BB83" s="1"/>
  <c r="BD60"/>
  <c r="BD83" s="1"/>
  <c r="BF60"/>
  <c r="BF83" s="1"/>
  <c r="AZ61"/>
  <c r="AZ84" s="1"/>
  <c r="BB61"/>
  <c r="BB84" s="1"/>
  <c r="BD61"/>
  <c r="BD84" s="1"/>
  <c r="BF61"/>
  <c r="BF84" s="1"/>
  <c r="DA98"/>
  <c r="DA120" i="12"/>
  <c r="DA100" i="5"/>
  <c r="DA122" i="12"/>
  <c r="DA102" i="5"/>
  <c r="DA124" i="12"/>
  <c r="DA104" i="5"/>
  <c r="DA126" i="12"/>
  <c r="DA108" i="5"/>
  <c r="DA130" i="12"/>
  <c r="DA110" i="5"/>
  <c r="DA132" i="12"/>
  <c r="AY60" i="5"/>
  <c r="AY83" s="1"/>
  <c r="BA60"/>
  <c r="BA83" s="1"/>
  <c r="BC60"/>
  <c r="BC83" s="1"/>
  <c r="BE60"/>
  <c r="BE83" s="1"/>
  <c r="BG60"/>
  <c r="BG83" s="1"/>
  <c r="BE61"/>
  <c r="BE84" s="1"/>
  <c r="BG61"/>
  <c r="BG84" s="1"/>
  <c r="AX60"/>
  <c r="AX83" s="1"/>
  <c r="AX61"/>
  <c r="AX84" s="1"/>
  <c r="AZ54"/>
  <c r="AZ77" s="1"/>
  <c r="BB54"/>
  <c r="BB77" s="1"/>
  <c r="BD54"/>
  <c r="BD77" s="1"/>
  <c r="BF54"/>
  <c r="BF77" s="1"/>
  <c r="AZ55"/>
  <c r="AZ78" s="1"/>
  <c r="BB55"/>
  <c r="BB78" s="1"/>
  <c r="BD55"/>
  <c r="BD78" s="1"/>
  <c r="BF55"/>
  <c r="BF78" s="1"/>
  <c r="AZ56"/>
  <c r="AZ79" s="1"/>
  <c r="BB56"/>
  <c r="BB79" s="1"/>
  <c r="BD56"/>
  <c r="BD79" s="1"/>
  <c r="BF56"/>
  <c r="BF79" s="1"/>
  <c r="AZ57"/>
  <c r="AZ80" s="1"/>
  <c r="BB57"/>
  <c r="BB80" s="1"/>
  <c r="BD57"/>
  <c r="BD80" s="1"/>
  <c r="BF57"/>
  <c r="BF80" s="1"/>
  <c r="AZ58"/>
  <c r="AZ81" s="1"/>
  <c r="BB58"/>
  <c r="BB81" s="1"/>
  <c r="BD58"/>
  <c r="BD81" s="1"/>
  <c r="BF58"/>
  <c r="BF81" s="1"/>
  <c r="AZ59"/>
  <c r="AZ82" s="1"/>
  <c r="BB59"/>
  <c r="BB82" s="1"/>
  <c r="BD59"/>
  <c r="BD82" s="1"/>
  <c r="BF59"/>
  <c r="BF82" s="1"/>
  <c r="BD62"/>
  <c r="BD85" s="1"/>
  <c r="BF62"/>
  <c r="BF85" s="1"/>
  <c r="AX54"/>
  <c r="AX55"/>
  <c r="AX56"/>
  <c r="AX57"/>
  <c r="AX58"/>
  <c r="AX59"/>
  <c r="AX62"/>
  <c r="AX63"/>
  <c r="AX64"/>
  <c r="AX65"/>
  <c r="AY54"/>
  <c r="AY77" s="1"/>
  <c r="BA54"/>
  <c r="BA77" s="1"/>
  <c r="BC54"/>
  <c r="BC77" s="1"/>
  <c r="BE54"/>
  <c r="BE77" s="1"/>
  <c r="BG54"/>
  <c r="AY55"/>
  <c r="AY78" s="1"/>
  <c r="BA55"/>
  <c r="BA78" s="1"/>
  <c r="BC55"/>
  <c r="BC78" s="1"/>
  <c r="BE55"/>
  <c r="BE78" s="1"/>
  <c r="BG55"/>
  <c r="AY56"/>
  <c r="AY79" s="1"/>
  <c r="BA56"/>
  <c r="BA79" s="1"/>
  <c r="BC56"/>
  <c r="BC79" s="1"/>
  <c r="BE56"/>
  <c r="BE79" s="1"/>
  <c r="BG56"/>
  <c r="AY57"/>
  <c r="AY80" s="1"/>
  <c r="BA57"/>
  <c r="BA80" s="1"/>
  <c r="BC57"/>
  <c r="BC80" s="1"/>
  <c r="BE57"/>
  <c r="BE80" s="1"/>
  <c r="BG57"/>
  <c r="AY58"/>
  <c r="AY81" s="1"/>
  <c r="BA58"/>
  <c r="BA81" s="1"/>
  <c r="BC58"/>
  <c r="BC81" s="1"/>
  <c r="BE58"/>
  <c r="BE81" s="1"/>
  <c r="BG58"/>
  <c r="AY59"/>
  <c r="AY82" s="1"/>
  <c r="BA59"/>
  <c r="BA82" s="1"/>
  <c r="BC59"/>
  <c r="BC82" s="1"/>
  <c r="BE59"/>
  <c r="BE82" s="1"/>
  <c r="BG59"/>
  <c r="AY62"/>
  <c r="AY85" s="1"/>
  <c r="BA62"/>
  <c r="BA85" s="1"/>
  <c r="BC62"/>
  <c r="BC85" s="1"/>
  <c r="BE62"/>
  <c r="BE85" s="1"/>
  <c r="BG62"/>
  <c r="AY63"/>
  <c r="AY86" s="1"/>
  <c r="BA63"/>
  <c r="BA86" s="1"/>
  <c r="BC63"/>
  <c r="BC86" s="1"/>
  <c r="BE63"/>
  <c r="BE86" s="1"/>
  <c r="BG63"/>
  <c r="AY64"/>
  <c r="AY87" s="1"/>
  <c r="BA64"/>
  <c r="BA87" s="1"/>
  <c r="BC64"/>
  <c r="BC87" s="1"/>
  <c r="BE64"/>
  <c r="BE87" s="1"/>
  <c r="BG64"/>
  <c r="AY65"/>
  <c r="AY88" s="1"/>
  <c r="BA65"/>
  <c r="BA88" s="1"/>
  <c r="BC65"/>
  <c r="BC88" s="1"/>
  <c r="BE65"/>
  <c r="BE88" s="1"/>
  <c r="BG65"/>
  <c r="AZ62"/>
  <c r="AZ85" s="1"/>
  <c r="BB62"/>
  <c r="BB85" s="1"/>
  <c r="AZ63"/>
  <c r="AZ86" s="1"/>
  <c r="BB63"/>
  <c r="BB86" s="1"/>
  <c r="BD63"/>
  <c r="BD86" s="1"/>
  <c r="BF63"/>
  <c r="BF86" s="1"/>
  <c r="AZ64"/>
  <c r="AZ87" s="1"/>
  <c r="BB64"/>
  <c r="BB87" s="1"/>
  <c r="BD64"/>
  <c r="BD87" s="1"/>
  <c r="BF64"/>
  <c r="BF87" s="1"/>
  <c r="AZ65"/>
  <c r="AZ88" s="1"/>
  <c r="BB65"/>
  <c r="BB88" s="1"/>
  <c r="BD65"/>
  <c r="BD88" s="1"/>
  <c r="BF65"/>
  <c r="BF88" s="1"/>
  <c r="T83" i="10"/>
  <c r="L25"/>
  <c r="J25"/>
  <c r="H25"/>
  <c r="F25"/>
  <c r="D25"/>
  <c r="M124" i="9"/>
  <c r="M123"/>
  <c r="M122"/>
  <c r="M121"/>
  <c r="M120"/>
  <c r="M119"/>
  <c r="M118"/>
  <c r="M117"/>
  <c r="M116"/>
  <c r="M115"/>
  <c r="M114"/>
  <c r="M113"/>
  <c r="M112"/>
  <c r="M111"/>
  <c r="M110"/>
  <c r="M109"/>
  <c r="M108"/>
  <c r="M107"/>
  <c r="M106"/>
  <c r="M105"/>
  <c r="M104"/>
  <c r="M103"/>
  <c r="M102"/>
  <c r="M101"/>
  <c r="M100"/>
  <c r="M99"/>
  <c r="M98"/>
  <c r="M97"/>
  <c r="M96"/>
  <c r="M94"/>
  <c r="M92"/>
  <c r="L124"/>
  <c r="L123"/>
  <c r="L122"/>
  <c r="L121"/>
  <c r="L120"/>
  <c r="L119"/>
  <c r="L118"/>
  <c r="L117"/>
  <c r="L116"/>
  <c r="L115"/>
  <c r="L114"/>
  <c r="L113"/>
  <c r="L112"/>
  <c r="L111"/>
  <c r="L110"/>
  <c r="L109"/>
  <c r="L108"/>
  <c r="L107"/>
  <c r="L106"/>
  <c r="L105"/>
  <c r="L104"/>
  <c r="L103"/>
  <c r="L102"/>
  <c r="L101"/>
  <c r="L100"/>
  <c r="L99"/>
  <c r="L98"/>
  <c r="L97"/>
  <c r="L96"/>
  <c r="L94"/>
  <c r="L92"/>
  <c r="K124"/>
  <c r="K123"/>
  <c r="K122"/>
  <c r="K121"/>
  <c r="K120"/>
  <c r="K119"/>
  <c r="K118"/>
  <c r="K117"/>
  <c r="K116"/>
  <c r="K115"/>
  <c r="K114"/>
  <c r="K113"/>
  <c r="K112"/>
  <c r="K111"/>
  <c r="K110"/>
  <c r="K109"/>
  <c r="K108"/>
  <c r="K107"/>
  <c r="K106"/>
  <c r="K105"/>
  <c r="K104"/>
  <c r="K103"/>
  <c r="K102"/>
  <c r="K101"/>
  <c r="K100"/>
  <c r="K99"/>
  <c r="K98"/>
  <c r="K97"/>
  <c r="K96"/>
  <c r="K94"/>
  <c r="K92"/>
  <c r="J124"/>
  <c r="J123"/>
  <c r="J122"/>
  <c r="J121"/>
  <c r="J120"/>
  <c r="J119"/>
  <c r="J118"/>
  <c r="J117"/>
  <c r="J116"/>
  <c r="J115"/>
  <c r="J114"/>
  <c r="J113"/>
  <c r="J112"/>
  <c r="J111"/>
  <c r="J110"/>
  <c r="J109"/>
  <c r="J108"/>
  <c r="J107"/>
  <c r="J106"/>
  <c r="J105"/>
  <c r="J104"/>
  <c r="J103"/>
  <c r="J102"/>
  <c r="J101"/>
  <c r="J100"/>
  <c r="J99"/>
  <c r="J98"/>
  <c r="J97"/>
  <c r="J96"/>
  <c r="J94"/>
  <c r="J92"/>
  <c r="I124"/>
  <c r="I123"/>
  <c r="I122"/>
  <c r="I121"/>
  <c r="I120"/>
  <c r="I119"/>
  <c r="I118"/>
  <c r="I117"/>
  <c r="I116"/>
  <c r="I115"/>
  <c r="I114"/>
  <c r="I113"/>
  <c r="I112"/>
  <c r="I111"/>
  <c r="I110"/>
  <c r="I109"/>
  <c r="I108"/>
  <c r="I107"/>
  <c r="I106"/>
  <c r="I105"/>
  <c r="I104"/>
  <c r="I103"/>
  <c r="I102"/>
  <c r="I101"/>
  <c r="I100"/>
  <c r="I99"/>
  <c r="I98"/>
  <c r="I97"/>
  <c r="I96"/>
  <c r="I94"/>
  <c r="I92"/>
  <c r="H124"/>
  <c r="H123"/>
  <c r="H122"/>
  <c r="H121"/>
  <c r="H120"/>
  <c r="H119"/>
  <c r="H118"/>
  <c r="H117"/>
  <c r="H116"/>
  <c r="H115"/>
  <c r="H114"/>
  <c r="H113"/>
  <c r="H112"/>
  <c r="H111"/>
  <c r="H110"/>
  <c r="H109"/>
  <c r="H108"/>
  <c r="H107"/>
  <c r="H106"/>
  <c r="H105"/>
  <c r="H104"/>
  <c r="H103"/>
  <c r="H102"/>
  <c r="H101"/>
  <c r="H100"/>
  <c r="H99"/>
  <c r="H98"/>
  <c r="H97"/>
  <c r="H96"/>
  <c r="H94"/>
  <c r="H92"/>
  <c r="G124"/>
  <c r="G123"/>
  <c r="G122"/>
  <c r="G121"/>
  <c r="G120"/>
  <c r="G119"/>
  <c r="G118"/>
  <c r="G117"/>
  <c r="G116"/>
  <c r="G115"/>
  <c r="G114"/>
  <c r="G113"/>
  <c r="G112"/>
  <c r="G111"/>
  <c r="G110"/>
  <c r="G109"/>
  <c r="G108"/>
  <c r="G107"/>
  <c r="G106"/>
  <c r="G105"/>
  <c r="G104"/>
  <c r="G103"/>
  <c r="G102"/>
  <c r="G101"/>
  <c r="G100"/>
  <c r="G99"/>
  <c r="G98"/>
  <c r="G97"/>
  <c r="G96"/>
  <c r="G94"/>
  <c r="G92"/>
  <c r="F124"/>
  <c r="F123"/>
  <c r="F122"/>
  <c r="F121"/>
  <c r="F120"/>
  <c r="F119"/>
  <c r="F118"/>
  <c r="F117"/>
  <c r="F116"/>
  <c r="F115"/>
  <c r="F114"/>
  <c r="F113"/>
  <c r="F112"/>
  <c r="F111"/>
  <c r="F110"/>
  <c r="F109"/>
  <c r="F108"/>
  <c r="F107"/>
  <c r="F106"/>
  <c r="F105"/>
  <c r="F104"/>
  <c r="F103"/>
  <c r="F102"/>
  <c r="F101"/>
  <c r="F100"/>
  <c r="F99"/>
  <c r="F98"/>
  <c r="F97"/>
  <c r="F96"/>
  <c r="F94"/>
  <c r="F92"/>
  <c r="E124"/>
  <c r="E123"/>
  <c r="E122"/>
  <c r="E121"/>
  <c r="E120"/>
  <c r="E119"/>
  <c r="E118"/>
  <c r="E117"/>
  <c r="E116"/>
  <c r="E115"/>
  <c r="E114"/>
  <c r="E113"/>
  <c r="E112"/>
  <c r="E111"/>
  <c r="E110"/>
  <c r="E109"/>
  <c r="E108"/>
  <c r="E107"/>
  <c r="E106"/>
  <c r="E105"/>
  <c r="E104"/>
  <c r="E103"/>
  <c r="E102"/>
  <c r="E101"/>
  <c r="E100"/>
  <c r="E99"/>
  <c r="E98"/>
  <c r="E97"/>
  <c r="E96"/>
  <c r="E94"/>
  <c r="E92"/>
  <c r="D123"/>
  <c r="D122"/>
  <c r="D121"/>
  <c r="D120"/>
  <c r="D119"/>
  <c r="D118"/>
  <c r="D117"/>
  <c r="D99"/>
  <c r="D124"/>
  <c r="D75"/>
  <c r="T126"/>
  <c r="X124"/>
  <c r="V124"/>
  <c r="X123"/>
  <c r="Y124" s="1"/>
  <c r="X122"/>
  <c r="V122"/>
  <c r="X121"/>
  <c r="Y122" s="1"/>
  <c r="X120"/>
  <c r="V120"/>
  <c r="X119"/>
  <c r="Y120" s="1"/>
  <c r="X118"/>
  <c r="V118"/>
  <c r="X117"/>
  <c r="Y118" s="1"/>
  <c r="X116"/>
  <c r="V116"/>
  <c r="X115"/>
  <c r="Y116" s="1"/>
  <c r="X114"/>
  <c r="V114"/>
  <c r="X113"/>
  <c r="Y114" s="1"/>
  <c r="X112"/>
  <c r="V112"/>
  <c r="X111"/>
  <c r="Y112" s="1"/>
  <c r="X110"/>
  <c r="V110"/>
  <c r="X109"/>
  <c r="Y110" s="1"/>
  <c r="X108"/>
  <c r="V108"/>
  <c r="X107"/>
  <c r="Y108" s="1"/>
  <c r="X106"/>
  <c r="V106"/>
  <c r="X105"/>
  <c r="Y106" s="1"/>
  <c r="X104"/>
  <c r="V104"/>
  <c r="X103"/>
  <c r="Y104" s="1"/>
  <c r="X102"/>
  <c r="V102"/>
  <c r="X101"/>
  <c r="Y102" s="1"/>
  <c r="X100"/>
  <c r="V100"/>
  <c r="X99"/>
  <c r="Y100" s="1"/>
  <c r="X98"/>
  <c r="V98"/>
  <c r="X97"/>
  <c r="Y98" s="1"/>
  <c r="X96"/>
  <c r="V96"/>
  <c r="X95"/>
  <c r="Y96" s="1"/>
  <c r="X94"/>
  <c r="V94"/>
  <c r="X93"/>
  <c r="Y94" s="1"/>
  <c r="X92"/>
  <c r="V92"/>
  <c r="X91"/>
  <c r="Y92" s="1"/>
  <c r="AO45"/>
  <c r="AN45"/>
  <c r="AM45"/>
  <c r="AL45"/>
  <c r="AK45"/>
  <c r="AJ45"/>
  <c r="AI45"/>
  <c r="AH45"/>
  <c r="AG45"/>
  <c r="AF45"/>
  <c r="I24" i="11" s="1"/>
  <c r="AE45" i="9"/>
  <c r="H24" i="11" s="1"/>
  <c r="AD45" i="9"/>
  <c r="G24" i="11" s="1"/>
  <c r="AC45" i="9"/>
  <c r="F24" i="11" s="1"/>
  <c r="AB45" i="9"/>
  <c r="E24" i="11" s="1"/>
  <c r="AA45" i="9"/>
  <c r="D24" i="11" s="1"/>
  <c r="N24" s="1"/>
  <c r="Z45" i="9"/>
  <c r="X45"/>
  <c r="W45"/>
  <c r="V45"/>
  <c r="U45"/>
  <c r="T45"/>
  <c r="S45"/>
  <c r="R45"/>
  <c r="Q45"/>
  <c r="P45"/>
  <c r="M67" s="1"/>
  <c r="O45"/>
  <c r="L67" s="1"/>
  <c r="N45"/>
  <c r="K67" s="1"/>
  <c r="M45"/>
  <c r="J67" s="1"/>
  <c r="L45"/>
  <c r="I67" s="1"/>
  <c r="K45"/>
  <c r="H67" s="1"/>
  <c r="J45"/>
  <c r="G67" s="1"/>
  <c r="I45"/>
  <c r="F67" s="1"/>
  <c r="H45"/>
  <c r="E67" s="1"/>
  <c r="G45"/>
  <c r="D67" s="1"/>
  <c r="AO44"/>
  <c r="AN44"/>
  <c r="AM44"/>
  <c r="AL44"/>
  <c r="AK44"/>
  <c r="AJ44"/>
  <c r="AI44"/>
  <c r="AH44"/>
  <c r="AG44"/>
  <c r="AF44"/>
  <c r="I23" i="11" s="1"/>
  <c r="AE44" i="9"/>
  <c r="H23" i="11" s="1"/>
  <c r="AD44" i="9"/>
  <c r="G23" i="11" s="1"/>
  <c r="AC44" i="9"/>
  <c r="F23" i="11" s="1"/>
  <c r="AB44" i="9"/>
  <c r="E23" i="11" s="1"/>
  <c r="AA44" i="9"/>
  <c r="D23" i="11" s="1"/>
  <c r="O23" s="1"/>
  <c r="Z44" i="9"/>
  <c r="X44"/>
  <c r="W44"/>
  <c r="V44"/>
  <c r="U44"/>
  <c r="T44"/>
  <c r="S44"/>
  <c r="R44"/>
  <c r="Q44"/>
  <c r="P44"/>
  <c r="M66" s="1"/>
  <c r="O44"/>
  <c r="L66" s="1"/>
  <c r="N44"/>
  <c r="K66" s="1"/>
  <c r="M44"/>
  <c r="J66" s="1"/>
  <c r="L44"/>
  <c r="I66" s="1"/>
  <c r="K44"/>
  <c r="H66" s="1"/>
  <c r="J44"/>
  <c r="G66" s="1"/>
  <c r="I44"/>
  <c r="F66" s="1"/>
  <c r="H44"/>
  <c r="E66" s="1"/>
  <c r="G44"/>
  <c r="D66" s="1"/>
  <c r="AO43"/>
  <c r="AN43"/>
  <c r="AM43"/>
  <c r="AL43"/>
  <c r="AK43"/>
  <c r="AJ43"/>
  <c r="AI43"/>
  <c r="AH43"/>
  <c r="AG43"/>
  <c r="AF43"/>
  <c r="I22" i="11" s="1"/>
  <c r="AE43" i="9"/>
  <c r="H22" i="11" s="1"/>
  <c r="AD43" i="9"/>
  <c r="G22" i="11" s="1"/>
  <c r="AC43" i="9"/>
  <c r="F22" i="11" s="1"/>
  <c r="AB43" i="9"/>
  <c r="E22" i="11" s="1"/>
  <c r="AA43" i="9"/>
  <c r="D22" i="11" s="1"/>
  <c r="O22" s="1"/>
  <c r="Z43" i="9"/>
  <c r="X43"/>
  <c r="W43"/>
  <c r="V43"/>
  <c r="U43"/>
  <c r="T43"/>
  <c r="S43"/>
  <c r="R43"/>
  <c r="Q43"/>
  <c r="P43"/>
  <c r="M65" s="1"/>
  <c r="O43"/>
  <c r="L65" s="1"/>
  <c r="N43"/>
  <c r="K65" s="1"/>
  <c r="M43"/>
  <c r="J65" s="1"/>
  <c r="L43"/>
  <c r="I65" s="1"/>
  <c r="K43"/>
  <c r="H65" s="1"/>
  <c r="J43"/>
  <c r="G65" s="1"/>
  <c r="I43"/>
  <c r="F65" s="1"/>
  <c r="H43"/>
  <c r="E65" s="1"/>
  <c r="G43"/>
  <c r="D65" s="1"/>
  <c r="AO42"/>
  <c r="AN42"/>
  <c r="AM42"/>
  <c r="AL42"/>
  <c r="AK42"/>
  <c r="AJ42"/>
  <c r="AI42"/>
  <c r="AH42"/>
  <c r="AG42"/>
  <c r="AF42"/>
  <c r="I21" i="11" s="1"/>
  <c r="AE42" i="9"/>
  <c r="H21" i="11" s="1"/>
  <c r="AD42" i="9"/>
  <c r="G21" i="11" s="1"/>
  <c r="AC42" i="9"/>
  <c r="F21" i="11" s="1"/>
  <c r="AB42" i="9"/>
  <c r="E21" i="11" s="1"/>
  <c r="AA42" i="9"/>
  <c r="D21" i="11" s="1"/>
  <c r="N21" s="1"/>
  <c r="Z42" i="9"/>
  <c r="X42"/>
  <c r="W42"/>
  <c r="V42"/>
  <c r="U42"/>
  <c r="T42"/>
  <c r="S42"/>
  <c r="R42"/>
  <c r="Q42"/>
  <c r="P42"/>
  <c r="M64" s="1"/>
  <c r="O42"/>
  <c r="L64" s="1"/>
  <c r="N42"/>
  <c r="K64" s="1"/>
  <c r="M42"/>
  <c r="J64" s="1"/>
  <c r="L42"/>
  <c r="I64" s="1"/>
  <c r="K42"/>
  <c r="H64" s="1"/>
  <c r="J42"/>
  <c r="G64" s="1"/>
  <c r="I42"/>
  <c r="F64" s="1"/>
  <c r="H42"/>
  <c r="E64" s="1"/>
  <c r="G42"/>
  <c r="D64" s="1"/>
  <c r="AO41"/>
  <c r="AN41"/>
  <c r="AM41"/>
  <c r="AL41"/>
  <c r="AK41"/>
  <c r="AJ41"/>
  <c r="AI41"/>
  <c r="AH41"/>
  <c r="AG41"/>
  <c r="AF41"/>
  <c r="I20" i="11" s="1"/>
  <c r="AE41" i="9"/>
  <c r="H20" i="11" s="1"/>
  <c r="AD41" i="9"/>
  <c r="G20" i="11" s="1"/>
  <c r="AC41" i="9"/>
  <c r="F20" i="11" s="1"/>
  <c r="AB41" i="9"/>
  <c r="E20" i="11" s="1"/>
  <c r="AA41" i="9"/>
  <c r="D20" i="11" s="1"/>
  <c r="N20" s="1"/>
  <c r="Z41" i="9"/>
  <c r="X41"/>
  <c r="W41"/>
  <c r="V41"/>
  <c r="U41"/>
  <c r="T41"/>
  <c r="S41"/>
  <c r="R41"/>
  <c r="Q41"/>
  <c r="P41"/>
  <c r="M63" s="1"/>
  <c r="O41"/>
  <c r="L63" s="1"/>
  <c r="N41"/>
  <c r="K63" s="1"/>
  <c r="M41"/>
  <c r="J63" s="1"/>
  <c r="L41"/>
  <c r="I63" s="1"/>
  <c r="K41"/>
  <c r="H63" s="1"/>
  <c r="J41"/>
  <c r="G63" s="1"/>
  <c r="I41"/>
  <c r="F63" s="1"/>
  <c r="H41"/>
  <c r="E63" s="1"/>
  <c r="G41"/>
  <c r="D63" s="1"/>
  <c r="AO40"/>
  <c r="AN40"/>
  <c r="AM40"/>
  <c r="AL40"/>
  <c r="AK40"/>
  <c r="AJ40"/>
  <c r="AI40"/>
  <c r="AH40"/>
  <c r="AG40"/>
  <c r="AF40"/>
  <c r="I19" i="11" s="1"/>
  <c r="AE40" i="9"/>
  <c r="H19" i="11" s="1"/>
  <c r="AD40" i="9"/>
  <c r="G19" i="11" s="1"/>
  <c r="AC40" i="9"/>
  <c r="F19" i="11" s="1"/>
  <c r="AB40" i="9"/>
  <c r="E19" i="11" s="1"/>
  <c r="AA40" i="9"/>
  <c r="D19" i="11" s="1"/>
  <c r="O19" s="1"/>
  <c r="Z40" i="9"/>
  <c r="X40"/>
  <c r="W40"/>
  <c r="V40"/>
  <c r="U40"/>
  <c r="T40"/>
  <c r="S40"/>
  <c r="R40"/>
  <c r="Q40"/>
  <c r="P40"/>
  <c r="M62" s="1"/>
  <c r="O40"/>
  <c r="L62" s="1"/>
  <c r="N40"/>
  <c r="K62" s="1"/>
  <c r="M40"/>
  <c r="J62" s="1"/>
  <c r="L40"/>
  <c r="I62" s="1"/>
  <c r="K40"/>
  <c r="H62" s="1"/>
  <c r="J40"/>
  <c r="G62" s="1"/>
  <c r="I40"/>
  <c r="F62" s="1"/>
  <c r="H40"/>
  <c r="E62" s="1"/>
  <c r="G40"/>
  <c r="D62" s="1"/>
  <c r="AO39"/>
  <c r="AN39"/>
  <c r="AM39"/>
  <c r="AL39"/>
  <c r="AK39"/>
  <c r="AJ39"/>
  <c r="AI39"/>
  <c r="AH39"/>
  <c r="AG39"/>
  <c r="AF39"/>
  <c r="I18" i="11" s="1"/>
  <c r="AE39" i="9"/>
  <c r="H18" i="11" s="1"/>
  <c r="AD39" i="9"/>
  <c r="G18" i="11" s="1"/>
  <c r="AC39" i="9"/>
  <c r="F18" i="11" s="1"/>
  <c r="AB39" i="9"/>
  <c r="E18" i="11" s="1"/>
  <c r="AA39" i="9"/>
  <c r="D18" i="11" s="1"/>
  <c r="O18" s="1"/>
  <c r="Z39" i="9"/>
  <c r="X39"/>
  <c r="W39"/>
  <c r="V39"/>
  <c r="U39"/>
  <c r="T39"/>
  <c r="S39"/>
  <c r="R39"/>
  <c r="Q39"/>
  <c r="P39"/>
  <c r="M61" s="1"/>
  <c r="O39"/>
  <c r="L61" s="1"/>
  <c r="N39"/>
  <c r="K61" s="1"/>
  <c r="M39"/>
  <c r="J61" s="1"/>
  <c r="L39"/>
  <c r="I61" s="1"/>
  <c r="K39"/>
  <c r="H61" s="1"/>
  <c r="J39"/>
  <c r="G61" s="1"/>
  <c r="I39"/>
  <c r="F61" s="1"/>
  <c r="H39"/>
  <c r="E61" s="1"/>
  <c r="G39"/>
  <c r="D61" s="1"/>
  <c r="AO38"/>
  <c r="AN38"/>
  <c r="AM38"/>
  <c r="AL38"/>
  <c r="AK38"/>
  <c r="AJ38"/>
  <c r="AI38"/>
  <c r="AH38"/>
  <c r="AG38"/>
  <c r="AF38"/>
  <c r="I17" i="11" s="1"/>
  <c r="AE38" i="9"/>
  <c r="H17" i="11" s="1"/>
  <c r="AD38" i="9"/>
  <c r="G17" i="11" s="1"/>
  <c r="AC38" i="9"/>
  <c r="F17" i="11" s="1"/>
  <c r="AB38" i="9"/>
  <c r="E17" i="11" s="1"/>
  <c r="AA38" i="9"/>
  <c r="D17" i="11" s="1"/>
  <c r="O17" s="1"/>
  <c r="Z38" i="9"/>
  <c r="X38"/>
  <c r="W38"/>
  <c r="V38"/>
  <c r="U38"/>
  <c r="T38"/>
  <c r="S38"/>
  <c r="R38"/>
  <c r="Q38"/>
  <c r="P38"/>
  <c r="M60" s="1"/>
  <c r="O38"/>
  <c r="L60" s="1"/>
  <c r="N38"/>
  <c r="K60" s="1"/>
  <c r="M38"/>
  <c r="J60" s="1"/>
  <c r="L38"/>
  <c r="I60" s="1"/>
  <c r="K38"/>
  <c r="H60" s="1"/>
  <c r="J38"/>
  <c r="G60" s="1"/>
  <c r="I38"/>
  <c r="F60" s="1"/>
  <c r="H38"/>
  <c r="E60" s="1"/>
  <c r="G38"/>
  <c r="D60" s="1"/>
  <c r="AO37"/>
  <c r="AN37"/>
  <c r="AM37"/>
  <c r="AL37"/>
  <c r="AK37"/>
  <c r="AJ37"/>
  <c r="AI37"/>
  <c r="AH37"/>
  <c r="AG37"/>
  <c r="AF37"/>
  <c r="I16" i="11" s="1"/>
  <c r="AE37" i="9"/>
  <c r="H16" i="11" s="1"/>
  <c r="AD37" i="9"/>
  <c r="G16" i="11" s="1"/>
  <c r="AC37" i="9"/>
  <c r="F16" i="11" s="1"/>
  <c r="AB37" i="9"/>
  <c r="E16" i="11" s="1"/>
  <c r="AA37" i="9"/>
  <c r="D16" i="11" s="1"/>
  <c r="N16" s="1"/>
  <c r="Z37" i="9"/>
  <c r="X37"/>
  <c r="W37"/>
  <c r="V37"/>
  <c r="U37"/>
  <c r="T37"/>
  <c r="S37"/>
  <c r="R37"/>
  <c r="Q37"/>
  <c r="P37"/>
  <c r="M59" s="1"/>
  <c r="O37"/>
  <c r="L59" s="1"/>
  <c r="N37"/>
  <c r="K59" s="1"/>
  <c r="M37"/>
  <c r="J59" s="1"/>
  <c r="L37"/>
  <c r="I59" s="1"/>
  <c r="K37"/>
  <c r="H59" s="1"/>
  <c r="J37"/>
  <c r="G59" s="1"/>
  <c r="I37"/>
  <c r="F59" s="1"/>
  <c r="H37"/>
  <c r="E59" s="1"/>
  <c r="G37"/>
  <c r="D59" s="1"/>
  <c r="AO36"/>
  <c r="AN36"/>
  <c r="AM36"/>
  <c r="AL36"/>
  <c r="AK36"/>
  <c r="AJ36"/>
  <c r="AI36"/>
  <c r="AH36"/>
  <c r="AG36"/>
  <c r="AF36"/>
  <c r="AE36"/>
  <c r="AD36"/>
  <c r="AC36"/>
  <c r="AB36"/>
  <c r="AA36"/>
  <c r="Z36"/>
  <c r="Z46" s="1"/>
  <c r="X36"/>
  <c r="W36"/>
  <c r="V36"/>
  <c r="U36"/>
  <c r="T36"/>
  <c r="S36"/>
  <c r="R36"/>
  <c r="Q36"/>
  <c r="Q46" s="1"/>
  <c r="P36"/>
  <c r="O36"/>
  <c r="N36"/>
  <c r="M36"/>
  <c r="L36"/>
  <c r="K36"/>
  <c r="J36"/>
  <c r="I36"/>
  <c r="H36"/>
  <c r="E58" s="1"/>
  <c r="G36"/>
  <c r="D58" s="1"/>
  <c r="AO35"/>
  <c r="AN35"/>
  <c r="AM35"/>
  <c r="AL35"/>
  <c r="AK35"/>
  <c r="AJ35"/>
  <c r="AI35"/>
  <c r="AH35"/>
  <c r="AG35"/>
  <c r="AF35"/>
  <c r="AE35"/>
  <c r="AD35"/>
  <c r="AC35"/>
  <c r="AB35"/>
  <c r="AA35"/>
  <c r="Z35"/>
  <c r="W35"/>
  <c r="V35"/>
  <c r="U35"/>
  <c r="T35"/>
  <c r="S35"/>
  <c r="R35"/>
  <c r="Q35"/>
  <c r="P35"/>
  <c r="O35"/>
  <c r="N35"/>
  <c r="M35"/>
  <c r="L35"/>
  <c r="K35"/>
  <c r="J35"/>
  <c r="I35"/>
  <c r="H35"/>
  <c r="G35"/>
  <c r="AO34"/>
  <c r="AN34"/>
  <c r="AM34"/>
  <c r="AL34"/>
  <c r="AK34"/>
  <c r="AJ34"/>
  <c r="AI34"/>
  <c r="AH34"/>
  <c r="AG34"/>
  <c r="AF34"/>
  <c r="AE34"/>
  <c r="AD34"/>
  <c r="AC34"/>
  <c r="AB34"/>
  <c r="AA34"/>
  <c r="Z34"/>
  <c r="X34"/>
  <c r="W34"/>
  <c r="V34"/>
  <c r="U34"/>
  <c r="T34"/>
  <c r="S34"/>
  <c r="R34"/>
  <c r="Q34"/>
  <c r="P34"/>
  <c r="O34"/>
  <c r="N34"/>
  <c r="M34"/>
  <c r="L34"/>
  <c r="K34"/>
  <c r="J34"/>
  <c r="I34"/>
  <c r="H34"/>
  <c r="G34"/>
  <c r="AO33"/>
  <c r="AN33"/>
  <c r="AM33"/>
  <c r="AL33"/>
  <c r="AK33"/>
  <c r="AJ33"/>
  <c r="AI33"/>
  <c r="AH33"/>
  <c r="AG33"/>
  <c r="AF33"/>
  <c r="AE33"/>
  <c r="AD33"/>
  <c r="AC33"/>
  <c r="AB33"/>
  <c r="AA33"/>
  <c r="Z33"/>
  <c r="X33"/>
  <c r="W33"/>
  <c r="V33"/>
  <c r="U33"/>
  <c r="T33"/>
  <c r="S33"/>
  <c r="R33"/>
  <c r="Q33"/>
  <c r="P33"/>
  <c r="O33"/>
  <c r="N33"/>
  <c r="M33"/>
  <c r="L33"/>
  <c r="K33"/>
  <c r="J33"/>
  <c r="I33"/>
  <c r="H33"/>
  <c r="G33"/>
  <c r="BG88" i="5" l="1"/>
  <c r="BG86"/>
  <c r="BG82"/>
  <c r="BG80"/>
  <c r="BG78"/>
  <c r="AX88"/>
  <c r="AX86"/>
  <c r="AX82"/>
  <c r="AX80"/>
  <c r="AX78"/>
  <c r="BG87"/>
  <c r="BG85"/>
  <c r="BG81"/>
  <c r="BG79"/>
  <c r="BG77"/>
  <c r="AX87"/>
  <c r="AX85"/>
  <c r="AX81"/>
  <c r="AX79"/>
  <c r="AX77"/>
  <c r="F32" i="11"/>
  <c r="J32"/>
  <c r="D33"/>
  <c r="J33"/>
  <c r="H34"/>
  <c r="J34"/>
  <c r="D37"/>
  <c r="J37"/>
  <c r="H38"/>
  <c r="J38"/>
  <c r="D15"/>
  <c r="AA46" i="9"/>
  <c r="AC46"/>
  <c r="F15" i="11"/>
  <c r="F25" s="1"/>
  <c r="AE46" i="9"/>
  <c r="H15" i="11"/>
  <c r="H25" s="1"/>
  <c r="N22"/>
  <c r="N18"/>
  <c r="O24"/>
  <c r="O20"/>
  <c r="O16"/>
  <c r="N23"/>
  <c r="N17"/>
  <c r="N19"/>
  <c r="AB46" i="9"/>
  <c r="E15" i="11"/>
  <c r="E25" s="1"/>
  <c r="AD46" i="9"/>
  <c r="G15" i="11"/>
  <c r="I25"/>
  <c r="O21"/>
  <c r="F58" i="9"/>
  <c r="I46"/>
  <c r="H58"/>
  <c r="K46"/>
  <c r="J58"/>
  <c r="M46"/>
  <c r="L58"/>
  <c r="O46"/>
  <c r="G58"/>
  <c r="J46"/>
  <c r="I58"/>
  <c r="L46"/>
  <c r="K58"/>
  <c r="N46"/>
  <c r="M58"/>
  <c r="P46"/>
  <c r="BD107" i="5"/>
  <c r="BD104"/>
  <c r="AZ104"/>
  <c r="BD103"/>
  <c r="AZ103"/>
  <c r="BD102"/>
  <c r="AZ102"/>
  <c r="BD101"/>
  <c r="AZ101"/>
  <c r="BD100"/>
  <c r="AZ100"/>
  <c r="BD99"/>
  <c r="AZ99"/>
  <c r="BD110"/>
  <c r="AZ110"/>
  <c r="BD109"/>
  <c r="AZ109"/>
  <c r="BD108"/>
  <c r="AZ108"/>
  <c r="AZ107"/>
  <c r="BC110"/>
  <c r="AY110"/>
  <c r="BE109"/>
  <c r="BA109"/>
  <c r="BC108"/>
  <c r="AY108"/>
  <c r="BE107"/>
  <c r="BA107"/>
  <c r="BC104"/>
  <c r="AY104"/>
  <c r="BE103"/>
  <c r="BA103"/>
  <c r="BC102"/>
  <c r="AY102"/>
  <c r="BE101"/>
  <c r="BA101"/>
  <c r="BC100"/>
  <c r="AY100"/>
  <c r="BE99"/>
  <c r="BA99"/>
  <c r="BF107"/>
  <c r="BF104"/>
  <c r="BB104"/>
  <c r="BF103"/>
  <c r="BB103"/>
  <c r="BF102"/>
  <c r="BB102"/>
  <c r="BF101"/>
  <c r="BB101"/>
  <c r="BF100"/>
  <c r="BB100"/>
  <c r="BF99"/>
  <c r="BB99"/>
  <c r="BF110"/>
  <c r="BB110"/>
  <c r="BF109"/>
  <c r="BB109"/>
  <c r="BF108"/>
  <c r="BB108"/>
  <c r="BB107"/>
  <c r="BE110"/>
  <c r="BA110"/>
  <c r="BC109"/>
  <c r="AY109"/>
  <c r="BE108"/>
  <c r="BA108"/>
  <c r="BC107"/>
  <c r="AY107"/>
  <c r="BE104"/>
  <c r="BA104"/>
  <c r="BC103"/>
  <c r="AY103"/>
  <c r="BE102"/>
  <c r="BA102"/>
  <c r="BC101"/>
  <c r="AY101"/>
  <c r="BE100"/>
  <c r="BA100"/>
  <c r="BC99"/>
  <c r="AY99"/>
  <c r="BG110"/>
  <c r="BG132" i="12"/>
  <c r="BG108" i="5"/>
  <c r="BG130" i="12"/>
  <c r="BG104" i="5"/>
  <c r="BG126" i="12"/>
  <c r="BG102" i="5"/>
  <c r="BG124" i="12"/>
  <c r="BG100" i="5"/>
  <c r="BG122" i="12"/>
  <c r="AX109" i="5"/>
  <c r="AX131" i="12"/>
  <c r="AX107" i="5"/>
  <c r="AX129" i="12"/>
  <c r="BG109" i="5"/>
  <c r="BG131" i="12"/>
  <c r="BG107" i="5"/>
  <c r="BG129" i="12"/>
  <c r="BG103" i="5"/>
  <c r="BG125" i="12"/>
  <c r="BG101" i="5"/>
  <c r="BG123" i="12"/>
  <c r="BG99" i="5"/>
  <c r="BG121" i="12"/>
  <c r="AX110" i="5"/>
  <c r="AX132" i="12"/>
  <c r="AX108" i="5"/>
  <c r="AX130" i="12"/>
  <c r="AX104" i="5"/>
  <c r="AX126" i="12"/>
  <c r="AX103" i="5"/>
  <c r="AX125" i="12"/>
  <c r="AX101" i="5"/>
  <c r="AX123" i="12"/>
  <c r="AX99" i="5"/>
  <c r="AX121" i="12"/>
  <c r="AX102" i="5"/>
  <c r="AX124" i="12"/>
  <c r="AX100" i="5"/>
  <c r="AX122" i="12"/>
  <c r="N17" i="10"/>
  <c r="N19"/>
  <c r="N21"/>
  <c r="N23"/>
  <c r="D32" i="11"/>
  <c r="D56" s="1"/>
  <c r="BR17" i="12" s="1"/>
  <c r="G39" i="11"/>
  <c r="G81" s="1"/>
  <c r="G37"/>
  <c r="G73" s="1"/>
  <c r="H80"/>
  <c r="H78"/>
  <c r="H76"/>
  <c r="H64"/>
  <c r="H62"/>
  <c r="H60"/>
  <c r="F58"/>
  <c r="F56"/>
  <c r="F54"/>
  <c r="D75"/>
  <c r="BR36" i="12" s="1"/>
  <c r="DB36" s="1"/>
  <c r="D73" i="11"/>
  <c r="BR34" i="12" s="1"/>
  <c r="DB34" s="1"/>
  <c r="D71" i="11"/>
  <c r="BR32" i="12" s="1"/>
  <c r="DB32" s="1"/>
  <c r="D69" i="11"/>
  <c r="BR30" i="12" s="1"/>
  <c r="DB30" s="1"/>
  <c r="D67" i="11"/>
  <c r="BR28" i="12" s="1"/>
  <c r="DB28" s="1"/>
  <c r="D59" i="11"/>
  <c r="BR20" i="12" s="1"/>
  <c r="DB20" s="1"/>
  <c r="D57" i="11"/>
  <c r="BR18" i="12" s="1"/>
  <c r="DB18" s="1"/>
  <c r="D55" i="11"/>
  <c r="BR16" i="12" s="1"/>
  <c r="DB16" s="1"/>
  <c r="D38" i="11"/>
  <c r="D34"/>
  <c r="I39"/>
  <c r="E39"/>
  <c r="G38"/>
  <c r="I37"/>
  <c r="E37"/>
  <c r="G36"/>
  <c r="I35"/>
  <c r="E35"/>
  <c r="G34"/>
  <c r="I33"/>
  <c r="E33"/>
  <c r="G32"/>
  <c r="I31"/>
  <c r="E31"/>
  <c r="H39"/>
  <c r="D39"/>
  <c r="F38"/>
  <c r="F37"/>
  <c r="H36"/>
  <c r="H35"/>
  <c r="D35"/>
  <c r="F34"/>
  <c r="F33"/>
  <c r="H32"/>
  <c r="H31"/>
  <c r="D31"/>
  <c r="D58"/>
  <c r="BR19" i="12" s="1"/>
  <c r="D54" i="11"/>
  <c r="BR15" i="12" s="1"/>
  <c r="G75" i="11"/>
  <c r="G67"/>
  <c r="I38"/>
  <c r="E38"/>
  <c r="I36"/>
  <c r="E36"/>
  <c r="I34"/>
  <c r="E34"/>
  <c r="G33"/>
  <c r="I32"/>
  <c r="E32"/>
  <c r="G31"/>
  <c r="H37"/>
  <c r="H33"/>
  <c r="O15" i="10"/>
  <c r="G30" s="1"/>
  <c r="O16"/>
  <c r="F31" s="1"/>
  <c r="O17"/>
  <c r="F32" s="1"/>
  <c r="O18"/>
  <c r="D33" s="1"/>
  <c r="O19"/>
  <c r="H34" s="1"/>
  <c r="O20"/>
  <c r="F35" s="1"/>
  <c r="O21"/>
  <c r="F36" s="1"/>
  <c r="O22"/>
  <c r="D37" s="1"/>
  <c r="O23"/>
  <c r="H38" s="1"/>
  <c r="O24"/>
  <c r="F39" s="1"/>
  <c r="E25"/>
  <c r="G25"/>
  <c r="I25"/>
  <c r="K25"/>
  <c r="M25"/>
  <c r="D36"/>
  <c r="N15"/>
  <c r="N16"/>
  <c r="N18"/>
  <c r="N20"/>
  <c r="N22"/>
  <c r="N24"/>
  <c r="D68" i="9"/>
  <c r="N58"/>
  <c r="O58"/>
  <c r="D73" s="1"/>
  <c r="H68"/>
  <c r="H73"/>
  <c r="L68"/>
  <c r="L73"/>
  <c r="E68"/>
  <c r="G68"/>
  <c r="I68"/>
  <c r="K68"/>
  <c r="M68"/>
  <c r="N59"/>
  <c r="O59"/>
  <c r="N61"/>
  <c r="O61"/>
  <c r="D76" s="1"/>
  <c r="N63"/>
  <c r="O63"/>
  <c r="D78" s="1"/>
  <c r="N65"/>
  <c r="O65"/>
  <c r="D80" s="1"/>
  <c r="N67"/>
  <c r="O67"/>
  <c r="D82" s="1"/>
  <c r="E74"/>
  <c r="I74"/>
  <c r="K74"/>
  <c r="F74"/>
  <c r="H74"/>
  <c r="J74"/>
  <c r="L74"/>
  <c r="H76"/>
  <c r="L76"/>
  <c r="F78"/>
  <c r="H78"/>
  <c r="J78"/>
  <c r="L78"/>
  <c r="H80"/>
  <c r="L80"/>
  <c r="F82"/>
  <c r="H82"/>
  <c r="J82"/>
  <c r="L82"/>
  <c r="F68"/>
  <c r="F73"/>
  <c r="J68"/>
  <c r="J73"/>
  <c r="N60"/>
  <c r="O60"/>
  <c r="L75" s="1"/>
  <c r="N62"/>
  <c r="O62"/>
  <c r="E77" s="1"/>
  <c r="N64"/>
  <c r="O64"/>
  <c r="E79" s="1"/>
  <c r="N66"/>
  <c r="D81"/>
  <c r="O66"/>
  <c r="E81" s="1"/>
  <c r="G74"/>
  <c r="M74"/>
  <c r="H75"/>
  <c r="G76"/>
  <c r="K76"/>
  <c r="H77"/>
  <c r="L77"/>
  <c r="E78"/>
  <c r="G78"/>
  <c r="I78"/>
  <c r="K78"/>
  <c r="M78"/>
  <c r="H79"/>
  <c r="G80"/>
  <c r="K80"/>
  <c r="F81"/>
  <c r="H81"/>
  <c r="J81"/>
  <c r="L81"/>
  <c r="E82"/>
  <c r="G82"/>
  <c r="I82"/>
  <c r="K82"/>
  <c r="M82"/>
  <c r="H46"/>
  <c r="G46"/>
  <c r="X125"/>
  <c r="F31" i="11" l="1"/>
  <c r="J31"/>
  <c r="F39"/>
  <c r="J39"/>
  <c r="O15"/>
  <c r="N15"/>
  <c r="N25" s="1"/>
  <c r="F36"/>
  <c r="F66" s="1"/>
  <c r="J36"/>
  <c r="F35"/>
  <c r="J35"/>
  <c r="J80"/>
  <c r="J78"/>
  <c r="J76"/>
  <c r="J75"/>
  <c r="J73"/>
  <c r="J71"/>
  <c r="J69"/>
  <c r="J67"/>
  <c r="J64"/>
  <c r="J62"/>
  <c r="J60"/>
  <c r="J59"/>
  <c r="J57"/>
  <c r="J55"/>
  <c r="J58"/>
  <c r="J56"/>
  <c r="J54"/>
  <c r="F70"/>
  <c r="G35"/>
  <c r="G65" s="1"/>
  <c r="D36"/>
  <c r="G30"/>
  <c r="G40" s="1"/>
  <c r="D25"/>
  <c r="N26" s="1"/>
  <c r="G25"/>
  <c r="D95" i="9"/>
  <c r="AX13" i="12" s="1"/>
  <c r="AX54" s="1"/>
  <c r="AX76" s="1"/>
  <c r="AX99" s="1"/>
  <c r="D93" i="9"/>
  <c r="AX11" i="12" s="1"/>
  <c r="AX53" s="1"/>
  <c r="AX75" s="1"/>
  <c r="AX98" s="1"/>
  <c r="D91" i="9"/>
  <c r="J95"/>
  <c r="BD13" i="12" s="1"/>
  <c r="BD54" s="1"/>
  <c r="BD76" s="1"/>
  <c r="BD99" s="1"/>
  <c r="J93" i="9"/>
  <c r="BD11" i="12" s="1"/>
  <c r="BD53" s="1"/>
  <c r="BD75" s="1"/>
  <c r="BD98" s="1"/>
  <c r="J91" i="9"/>
  <c r="BD9" i="12" s="1"/>
  <c r="BD52" s="1"/>
  <c r="BD74" s="1"/>
  <c r="BD97" s="1"/>
  <c r="F95" i="9"/>
  <c r="AZ13" i="12" s="1"/>
  <c r="AZ54" s="1"/>
  <c r="AZ76" s="1"/>
  <c r="AZ99" s="1"/>
  <c r="F93" i="9"/>
  <c r="AZ11" i="12" s="1"/>
  <c r="AZ53" s="1"/>
  <c r="AZ75" s="1"/>
  <c r="AZ98" s="1"/>
  <c r="F91" i="9"/>
  <c r="AZ9" i="12" s="1"/>
  <c r="AZ52" s="1"/>
  <c r="AZ74" s="1"/>
  <c r="AZ97" s="1"/>
  <c r="L95" i="9"/>
  <c r="BF13" i="12" s="1"/>
  <c r="BF54" s="1"/>
  <c r="BF76" s="1"/>
  <c r="BF99" s="1"/>
  <c r="L93" i="9"/>
  <c r="BF11" i="12" s="1"/>
  <c r="BF53" s="1"/>
  <c r="BF75" s="1"/>
  <c r="BF98" s="1"/>
  <c r="L91" i="9"/>
  <c r="BF9" i="12" s="1"/>
  <c r="BF52" s="1"/>
  <c r="BF74" s="1"/>
  <c r="BF97" s="1"/>
  <c r="H95" i="9"/>
  <c r="BB13" i="12" s="1"/>
  <c r="BB54" s="1"/>
  <c r="BB76" s="1"/>
  <c r="BB99" s="1"/>
  <c r="H93" i="9"/>
  <c r="BB11" i="12" s="1"/>
  <c r="BB53" s="1"/>
  <c r="BB75" s="1"/>
  <c r="BB98" s="1"/>
  <c r="H91" i="9"/>
  <c r="BB9" i="12" s="1"/>
  <c r="BB52" s="1"/>
  <c r="BB74" s="1"/>
  <c r="BB97" s="1"/>
  <c r="J30" i="10"/>
  <c r="D32"/>
  <c r="D56" s="1"/>
  <c r="BH17" i="12" s="1"/>
  <c r="F30" i="10"/>
  <c r="G71" i="11"/>
  <c r="G112" s="1"/>
  <c r="D68"/>
  <c r="BR29" i="12" s="1"/>
  <c r="DB29" s="1"/>
  <c r="G108" i="11"/>
  <c r="BU28" i="12"/>
  <c r="G116" i="11"/>
  <c r="BU36" i="12"/>
  <c r="BR55"/>
  <c r="BR77" s="1"/>
  <c r="BR100" s="1"/>
  <c r="DB15"/>
  <c r="F97" i="11"/>
  <c r="BT17" i="12"/>
  <c r="H101" i="11"/>
  <c r="BV21" i="12"/>
  <c r="H105" i="11"/>
  <c r="BV25" i="12"/>
  <c r="H117" i="11"/>
  <c r="BV37" i="12"/>
  <c r="H121" i="11"/>
  <c r="BV41" i="12"/>
  <c r="G114" i="11"/>
  <c r="BU34" i="12"/>
  <c r="BU32"/>
  <c r="BR57"/>
  <c r="BR79" s="1"/>
  <c r="BR102" s="1"/>
  <c r="DB19"/>
  <c r="F95" i="11"/>
  <c r="BT15" i="12"/>
  <c r="F99" i="11"/>
  <c r="BT19" i="12"/>
  <c r="H103" i="11"/>
  <c r="BV23" i="12"/>
  <c r="F111" i="11"/>
  <c r="BT31" i="12"/>
  <c r="H119" i="11"/>
  <c r="BV39" i="12"/>
  <c r="G106" i="11"/>
  <c r="BU26" i="12"/>
  <c r="G122" i="11"/>
  <c r="BU42" i="12"/>
  <c r="BR56"/>
  <c r="BR78" s="1"/>
  <c r="BR101" s="1"/>
  <c r="DB17"/>
  <c r="G69" i="11"/>
  <c r="G63"/>
  <c r="G79"/>
  <c r="G61"/>
  <c r="G77"/>
  <c r="N32"/>
  <c r="N36"/>
  <c r="N33"/>
  <c r="H75"/>
  <c r="H73"/>
  <c r="H71"/>
  <c r="H69"/>
  <c r="H67"/>
  <c r="I58"/>
  <c r="I56"/>
  <c r="I54"/>
  <c r="G59"/>
  <c r="G57"/>
  <c r="G55"/>
  <c r="E64"/>
  <c r="E62"/>
  <c r="E60"/>
  <c r="I74"/>
  <c r="I72"/>
  <c r="I70"/>
  <c r="I68"/>
  <c r="I66"/>
  <c r="E80"/>
  <c r="E78"/>
  <c r="E76"/>
  <c r="D97"/>
  <c r="BR16" i="5" s="1"/>
  <c r="N31" i="11"/>
  <c r="D53"/>
  <c r="BR14" i="12" s="1"/>
  <c r="DB14" s="1"/>
  <c r="D51" i="11"/>
  <c r="BR12" i="12" s="1"/>
  <c r="DB12" s="1"/>
  <c r="BR10"/>
  <c r="DB10" s="1"/>
  <c r="H65" i="11"/>
  <c r="H63"/>
  <c r="H61"/>
  <c r="H74"/>
  <c r="H72"/>
  <c r="H70"/>
  <c r="H68"/>
  <c r="H66"/>
  <c r="F75"/>
  <c r="F73"/>
  <c r="F71"/>
  <c r="F69"/>
  <c r="F67"/>
  <c r="F80"/>
  <c r="F78"/>
  <c r="F76"/>
  <c r="N39"/>
  <c r="D81"/>
  <c r="BR42" i="12" s="1"/>
  <c r="DB42" s="1"/>
  <c r="D79" i="11"/>
  <c r="BR40" i="12" s="1"/>
  <c r="DB40" s="1"/>
  <c r="D77" i="11"/>
  <c r="BR38" i="12" s="1"/>
  <c r="DB38" s="1"/>
  <c r="E53" i="11"/>
  <c r="E51"/>
  <c r="I59"/>
  <c r="I57"/>
  <c r="I55"/>
  <c r="G64"/>
  <c r="G62"/>
  <c r="G60"/>
  <c r="E65"/>
  <c r="E63"/>
  <c r="E61"/>
  <c r="I75"/>
  <c r="I73"/>
  <c r="I71"/>
  <c r="I69"/>
  <c r="I67"/>
  <c r="G80"/>
  <c r="G78"/>
  <c r="G76"/>
  <c r="E81"/>
  <c r="E79"/>
  <c r="E77"/>
  <c r="D64"/>
  <c r="BR25" i="12" s="1"/>
  <c r="D62" i="11"/>
  <c r="BR23" i="12" s="1"/>
  <c r="D60" i="11"/>
  <c r="BR21" i="12" s="1"/>
  <c r="N34" i="11"/>
  <c r="D98"/>
  <c r="BR17" i="5" s="1"/>
  <c r="D108" i="11"/>
  <c r="BR27" i="5" s="1"/>
  <c r="D112" i="11"/>
  <c r="BR31" i="5" s="1"/>
  <c r="D116" i="11"/>
  <c r="BR35" i="5" s="1"/>
  <c r="H59" i="11"/>
  <c r="H57"/>
  <c r="H55"/>
  <c r="G53"/>
  <c r="G51"/>
  <c r="G49"/>
  <c r="E58"/>
  <c r="E56"/>
  <c r="E54"/>
  <c r="I64"/>
  <c r="I62"/>
  <c r="I60"/>
  <c r="E74"/>
  <c r="E72"/>
  <c r="E70"/>
  <c r="E68"/>
  <c r="E66"/>
  <c r="I80"/>
  <c r="I78"/>
  <c r="I76"/>
  <c r="D95"/>
  <c r="BR14" i="5" s="1"/>
  <c r="D99" i="11"/>
  <c r="BR18" i="5" s="1"/>
  <c r="H53" i="11"/>
  <c r="H51"/>
  <c r="H49"/>
  <c r="H58"/>
  <c r="H56"/>
  <c r="H54"/>
  <c r="F59"/>
  <c r="F57"/>
  <c r="F55"/>
  <c r="F64"/>
  <c r="F62"/>
  <c r="F60"/>
  <c r="N35"/>
  <c r="D65"/>
  <c r="BR26" i="12" s="1"/>
  <c r="DB26" s="1"/>
  <c r="D63" i="11"/>
  <c r="BR24" i="12" s="1"/>
  <c r="DB24" s="1"/>
  <c r="D61" i="11"/>
  <c r="BR22" i="12" s="1"/>
  <c r="DB22" s="1"/>
  <c r="H81" i="11"/>
  <c r="H79"/>
  <c r="H77"/>
  <c r="I53"/>
  <c r="I51"/>
  <c r="I49"/>
  <c r="G58"/>
  <c r="G56"/>
  <c r="G54"/>
  <c r="E59"/>
  <c r="E57"/>
  <c r="E55"/>
  <c r="I65"/>
  <c r="I63"/>
  <c r="I61"/>
  <c r="G74"/>
  <c r="G72"/>
  <c r="G70"/>
  <c r="G68"/>
  <c r="G66"/>
  <c r="E75"/>
  <c r="E73"/>
  <c r="E71"/>
  <c r="E69"/>
  <c r="E67"/>
  <c r="I81"/>
  <c r="I79"/>
  <c r="I77"/>
  <c r="D80"/>
  <c r="BR41" i="12" s="1"/>
  <c r="D78" i="11"/>
  <c r="BR39" i="12" s="1"/>
  <c r="D76" i="11"/>
  <c r="BR37" i="12" s="1"/>
  <c r="N38" i="11"/>
  <c r="D96"/>
  <c r="BR15" i="5" s="1"/>
  <c r="D100" i="11"/>
  <c r="BR19" i="5" s="1"/>
  <c r="D110" i="11"/>
  <c r="BR29" i="5" s="1"/>
  <c r="D114" i="11"/>
  <c r="BR33" i="5" s="1"/>
  <c r="N37" i="11"/>
  <c r="D68" i="10"/>
  <c r="BH29" i="12" s="1"/>
  <c r="D74" i="10"/>
  <c r="BH35" i="12" s="1"/>
  <c r="D72" i="10"/>
  <c r="BH33" i="12" s="1"/>
  <c r="D70" i="10"/>
  <c r="BH31" i="12" s="1"/>
  <c r="D66" i="10"/>
  <c r="BH27" i="12" s="1"/>
  <c r="D58" i="10"/>
  <c r="BH19" i="12" s="1"/>
  <c r="D54" i="10"/>
  <c r="BH15" i="12" s="1"/>
  <c r="J52" i="10"/>
  <c r="BN13" i="12" s="1"/>
  <c r="J50" i="10"/>
  <c r="BN11" i="12" s="1"/>
  <c r="J48" i="10"/>
  <c r="BN9" i="12" s="1"/>
  <c r="F52" i="10"/>
  <c r="BJ13" i="12" s="1"/>
  <c r="F50" i="10"/>
  <c r="BJ11" i="12" s="1"/>
  <c r="F48" i="10"/>
  <c r="BJ9" i="12" s="1"/>
  <c r="H80" i="10"/>
  <c r="BL41" i="12" s="1"/>
  <c r="H78" i="10"/>
  <c r="BL39" i="12" s="1"/>
  <c r="H76" i="10"/>
  <c r="BL37" i="12" s="1"/>
  <c r="F74" i="10"/>
  <c r="BJ35" i="12" s="1"/>
  <c r="F72" i="10"/>
  <c r="BJ33" i="12" s="1"/>
  <c r="F70" i="10"/>
  <c r="BJ31" i="12" s="1"/>
  <c r="F68" i="10"/>
  <c r="BJ29" i="12" s="1"/>
  <c r="F66" i="10"/>
  <c r="BJ27" i="12" s="1"/>
  <c r="H64" i="10"/>
  <c r="BL25" i="12" s="1"/>
  <c r="H62" i="10"/>
  <c r="BL23" i="12" s="1"/>
  <c r="H60" i="10"/>
  <c r="BL21" i="12" s="1"/>
  <c r="F58" i="10"/>
  <c r="BJ19" i="12" s="1"/>
  <c r="F56" i="10"/>
  <c r="BJ17" i="12" s="1"/>
  <c r="F54" i="10"/>
  <c r="BJ15" i="12" s="1"/>
  <c r="G52" i="10"/>
  <c r="BK13" i="12" s="1"/>
  <c r="G50" i="10"/>
  <c r="BK11" i="12" s="1"/>
  <c r="G48" i="10"/>
  <c r="BK9" i="12" s="1"/>
  <c r="N26" i="10"/>
  <c r="F81"/>
  <c r="BJ42" i="12" s="1"/>
  <c r="F79" i="10"/>
  <c r="BJ40" i="12" s="1"/>
  <c r="F77" i="10"/>
  <c r="BJ38" i="12" s="1"/>
  <c r="D75" i="10"/>
  <c r="BH36" i="12" s="1"/>
  <c r="D73" i="10"/>
  <c r="BH34" i="12" s="1"/>
  <c r="D71" i="10"/>
  <c r="BH32" i="12" s="1"/>
  <c r="D69" i="10"/>
  <c r="BH30" i="12" s="1"/>
  <c r="D67" i="10"/>
  <c r="BH28" i="12" s="1"/>
  <c r="F65" i="10"/>
  <c r="BJ26" i="12" s="1"/>
  <c r="F63" i="10"/>
  <c r="BJ24" i="12" s="1"/>
  <c r="F61" i="10"/>
  <c r="BJ22" i="12" s="1"/>
  <c r="D59" i="10"/>
  <c r="BH20" i="12" s="1"/>
  <c r="D57" i="10"/>
  <c r="BH18" i="12" s="1"/>
  <c r="D55" i="10"/>
  <c r="BH16" i="12" s="1"/>
  <c r="F51" i="10"/>
  <c r="BJ12" i="12" s="1"/>
  <c r="F49" i="10"/>
  <c r="BJ10" i="12" s="1"/>
  <c r="F53" i="10"/>
  <c r="BJ14" i="12" s="1"/>
  <c r="D38" i="10"/>
  <c r="D34"/>
  <c r="L30"/>
  <c r="H30"/>
  <c r="D30"/>
  <c r="M39"/>
  <c r="I39"/>
  <c r="E39"/>
  <c r="K38"/>
  <c r="G38"/>
  <c r="M37"/>
  <c r="I37"/>
  <c r="E37"/>
  <c r="K36"/>
  <c r="G36"/>
  <c r="M35"/>
  <c r="I35"/>
  <c r="E35"/>
  <c r="K34"/>
  <c r="G34"/>
  <c r="M33"/>
  <c r="I33"/>
  <c r="E33"/>
  <c r="K32"/>
  <c r="G32"/>
  <c r="M31"/>
  <c r="I31"/>
  <c r="E31"/>
  <c r="K30"/>
  <c r="L39"/>
  <c r="H39"/>
  <c r="D39"/>
  <c r="J38"/>
  <c r="F38"/>
  <c r="J37"/>
  <c r="F37"/>
  <c r="L36"/>
  <c r="H36"/>
  <c r="L35"/>
  <c r="H35"/>
  <c r="D35"/>
  <c r="J34"/>
  <c r="F34"/>
  <c r="J33"/>
  <c r="F33"/>
  <c r="L32"/>
  <c r="H32"/>
  <c r="L31"/>
  <c r="H31"/>
  <c r="D31"/>
  <c r="N25"/>
  <c r="O25"/>
  <c r="K39"/>
  <c r="G39"/>
  <c r="M38"/>
  <c r="I38"/>
  <c r="E38"/>
  <c r="K37"/>
  <c r="G37"/>
  <c r="M36"/>
  <c r="I36"/>
  <c r="E36"/>
  <c r="K35"/>
  <c r="G35"/>
  <c r="M34"/>
  <c r="I34"/>
  <c r="E34"/>
  <c r="K33"/>
  <c r="G33"/>
  <c r="M32"/>
  <c r="I32"/>
  <c r="E32"/>
  <c r="K31"/>
  <c r="G31"/>
  <c r="M30"/>
  <c r="I30"/>
  <c r="E30"/>
  <c r="J39"/>
  <c r="L38"/>
  <c r="L37"/>
  <c r="H37"/>
  <c r="J36"/>
  <c r="J35"/>
  <c r="L34"/>
  <c r="L33"/>
  <c r="H33"/>
  <c r="J32"/>
  <c r="J31"/>
  <c r="L79" i="9"/>
  <c r="J77"/>
  <c r="F77"/>
  <c r="D77"/>
  <c r="K81"/>
  <c r="K77"/>
  <c r="N78"/>
  <c r="N74"/>
  <c r="G81"/>
  <c r="G77"/>
  <c r="N82"/>
  <c r="N69"/>
  <c r="M80"/>
  <c r="I80"/>
  <c r="E80"/>
  <c r="J79"/>
  <c r="F79"/>
  <c r="M76"/>
  <c r="I76"/>
  <c r="J75"/>
  <c r="D79"/>
  <c r="M81"/>
  <c r="I81"/>
  <c r="N81" s="1"/>
  <c r="J80"/>
  <c r="F80"/>
  <c r="K79"/>
  <c r="G79"/>
  <c r="M77"/>
  <c r="I77"/>
  <c r="J76"/>
  <c r="F76"/>
  <c r="K75"/>
  <c r="G75"/>
  <c r="E76"/>
  <c r="F75"/>
  <c r="M73"/>
  <c r="K73"/>
  <c r="I73"/>
  <c r="G73"/>
  <c r="E73"/>
  <c r="M79"/>
  <c r="I79"/>
  <c r="M75"/>
  <c r="I75"/>
  <c r="E75"/>
  <c r="O68"/>
  <c r="K84" s="1"/>
  <c r="N68"/>
  <c r="BT27" i="12" l="1"/>
  <c r="F107" i="11"/>
  <c r="J65"/>
  <c r="J63"/>
  <c r="J61"/>
  <c r="J74"/>
  <c r="J72"/>
  <c r="J70"/>
  <c r="J68"/>
  <c r="J66"/>
  <c r="I30"/>
  <c r="I48" s="1"/>
  <c r="J30"/>
  <c r="F79"/>
  <c r="F81"/>
  <c r="F77"/>
  <c r="F51"/>
  <c r="F53"/>
  <c r="F49"/>
  <c r="F63"/>
  <c r="F65"/>
  <c r="F61"/>
  <c r="F74"/>
  <c r="F68"/>
  <c r="F72"/>
  <c r="J81"/>
  <c r="J79"/>
  <c r="J77"/>
  <c r="J53"/>
  <c r="J51"/>
  <c r="J49"/>
  <c r="D72"/>
  <c r="D74"/>
  <c r="D66"/>
  <c r="D70"/>
  <c r="F30"/>
  <c r="H30"/>
  <c r="D30"/>
  <c r="O25"/>
  <c r="E30"/>
  <c r="G52"/>
  <c r="G48"/>
  <c r="G50"/>
  <c r="E95" i="9"/>
  <c r="AY13" i="12" s="1"/>
  <c r="AY54" s="1"/>
  <c r="AY76" s="1"/>
  <c r="AY99" s="1"/>
  <c r="E93" i="9"/>
  <c r="AY11" i="12" s="1"/>
  <c r="AY53" s="1"/>
  <c r="AY75" s="1"/>
  <c r="AY98" s="1"/>
  <c r="E91" i="9"/>
  <c r="AY9" i="12" s="1"/>
  <c r="AY52" s="1"/>
  <c r="AY74" s="1"/>
  <c r="AY97" s="1"/>
  <c r="I95" i="9"/>
  <c r="BC13" i="12" s="1"/>
  <c r="BC54" s="1"/>
  <c r="BC76" s="1"/>
  <c r="BC99" s="1"/>
  <c r="I93" i="9"/>
  <c r="BC11" i="12" s="1"/>
  <c r="BC53" s="1"/>
  <c r="BC75" s="1"/>
  <c r="BC98" s="1"/>
  <c r="I91" i="9"/>
  <c r="BC9" i="12" s="1"/>
  <c r="BC52" s="1"/>
  <c r="BC74" s="1"/>
  <c r="BC97" s="1"/>
  <c r="M95" i="9"/>
  <c r="BG13" i="12" s="1"/>
  <c r="BG54" s="1"/>
  <c r="BG76" s="1"/>
  <c r="BG99" s="1"/>
  <c r="M93" i="9"/>
  <c r="BG11" i="12" s="1"/>
  <c r="BG53" s="1"/>
  <c r="BG75" s="1"/>
  <c r="BG98" s="1"/>
  <c r="M91" i="9"/>
  <c r="BG9" i="12" s="1"/>
  <c r="BG52" s="1"/>
  <c r="BG74" s="1"/>
  <c r="BG97" s="1"/>
  <c r="D132" i="9"/>
  <c r="AX51" i="5" s="1"/>
  <c r="AX74" s="1"/>
  <c r="AX9" i="12"/>
  <c r="AX52" s="1"/>
  <c r="AX74" s="1"/>
  <c r="AX97" s="1"/>
  <c r="D126" i="9"/>
  <c r="G95"/>
  <c r="BA13" i="12" s="1"/>
  <c r="BA54" s="1"/>
  <c r="BA76" s="1"/>
  <c r="BA99" s="1"/>
  <c r="G93" i="9"/>
  <c r="BA11" i="12" s="1"/>
  <c r="BA53" s="1"/>
  <c r="BA75" s="1"/>
  <c r="BA98" s="1"/>
  <c r="G91" i="9"/>
  <c r="BA9" i="12" s="1"/>
  <c r="BA52" s="1"/>
  <c r="BA74" s="1"/>
  <c r="BA97" s="1"/>
  <c r="K95" i="9"/>
  <c r="BE13" i="12" s="1"/>
  <c r="BE54" s="1"/>
  <c r="BE76" s="1"/>
  <c r="BE99" s="1"/>
  <c r="K93" i="9"/>
  <c r="BE11" i="12" s="1"/>
  <c r="BE53" s="1"/>
  <c r="BE75" s="1"/>
  <c r="BE98" s="1"/>
  <c r="K91" i="9"/>
  <c r="BE9" i="12" s="1"/>
  <c r="BE52" s="1"/>
  <c r="BE74" s="1"/>
  <c r="BE97" s="1"/>
  <c r="D84" i="9"/>
  <c r="M41" i="10"/>
  <c r="D41"/>
  <c r="D109" i="11"/>
  <c r="BR28" i="5" s="1"/>
  <c r="BR65" i="12"/>
  <c r="BR87" s="1"/>
  <c r="BR110" s="1"/>
  <c r="DB39"/>
  <c r="I120" i="11"/>
  <c r="BW40" i="12"/>
  <c r="E108" i="11"/>
  <c r="BS28" i="12"/>
  <c r="DC28" s="1"/>
  <c r="E112" i="11"/>
  <c r="BS32" i="12"/>
  <c r="DC32" s="1"/>
  <c r="E116" i="11"/>
  <c r="BS36" i="12"/>
  <c r="DC36" s="1"/>
  <c r="G109" i="11"/>
  <c r="BU29" i="12"/>
  <c r="G113" i="11"/>
  <c r="BU33" i="12"/>
  <c r="I102" i="11"/>
  <c r="BW22" i="12"/>
  <c r="I106" i="11"/>
  <c r="BW26" i="12"/>
  <c r="E98" i="11"/>
  <c r="BS18" i="12"/>
  <c r="DC18" s="1"/>
  <c r="G95" i="11"/>
  <c r="BU15" i="12"/>
  <c r="G99" i="11"/>
  <c r="BU19" i="12"/>
  <c r="I92" i="11"/>
  <c r="BW12" i="12"/>
  <c r="H118" i="11"/>
  <c r="BV38" i="12"/>
  <c r="H122" i="11"/>
  <c r="BV42" i="12"/>
  <c r="BV66" s="1"/>
  <c r="BV88" s="1"/>
  <c r="BV111" s="1"/>
  <c r="F103" i="11"/>
  <c r="BT23" i="12"/>
  <c r="F96" i="11"/>
  <c r="BT16" i="12"/>
  <c r="F100" i="11"/>
  <c r="BT20" i="12"/>
  <c r="BT57" s="1"/>
  <c r="BT79" s="1"/>
  <c r="BT102" s="1"/>
  <c r="H97" i="11"/>
  <c r="BV17" i="12"/>
  <c r="H90" i="11"/>
  <c r="BV10" i="12"/>
  <c r="H94" i="11"/>
  <c r="BV14" i="12"/>
  <c r="BR56" i="5"/>
  <c r="BR79" s="1"/>
  <c r="I117" i="11"/>
  <c r="BW37" i="12"/>
  <c r="I121" i="11"/>
  <c r="BW41" i="12"/>
  <c r="E109" i="11"/>
  <c r="BS29" i="12"/>
  <c r="DC29" s="1"/>
  <c r="E113" i="11"/>
  <c r="BS33" i="12"/>
  <c r="I101" i="11"/>
  <c r="BW21" i="12"/>
  <c r="I105" i="11"/>
  <c r="BW25" i="12"/>
  <c r="E97" i="11"/>
  <c r="BS17" i="12"/>
  <c r="G90" i="11"/>
  <c r="BU10" i="12"/>
  <c r="G94" i="11"/>
  <c r="BU14" i="12"/>
  <c r="H98" i="11"/>
  <c r="BV18" i="12"/>
  <c r="BR58"/>
  <c r="BR80" s="1"/>
  <c r="BR103" s="1"/>
  <c r="DB21"/>
  <c r="BR60"/>
  <c r="BR82" s="1"/>
  <c r="BR105" s="1"/>
  <c r="DB25"/>
  <c r="E120" i="11"/>
  <c r="BS40" i="12"/>
  <c r="G117" i="11"/>
  <c r="BU37" i="12"/>
  <c r="G121" i="11"/>
  <c r="BU41" i="12"/>
  <c r="BU66" s="1"/>
  <c r="BU88" s="1"/>
  <c r="BU111" s="1"/>
  <c r="I110" i="11"/>
  <c r="BW30" i="12"/>
  <c r="I114" i="11"/>
  <c r="BW34" i="12"/>
  <c r="E102" i="11"/>
  <c r="BS22" i="12"/>
  <c r="E106" i="11"/>
  <c r="BS26" i="12"/>
  <c r="G103" i="11"/>
  <c r="BU23" i="12"/>
  <c r="I96" i="11"/>
  <c r="BW16" i="12"/>
  <c r="I100" i="11"/>
  <c r="BW20" i="12"/>
  <c r="E92" i="11"/>
  <c r="BS12" i="12"/>
  <c r="F117" i="11"/>
  <c r="BT37" i="12"/>
  <c r="F121" i="11"/>
  <c r="BT41" i="12"/>
  <c r="F110" i="11"/>
  <c r="BT30" i="12"/>
  <c r="F114" i="11"/>
  <c r="BT34" i="12"/>
  <c r="H107" i="11"/>
  <c r="BV27" i="12"/>
  <c r="H111" i="11"/>
  <c r="BV31" i="12"/>
  <c r="H115" i="11"/>
  <c r="BV35" i="12"/>
  <c r="H104" i="11"/>
  <c r="BV24" i="12"/>
  <c r="BR55" i="5"/>
  <c r="BR78" s="1"/>
  <c r="E119" i="11"/>
  <c r="BS39" i="12"/>
  <c r="BS65" s="1"/>
  <c r="BS87" s="1"/>
  <c r="BS110" s="1"/>
  <c r="I107" i="11"/>
  <c r="BW27" i="12"/>
  <c r="I111" i="11"/>
  <c r="BW31" i="12"/>
  <c r="I115" i="11"/>
  <c r="BW35" i="12"/>
  <c r="E103" i="11"/>
  <c r="BS23" i="12"/>
  <c r="G96" i="11"/>
  <c r="BU16" i="12"/>
  <c r="G100" i="11"/>
  <c r="BU20" i="12"/>
  <c r="I97" i="11"/>
  <c r="BW17" i="12"/>
  <c r="H108" i="11"/>
  <c r="BV28" i="12"/>
  <c r="H112" i="11"/>
  <c r="BV32" i="12"/>
  <c r="H116" i="11"/>
  <c r="BV36" i="12"/>
  <c r="G118" i="11"/>
  <c r="BU38" i="12"/>
  <c r="G104" i="11"/>
  <c r="BU24" i="12"/>
  <c r="G163" i="11"/>
  <c r="G203" s="1"/>
  <c r="BU41" i="5"/>
  <c r="G147" i="11"/>
  <c r="G187" s="1"/>
  <c r="BU25" i="5"/>
  <c r="H160" i="11"/>
  <c r="H200" s="1"/>
  <c r="BV38" i="5"/>
  <c r="F152" i="11"/>
  <c r="F192" s="1"/>
  <c r="BT30" i="5"/>
  <c r="F148" i="11"/>
  <c r="F188" s="1"/>
  <c r="BT26" i="5"/>
  <c r="H144" i="11"/>
  <c r="H184" s="1"/>
  <c r="BV22" i="5"/>
  <c r="F140" i="11"/>
  <c r="F180" s="1"/>
  <c r="BT18" i="5"/>
  <c r="F136" i="11"/>
  <c r="F176" s="1"/>
  <c r="BT14" i="5"/>
  <c r="G153" i="11"/>
  <c r="G193" s="1"/>
  <c r="BU31" i="5"/>
  <c r="G155" i="11"/>
  <c r="G195" s="1"/>
  <c r="BU33" i="5"/>
  <c r="H162" i="11"/>
  <c r="H202" s="1"/>
  <c r="BV40" i="5"/>
  <c r="H158" i="11"/>
  <c r="H198" s="1"/>
  <c r="BV36" i="5"/>
  <c r="H146" i="11"/>
  <c r="H186" s="1"/>
  <c r="BV24" i="5"/>
  <c r="H142" i="11"/>
  <c r="H182" s="1"/>
  <c r="BV20" i="5"/>
  <c r="F138" i="11"/>
  <c r="F178" s="1"/>
  <c r="BT16" i="5"/>
  <c r="G157" i="11"/>
  <c r="G197" s="1"/>
  <c r="BU35" i="5"/>
  <c r="G149" i="11"/>
  <c r="G189" s="1"/>
  <c r="BU27" i="5"/>
  <c r="BJ52" i="12"/>
  <c r="BJ74" s="1"/>
  <c r="BJ97" s="1"/>
  <c r="BJ54"/>
  <c r="BJ76" s="1"/>
  <c r="BJ99" s="1"/>
  <c r="BH55"/>
  <c r="BH77" s="1"/>
  <c r="BH100" s="1"/>
  <c r="BH57"/>
  <c r="BH79" s="1"/>
  <c r="BH102" s="1"/>
  <c r="BH62"/>
  <c r="BH84" s="1"/>
  <c r="BH107" s="1"/>
  <c r="BH63"/>
  <c r="BH85" s="1"/>
  <c r="BH108" s="1"/>
  <c r="BR64"/>
  <c r="BR86" s="1"/>
  <c r="BR109" s="1"/>
  <c r="DB37"/>
  <c r="BR66"/>
  <c r="BR88" s="1"/>
  <c r="BR111" s="1"/>
  <c r="DB41"/>
  <c r="I118" i="11"/>
  <c r="BW38" i="12"/>
  <c r="I122" i="11"/>
  <c r="BW42" i="12"/>
  <c r="E110" i="11"/>
  <c r="BS30" i="12"/>
  <c r="DC30" s="1"/>
  <c r="DD30" s="1"/>
  <c r="E114" i="11"/>
  <c r="BS34" i="12"/>
  <c r="DC34" s="1"/>
  <c r="DD34" s="1"/>
  <c r="DE34" s="1"/>
  <c r="G107" i="11"/>
  <c r="BU27" i="12"/>
  <c r="G111" i="11"/>
  <c r="BU31" i="12"/>
  <c r="BU62" s="1"/>
  <c r="BU84" s="1"/>
  <c r="BU107" s="1"/>
  <c r="G115" i="11"/>
  <c r="BU35" i="12"/>
  <c r="BU63" s="1"/>
  <c r="BU85" s="1"/>
  <c r="BU108" s="1"/>
  <c r="I104" i="11"/>
  <c r="BW24" i="12"/>
  <c r="E96" i="11"/>
  <c r="BS16" i="12"/>
  <c r="DC16" s="1"/>
  <c r="DD16" s="1"/>
  <c r="DE16" s="1"/>
  <c r="E100" i="11"/>
  <c r="BS20" i="12"/>
  <c r="DC20" s="1"/>
  <c r="DD20" s="1"/>
  <c r="DE20" s="1"/>
  <c r="G97" i="11"/>
  <c r="BU17" i="12"/>
  <c r="I90" i="11"/>
  <c r="BW10" i="12"/>
  <c r="I94" i="11"/>
  <c r="BW14" i="12"/>
  <c r="H120" i="11"/>
  <c r="BV40" i="12"/>
  <c r="F101" i="11"/>
  <c r="BT21" i="12"/>
  <c r="F105" i="11"/>
  <c r="BT25" i="12"/>
  <c r="F98" i="11"/>
  <c r="BT18" i="12"/>
  <c r="BT56" s="1"/>
  <c r="BT78" s="1"/>
  <c r="BT101" s="1"/>
  <c r="H95" i="11"/>
  <c r="BV15" i="12"/>
  <c r="H99" i="11"/>
  <c r="BV19" i="12"/>
  <c r="H92" i="11"/>
  <c r="BV12" i="12"/>
  <c r="BR54" i="5"/>
  <c r="BR77" s="1"/>
  <c r="I119" i="11"/>
  <c r="BW39" i="12"/>
  <c r="E107" i="11"/>
  <c r="BS27" i="12"/>
  <c r="E111" i="11"/>
  <c r="BS31" i="12"/>
  <c r="E115" i="11"/>
  <c r="BS35" i="12"/>
  <c r="I103" i="11"/>
  <c r="BW23" i="12"/>
  <c r="E95" i="11"/>
  <c r="BS15" i="12"/>
  <c r="E99" i="11"/>
  <c r="BS19" i="12"/>
  <c r="G92" i="11"/>
  <c r="BU12" i="12"/>
  <c r="H96" i="11"/>
  <c r="BV16" i="12"/>
  <c r="H100" i="11"/>
  <c r="BV20" i="12"/>
  <c r="BR59"/>
  <c r="BR81" s="1"/>
  <c r="BR104" s="1"/>
  <c r="DB23"/>
  <c r="E118" i="11"/>
  <c r="BS38" i="12"/>
  <c r="DC38" s="1"/>
  <c r="E122" i="11"/>
  <c r="BS42" i="12"/>
  <c r="DC42" s="1"/>
  <c r="G119" i="11"/>
  <c r="BU39" i="12"/>
  <c r="I108" i="11"/>
  <c r="BW28" i="12"/>
  <c r="I112" i="11"/>
  <c r="BW32" i="12"/>
  <c r="I116" i="11"/>
  <c r="BW36" i="12"/>
  <c r="E104" i="11"/>
  <c r="BS24" i="12"/>
  <c r="DC24" s="1"/>
  <c r="G101" i="11"/>
  <c r="BU21" i="12"/>
  <c r="G105" i="11"/>
  <c r="BU25" i="12"/>
  <c r="BU60" s="1"/>
  <c r="BU82" s="1"/>
  <c r="BU105" s="1"/>
  <c r="I98" i="11"/>
  <c r="BW18" i="12"/>
  <c r="E90" i="11"/>
  <c r="BS10" i="12"/>
  <c r="DC10" s="1"/>
  <c r="E94" i="11"/>
  <c r="BS14" i="12"/>
  <c r="DC14" s="1"/>
  <c r="F119" i="11"/>
  <c r="BT39" i="12"/>
  <c r="F108" i="11"/>
  <c r="N108" s="1"/>
  <c r="BT28" i="12"/>
  <c r="F112" i="11"/>
  <c r="N112" s="1"/>
  <c r="BT32" i="12"/>
  <c r="F116" i="11"/>
  <c r="N116" s="1"/>
  <c r="BT36" i="12"/>
  <c r="H109" i="11"/>
  <c r="BV29" i="12"/>
  <c r="H113" i="11"/>
  <c r="BV33" i="12"/>
  <c r="H102" i="11"/>
  <c r="BV22" i="12"/>
  <c r="H106" i="11"/>
  <c r="BV26" i="12"/>
  <c r="BV60" s="1"/>
  <c r="BV82" s="1"/>
  <c r="BV105" s="1"/>
  <c r="E117" i="11"/>
  <c r="BS37" i="12"/>
  <c r="BS64" s="1"/>
  <c r="BS86" s="1"/>
  <c r="BS109" s="1"/>
  <c r="E121" i="11"/>
  <c r="BS41" i="12"/>
  <c r="BS66" s="1"/>
  <c r="BS88" s="1"/>
  <c r="BS111" s="1"/>
  <c r="I109" i="11"/>
  <c r="BW29" i="12"/>
  <c r="I113" i="11"/>
  <c r="BW33" i="12"/>
  <c r="E101" i="11"/>
  <c r="BS21" i="12"/>
  <c r="BS58" s="1"/>
  <c r="BS80" s="1"/>
  <c r="BS103" s="1"/>
  <c r="E105" i="11"/>
  <c r="BS25" i="12"/>
  <c r="BS60" s="1"/>
  <c r="BS82" s="1"/>
  <c r="BS105" s="1"/>
  <c r="G98" i="11"/>
  <c r="BU18" i="12"/>
  <c r="I95" i="11"/>
  <c r="BW15" i="12"/>
  <c r="BW55" s="1"/>
  <c r="BW77" s="1"/>
  <c r="BW100" s="1"/>
  <c r="I99" i="11"/>
  <c r="BW19" i="12"/>
  <c r="BW57" s="1"/>
  <c r="BW79" s="1"/>
  <c r="BW102" s="1"/>
  <c r="H110" i="11"/>
  <c r="BV30" i="12"/>
  <c r="H114" i="11"/>
  <c r="BV34" i="12"/>
  <c r="G102" i="11"/>
  <c r="BU22" i="12"/>
  <c r="G120" i="11"/>
  <c r="BU40" i="12"/>
  <c r="G110" i="11"/>
  <c r="BU30" i="12"/>
  <c r="DB56"/>
  <c r="DB78" s="1"/>
  <c r="DB101" s="1"/>
  <c r="DC17"/>
  <c r="DB57"/>
  <c r="DB79" s="1"/>
  <c r="DB102" s="1"/>
  <c r="DC19"/>
  <c r="DB55"/>
  <c r="DB77" s="1"/>
  <c r="DB100" s="1"/>
  <c r="DC15"/>
  <c r="BJ53"/>
  <c r="BJ75" s="1"/>
  <c r="BJ98" s="1"/>
  <c r="BH56"/>
  <c r="BH78" s="1"/>
  <c r="BH101" s="1"/>
  <c r="BH61"/>
  <c r="BH83" s="1"/>
  <c r="BH106" s="1"/>
  <c r="DC22"/>
  <c r="DC26"/>
  <c r="DC40"/>
  <c r="DC12"/>
  <c r="BV65"/>
  <c r="BV87" s="1"/>
  <c r="BV110" s="1"/>
  <c r="BV59"/>
  <c r="BV81" s="1"/>
  <c r="BV104" s="1"/>
  <c r="BT55"/>
  <c r="BT77" s="1"/>
  <c r="BT100" s="1"/>
  <c r="BV64"/>
  <c r="BV86" s="1"/>
  <c r="BV109" s="1"/>
  <c r="BV58"/>
  <c r="BV80" s="1"/>
  <c r="BV103" s="1"/>
  <c r="N59" i="11"/>
  <c r="N55"/>
  <c r="G83"/>
  <c r="N73"/>
  <c r="N69"/>
  <c r="D155"/>
  <c r="D151"/>
  <c r="D141"/>
  <c r="D137"/>
  <c r="D117"/>
  <c r="BR36" i="5" s="1"/>
  <c r="N76" i="11"/>
  <c r="D121"/>
  <c r="BR40" i="5" s="1"/>
  <c r="N80" i="11"/>
  <c r="D102"/>
  <c r="BR21" i="5" s="1"/>
  <c r="N61" i="11"/>
  <c r="D106"/>
  <c r="BR25" i="5" s="1"/>
  <c r="N65" i="11"/>
  <c r="D140"/>
  <c r="D136"/>
  <c r="D157"/>
  <c r="D153"/>
  <c r="D149"/>
  <c r="D139"/>
  <c r="D101"/>
  <c r="BR20" i="5" s="1"/>
  <c r="N60" i="11"/>
  <c r="D105"/>
  <c r="BR24" i="5" s="1"/>
  <c r="N64" i="11"/>
  <c r="D118"/>
  <c r="BR37" i="5" s="1"/>
  <c r="N77" i="11"/>
  <c r="D122"/>
  <c r="BR41" i="5" s="1"/>
  <c r="N81" i="11"/>
  <c r="D90"/>
  <c r="BR9" i="5" s="1"/>
  <c r="N49" i="11"/>
  <c r="D94"/>
  <c r="BR13" i="5" s="1"/>
  <c r="N53" i="11"/>
  <c r="N74"/>
  <c r="N70"/>
  <c r="N66"/>
  <c r="N72"/>
  <c r="N68"/>
  <c r="N56"/>
  <c r="D119"/>
  <c r="BR38" i="5" s="1"/>
  <c r="N78" i="11"/>
  <c r="D104"/>
  <c r="BR23" i="5" s="1"/>
  <c r="N63" i="11"/>
  <c r="D103"/>
  <c r="BR22" i="5" s="1"/>
  <c r="N62" i="11"/>
  <c r="D120"/>
  <c r="BR39" i="5" s="1"/>
  <c r="N79" i="11"/>
  <c r="D92"/>
  <c r="BR11" i="5" s="1"/>
  <c r="N51" i="11"/>
  <c r="D138"/>
  <c r="N97"/>
  <c r="N58"/>
  <c r="N54"/>
  <c r="N75"/>
  <c r="N71"/>
  <c r="N67"/>
  <c r="N57"/>
  <c r="J51" i="10"/>
  <c r="BN12" i="12" s="1"/>
  <c r="BN53" s="1"/>
  <c r="BN75" s="1"/>
  <c r="BN98" s="1"/>
  <c r="J49" i="10"/>
  <c r="BN10" i="12" s="1"/>
  <c r="BN52" s="1"/>
  <c r="BN74" s="1"/>
  <c r="BN97" s="1"/>
  <c r="J53" i="10"/>
  <c r="BN14" i="12" s="1"/>
  <c r="BN54" s="1"/>
  <c r="BN76" s="1"/>
  <c r="BN99" s="1"/>
  <c r="L64" i="10"/>
  <c r="BP25" i="12" s="1"/>
  <c r="L62" i="10"/>
  <c r="BP23" i="12" s="1"/>
  <c r="L60" i="10"/>
  <c r="BP21" i="12" s="1"/>
  <c r="L75" i="10"/>
  <c r="BP36" i="12" s="1"/>
  <c r="CZ36" s="1"/>
  <c r="L73" i="10"/>
  <c r="BP34" i="12" s="1"/>
  <c r="CZ34" s="1"/>
  <c r="L71" i="10"/>
  <c r="BP32" i="12" s="1"/>
  <c r="CZ32" s="1"/>
  <c r="L69" i="10"/>
  <c r="BP30" i="12" s="1"/>
  <c r="CZ30" s="1"/>
  <c r="L67" i="10"/>
  <c r="BP28" i="12" s="1"/>
  <c r="CZ28" s="1"/>
  <c r="J81" i="10"/>
  <c r="BN42" i="12" s="1"/>
  <c r="J79" i="10"/>
  <c r="BN40" i="12" s="1"/>
  <c r="J77" i="10"/>
  <c r="BN38" i="12" s="1"/>
  <c r="G53" i="10"/>
  <c r="BK14" i="12" s="1"/>
  <c r="BK54" s="1"/>
  <c r="BK76" s="1"/>
  <c r="BK99" s="1"/>
  <c r="G51" i="10"/>
  <c r="G49"/>
  <c r="BK10" i="12" s="1"/>
  <c r="BK52" s="1"/>
  <c r="BK74" s="1"/>
  <c r="BK97" s="1"/>
  <c r="N32" i="10"/>
  <c r="E58"/>
  <c r="BI19" i="12" s="1"/>
  <c r="E56" i="10"/>
  <c r="BI17" i="12" s="1"/>
  <c r="E54" i="10"/>
  <c r="BI15" i="12" s="1"/>
  <c r="K59" i="10"/>
  <c r="BO20" i="12" s="1"/>
  <c r="K57" i="10"/>
  <c r="BO18" i="12" s="1"/>
  <c r="K55" i="10"/>
  <c r="BO16" i="12" s="1"/>
  <c r="I64" i="10"/>
  <c r="BM25" i="12" s="1"/>
  <c r="I62" i="10"/>
  <c r="BM23" i="12" s="1"/>
  <c r="I60" i="10"/>
  <c r="BM21" i="12" s="1"/>
  <c r="N36" i="10"/>
  <c r="E68"/>
  <c r="BI29" i="12" s="1"/>
  <c r="E66" i="10"/>
  <c r="BI27" i="12" s="1"/>
  <c r="E74" i="10"/>
  <c r="BI35" i="12" s="1"/>
  <c r="E72" i="10"/>
  <c r="BI33" i="12" s="1"/>
  <c r="E70" i="10"/>
  <c r="BI31" i="12" s="1"/>
  <c r="K75" i="10"/>
  <c r="BO36" i="12" s="1"/>
  <c r="K73" i="10"/>
  <c r="BO34" i="12" s="1"/>
  <c r="K71" i="10"/>
  <c r="BO32" i="12" s="1"/>
  <c r="K69" i="10"/>
  <c r="BO30" i="12" s="1"/>
  <c r="K67" i="10"/>
  <c r="BO28" i="12" s="1"/>
  <c r="F59" i="10"/>
  <c r="BJ20" i="12" s="1"/>
  <c r="BJ57" s="1"/>
  <c r="BJ79" s="1"/>
  <c r="BJ102" s="1"/>
  <c r="F57" i="10"/>
  <c r="BJ18" i="12" s="1"/>
  <c r="BJ56" s="1"/>
  <c r="BJ78" s="1"/>
  <c r="BJ101" s="1"/>
  <c r="F55" i="10"/>
  <c r="BJ16" i="12" s="1"/>
  <c r="BJ55" s="1"/>
  <c r="BJ77" s="1"/>
  <c r="BJ100" s="1"/>
  <c r="D65" i="10"/>
  <c r="BH26" i="12" s="1"/>
  <c r="D63" i="10"/>
  <c r="BH24" i="12" s="1"/>
  <c r="D61" i="10"/>
  <c r="BH22" i="12" s="1"/>
  <c r="L74" i="10"/>
  <c r="BP35" i="12" s="1"/>
  <c r="L72" i="10"/>
  <c r="BP33" i="12" s="1"/>
  <c r="CZ33" s="1"/>
  <c r="L70" i="10"/>
  <c r="BP31" i="12" s="1"/>
  <c r="L68" i="10"/>
  <c r="BP29" i="12" s="1"/>
  <c r="CZ29" s="1"/>
  <c r="L66" i="10"/>
  <c r="BP27" i="12" s="1"/>
  <c r="J80" i="10"/>
  <c r="BN41" i="12" s="1"/>
  <c r="J78" i="10"/>
  <c r="BN39" i="12" s="1"/>
  <c r="J76" i="10"/>
  <c r="BN37" i="12" s="1"/>
  <c r="K52" i="10"/>
  <c r="BO13" i="12" s="1"/>
  <c r="K50" i="10"/>
  <c r="BO11" i="12" s="1"/>
  <c r="K48" i="10"/>
  <c r="BO9" i="12" s="1"/>
  <c r="G58" i="10"/>
  <c r="BK19" i="12" s="1"/>
  <c r="G56" i="10"/>
  <c r="BK17" i="12" s="1"/>
  <c r="G54" i="10"/>
  <c r="BK15" i="12" s="1"/>
  <c r="M59" i="10"/>
  <c r="BQ20" i="12" s="1"/>
  <c r="M57" i="10"/>
  <c r="BQ18" i="12" s="1"/>
  <c r="M55" i="10"/>
  <c r="BQ16" i="12" s="1"/>
  <c r="I65" i="10"/>
  <c r="BM26" i="12" s="1"/>
  <c r="I63" i="10"/>
  <c r="BM24" i="12" s="1"/>
  <c r="I61" i="10"/>
  <c r="BM22" i="12" s="1"/>
  <c r="N37" i="10"/>
  <c r="E75"/>
  <c r="BI36" i="12" s="1"/>
  <c r="E73" i="10"/>
  <c r="BI34" i="12" s="1"/>
  <c r="E71" i="10"/>
  <c r="BI32" i="12" s="1"/>
  <c r="E69" i="10"/>
  <c r="BI30" i="12" s="1"/>
  <c r="E67" i="10"/>
  <c r="BI28" i="12" s="1"/>
  <c r="K80" i="10"/>
  <c r="BO41" i="12" s="1"/>
  <c r="K78" i="10"/>
  <c r="BO39" i="12" s="1"/>
  <c r="K76" i="10"/>
  <c r="BO37" i="12" s="1"/>
  <c r="D52" i="10"/>
  <c r="BH13" i="12" s="1"/>
  <c r="D50" i="10"/>
  <c r="BH11" i="12" s="1"/>
  <c r="D48" i="10"/>
  <c r="BH9" i="12" s="1"/>
  <c r="L52" i="10"/>
  <c r="BP13" i="12" s="1"/>
  <c r="L50" i="10"/>
  <c r="BP11" i="12" s="1"/>
  <c r="L48" i="10"/>
  <c r="BP9" i="12" s="1"/>
  <c r="J58" i="10"/>
  <c r="BN19" i="12" s="1"/>
  <c r="J56" i="10"/>
  <c r="BN17" i="12" s="1"/>
  <c r="J54" i="10"/>
  <c r="BN15" i="12" s="1"/>
  <c r="L59" i="10"/>
  <c r="BP20" i="12" s="1"/>
  <c r="CZ20" s="1"/>
  <c r="L57" i="10"/>
  <c r="BP18" i="12" s="1"/>
  <c r="CZ18" s="1"/>
  <c r="L55" i="10"/>
  <c r="BP16" i="12" s="1"/>
  <c r="CZ16" s="1"/>
  <c r="J65" i="10"/>
  <c r="BN26" i="12" s="1"/>
  <c r="J63" i="10"/>
  <c r="BN24" i="12" s="1"/>
  <c r="J61" i="10"/>
  <c r="BN22" i="12" s="1"/>
  <c r="H75" i="10"/>
  <c r="BL36" i="12" s="1"/>
  <c r="H73" i="10"/>
  <c r="BL34" i="12" s="1"/>
  <c r="H71" i="10"/>
  <c r="BL32" i="12" s="1"/>
  <c r="H69" i="10"/>
  <c r="BL30" i="12" s="1"/>
  <c r="H67" i="10"/>
  <c r="BL28" i="12" s="1"/>
  <c r="L80" i="10"/>
  <c r="BP41" i="12" s="1"/>
  <c r="L78" i="10"/>
  <c r="BP39" i="12" s="1"/>
  <c r="L76" i="10"/>
  <c r="BP37" i="12" s="1"/>
  <c r="E52" i="10"/>
  <c r="BI13" i="12" s="1"/>
  <c r="E50" i="10"/>
  <c r="BI11" i="12" s="1"/>
  <c r="E48" i="10"/>
  <c r="BI9" i="12" s="1"/>
  <c r="M52" i="10"/>
  <c r="BQ13" i="12" s="1"/>
  <c r="M50" i="10"/>
  <c r="BQ11" i="12" s="1"/>
  <c r="M48" i="10"/>
  <c r="BQ9" i="12" s="1"/>
  <c r="K53" i="10"/>
  <c r="BO14" i="12" s="1"/>
  <c r="K51" i="10"/>
  <c r="BO12" i="12" s="1"/>
  <c r="K49" i="10"/>
  <c r="BO10" i="12" s="1"/>
  <c r="I58" i="10"/>
  <c r="BM19" i="12" s="1"/>
  <c r="I56" i="10"/>
  <c r="BM17" i="12" s="1"/>
  <c r="I54" i="10"/>
  <c r="BM15" i="12" s="1"/>
  <c r="G59" i="10"/>
  <c r="BK20" i="12" s="1"/>
  <c r="G57" i="10"/>
  <c r="BK18" i="12" s="1"/>
  <c r="G55" i="10"/>
  <c r="BK16" i="12" s="1"/>
  <c r="N34" i="10"/>
  <c r="E64"/>
  <c r="BI25" i="12" s="1"/>
  <c r="E62" i="10"/>
  <c r="BI23" i="12" s="1"/>
  <c r="E60" i="10"/>
  <c r="BI21" i="12" s="1"/>
  <c r="M64" i="10"/>
  <c r="BQ25" i="12" s="1"/>
  <c r="M62" i="10"/>
  <c r="BQ23" i="12" s="1"/>
  <c r="M60" i="10"/>
  <c r="BQ21" i="12" s="1"/>
  <c r="K65" i="10"/>
  <c r="BO26" i="12" s="1"/>
  <c r="K63" i="10"/>
  <c r="BO24" i="12" s="1"/>
  <c r="K61" i="10"/>
  <c r="BO22" i="12" s="1"/>
  <c r="I68" i="10"/>
  <c r="BM29" i="12" s="1"/>
  <c r="I66" i="10"/>
  <c r="BM27" i="12" s="1"/>
  <c r="I74" i="10"/>
  <c r="BM35" i="12" s="1"/>
  <c r="I72" i="10"/>
  <c r="BM33" i="12" s="1"/>
  <c r="I70" i="10"/>
  <c r="BM31" i="12" s="1"/>
  <c r="G75" i="10"/>
  <c r="BK36" i="12" s="1"/>
  <c r="G73" i="10"/>
  <c r="BK34" i="12" s="1"/>
  <c r="G71" i="10"/>
  <c r="BK32" i="12" s="1"/>
  <c r="G69" i="10"/>
  <c r="BK30" i="12" s="1"/>
  <c r="G67" i="10"/>
  <c r="BK28" i="12" s="1"/>
  <c r="N38" i="10"/>
  <c r="E80"/>
  <c r="BI41" i="12" s="1"/>
  <c r="E78" i="10"/>
  <c r="BI39" i="12" s="1"/>
  <c r="E76" i="10"/>
  <c r="BI37" i="12" s="1"/>
  <c r="M80" i="10"/>
  <c r="BQ41" i="12" s="1"/>
  <c r="M78" i="10"/>
  <c r="BQ39" i="12" s="1"/>
  <c r="M76" i="10"/>
  <c r="BQ37" i="12" s="1"/>
  <c r="K81" i="10"/>
  <c r="BO42" i="12" s="1"/>
  <c r="K79" i="10"/>
  <c r="BO40" i="12" s="1"/>
  <c r="K77" i="10"/>
  <c r="BO38" i="12" s="1"/>
  <c r="D51" i="10"/>
  <c r="BH12" i="12" s="1"/>
  <c r="D49" i="10"/>
  <c r="BH10" i="12" s="1"/>
  <c r="D53" i="10"/>
  <c r="BH14" i="12" s="1"/>
  <c r="L51" i="10"/>
  <c r="BP12" i="12" s="1"/>
  <c r="CZ12" s="1"/>
  <c r="L49" i="10"/>
  <c r="BP10" i="12" s="1"/>
  <c r="CZ10" s="1"/>
  <c r="L53" i="10"/>
  <c r="BP14" i="12" s="1"/>
  <c r="CZ14" s="1"/>
  <c r="L58" i="10"/>
  <c r="BP19" i="12" s="1"/>
  <c r="L56" i="10"/>
  <c r="BP17" i="12" s="1"/>
  <c r="L54" i="10"/>
  <c r="BP15" i="12" s="1"/>
  <c r="J59" i="10"/>
  <c r="BN20" i="12" s="1"/>
  <c r="J57" i="10"/>
  <c r="BN18" i="12" s="1"/>
  <c r="J55" i="10"/>
  <c r="BN16" i="12" s="1"/>
  <c r="J64" i="10"/>
  <c r="BN25" i="12" s="1"/>
  <c r="J62" i="10"/>
  <c r="BN23" i="12" s="1"/>
  <c r="J60" i="10"/>
  <c r="BN21" i="12" s="1"/>
  <c r="H65" i="10"/>
  <c r="BL26" i="12" s="1"/>
  <c r="BL60" s="1"/>
  <c r="BL82" s="1"/>
  <c r="BL105" s="1"/>
  <c r="H63" i="10"/>
  <c r="BL24" i="12" s="1"/>
  <c r="BL59" s="1"/>
  <c r="BL81" s="1"/>
  <c r="BL104" s="1"/>
  <c r="H61" i="10"/>
  <c r="BL22" i="12" s="1"/>
  <c r="BL58" s="1"/>
  <c r="BL80" s="1"/>
  <c r="BL103" s="1"/>
  <c r="H74" i="10"/>
  <c r="BL35" i="12" s="1"/>
  <c r="BL63" s="1"/>
  <c r="BL85" s="1"/>
  <c r="BL108" s="1"/>
  <c r="H72" i="10"/>
  <c r="BL33" i="12" s="1"/>
  <c r="H70" i="10"/>
  <c r="BL31" i="12" s="1"/>
  <c r="H68" i="10"/>
  <c r="BL29" i="12" s="1"/>
  <c r="H66" i="10"/>
  <c r="BL27" i="12" s="1"/>
  <c r="F75" i="10"/>
  <c r="BJ36" i="12" s="1"/>
  <c r="BJ63" s="1"/>
  <c r="BJ85" s="1"/>
  <c r="BJ108" s="1"/>
  <c r="F73" i="10"/>
  <c r="BJ34" i="12" s="1"/>
  <c r="F71" i="10"/>
  <c r="BJ32" i="12" s="1"/>
  <c r="F69" i="10"/>
  <c r="BJ30" i="12" s="1"/>
  <c r="F67" i="10"/>
  <c r="BJ28" i="12" s="1"/>
  <c r="F80" i="10"/>
  <c r="BJ41" i="12" s="1"/>
  <c r="BJ66" s="1"/>
  <c r="BJ88" s="1"/>
  <c r="BJ111" s="1"/>
  <c r="F78" i="10"/>
  <c r="BJ39" i="12" s="1"/>
  <c r="BJ65" s="1"/>
  <c r="BJ87" s="1"/>
  <c r="BJ110" s="1"/>
  <c r="F76" i="10"/>
  <c r="BJ37" i="12" s="1"/>
  <c r="BJ64" s="1"/>
  <c r="BJ86" s="1"/>
  <c r="BJ109" s="1"/>
  <c r="D81" i="10"/>
  <c r="BH42" i="12" s="1"/>
  <c r="D79" i="10"/>
  <c r="BH40" i="12" s="1"/>
  <c r="D77" i="10"/>
  <c r="BH38" i="12" s="1"/>
  <c r="L81" i="10"/>
  <c r="BP42" i="12" s="1"/>
  <c r="CZ42" s="1"/>
  <c r="CY42" s="1"/>
  <c r="CX42" s="1"/>
  <c r="L79" i="10"/>
  <c r="BP40" i="12" s="1"/>
  <c r="CZ40" s="1"/>
  <c r="CY40" s="1"/>
  <c r="CX40" s="1"/>
  <c r="L77" i="10"/>
  <c r="BP38" i="12" s="1"/>
  <c r="CZ38" s="1"/>
  <c r="CY38" s="1"/>
  <c r="CX38" s="1"/>
  <c r="E53" i="10"/>
  <c r="E51"/>
  <c r="BI12" i="12" s="1"/>
  <c r="E49" i="10"/>
  <c r="M53"/>
  <c r="BQ14" i="12" s="1"/>
  <c r="M51" i="10"/>
  <c r="BQ12" i="12" s="1"/>
  <c r="M49" i="10"/>
  <c r="BQ10" i="12" s="1"/>
  <c r="K58" i="10"/>
  <c r="BO19" i="12" s="1"/>
  <c r="BO57" s="1"/>
  <c r="BO79" s="1"/>
  <c r="BO102" s="1"/>
  <c r="K56" i="10"/>
  <c r="BO17" i="12" s="1"/>
  <c r="BO56" s="1"/>
  <c r="BO78" s="1"/>
  <c r="BO101" s="1"/>
  <c r="K54" i="10"/>
  <c r="BO15" i="12" s="1"/>
  <c r="BO55" s="1"/>
  <c r="BO77" s="1"/>
  <c r="BO100" s="1"/>
  <c r="I59" i="10"/>
  <c r="BM20" i="12" s="1"/>
  <c r="I57" i="10"/>
  <c r="BM18" i="12" s="1"/>
  <c r="I55" i="10"/>
  <c r="BM16" i="12" s="1"/>
  <c r="G64" i="10"/>
  <c r="BK25" i="12" s="1"/>
  <c r="G62" i="10"/>
  <c r="BK23" i="12" s="1"/>
  <c r="G60" i="10"/>
  <c r="BK21" i="12" s="1"/>
  <c r="E65" i="10"/>
  <c r="BI26" i="12" s="1"/>
  <c r="E63" i="10"/>
  <c r="BI24" i="12" s="1"/>
  <c r="E61" i="10"/>
  <c r="BI22" i="12" s="1"/>
  <c r="M65" i="10"/>
  <c r="BQ26" i="12" s="1"/>
  <c r="M63" i="10"/>
  <c r="BQ24" i="12" s="1"/>
  <c r="M61" i="10"/>
  <c r="BQ22" i="12" s="1"/>
  <c r="K68" i="10"/>
  <c r="BO29" i="12" s="1"/>
  <c r="K66" i="10"/>
  <c r="BO27" i="12" s="1"/>
  <c r="K74" i="10"/>
  <c r="BO35" i="12" s="1"/>
  <c r="K72" i="10"/>
  <c r="BO33" i="12" s="1"/>
  <c r="K70" i="10"/>
  <c r="BO31" i="12" s="1"/>
  <c r="I75" i="10"/>
  <c r="BM36" i="12" s="1"/>
  <c r="I73" i="10"/>
  <c r="BM34" i="12" s="1"/>
  <c r="I71" i="10"/>
  <c r="BM32" i="12" s="1"/>
  <c r="I69" i="10"/>
  <c r="BM30" i="12" s="1"/>
  <c r="I67" i="10"/>
  <c r="BM28" i="12" s="1"/>
  <c r="G80" i="10"/>
  <c r="BK41" i="12" s="1"/>
  <c r="G78" i="10"/>
  <c r="BK39" i="12" s="1"/>
  <c r="G76" i="10"/>
  <c r="BK37" i="12" s="1"/>
  <c r="E81" i="10"/>
  <c r="E79"/>
  <c r="BI40" i="12" s="1"/>
  <c r="E77" i="10"/>
  <c r="M81"/>
  <c r="BQ42" i="12" s="1"/>
  <c r="M79" i="10"/>
  <c r="BQ40" i="12" s="1"/>
  <c r="M77" i="10"/>
  <c r="BQ38" i="12" s="1"/>
  <c r="H52" i="10"/>
  <c r="BL13" i="12" s="1"/>
  <c r="H50" i="10"/>
  <c r="BL11" i="12" s="1"/>
  <c r="H48" i="10"/>
  <c r="BL9" i="12" s="1"/>
  <c r="D64" i="10"/>
  <c r="BH25" i="12" s="1"/>
  <c r="D62" i="10"/>
  <c r="BH23" i="12" s="1"/>
  <c r="BH59" s="1"/>
  <c r="BH81" s="1"/>
  <c r="BH104" s="1"/>
  <c r="D60" i="10"/>
  <c r="BH21" i="12" s="1"/>
  <c r="E41" i="10"/>
  <c r="H59"/>
  <c r="BL20" i="12" s="1"/>
  <c r="H57" i="10"/>
  <c r="BL18" i="12" s="1"/>
  <c r="H55" i="10"/>
  <c r="BL16" i="12" s="1"/>
  <c r="J74" i="10"/>
  <c r="BN35" i="12" s="1"/>
  <c r="J72" i="10"/>
  <c r="BN33" i="12" s="1"/>
  <c r="J70" i="10"/>
  <c r="BN31" i="12" s="1"/>
  <c r="J68" i="10"/>
  <c r="BN29" i="12" s="1"/>
  <c r="J66" i="10"/>
  <c r="I52"/>
  <c r="BM13" i="12" s="1"/>
  <c r="I50" i="10"/>
  <c r="BM11" i="12" s="1"/>
  <c r="I48" i="10"/>
  <c r="BM9" i="12" s="1"/>
  <c r="M58" i="10"/>
  <c r="BQ19" i="12" s="1"/>
  <c r="BQ57" s="1"/>
  <c r="BQ79" s="1"/>
  <c r="BQ102" s="1"/>
  <c r="M56" i="10"/>
  <c r="BQ17" i="12" s="1"/>
  <c r="BQ56" s="1"/>
  <c r="BQ78" s="1"/>
  <c r="BQ101" s="1"/>
  <c r="M54" i="10"/>
  <c r="BQ15" i="12" s="1"/>
  <c r="BQ55" s="1"/>
  <c r="BQ77" s="1"/>
  <c r="BQ100" s="1"/>
  <c r="G65" i="10"/>
  <c r="BK26" i="12" s="1"/>
  <c r="G63" i="10"/>
  <c r="BK24" i="12" s="1"/>
  <c r="G61" i="10"/>
  <c r="BK22" i="12" s="1"/>
  <c r="M68" i="10"/>
  <c r="BQ29" i="12" s="1"/>
  <c r="M66" i="10"/>
  <c r="BQ27" i="12" s="1"/>
  <c r="M74" i="10"/>
  <c r="BQ35" i="12" s="1"/>
  <c r="M72" i="10"/>
  <c r="BQ33" i="12" s="1"/>
  <c r="M70" i="10"/>
  <c r="BQ31" i="12" s="1"/>
  <c r="I80" i="10"/>
  <c r="BM41" i="12" s="1"/>
  <c r="I78" i="10"/>
  <c r="BM39" i="12" s="1"/>
  <c r="I76" i="10"/>
  <c r="BM37" i="12" s="1"/>
  <c r="G81" i="10"/>
  <c r="BK42" i="12" s="1"/>
  <c r="G79" i="10"/>
  <c r="BK40" i="12" s="1"/>
  <c r="G77" i="10"/>
  <c r="BK38" i="12" s="1"/>
  <c r="H51" i="10"/>
  <c r="BL12" i="12" s="1"/>
  <c r="H49" i="10"/>
  <c r="BL10" i="12" s="1"/>
  <c r="H53" i="10"/>
  <c r="BL14" i="12" s="1"/>
  <c r="H58" i="10"/>
  <c r="BL19" i="12" s="1"/>
  <c r="H56" i="10"/>
  <c r="BL17" i="12" s="1"/>
  <c r="H54" i="10"/>
  <c r="BL15" i="12" s="1"/>
  <c r="BL55" s="1"/>
  <c r="BL77" s="1"/>
  <c r="BL100" s="1"/>
  <c r="F64" i="10"/>
  <c r="BJ25" i="12" s="1"/>
  <c r="BJ60" s="1"/>
  <c r="BJ82" s="1"/>
  <c r="BJ105" s="1"/>
  <c r="F62" i="10"/>
  <c r="BJ23" i="12" s="1"/>
  <c r="BJ59" s="1"/>
  <c r="BJ81" s="1"/>
  <c r="BJ104" s="1"/>
  <c r="F60" i="10"/>
  <c r="L65"/>
  <c r="BP26" i="12" s="1"/>
  <c r="CZ26" s="1"/>
  <c r="L63" i="10"/>
  <c r="BP24" i="12" s="1"/>
  <c r="CZ24" s="1"/>
  <c r="L61" i="10"/>
  <c r="BP22" i="12" s="1"/>
  <c r="CZ22" s="1"/>
  <c r="J75" i="10"/>
  <c r="BN36" i="12" s="1"/>
  <c r="J73" i="10"/>
  <c r="BN34" i="12" s="1"/>
  <c r="J71" i="10"/>
  <c r="BN32" i="12" s="1"/>
  <c r="J69" i="10"/>
  <c r="BN30" i="12" s="1"/>
  <c r="J67" i="10"/>
  <c r="BN28" i="12" s="1"/>
  <c r="H81" i="10"/>
  <c r="BL42" i="12" s="1"/>
  <c r="BL66" s="1"/>
  <c r="BL88" s="1"/>
  <c r="BL111" s="1"/>
  <c r="H79" i="10"/>
  <c r="BL40" i="12" s="1"/>
  <c r="BL65" s="1"/>
  <c r="BL87" s="1"/>
  <c r="BL110" s="1"/>
  <c r="H77" i="10"/>
  <c r="BL38" i="12" s="1"/>
  <c r="BL64" s="1"/>
  <c r="BL86" s="1"/>
  <c r="BL109" s="1"/>
  <c r="I53" i="10"/>
  <c r="BM14" i="12" s="1"/>
  <c r="I51" i="10"/>
  <c r="BM12" i="12" s="1"/>
  <c r="I49" i="10"/>
  <c r="BM10" i="12" s="1"/>
  <c r="N33" i="10"/>
  <c r="E59"/>
  <c r="BI20" i="12" s="1"/>
  <c r="E57" i="10"/>
  <c r="BI18" i="12" s="1"/>
  <c r="E55" i="10"/>
  <c r="BI16" i="12" s="1"/>
  <c r="K64" i="10"/>
  <c r="BO25" i="12" s="1"/>
  <c r="K62" i="10"/>
  <c r="BO23" i="12" s="1"/>
  <c r="K60" i="10"/>
  <c r="BO21" i="12" s="1"/>
  <c r="G68" i="10"/>
  <c r="BK29" i="12" s="1"/>
  <c r="G66" i="10"/>
  <c r="BK27" i="12" s="1"/>
  <c r="G74" i="10"/>
  <c r="BK35" i="12" s="1"/>
  <c r="BK63" s="1"/>
  <c r="BK85" s="1"/>
  <c r="BK108" s="1"/>
  <c r="G72" i="10"/>
  <c r="BK33" i="12" s="1"/>
  <c r="G70" i="10"/>
  <c r="BK31" i="12" s="1"/>
  <c r="M75" i="10"/>
  <c r="BQ36" i="12" s="1"/>
  <c r="M73" i="10"/>
  <c r="BQ34" i="12" s="1"/>
  <c r="M71" i="10"/>
  <c r="BQ32" i="12" s="1"/>
  <c r="M69" i="10"/>
  <c r="BQ30" i="12" s="1"/>
  <c r="M67" i="10"/>
  <c r="BQ28" i="12" s="1"/>
  <c r="I81" i="10"/>
  <c r="BM42" i="12" s="1"/>
  <c r="I79" i="10"/>
  <c r="BM40" i="12" s="1"/>
  <c r="I77" i="10"/>
  <c r="BM38" i="12" s="1"/>
  <c r="D80" i="10"/>
  <c r="BH41" i="12" s="1"/>
  <c r="BH66" s="1"/>
  <c r="BH88" s="1"/>
  <c r="BH111" s="1"/>
  <c r="D78" i="10"/>
  <c r="BH39" i="12" s="1"/>
  <c r="BH65" s="1"/>
  <c r="BH87" s="1"/>
  <c r="BH110" s="1"/>
  <c r="D76" i="10"/>
  <c r="BH37" i="12" s="1"/>
  <c r="BH64" s="1"/>
  <c r="BH86" s="1"/>
  <c r="BH109" s="1"/>
  <c r="H41" i="10"/>
  <c r="L41"/>
  <c r="F41"/>
  <c r="J41"/>
  <c r="I41"/>
  <c r="N35"/>
  <c r="G41"/>
  <c r="N30"/>
  <c r="E116"/>
  <c r="E114"/>
  <c r="E112"/>
  <c r="E110"/>
  <c r="E108"/>
  <c r="E100"/>
  <c r="E96"/>
  <c r="E121"/>
  <c r="E119"/>
  <c r="E117"/>
  <c r="E115"/>
  <c r="E111"/>
  <c r="E109"/>
  <c r="E107"/>
  <c r="E105"/>
  <c r="E103"/>
  <c r="E101"/>
  <c r="E99"/>
  <c r="E95"/>
  <c r="E91"/>
  <c r="M122"/>
  <c r="M120"/>
  <c r="M118"/>
  <c r="M114"/>
  <c r="M110"/>
  <c r="M102"/>
  <c r="M100"/>
  <c r="M98"/>
  <c r="M96"/>
  <c r="M94"/>
  <c r="M90"/>
  <c r="M119"/>
  <c r="M115"/>
  <c r="M111"/>
  <c r="M105"/>
  <c r="M103"/>
  <c r="M101"/>
  <c r="M99"/>
  <c r="M97"/>
  <c r="M95"/>
  <c r="M93"/>
  <c r="M91"/>
  <c r="N31"/>
  <c r="N39"/>
  <c r="K41"/>
  <c r="N76" i="9"/>
  <c r="N77"/>
  <c r="N80"/>
  <c r="K165"/>
  <c r="K206" s="1"/>
  <c r="K246" s="1"/>
  <c r="K164"/>
  <c r="K205" s="1"/>
  <c r="K245" s="1"/>
  <c r="K163"/>
  <c r="K204" s="1"/>
  <c r="K244" s="1"/>
  <c r="K162"/>
  <c r="K203" s="1"/>
  <c r="K243" s="1"/>
  <c r="K161"/>
  <c r="K202" s="1"/>
  <c r="K242" s="1"/>
  <c r="K160"/>
  <c r="K201" s="1"/>
  <c r="K241" s="1"/>
  <c r="K159"/>
  <c r="K200" s="1"/>
  <c r="K240" s="1"/>
  <c r="K158"/>
  <c r="K199" s="1"/>
  <c r="K239" s="1"/>
  <c r="K157"/>
  <c r="K198" s="1"/>
  <c r="K238" s="1"/>
  <c r="K156"/>
  <c r="K197" s="1"/>
  <c r="K237" s="1"/>
  <c r="K155"/>
  <c r="K196" s="1"/>
  <c r="K236" s="1"/>
  <c r="K154"/>
  <c r="K195" s="1"/>
  <c r="K235" s="1"/>
  <c r="K153"/>
  <c r="K194" s="1"/>
  <c r="K234" s="1"/>
  <c r="K152"/>
  <c r="K193" s="1"/>
  <c r="K233" s="1"/>
  <c r="K151"/>
  <c r="K192" s="1"/>
  <c r="K232" s="1"/>
  <c r="K150"/>
  <c r="K191" s="1"/>
  <c r="K231" s="1"/>
  <c r="K149"/>
  <c r="K190" s="1"/>
  <c r="K230" s="1"/>
  <c r="K148"/>
  <c r="K189" s="1"/>
  <c r="K229" s="1"/>
  <c r="K147"/>
  <c r="K188" s="1"/>
  <c r="K228" s="1"/>
  <c r="K146"/>
  <c r="K187" s="1"/>
  <c r="K227" s="1"/>
  <c r="K145"/>
  <c r="K186" s="1"/>
  <c r="K226" s="1"/>
  <c r="K144"/>
  <c r="K185" s="1"/>
  <c r="K225" s="1"/>
  <c r="K143"/>
  <c r="K184" s="1"/>
  <c r="K224" s="1"/>
  <c r="K142"/>
  <c r="K183" s="1"/>
  <c r="K223" s="1"/>
  <c r="K141"/>
  <c r="K182" s="1"/>
  <c r="K222" s="1"/>
  <c r="K140"/>
  <c r="K181" s="1"/>
  <c r="K221" s="1"/>
  <c r="K139"/>
  <c r="K180" s="1"/>
  <c r="K220" s="1"/>
  <c r="K138"/>
  <c r="K179" s="1"/>
  <c r="K219" s="1"/>
  <c r="K137"/>
  <c r="K178" s="1"/>
  <c r="K218" s="1"/>
  <c r="K136"/>
  <c r="K135"/>
  <c r="K176" s="1"/>
  <c r="K216" s="1"/>
  <c r="K134"/>
  <c r="K133"/>
  <c r="K174" s="1"/>
  <c r="K214" s="1"/>
  <c r="G84"/>
  <c r="J84"/>
  <c r="H84"/>
  <c r="E84"/>
  <c r="I84"/>
  <c r="M84"/>
  <c r="F84"/>
  <c r="L84"/>
  <c r="N75"/>
  <c r="N79"/>
  <c r="N73"/>
  <c r="BL57" i="12" l="1"/>
  <c r="BL79" s="1"/>
  <c r="BL102" s="1"/>
  <c r="BJ61"/>
  <c r="BJ83" s="1"/>
  <c r="BJ106" s="1"/>
  <c r="F109" i="11"/>
  <c r="BT29" i="12"/>
  <c r="DD29" s="1"/>
  <c r="DE29" s="1"/>
  <c r="DF29" s="1"/>
  <c r="DG29" s="1"/>
  <c r="BT22"/>
  <c r="F102" i="11"/>
  <c r="F104"/>
  <c r="BT24" i="12"/>
  <c r="BT14"/>
  <c r="F94" i="11"/>
  <c r="BT38" i="12"/>
  <c r="F118" i="11"/>
  <c r="F120"/>
  <c r="BT40" i="12"/>
  <c r="DD40" s="1"/>
  <c r="DE40" s="1"/>
  <c r="DF40" s="1"/>
  <c r="DG40" s="1"/>
  <c r="DD22"/>
  <c r="DE22" s="1"/>
  <c r="DF22" s="1"/>
  <c r="BT61"/>
  <c r="BT83" s="1"/>
  <c r="BT106" s="1"/>
  <c r="DD14"/>
  <c r="DE14" s="1"/>
  <c r="DF14" s="1"/>
  <c r="DD24"/>
  <c r="DE24" s="1"/>
  <c r="DF24" s="1"/>
  <c r="DD38"/>
  <c r="DE38" s="1"/>
  <c r="BT64"/>
  <c r="BT86" s="1"/>
  <c r="BT109" s="1"/>
  <c r="J41" i="11"/>
  <c r="I41"/>
  <c r="F113"/>
  <c r="BT33" i="12"/>
  <c r="BT62" s="1"/>
  <c r="BT84" s="1"/>
  <c r="BT107" s="1"/>
  <c r="BT35"/>
  <c r="BT63" s="1"/>
  <c r="BT85" s="1"/>
  <c r="BT108" s="1"/>
  <c r="F115" i="11"/>
  <c r="BT26" i="12"/>
  <c r="DD26" s="1"/>
  <c r="DE26" s="1"/>
  <c r="DF26" s="1"/>
  <c r="DG26" s="1"/>
  <c r="F106" i="11"/>
  <c r="BT10" i="12"/>
  <c r="DD10" s="1"/>
  <c r="DE10" s="1"/>
  <c r="DF10" s="1"/>
  <c r="DG10" s="1"/>
  <c r="F90" i="11"/>
  <c r="F92"/>
  <c r="BT12" i="12"/>
  <c r="DD12" s="1"/>
  <c r="DE12" s="1"/>
  <c r="DF12" s="1"/>
  <c r="DG12" s="1"/>
  <c r="BT42"/>
  <c r="DD42" s="1"/>
  <c r="DE42" s="1"/>
  <c r="DF42" s="1"/>
  <c r="DG42" s="1"/>
  <c r="F122" i="11"/>
  <c r="J52"/>
  <c r="J50"/>
  <c r="J48"/>
  <c r="J83" s="1"/>
  <c r="J40"/>
  <c r="BT60" i="12"/>
  <c r="BT82" s="1"/>
  <c r="BT105" s="1"/>
  <c r="BT58"/>
  <c r="BT80" s="1"/>
  <c r="BT103" s="1"/>
  <c r="BT59"/>
  <c r="BT81" s="1"/>
  <c r="BT104" s="1"/>
  <c r="BR27"/>
  <c r="D107" i="11"/>
  <c r="BR33" i="12"/>
  <c r="DB33" s="1"/>
  <c r="D113" i="11"/>
  <c r="BR31" i="12"/>
  <c r="D111" i="11"/>
  <c r="N111" s="1"/>
  <c r="BR35" i="12"/>
  <c r="D115" i="11"/>
  <c r="DC33" i="12"/>
  <c r="BU11"/>
  <c r="BU53" s="1"/>
  <c r="BU75" s="1"/>
  <c r="BU98" s="1"/>
  <c r="G91" i="11"/>
  <c r="G93"/>
  <c r="BU13" i="12"/>
  <c r="BU54" s="1"/>
  <c r="BU76" s="1"/>
  <c r="BU99" s="1"/>
  <c r="D41" i="11"/>
  <c r="F41"/>
  <c r="G41"/>
  <c r="E41"/>
  <c r="H41"/>
  <c r="I52"/>
  <c r="I40"/>
  <c r="I50"/>
  <c r="F52"/>
  <c r="F48"/>
  <c r="F50"/>
  <c r="F40"/>
  <c r="BU9" i="12"/>
  <c r="BU52" s="1"/>
  <c r="BU74" s="1"/>
  <c r="BU97" s="1"/>
  <c r="G89" i="11"/>
  <c r="E52"/>
  <c r="E40"/>
  <c r="D40"/>
  <c r="D52"/>
  <c r="N30"/>
  <c r="H50"/>
  <c r="H40"/>
  <c r="H52"/>
  <c r="H48"/>
  <c r="AX118" i="12"/>
  <c r="K175" i="9"/>
  <c r="K215" s="1"/>
  <c r="BE10" i="5"/>
  <c r="BE52" s="1"/>
  <c r="BE75" s="1"/>
  <c r="K177" i="9"/>
  <c r="K217" s="1"/>
  <c r="BE12" i="5"/>
  <c r="BE53" s="1"/>
  <c r="BE76" s="1"/>
  <c r="AX96"/>
  <c r="BJ62" i="12"/>
  <c r="BJ84" s="1"/>
  <c r="BJ107" s="1"/>
  <c r="BR100" i="5"/>
  <c r="BR99"/>
  <c r="N99" i="11"/>
  <c r="BR101" i="5"/>
  <c r="M112" i="10"/>
  <c r="BL56" i="12"/>
  <c r="BL78" s="1"/>
  <c r="BL101" s="1"/>
  <c r="CY10"/>
  <c r="CX10" s="1"/>
  <c r="M108" i="10"/>
  <c r="M116"/>
  <c r="N98" i="11"/>
  <c r="N95"/>
  <c r="N115"/>
  <c r="CY12" i="12"/>
  <c r="CX12" s="1"/>
  <c r="N100" i="11"/>
  <c r="N114"/>
  <c r="N96"/>
  <c r="N110"/>
  <c r="DG14" i="12"/>
  <c r="M107" i="10"/>
  <c r="BQ26" i="5" s="1"/>
  <c r="M113" i="10"/>
  <c r="M117"/>
  <c r="BQ36" i="5" s="1"/>
  <c r="M121" i="10"/>
  <c r="M92"/>
  <c r="BQ11" i="5" s="1"/>
  <c r="M106" i="10"/>
  <c r="BQ25" i="5" s="1"/>
  <c r="E93" i="10"/>
  <c r="E134" s="1"/>
  <c r="E174" s="1"/>
  <c r="E97"/>
  <c r="E113"/>
  <c r="E154" s="1"/>
  <c r="E194" s="1"/>
  <c r="E98"/>
  <c r="E104"/>
  <c r="BI23" i="5" s="1"/>
  <c r="BK62" i="12"/>
  <c r="BK84" s="1"/>
  <c r="BK107" s="1"/>
  <c r="BO59"/>
  <c r="BO81" s="1"/>
  <c r="BO104" s="1"/>
  <c r="CY24"/>
  <c r="CX24" s="1"/>
  <c r="CW24" s="1"/>
  <c r="CV24" s="1"/>
  <c r="CU24" s="1"/>
  <c r="CT24" s="1"/>
  <c r="CS24" s="1"/>
  <c r="CR24" s="1"/>
  <c r="CQ24" s="1"/>
  <c r="CP24" s="1"/>
  <c r="CO24" s="1"/>
  <c r="CN24" s="1"/>
  <c r="CM24" s="1"/>
  <c r="CL24" s="1"/>
  <c r="CK24" s="1"/>
  <c r="CJ24" s="1"/>
  <c r="CI24" s="1"/>
  <c r="CH24" s="1"/>
  <c r="BM65"/>
  <c r="BM87" s="1"/>
  <c r="BM110" s="1"/>
  <c r="BQ63"/>
  <c r="BQ85" s="1"/>
  <c r="BQ108" s="1"/>
  <c r="BM53"/>
  <c r="BM75" s="1"/>
  <c r="BM98" s="1"/>
  <c r="BH58"/>
  <c r="BH80" s="1"/>
  <c r="BH103" s="1"/>
  <c r="BH60"/>
  <c r="BH82" s="1"/>
  <c r="BH105" s="1"/>
  <c r="BO62"/>
  <c r="BO84" s="1"/>
  <c r="BO107" s="1"/>
  <c r="BO63"/>
  <c r="BO85" s="1"/>
  <c r="BO108" s="1"/>
  <c r="BL61"/>
  <c r="BL83" s="1"/>
  <c r="BL106" s="1"/>
  <c r="BL62"/>
  <c r="BL84" s="1"/>
  <c r="BL107" s="1"/>
  <c r="BN58"/>
  <c r="BN80" s="1"/>
  <c r="BN103" s="1"/>
  <c r="BN60"/>
  <c r="BN82" s="1"/>
  <c r="BN105" s="1"/>
  <c r="BQ65"/>
  <c r="BQ87" s="1"/>
  <c r="BQ110" s="1"/>
  <c r="BM56"/>
  <c r="BM78" s="1"/>
  <c r="BM101" s="1"/>
  <c r="BQ53"/>
  <c r="BQ75" s="1"/>
  <c r="BQ98" s="1"/>
  <c r="CY16"/>
  <c r="CX16" s="1"/>
  <c r="CY20"/>
  <c r="CX20" s="1"/>
  <c r="CW20" s="1"/>
  <c r="CV20" s="1"/>
  <c r="CU20" s="1"/>
  <c r="CT20" s="1"/>
  <c r="CS20" s="1"/>
  <c r="CR20" s="1"/>
  <c r="CQ20" s="1"/>
  <c r="CP20" s="1"/>
  <c r="CO20" s="1"/>
  <c r="CN20" s="1"/>
  <c r="CM20" s="1"/>
  <c r="CL20" s="1"/>
  <c r="CK20" s="1"/>
  <c r="CJ20" s="1"/>
  <c r="CI20" s="1"/>
  <c r="CH20" s="1"/>
  <c r="BH53"/>
  <c r="BH75" s="1"/>
  <c r="BH98" s="1"/>
  <c r="BK56"/>
  <c r="BK78" s="1"/>
  <c r="BK101" s="1"/>
  <c r="BN65"/>
  <c r="BN87" s="1"/>
  <c r="BN110" s="1"/>
  <c r="BI63"/>
  <c r="BI85" s="1"/>
  <c r="BI108" s="1"/>
  <c r="BM58"/>
  <c r="BM80" s="1"/>
  <c r="BM103" s="1"/>
  <c r="BM60"/>
  <c r="BM82" s="1"/>
  <c r="BM105" s="1"/>
  <c r="D150" i="11"/>
  <c r="DG22" i="12"/>
  <c r="DG24"/>
  <c r="DF38"/>
  <c r="DG38" s="1"/>
  <c r="BS57"/>
  <c r="BS79" s="1"/>
  <c r="BS102" s="1"/>
  <c r="BS55"/>
  <c r="BS77" s="1"/>
  <c r="BS100" s="1"/>
  <c r="BW59"/>
  <c r="BW81" s="1"/>
  <c r="BW104" s="1"/>
  <c r="BS63"/>
  <c r="BS85" s="1"/>
  <c r="BS108" s="1"/>
  <c r="BS62"/>
  <c r="BS84" s="1"/>
  <c r="BS107" s="1"/>
  <c r="BS61"/>
  <c r="BS83" s="1"/>
  <c r="BS106" s="1"/>
  <c r="BW65"/>
  <c r="BW87" s="1"/>
  <c r="BW110" s="1"/>
  <c r="BS56"/>
  <c r="BS78" s="1"/>
  <c r="BS101" s="1"/>
  <c r="BW60"/>
  <c r="BW82" s="1"/>
  <c r="BW105" s="1"/>
  <c r="BW58"/>
  <c r="BW80" s="1"/>
  <c r="BW103" s="1"/>
  <c r="M132" i="10"/>
  <c r="M172" s="1"/>
  <c r="BQ10" i="5"/>
  <c r="M140" i="10"/>
  <c r="M180" s="1"/>
  <c r="BQ18" i="5"/>
  <c r="M148" i="10"/>
  <c r="M188" s="1"/>
  <c r="M156"/>
  <c r="M196" s="1"/>
  <c r="BQ34" i="5"/>
  <c r="M160" i="10"/>
  <c r="M200" s="1"/>
  <c r="BQ38" i="5"/>
  <c r="M135" i="10"/>
  <c r="M175" s="1"/>
  <c r="BQ13" i="5"/>
  <c r="M147" i="10"/>
  <c r="M187" s="1"/>
  <c r="M155"/>
  <c r="M195" s="1"/>
  <c r="BQ33" i="5"/>
  <c r="M163" i="10"/>
  <c r="M203" s="1"/>
  <c r="BQ41" i="5"/>
  <c r="E142" i="10"/>
  <c r="E182" s="1"/>
  <c r="BI20" i="5"/>
  <c r="E150" i="10"/>
  <c r="E190" s="1"/>
  <c r="BI28" i="5"/>
  <c r="E158" i="10"/>
  <c r="E198" s="1"/>
  <c r="BI36" i="5"/>
  <c r="E137" i="10"/>
  <c r="E177" s="1"/>
  <c r="BI15" i="5"/>
  <c r="E145" i="10"/>
  <c r="E185" s="1"/>
  <c r="E153"/>
  <c r="E193" s="1"/>
  <c r="BI31" i="5"/>
  <c r="F83" i="10"/>
  <c r="BJ21" i="12"/>
  <c r="BJ58" s="1"/>
  <c r="BJ80" s="1"/>
  <c r="BJ103" s="1"/>
  <c r="J83" i="10"/>
  <c r="BN27" i="12"/>
  <c r="BN61" s="1"/>
  <c r="BN83" s="1"/>
  <c r="BN106" s="1"/>
  <c r="M134" i="10"/>
  <c r="M174" s="1"/>
  <c r="BQ12" i="5"/>
  <c r="M138" i="10"/>
  <c r="M178" s="1"/>
  <c r="BQ16" i="5"/>
  <c r="M142" i="10"/>
  <c r="M182" s="1"/>
  <c r="BQ20" i="5"/>
  <c r="M146" i="10"/>
  <c r="M186" s="1"/>
  <c r="BQ24" i="5"/>
  <c r="M154" i="10"/>
  <c r="M194" s="1"/>
  <c r="BQ32" i="5"/>
  <c r="M158" i="10"/>
  <c r="M198" s="1"/>
  <c r="M162"/>
  <c r="M202" s="1"/>
  <c r="BQ40" i="5"/>
  <c r="M133" i="10"/>
  <c r="M173" s="1"/>
  <c r="M137"/>
  <c r="M177" s="1"/>
  <c r="BQ15" i="5"/>
  <c r="M141" i="10"/>
  <c r="M181" s="1"/>
  <c r="BQ19" i="5"/>
  <c r="M149" i="10"/>
  <c r="M189" s="1"/>
  <c r="BQ27" i="5"/>
  <c r="M153" i="10"/>
  <c r="M193" s="1"/>
  <c r="BQ31" i="5"/>
  <c r="M157" i="10"/>
  <c r="M197" s="1"/>
  <c r="BQ35" i="5"/>
  <c r="M161" i="10"/>
  <c r="M201" s="1"/>
  <c r="BQ39" i="5"/>
  <c r="E132" i="10"/>
  <c r="E172" s="1"/>
  <c r="BI10" i="5"/>
  <c r="E136" i="10"/>
  <c r="E176" s="1"/>
  <c r="BI14" i="5"/>
  <c r="E140" i="10"/>
  <c r="E180" s="1"/>
  <c r="BI18" i="5"/>
  <c r="E144" i="10"/>
  <c r="E184" s="1"/>
  <c r="BI22" i="5"/>
  <c r="E148" i="10"/>
  <c r="E188" s="1"/>
  <c r="BI26" i="5"/>
  <c r="E152" i="10"/>
  <c r="E192" s="1"/>
  <c r="BI30" i="5"/>
  <c r="E156" i="10"/>
  <c r="E196" s="1"/>
  <c r="BI34" i="5"/>
  <c r="E160" i="10"/>
  <c r="E200" s="1"/>
  <c r="BI38" i="5"/>
  <c r="E139" i="10"/>
  <c r="E179" s="1"/>
  <c r="BI17" i="5"/>
  <c r="E151" i="10"/>
  <c r="E191" s="1"/>
  <c r="BI29" i="5"/>
  <c r="E155" i="10"/>
  <c r="E195" s="1"/>
  <c r="BI33" i="5"/>
  <c r="E118" i="10"/>
  <c r="BI38" i="12"/>
  <c r="E122" i="10"/>
  <c r="BI42" i="12"/>
  <c r="E90" i="10"/>
  <c r="BI10" i="12"/>
  <c r="E94" i="10"/>
  <c r="BI14" i="12"/>
  <c r="BP56"/>
  <c r="BP78" s="1"/>
  <c r="BP101" s="1"/>
  <c r="CZ17"/>
  <c r="BP64"/>
  <c r="BP86" s="1"/>
  <c r="BP109" s="1"/>
  <c r="CZ37"/>
  <c r="BP66"/>
  <c r="BP88" s="1"/>
  <c r="BP111" s="1"/>
  <c r="CZ41"/>
  <c r="BP53"/>
  <c r="BP75" s="1"/>
  <c r="BP98" s="1"/>
  <c r="CZ11"/>
  <c r="G83" i="10"/>
  <c r="BK12" i="12"/>
  <c r="BK53" s="1"/>
  <c r="BK75" s="1"/>
  <c r="BK98" s="1"/>
  <c r="BP59"/>
  <c r="BP81" s="1"/>
  <c r="BP104" s="1"/>
  <c r="CZ23"/>
  <c r="CZ59" s="1"/>
  <c r="BR64" i="5"/>
  <c r="BR87" s="1"/>
  <c r="BR59"/>
  <c r="BR82" s="1"/>
  <c r="BR57"/>
  <c r="BR80" s="1"/>
  <c r="BR65"/>
  <c r="BR88" s="1"/>
  <c r="BR63"/>
  <c r="BR86" s="1"/>
  <c r="DC55" i="12"/>
  <c r="DC77" s="1"/>
  <c r="DC100" s="1"/>
  <c r="DD15"/>
  <c r="DC57"/>
  <c r="DC79" s="1"/>
  <c r="DC102" s="1"/>
  <c r="DD19"/>
  <c r="DC56"/>
  <c r="DC78" s="1"/>
  <c r="DC101" s="1"/>
  <c r="DD17"/>
  <c r="DB59"/>
  <c r="DB81" s="1"/>
  <c r="DB104" s="1"/>
  <c r="DC23"/>
  <c r="DB66"/>
  <c r="DB88" s="1"/>
  <c r="DB111" s="1"/>
  <c r="DC41"/>
  <c r="DB64"/>
  <c r="DB86" s="1"/>
  <c r="DB109" s="1"/>
  <c r="DC37"/>
  <c r="DB60"/>
  <c r="DB82" s="1"/>
  <c r="DB105" s="1"/>
  <c r="DC25"/>
  <c r="DB58"/>
  <c r="DB80" s="1"/>
  <c r="DB103" s="1"/>
  <c r="DC21"/>
  <c r="BN63"/>
  <c r="BN85" s="1"/>
  <c r="BN108" s="1"/>
  <c r="BL53"/>
  <c r="BL75" s="1"/>
  <c r="BL98" s="1"/>
  <c r="BK66"/>
  <c r="BK88" s="1"/>
  <c r="BK111" s="1"/>
  <c r="M109" i="10"/>
  <c r="M104"/>
  <c r="E92"/>
  <c r="E102"/>
  <c r="E106"/>
  <c r="E120"/>
  <c r="BK61" i="12"/>
  <c r="BK83" s="1"/>
  <c r="BK106" s="1"/>
  <c r="BO58"/>
  <c r="BO80" s="1"/>
  <c r="BO103" s="1"/>
  <c r="BO60"/>
  <c r="BO82" s="1"/>
  <c r="BO105" s="1"/>
  <c r="CY22"/>
  <c r="CX22" s="1"/>
  <c r="CW22" s="1"/>
  <c r="CV22" s="1"/>
  <c r="CU22" s="1"/>
  <c r="CT22" s="1"/>
  <c r="CS22" s="1"/>
  <c r="CR22" s="1"/>
  <c r="CQ22" s="1"/>
  <c r="CP22" s="1"/>
  <c r="CO22" s="1"/>
  <c r="CN22" s="1"/>
  <c r="CM22" s="1"/>
  <c r="CL22" s="1"/>
  <c r="CK22" s="1"/>
  <c r="CJ22" s="1"/>
  <c r="CI22" s="1"/>
  <c r="CH22" s="1"/>
  <c r="CY26"/>
  <c r="CX26" s="1"/>
  <c r="CW26" s="1"/>
  <c r="CV26" s="1"/>
  <c r="CU26" s="1"/>
  <c r="CT26" s="1"/>
  <c r="CS26" s="1"/>
  <c r="CR26" s="1"/>
  <c r="CQ26" s="1"/>
  <c r="CP26" s="1"/>
  <c r="CO26" s="1"/>
  <c r="CN26" s="1"/>
  <c r="CM26" s="1"/>
  <c r="CL26" s="1"/>
  <c r="CK26" s="1"/>
  <c r="CJ26" s="1"/>
  <c r="CI26" s="1"/>
  <c r="CH26" s="1"/>
  <c r="BM64"/>
  <c r="BM86" s="1"/>
  <c r="BM109" s="1"/>
  <c r="BM66"/>
  <c r="BM88" s="1"/>
  <c r="BM111" s="1"/>
  <c r="BQ61"/>
  <c r="BQ83" s="1"/>
  <c r="BQ106" s="1"/>
  <c r="BM52"/>
  <c r="BM74" s="1"/>
  <c r="BM97" s="1"/>
  <c r="BM54"/>
  <c r="BM76" s="1"/>
  <c r="BM99" s="1"/>
  <c r="BL52"/>
  <c r="BL74" s="1"/>
  <c r="BL97" s="1"/>
  <c r="BL54"/>
  <c r="BL76" s="1"/>
  <c r="BL99" s="1"/>
  <c r="BK65"/>
  <c r="BK87" s="1"/>
  <c r="BK110" s="1"/>
  <c r="BO61"/>
  <c r="BO83" s="1"/>
  <c r="BO106" s="1"/>
  <c r="BK58"/>
  <c r="BK80" s="1"/>
  <c r="BK103" s="1"/>
  <c r="BK60"/>
  <c r="BK82" s="1"/>
  <c r="BK105" s="1"/>
  <c r="CW40"/>
  <c r="CV40" s="1"/>
  <c r="CU40" s="1"/>
  <c r="CT40" s="1"/>
  <c r="CS40" s="1"/>
  <c r="CR40" s="1"/>
  <c r="CQ40" s="1"/>
  <c r="CP40" s="1"/>
  <c r="CO40" s="1"/>
  <c r="CN40" s="1"/>
  <c r="CM40" s="1"/>
  <c r="CL40" s="1"/>
  <c r="CK40" s="1"/>
  <c r="CJ40" s="1"/>
  <c r="CI40" s="1"/>
  <c r="CH40" s="1"/>
  <c r="BN59"/>
  <c r="BN81" s="1"/>
  <c r="BN104" s="1"/>
  <c r="CY14"/>
  <c r="CX14" s="1"/>
  <c r="CW14" s="1"/>
  <c r="CV14" s="1"/>
  <c r="CU14" s="1"/>
  <c r="CT14" s="1"/>
  <c r="CS14" s="1"/>
  <c r="CR14" s="1"/>
  <c r="CQ14" s="1"/>
  <c r="CP14" s="1"/>
  <c r="CO14" s="1"/>
  <c r="CN14" s="1"/>
  <c r="CM14" s="1"/>
  <c r="CL14" s="1"/>
  <c r="CK14" s="1"/>
  <c r="CJ14" s="1"/>
  <c r="CI14" s="1"/>
  <c r="CH14" s="1"/>
  <c r="CW12"/>
  <c r="CV12" s="1"/>
  <c r="CU12" s="1"/>
  <c r="CT12" s="1"/>
  <c r="CS12" s="1"/>
  <c r="CR12" s="1"/>
  <c r="CQ12" s="1"/>
  <c r="CP12" s="1"/>
  <c r="CO12" s="1"/>
  <c r="CN12" s="1"/>
  <c r="CM12" s="1"/>
  <c r="CL12" s="1"/>
  <c r="CK12" s="1"/>
  <c r="CJ12" s="1"/>
  <c r="CI12" s="1"/>
  <c r="CH12" s="1"/>
  <c r="BQ64"/>
  <c r="BQ86" s="1"/>
  <c r="BQ109" s="1"/>
  <c r="BQ66"/>
  <c r="BQ88" s="1"/>
  <c r="BQ111" s="1"/>
  <c r="BI65"/>
  <c r="BI87" s="1"/>
  <c r="BI110" s="1"/>
  <c r="BM62"/>
  <c r="BM84" s="1"/>
  <c r="BM107" s="1"/>
  <c r="BM63"/>
  <c r="BM85" s="1"/>
  <c r="BM108" s="1"/>
  <c r="BQ58"/>
  <c r="BQ80" s="1"/>
  <c r="BQ103" s="1"/>
  <c r="BQ60"/>
  <c r="BQ82" s="1"/>
  <c r="BQ105" s="1"/>
  <c r="BI59"/>
  <c r="BI81" s="1"/>
  <c r="BI104" s="1"/>
  <c r="BM55"/>
  <c r="BM77" s="1"/>
  <c r="BM100" s="1"/>
  <c r="BM57"/>
  <c r="BM79" s="1"/>
  <c r="BM102" s="1"/>
  <c r="BQ52"/>
  <c r="BQ74" s="1"/>
  <c r="BQ97" s="1"/>
  <c r="BQ54"/>
  <c r="BQ76" s="1"/>
  <c r="BQ99" s="1"/>
  <c r="BI52"/>
  <c r="BI74" s="1"/>
  <c r="BI97" s="1"/>
  <c r="BI54"/>
  <c r="BI76" s="1"/>
  <c r="BI99" s="1"/>
  <c r="CY18"/>
  <c r="CX18" s="1"/>
  <c r="CW18" s="1"/>
  <c r="CV18" s="1"/>
  <c r="CU18" s="1"/>
  <c r="CT18" s="1"/>
  <c r="CS18" s="1"/>
  <c r="CR18" s="1"/>
  <c r="CQ18" s="1"/>
  <c r="CP18" s="1"/>
  <c r="CO18" s="1"/>
  <c r="CN18" s="1"/>
  <c r="CM18" s="1"/>
  <c r="CL18" s="1"/>
  <c r="CK18" s="1"/>
  <c r="CJ18" s="1"/>
  <c r="CI18" s="1"/>
  <c r="CH18" s="1"/>
  <c r="BN55"/>
  <c r="BN77" s="1"/>
  <c r="BN100" s="1"/>
  <c r="BN57"/>
  <c r="BN79" s="1"/>
  <c r="BN102" s="1"/>
  <c r="BH52"/>
  <c r="BH74" s="1"/>
  <c r="BH97" s="1"/>
  <c r="BH54"/>
  <c r="BH76" s="1"/>
  <c r="BH99" s="1"/>
  <c r="BO65"/>
  <c r="BO87" s="1"/>
  <c r="BO110" s="1"/>
  <c r="BK55"/>
  <c r="BK77" s="1"/>
  <c r="BK100" s="1"/>
  <c r="BK57"/>
  <c r="BK79" s="1"/>
  <c r="BK102" s="1"/>
  <c r="BO53"/>
  <c r="BO75" s="1"/>
  <c r="BO98" s="1"/>
  <c r="BN64"/>
  <c r="BN86" s="1"/>
  <c r="BN109" s="1"/>
  <c r="BN66"/>
  <c r="BN88" s="1"/>
  <c r="BN111" s="1"/>
  <c r="CY29"/>
  <c r="CX29" s="1"/>
  <c r="CW29" s="1"/>
  <c r="CV29" s="1"/>
  <c r="CU29" s="1"/>
  <c r="CT29" s="1"/>
  <c r="CS29" s="1"/>
  <c r="CR29" s="1"/>
  <c r="CQ29" s="1"/>
  <c r="CP29" s="1"/>
  <c r="CO29" s="1"/>
  <c r="CN29" s="1"/>
  <c r="CM29" s="1"/>
  <c r="CL29" s="1"/>
  <c r="CK29" s="1"/>
  <c r="CJ29" s="1"/>
  <c r="CI29" s="1"/>
  <c r="CH29" s="1"/>
  <c r="CY33"/>
  <c r="CX33" s="1"/>
  <c r="CW33" s="1"/>
  <c r="CV33" s="1"/>
  <c r="CU33" s="1"/>
  <c r="CT33" s="1"/>
  <c r="CS33" s="1"/>
  <c r="CR33" s="1"/>
  <c r="CQ33" s="1"/>
  <c r="CP33" s="1"/>
  <c r="CO33" s="1"/>
  <c r="CN33" s="1"/>
  <c r="CM33" s="1"/>
  <c r="CL33" s="1"/>
  <c r="CK33" s="1"/>
  <c r="CJ33" s="1"/>
  <c r="CI33" s="1"/>
  <c r="CH33" s="1"/>
  <c r="BI61"/>
  <c r="BI83" s="1"/>
  <c r="BI106" s="1"/>
  <c r="BM59"/>
  <c r="BM81" s="1"/>
  <c r="BM104" s="1"/>
  <c r="BI56"/>
  <c r="BI78" s="1"/>
  <c r="BI101" s="1"/>
  <c r="CY28"/>
  <c r="CX28" s="1"/>
  <c r="CW28" s="1"/>
  <c r="CV28" s="1"/>
  <c r="CU28" s="1"/>
  <c r="CT28" s="1"/>
  <c r="CS28" s="1"/>
  <c r="CR28" s="1"/>
  <c r="CQ28" s="1"/>
  <c r="CP28" s="1"/>
  <c r="CO28" s="1"/>
  <c r="CN28" s="1"/>
  <c r="CM28" s="1"/>
  <c r="CL28" s="1"/>
  <c r="CK28" s="1"/>
  <c r="CJ28" s="1"/>
  <c r="CI28" s="1"/>
  <c r="CH28" s="1"/>
  <c r="CY32"/>
  <c r="CX32" s="1"/>
  <c r="CW32" s="1"/>
  <c r="CV32" s="1"/>
  <c r="CU32" s="1"/>
  <c r="CT32" s="1"/>
  <c r="CS32" s="1"/>
  <c r="CR32" s="1"/>
  <c r="CQ32" s="1"/>
  <c r="CP32" s="1"/>
  <c r="CO32" s="1"/>
  <c r="CN32" s="1"/>
  <c r="CM32" s="1"/>
  <c r="CL32" s="1"/>
  <c r="CK32" s="1"/>
  <c r="CJ32" s="1"/>
  <c r="CI32" s="1"/>
  <c r="CH32" s="1"/>
  <c r="CY36"/>
  <c r="CX36" s="1"/>
  <c r="CW36" s="1"/>
  <c r="CV36" s="1"/>
  <c r="CU36" s="1"/>
  <c r="CT36" s="1"/>
  <c r="CS36" s="1"/>
  <c r="CR36" s="1"/>
  <c r="CQ36" s="1"/>
  <c r="CP36" s="1"/>
  <c r="CO36" s="1"/>
  <c r="CN36" s="1"/>
  <c r="CM36" s="1"/>
  <c r="CL36" s="1"/>
  <c r="CK36" s="1"/>
  <c r="CJ36" s="1"/>
  <c r="CI36" s="1"/>
  <c r="CH36" s="1"/>
  <c r="BU58"/>
  <c r="BU80" s="1"/>
  <c r="BU103" s="1"/>
  <c r="BU65"/>
  <c r="BU87" s="1"/>
  <c r="BU110" s="1"/>
  <c r="BV57"/>
  <c r="BV79" s="1"/>
  <c r="BV102" s="1"/>
  <c r="BV55"/>
  <c r="BV77" s="1"/>
  <c r="BV100" s="1"/>
  <c r="BU56"/>
  <c r="BU78" s="1"/>
  <c r="BU101" s="1"/>
  <c r="DF20"/>
  <c r="DG20" s="1"/>
  <c r="DF16"/>
  <c r="DG16" s="1"/>
  <c r="BU61"/>
  <c r="BU83" s="1"/>
  <c r="BU106" s="1"/>
  <c r="DF34"/>
  <c r="DG34" s="1"/>
  <c r="DE30"/>
  <c r="DF30" s="1"/>
  <c r="DG30" s="1"/>
  <c r="BW56"/>
  <c r="BW78" s="1"/>
  <c r="BW101" s="1"/>
  <c r="BS59"/>
  <c r="BS81" s="1"/>
  <c r="BS104" s="1"/>
  <c r="BW63"/>
  <c r="BW85" s="1"/>
  <c r="BW108" s="1"/>
  <c r="BW62"/>
  <c r="BW84" s="1"/>
  <c r="BW107" s="1"/>
  <c r="BW61"/>
  <c r="BW83" s="1"/>
  <c r="BW106" s="1"/>
  <c r="BV63"/>
  <c r="BV85" s="1"/>
  <c r="BV108" s="1"/>
  <c r="BV62"/>
  <c r="BV84" s="1"/>
  <c r="BV107" s="1"/>
  <c r="BV61"/>
  <c r="BV83" s="1"/>
  <c r="BV106" s="1"/>
  <c r="BU59"/>
  <c r="BU81" s="1"/>
  <c r="BU104" s="1"/>
  <c r="BU64"/>
  <c r="BU86" s="1"/>
  <c r="BU109" s="1"/>
  <c r="BW66"/>
  <c r="BW88" s="1"/>
  <c r="BW111" s="1"/>
  <c r="BW64"/>
  <c r="BW86" s="1"/>
  <c r="BW109" s="1"/>
  <c r="BV56"/>
  <c r="BV78" s="1"/>
  <c r="BV101" s="1"/>
  <c r="BU57"/>
  <c r="BU79" s="1"/>
  <c r="BU102" s="1"/>
  <c r="BU55"/>
  <c r="BU77" s="1"/>
  <c r="BU100" s="1"/>
  <c r="DD18"/>
  <c r="DE18" s="1"/>
  <c r="DF18" s="1"/>
  <c r="DG18" s="1"/>
  <c r="DD36"/>
  <c r="DE36" s="1"/>
  <c r="DF36" s="1"/>
  <c r="DG36" s="1"/>
  <c r="DD32"/>
  <c r="DE32" s="1"/>
  <c r="DF32" s="1"/>
  <c r="DG32" s="1"/>
  <c r="DD28"/>
  <c r="DE28" s="1"/>
  <c r="DF28" s="1"/>
  <c r="DG28" s="1"/>
  <c r="M136" i="10"/>
  <c r="M176" s="1"/>
  <c r="BQ14" i="5"/>
  <c r="M144" i="10"/>
  <c r="M184" s="1"/>
  <c r="BQ22" i="5"/>
  <c r="M152" i="10"/>
  <c r="M192" s="1"/>
  <c r="BQ30" i="5"/>
  <c r="M131" i="10"/>
  <c r="M171" s="1"/>
  <c r="BQ9" i="5"/>
  <c r="M139" i="10"/>
  <c r="M179" s="1"/>
  <c r="BQ17" i="5"/>
  <c r="M143" i="10"/>
  <c r="M183" s="1"/>
  <c r="BQ21" i="5"/>
  <c r="M151" i="10"/>
  <c r="M191" s="1"/>
  <c r="BQ29" i="5"/>
  <c r="M159" i="10"/>
  <c r="M199" s="1"/>
  <c r="BQ37" i="5"/>
  <c r="BI12"/>
  <c r="E138" i="10"/>
  <c r="E178" s="1"/>
  <c r="BI16" i="5"/>
  <c r="E146" i="10"/>
  <c r="E186" s="1"/>
  <c r="BI24" i="5"/>
  <c r="BI32"/>
  <c r="E162" i="10"/>
  <c r="E202" s="1"/>
  <c r="BI40" i="5"/>
  <c r="E141" i="10"/>
  <c r="E181" s="1"/>
  <c r="BI19" i="5"/>
  <c r="E149" i="10"/>
  <c r="E189" s="1"/>
  <c r="BI27" i="5"/>
  <c r="E157" i="10"/>
  <c r="E197" s="1"/>
  <c r="BI35" i="5"/>
  <c r="BP55" i="12"/>
  <c r="BP77" s="1"/>
  <c r="BP100" s="1"/>
  <c r="CZ15"/>
  <c r="BP57"/>
  <c r="BP79" s="1"/>
  <c r="BP102" s="1"/>
  <c r="CZ19"/>
  <c r="BP65"/>
  <c r="BP87" s="1"/>
  <c r="BP110" s="1"/>
  <c r="CZ39"/>
  <c r="CZ9"/>
  <c r="BP52"/>
  <c r="BP74" s="1"/>
  <c r="BP97" s="1"/>
  <c r="BP54"/>
  <c r="BP76" s="1"/>
  <c r="BP99" s="1"/>
  <c r="CZ13"/>
  <c r="BP61"/>
  <c r="BP83" s="1"/>
  <c r="BP106" s="1"/>
  <c r="CZ27"/>
  <c r="BP62"/>
  <c r="BP84" s="1"/>
  <c r="BP107" s="1"/>
  <c r="CZ31"/>
  <c r="BP63"/>
  <c r="BP85" s="1"/>
  <c r="BP108" s="1"/>
  <c r="CZ35"/>
  <c r="BP58"/>
  <c r="BP80" s="1"/>
  <c r="BP103" s="1"/>
  <c r="CZ21"/>
  <c r="BP60"/>
  <c r="BP82" s="1"/>
  <c r="BP105" s="1"/>
  <c r="CZ25"/>
  <c r="CZ60" s="1"/>
  <c r="BR58" i="5"/>
  <c r="BR81" s="1"/>
  <c r="G151" i="11"/>
  <c r="G191" s="1"/>
  <c r="BU29" i="5"/>
  <c r="G161" i="11"/>
  <c r="G201" s="1"/>
  <c r="BU39" i="5"/>
  <c r="G143" i="11"/>
  <c r="G183" s="1"/>
  <c r="BU21" i="5"/>
  <c r="H155" i="11"/>
  <c r="H195" s="1"/>
  <c r="BV33" i="5"/>
  <c r="H151" i="11"/>
  <c r="H191" s="1"/>
  <c r="BV29" i="5"/>
  <c r="I140" i="11"/>
  <c r="I180" s="1"/>
  <c r="BW18" i="5"/>
  <c r="I136" i="11"/>
  <c r="I176" s="1"/>
  <c r="BW14" i="5"/>
  <c r="G139" i="11"/>
  <c r="G179" s="1"/>
  <c r="BU17" i="5"/>
  <c r="E146" i="11"/>
  <c r="E186" s="1"/>
  <c r="BS24" i="5"/>
  <c r="E142" i="11"/>
  <c r="E182" s="1"/>
  <c r="BS20" i="5"/>
  <c r="I154" i="11"/>
  <c r="I194" s="1"/>
  <c r="BW32" i="5"/>
  <c r="I150" i="11"/>
  <c r="I190" s="1"/>
  <c r="BW28" i="5"/>
  <c r="E162" i="11"/>
  <c r="E202" s="1"/>
  <c r="BS40" i="5"/>
  <c r="E158" i="11"/>
  <c r="E198" s="1"/>
  <c r="BS36" i="5"/>
  <c r="H147" i="11"/>
  <c r="H187" s="1"/>
  <c r="BV25" i="5"/>
  <c r="BV59" s="1"/>
  <c r="BV82" s="1"/>
  <c r="H143" i="11"/>
  <c r="H183" s="1"/>
  <c r="BV21" i="5"/>
  <c r="BV57" s="1"/>
  <c r="BV80" s="1"/>
  <c r="H154" i="11"/>
  <c r="H194" s="1"/>
  <c r="BV32" i="5"/>
  <c r="H150" i="11"/>
  <c r="H190" s="1"/>
  <c r="BV28" i="5"/>
  <c r="F157" i="11"/>
  <c r="F197" s="1"/>
  <c r="BT35" i="5"/>
  <c r="F153" i="11"/>
  <c r="F193" s="1"/>
  <c r="BT31" i="5"/>
  <c r="F149" i="11"/>
  <c r="F189" s="1"/>
  <c r="BT27" i="5"/>
  <c r="F160" i="11"/>
  <c r="F200" s="1"/>
  <c r="BT38" i="5"/>
  <c r="E135" i="11"/>
  <c r="E175" s="1"/>
  <c r="BS13" i="5"/>
  <c r="E131" i="11"/>
  <c r="E171" s="1"/>
  <c r="BS9" i="5"/>
  <c r="I139" i="11"/>
  <c r="I179" s="1"/>
  <c r="BW17" i="5"/>
  <c r="G146" i="11"/>
  <c r="G186" s="1"/>
  <c r="BU24" i="5"/>
  <c r="G142" i="11"/>
  <c r="G182" s="1"/>
  <c r="BU20" i="5"/>
  <c r="E145" i="11"/>
  <c r="E185" s="1"/>
  <c r="BS23" i="5"/>
  <c r="I157" i="11"/>
  <c r="I197" s="1"/>
  <c r="BW35" i="5"/>
  <c r="I153" i="11"/>
  <c r="I193" s="1"/>
  <c r="BW31" i="5"/>
  <c r="I149" i="11"/>
  <c r="I189" s="1"/>
  <c r="BW27" i="5"/>
  <c r="G160" i="11"/>
  <c r="G200" s="1"/>
  <c r="BU38" i="5"/>
  <c r="E163" i="11"/>
  <c r="E203" s="1"/>
  <c r="BS41" i="5"/>
  <c r="E159" i="11"/>
  <c r="E199" s="1"/>
  <c r="BS37" i="5"/>
  <c r="H141" i="11"/>
  <c r="H181" s="1"/>
  <c r="BV19" i="5"/>
  <c r="H137" i="11"/>
  <c r="H177" s="1"/>
  <c r="BV15" i="5"/>
  <c r="G133" i="11"/>
  <c r="G173" s="1"/>
  <c r="BU11" i="5"/>
  <c r="E140" i="11"/>
  <c r="E180" s="1"/>
  <c r="BS18" i="5"/>
  <c r="E136" i="11"/>
  <c r="E176" s="1"/>
  <c r="BS14" i="5"/>
  <c r="I144" i="11"/>
  <c r="I184" s="1"/>
  <c r="BW22" i="5"/>
  <c r="E156" i="11"/>
  <c r="E196" s="1"/>
  <c r="BS34" i="5"/>
  <c r="E152" i="11"/>
  <c r="E192" s="1"/>
  <c r="BS30" i="5"/>
  <c r="E148" i="11"/>
  <c r="E188" s="1"/>
  <c r="BS26" i="5"/>
  <c r="I160" i="11"/>
  <c r="I200" s="1"/>
  <c r="BW38" i="5"/>
  <c r="H133" i="11"/>
  <c r="H173" s="1"/>
  <c r="BV11" i="5"/>
  <c r="H140" i="11"/>
  <c r="H180" s="1"/>
  <c r="BV18" i="5"/>
  <c r="BV56" s="1"/>
  <c r="BV79" s="1"/>
  <c r="H136" i="11"/>
  <c r="H176" s="1"/>
  <c r="BV14" i="5"/>
  <c r="BV54" s="1"/>
  <c r="BV77" s="1"/>
  <c r="F139" i="11"/>
  <c r="F179" s="1"/>
  <c r="BT17" i="5"/>
  <c r="BT55" s="1"/>
  <c r="BT78" s="1"/>
  <c r="F146" i="11"/>
  <c r="F186" s="1"/>
  <c r="BT24" i="5"/>
  <c r="F142" i="11"/>
  <c r="F182" s="1"/>
  <c r="BT20" i="5"/>
  <c r="H161" i="11"/>
  <c r="H201" s="1"/>
  <c r="BV39" i="5"/>
  <c r="BV64" s="1"/>
  <c r="BV87" s="1"/>
  <c r="I135" i="11"/>
  <c r="I175" s="1"/>
  <c r="BW13" i="5"/>
  <c r="I131" i="11"/>
  <c r="I171" s="1"/>
  <c r="BW9" i="5"/>
  <c r="G138" i="11"/>
  <c r="G178" s="1"/>
  <c r="BU16" i="5"/>
  <c r="E141" i="11"/>
  <c r="E181" s="1"/>
  <c r="BS19" i="5"/>
  <c r="E137" i="11"/>
  <c r="E177" s="1"/>
  <c r="BS15" i="5"/>
  <c r="I145" i="11"/>
  <c r="I185" s="1"/>
  <c r="BW23" i="5"/>
  <c r="G156" i="11"/>
  <c r="G196" s="1"/>
  <c r="BU34" i="5"/>
  <c r="G152" i="11"/>
  <c r="G192" s="1"/>
  <c r="BU30" i="5"/>
  <c r="G148" i="11"/>
  <c r="G188" s="1"/>
  <c r="BU26" i="5"/>
  <c r="E155" i="11"/>
  <c r="E195" s="1"/>
  <c r="BS33" i="5"/>
  <c r="E151" i="11"/>
  <c r="E191" s="1"/>
  <c r="BS29" i="5"/>
  <c r="I163" i="11"/>
  <c r="I203" s="1"/>
  <c r="BW41" i="5"/>
  <c r="I159" i="11"/>
  <c r="I199" s="1"/>
  <c r="BW37" i="5"/>
  <c r="G145" i="11"/>
  <c r="G185" s="1"/>
  <c r="BU23" i="5"/>
  <c r="G159" i="11"/>
  <c r="G199" s="1"/>
  <c r="BU37" i="5"/>
  <c r="H157" i="11"/>
  <c r="H197" s="1"/>
  <c r="BV35" i="5"/>
  <c r="H153" i="11"/>
  <c r="H193" s="1"/>
  <c r="BV31" i="5"/>
  <c r="H149" i="11"/>
  <c r="H189" s="1"/>
  <c r="BV27" i="5"/>
  <c r="I138" i="11"/>
  <c r="I178" s="1"/>
  <c r="BW16" i="5"/>
  <c r="G141" i="11"/>
  <c r="G181" s="1"/>
  <c r="BU19" i="5"/>
  <c r="G137" i="11"/>
  <c r="G177" s="1"/>
  <c r="BU15" i="5"/>
  <c r="E144" i="11"/>
  <c r="E184" s="1"/>
  <c r="BS22" i="5"/>
  <c r="I156" i="11"/>
  <c r="I196" s="1"/>
  <c r="BW34" i="5"/>
  <c r="I152" i="11"/>
  <c r="I192" s="1"/>
  <c r="BW30" i="5"/>
  <c r="I148" i="11"/>
  <c r="I188" s="1"/>
  <c r="BW26" i="5"/>
  <c r="E160" i="11"/>
  <c r="E200" s="1"/>
  <c r="BS38" i="5"/>
  <c r="H145" i="11"/>
  <c r="H185" s="1"/>
  <c r="BV23" i="5"/>
  <c r="BV58" s="1"/>
  <c r="BV81" s="1"/>
  <c r="H156" i="11"/>
  <c r="H196" s="1"/>
  <c r="BV34" i="5"/>
  <c r="BV62" s="1"/>
  <c r="BV85" s="1"/>
  <c r="H152" i="11"/>
  <c r="H192" s="1"/>
  <c r="BV30" i="5"/>
  <c r="H148" i="11"/>
  <c r="H188" s="1"/>
  <c r="BV26" i="5"/>
  <c r="F155" i="11"/>
  <c r="F195" s="1"/>
  <c r="BT33" i="5"/>
  <c r="F151" i="11"/>
  <c r="F191" s="1"/>
  <c r="BT29" i="5"/>
  <c r="F162" i="11"/>
  <c r="F202" s="1"/>
  <c r="BT40" i="5"/>
  <c r="F158" i="11"/>
  <c r="F198" s="1"/>
  <c r="BT36" i="5"/>
  <c r="E133" i="11"/>
  <c r="E173" s="1"/>
  <c r="BS11" i="5"/>
  <c r="I141" i="11"/>
  <c r="I181" s="1"/>
  <c r="BW19" i="5"/>
  <c r="I137" i="11"/>
  <c r="I177" s="1"/>
  <c r="BW15" i="5"/>
  <c r="G144" i="11"/>
  <c r="G184" s="1"/>
  <c r="BU22" i="5"/>
  <c r="E147" i="11"/>
  <c r="E187" s="1"/>
  <c r="BS25" i="5"/>
  <c r="E143" i="11"/>
  <c r="E183" s="1"/>
  <c r="BS21" i="5"/>
  <c r="I155" i="11"/>
  <c r="I195" s="1"/>
  <c r="BW33" i="5"/>
  <c r="I151" i="11"/>
  <c r="I191" s="1"/>
  <c r="BW29" i="5"/>
  <c r="G162" i="11"/>
  <c r="G202" s="1"/>
  <c r="BU40" i="5"/>
  <c r="G158" i="11"/>
  <c r="G198" s="1"/>
  <c r="BU36" i="5"/>
  <c r="E161" i="11"/>
  <c r="E201" s="1"/>
  <c r="BS39" i="5"/>
  <c r="H139" i="11"/>
  <c r="H179" s="1"/>
  <c r="BV17" i="5"/>
  <c r="G135" i="11"/>
  <c r="G175" s="1"/>
  <c r="BU13" i="5"/>
  <c r="G131" i="11"/>
  <c r="G171" s="1"/>
  <c r="BU9" i="5"/>
  <c r="E138" i="11"/>
  <c r="E178" s="1"/>
  <c r="BS16" i="5"/>
  <c r="I146" i="11"/>
  <c r="I186" s="1"/>
  <c r="BW24" i="5"/>
  <c r="I142" i="11"/>
  <c r="I182" s="1"/>
  <c r="BW20" i="5"/>
  <c r="E154" i="11"/>
  <c r="E194" s="1"/>
  <c r="BS32" i="5"/>
  <c r="E150" i="11"/>
  <c r="E190" s="1"/>
  <c r="BS28" i="5"/>
  <c r="I162" i="11"/>
  <c r="I202" s="1"/>
  <c r="BW40" i="5"/>
  <c r="I158" i="11"/>
  <c r="I198" s="1"/>
  <c r="BW36" i="5"/>
  <c r="H135" i="11"/>
  <c r="H175" s="1"/>
  <c r="BV13" i="5"/>
  <c r="H131" i="11"/>
  <c r="H171" s="1"/>
  <c r="BV9" i="5"/>
  <c r="H138" i="11"/>
  <c r="H178" s="1"/>
  <c r="BV16" i="5"/>
  <c r="BV55" s="1"/>
  <c r="BV78" s="1"/>
  <c r="F141" i="11"/>
  <c r="F181" s="1"/>
  <c r="BT19" i="5"/>
  <c r="BT56" s="1"/>
  <c r="BT79" s="1"/>
  <c r="F137" i="11"/>
  <c r="F177" s="1"/>
  <c r="BT15" i="5"/>
  <c r="BT54" s="1"/>
  <c r="BT77" s="1"/>
  <c r="F144" i="11"/>
  <c r="F184" s="1"/>
  <c r="BT22" i="5"/>
  <c r="H163" i="11"/>
  <c r="H203" s="1"/>
  <c r="BV41" i="5"/>
  <c r="BV65" s="1"/>
  <c r="BV88" s="1"/>
  <c r="H159" i="11"/>
  <c r="H199" s="1"/>
  <c r="BV37" i="5"/>
  <c r="BV63" s="1"/>
  <c r="BV86" s="1"/>
  <c r="I133" i="11"/>
  <c r="I173" s="1"/>
  <c r="BW11" i="5"/>
  <c r="G140" i="11"/>
  <c r="G180" s="1"/>
  <c r="BU18" i="5"/>
  <c r="G136" i="11"/>
  <c r="G176" s="1"/>
  <c r="BU14" i="5"/>
  <c r="E139" i="11"/>
  <c r="E179" s="1"/>
  <c r="BS17" i="5"/>
  <c r="I147" i="11"/>
  <c r="I187" s="1"/>
  <c r="BW25" i="5"/>
  <c r="I143" i="11"/>
  <c r="I183" s="1"/>
  <c r="BW21" i="5"/>
  <c r="G154" i="11"/>
  <c r="G194" s="1"/>
  <c r="BU32" i="5"/>
  <c r="G150" i="11"/>
  <c r="G190" s="1"/>
  <c r="BU28" i="5"/>
  <c r="E157" i="11"/>
  <c r="E197" s="1"/>
  <c r="BS35" i="5"/>
  <c r="E153" i="11"/>
  <c r="E193" s="1"/>
  <c r="BS31" i="5"/>
  <c r="E149" i="11"/>
  <c r="E189" s="1"/>
  <c r="BS27" i="5"/>
  <c r="I161" i="11"/>
  <c r="I201" s="1"/>
  <c r="BW39" i="5"/>
  <c r="DB65" i="12"/>
  <c r="DB87" s="1"/>
  <c r="DB110" s="1"/>
  <c r="DC39"/>
  <c r="BQ62"/>
  <c r="BQ84" s="1"/>
  <c r="BQ107" s="1"/>
  <c r="BN62"/>
  <c r="BN84" s="1"/>
  <c r="BN107" s="1"/>
  <c r="BK64"/>
  <c r="BK86" s="1"/>
  <c r="BK109" s="1"/>
  <c r="BK59"/>
  <c r="BK81" s="1"/>
  <c r="BK104" s="1"/>
  <c r="CW38"/>
  <c r="CV38" s="1"/>
  <c r="CU38" s="1"/>
  <c r="CT38" s="1"/>
  <c r="CS38" s="1"/>
  <c r="CR38" s="1"/>
  <c r="CQ38" s="1"/>
  <c r="CP38" s="1"/>
  <c r="CO38" s="1"/>
  <c r="CN38" s="1"/>
  <c r="CM38" s="1"/>
  <c r="CL38" s="1"/>
  <c r="CK38" s="1"/>
  <c r="CJ38" s="1"/>
  <c r="CI38" s="1"/>
  <c r="CH38" s="1"/>
  <c r="CW42"/>
  <c r="CV42" s="1"/>
  <c r="CU42" s="1"/>
  <c r="CT42" s="1"/>
  <c r="CS42" s="1"/>
  <c r="CR42" s="1"/>
  <c r="CQ42" s="1"/>
  <c r="CP42" s="1"/>
  <c r="CO42" s="1"/>
  <c r="CN42" s="1"/>
  <c r="CM42" s="1"/>
  <c r="CL42" s="1"/>
  <c r="CK42" s="1"/>
  <c r="CJ42" s="1"/>
  <c r="CI42" s="1"/>
  <c r="CH42" s="1"/>
  <c r="CW10"/>
  <c r="CV10" s="1"/>
  <c r="CU10" s="1"/>
  <c r="CT10" s="1"/>
  <c r="CS10" s="1"/>
  <c r="CR10" s="1"/>
  <c r="CQ10" s="1"/>
  <c r="CP10" s="1"/>
  <c r="CO10" s="1"/>
  <c r="CN10" s="1"/>
  <c r="CM10" s="1"/>
  <c r="CL10" s="1"/>
  <c r="CK10" s="1"/>
  <c r="CJ10" s="1"/>
  <c r="CI10" s="1"/>
  <c r="CH10" s="1"/>
  <c r="BI64"/>
  <c r="BI86" s="1"/>
  <c r="BI109" s="1"/>
  <c r="BI66"/>
  <c r="BI88" s="1"/>
  <c r="BI111" s="1"/>
  <c r="BM61"/>
  <c r="BM83" s="1"/>
  <c r="BM106" s="1"/>
  <c r="BQ59"/>
  <c r="BQ81" s="1"/>
  <c r="BQ104" s="1"/>
  <c r="BI58"/>
  <c r="BI80" s="1"/>
  <c r="BI103" s="1"/>
  <c r="BI60"/>
  <c r="BI82" s="1"/>
  <c r="BI105" s="1"/>
  <c r="BI53"/>
  <c r="BI75" s="1"/>
  <c r="BI98" s="1"/>
  <c r="CW16"/>
  <c r="CV16" s="1"/>
  <c r="CU16" s="1"/>
  <c r="CT16" s="1"/>
  <c r="CS16" s="1"/>
  <c r="CR16" s="1"/>
  <c r="CQ16" s="1"/>
  <c r="CP16" s="1"/>
  <c r="CO16" s="1"/>
  <c r="CN16" s="1"/>
  <c r="CM16" s="1"/>
  <c r="CL16" s="1"/>
  <c r="CK16" s="1"/>
  <c r="CJ16" s="1"/>
  <c r="CI16" s="1"/>
  <c r="CH16" s="1"/>
  <c r="BN56"/>
  <c r="BN78" s="1"/>
  <c r="BN101" s="1"/>
  <c r="BO64"/>
  <c r="BO86" s="1"/>
  <c r="BO109" s="1"/>
  <c r="BO66"/>
  <c r="BO88" s="1"/>
  <c r="BO111" s="1"/>
  <c r="BO52"/>
  <c r="BO74" s="1"/>
  <c r="BO97" s="1"/>
  <c r="BO54"/>
  <c r="BO76" s="1"/>
  <c r="BO99" s="1"/>
  <c r="BI62"/>
  <c r="BI84" s="1"/>
  <c r="BI107" s="1"/>
  <c r="BI55"/>
  <c r="BI77" s="1"/>
  <c r="BI100" s="1"/>
  <c r="BI57"/>
  <c r="BI79" s="1"/>
  <c r="BI102" s="1"/>
  <c r="CY30"/>
  <c r="CX30" s="1"/>
  <c r="CW30" s="1"/>
  <c r="CV30" s="1"/>
  <c r="CU30" s="1"/>
  <c r="CT30" s="1"/>
  <c r="CS30" s="1"/>
  <c r="CR30" s="1"/>
  <c r="CQ30" s="1"/>
  <c r="CP30" s="1"/>
  <c r="CO30" s="1"/>
  <c r="CN30" s="1"/>
  <c r="CM30" s="1"/>
  <c r="CL30" s="1"/>
  <c r="CK30" s="1"/>
  <c r="CJ30" s="1"/>
  <c r="CI30" s="1"/>
  <c r="CH30" s="1"/>
  <c r="CY34"/>
  <c r="CX34" s="1"/>
  <c r="CW34" s="1"/>
  <c r="CV34" s="1"/>
  <c r="CU34" s="1"/>
  <c r="CT34" s="1"/>
  <c r="CS34" s="1"/>
  <c r="CR34" s="1"/>
  <c r="CQ34" s="1"/>
  <c r="CP34" s="1"/>
  <c r="CO34" s="1"/>
  <c r="CN34" s="1"/>
  <c r="CM34" s="1"/>
  <c r="CL34" s="1"/>
  <c r="CK34" s="1"/>
  <c r="CJ34" s="1"/>
  <c r="CI34" s="1"/>
  <c r="CH34" s="1"/>
  <c r="D178" i="11"/>
  <c r="D190"/>
  <c r="D133"/>
  <c r="N92"/>
  <c r="D161"/>
  <c r="N120"/>
  <c r="D144"/>
  <c r="N103"/>
  <c r="D145"/>
  <c r="N104"/>
  <c r="D135"/>
  <c r="N94"/>
  <c r="D131"/>
  <c r="N90"/>
  <c r="D163"/>
  <c r="N122"/>
  <c r="D159"/>
  <c r="N118"/>
  <c r="D146"/>
  <c r="N105"/>
  <c r="D142"/>
  <c r="N101"/>
  <c r="D179"/>
  <c r="D189"/>
  <c r="D193"/>
  <c r="D197"/>
  <c r="D176"/>
  <c r="D180"/>
  <c r="N180" s="1"/>
  <c r="D147"/>
  <c r="N106"/>
  <c r="D143"/>
  <c r="N102"/>
  <c r="D162"/>
  <c r="N121"/>
  <c r="D158"/>
  <c r="N117"/>
  <c r="D177"/>
  <c r="D181"/>
  <c r="N181" s="1"/>
  <c r="D191"/>
  <c r="N191" s="1"/>
  <c r="D195"/>
  <c r="N195" s="1"/>
  <c r="N119"/>
  <c r="D160"/>
  <c r="I83" i="10"/>
  <c r="L83"/>
  <c r="K83"/>
  <c r="H83"/>
  <c r="M83"/>
  <c r="E83"/>
  <c r="D83"/>
  <c r="M89"/>
  <c r="E89"/>
  <c r="I122"/>
  <c r="I120"/>
  <c r="I118"/>
  <c r="I116"/>
  <c r="I114"/>
  <c r="I112"/>
  <c r="I110"/>
  <c r="I108"/>
  <c r="I106"/>
  <c r="I104"/>
  <c r="I102"/>
  <c r="I100"/>
  <c r="I98"/>
  <c r="I96"/>
  <c r="I94"/>
  <c r="I92"/>
  <c r="I90"/>
  <c r="I121"/>
  <c r="I119"/>
  <c r="I117"/>
  <c r="I115"/>
  <c r="I113"/>
  <c r="I111"/>
  <c r="I109"/>
  <c r="I107"/>
  <c r="I105"/>
  <c r="I103"/>
  <c r="I101"/>
  <c r="I99"/>
  <c r="I97"/>
  <c r="I95"/>
  <c r="I93"/>
  <c r="I91"/>
  <c r="J121"/>
  <c r="J119"/>
  <c r="J117"/>
  <c r="J115"/>
  <c r="J113"/>
  <c r="J111"/>
  <c r="J109"/>
  <c r="J107"/>
  <c r="J105"/>
  <c r="J103"/>
  <c r="J101"/>
  <c r="J99"/>
  <c r="J97"/>
  <c r="J95"/>
  <c r="J93"/>
  <c r="J91"/>
  <c r="J122"/>
  <c r="J120"/>
  <c r="J118"/>
  <c r="J116"/>
  <c r="J114"/>
  <c r="J112"/>
  <c r="J110"/>
  <c r="J108"/>
  <c r="J106"/>
  <c r="J104"/>
  <c r="J102"/>
  <c r="J100"/>
  <c r="J98"/>
  <c r="J96"/>
  <c r="J94"/>
  <c r="J92"/>
  <c r="J90"/>
  <c r="L121"/>
  <c r="L119"/>
  <c r="L117"/>
  <c r="L115"/>
  <c r="L113"/>
  <c r="L111"/>
  <c r="L109"/>
  <c r="L107"/>
  <c r="L105"/>
  <c r="L103"/>
  <c r="L101"/>
  <c r="L99"/>
  <c r="L97"/>
  <c r="L95"/>
  <c r="L93"/>
  <c r="L91"/>
  <c r="L122"/>
  <c r="L120"/>
  <c r="L118"/>
  <c r="L116"/>
  <c r="L114"/>
  <c r="L112"/>
  <c r="L110"/>
  <c r="L108"/>
  <c r="L106"/>
  <c r="L104"/>
  <c r="L102"/>
  <c r="L100"/>
  <c r="L98"/>
  <c r="L96"/>
  <c r="L94"/>
  <c r="L92"/>
  <c r="L90"/>
  <c r="N41"/>
  <c r="K122"/>
  <c r="K120"/>
  <c r="K118"/>
  <c r="K116"/>
  <c r="K114"/>
  <c r="K112"/>
  <c r="K110"/>
  <c r="K108"/>
  <c r="K106"/>
  <c r="K104"/>
  <c r="K102"/>
  <c r="K100"/>
  <c r="K98"/>
  <c r="K96"/>
  <c r="K94"/>
  <c r="K92"/>
  <c r="K90"/>
  <c r="K121"/>
  <c r="K119"/>
  <c r="K117"/>
  <c r="K115"/>
  <c r="K113"/>
  <c r="K111"/>
  <c r="K109"/>
  <c r="K107"/>
  <c r="K105"/>
  <c r="K103"/>
  <c r="K101"/>
  <c r="K99"/>
  <c r="K97"/>
  <c r="K95"/>
  <c r="K93"/>
  <c r="K91"/>
  <c r="G122"/>
  <c r="G120"/>
  <c r="G118"/>
  <c r="G116"/>
  <c r="G114"/>
  <c r="G112"/>
  <c r="G110"/>
  <c r="G108"/>
  <c r="G106"/>
  <c r="G104"/>
  <c r="G102"/>
  <c r="G100"/>
  <c r="G98"/>
  <c r="G96"/>
  <c r="G94"/>
  <c r="G92"/>
  <c r="G90"/>
  <c r="G121"/>
  <c r="G119"/>
  <c r="G117"/>
  <c r="G115"/>
  <c r="G113"/>
  <c r="G111"/>
  <c r="G109"/>
  <c r="G107"/>
  <c r="G105"/>
  <c r="G103"/>
  <c r="G101"/>
  <c r="G99"/>
  <c r="G97"/>
  <c r="G95"/>
  <c r="G93"/>
  <c r="G91"/>
  <c r="F121"/>
  <c r="F119"/>
  <c r="F117"/>
  <c r="F115"/>
  <c r="F113"/>
  <c r="F111"/>
  <c r="F109"/>
  <c r="F107"/>
  <c r="F105"/>
  <c r="F103"/>
  <c r="F101"/>
  <c r="F99"/>
  <c r="F97"/>
  <c r="F95"/>
  <c r="F93"/>
  <c r="F91"/>
  <c r="F122"/>
  <c r="F120"/>
  <c r="F118"/>
  <c r="F116"/>
  <c r="F114"/>
  <c r="F112"/>
  <c r="F110"/>
  <c r="F108"/>
  <c r="F106"/>
  <c r="F104"/>
  <c r="F102"/>
  <c r="F100"/>
  <c r="F98"/>
  <c r="F96"/>
  <c r="F94"/>
  <c r="F92"/>
  <c r="F90"/>
  <c r="H121"/>
  <c r="H119"/>
  <c r="H117"/>
  <c r="H115"/>
  <c r="H113"/>
  <c r="H111"/>
  <c r="H109"/>
  <c r="H107"/>
  <c r="H105"/>
  <c r="H103"/>
  <c r="H101"/>
  <c r="H99"/>
  <c r="H97"/>
  <c r="H95"/>
  <c r="H93"/>
  <c r="H91"/>
  <c r="H122"/>
  <c r="H120"/>
  <c r="H118"/>
  <c r="H116"/>
  <c r="H114"/>
  <c r="H112"/>
  <c r="H110"/>
  <c r="H108"/>
  <c r="H106"/>
  <c r="H104"/>
  <c r="H102"/>
  <c r="H100"/>
  <c r="H98"/>
  <c r="H96"/>
  <c r="H94"/>
  <c r="H92"/>
  <c r="H90"/>
  <c r="N84" i="9"/>
  <c r="F165"/>
  <c r="F206" s="1"/>
  <c r="F246" s="1"/>
  <c r="F164"/>
  <c r="F205" s="1"/>
  <c r="F245" s="1"/>
  <c r="F163"/>
  <c r="F204" s="1"/>
  <c r="F244" s="1"/>
  <c r="F162"/>
  <c r="F203" s="1"/>
  <c r="F243" s="1"/>
  <c r="F161"/>
  <c r="F202" s="1"/>
  <c r="F242" s="1"/>
  <c r="F160"/>
  <c r="F201" s="1"/>
  <c r="F241" s="1"/>
  <c r="F159"/>
  <c r="F200" s="1"/>
  <c r="F240" s="1"/>
  <c r="F158"/>
  <c r="F199" s="1"/>
  <c r="F239" s="1"/>
  <c r="F157"/>
  <c r="F198" s="1"/>
  <c r="F238" s="1"/>
  <c r="F156"/>
  <c r="F197" s="1"/>
  <c r="F237" s="1"/>
  <c r="F155"/>
  <c r="F196" s="1"/>
  <c r="F236" s="1"/>
  <c r="F154"/>
  <c r="F195" s="1"/>
  <c r="F235" s="1"/>
  <c r="F153"/>
  <c r="F194" s="1"/>
  <c r="F234" s="1"/>
  <c r="F152"/>
  <c r="F193" s="1"/>
  <c r="F233" s="1"/>
  <c r="F151"/>
  <c r="F192" s="1"/>
  <c r="F232" s="1"/>
  <c r="F150"/>
  <c r="F191" s="1"/>
  <c r="F231" s="1"/>
  <c r="F149"/>
  <c r="F190" s="1"/>
  <c r="F230" s="1"/>
  <c r="F148"/>
  <c r="F189" s="1"/>
  <c r="F229" s="1"/>
  <c r="F147"/>
  <c r="F188" s="1"/>
  <c r="F228" s="1"/>
  <c r="F146"/>
  <c r="F187" s="1"/>
  <c r="F227" s="1"/>
  <c r="F145"/>
  <c r="F186" s="1"/>
  <c r="F226" s="1"/>
  <c r="F144"/>
  <c r="F185" s="1"/>
  <c r="F225" s="1"/>
  <c r="F143"/>
  <c r="F184" s="1"/>
  <c r="F224" s="1"/>
  <c r="F142"/>
  <c r="F183" s="1"/>
  <c r="F223" s="1"/>
  <c r="F141"/>
  <c r="F182" s="1"/>
  <c r="F222" s="1"/>
  <c r="F140"/>
  <c r="F181" s="1"/>
  <c r="F221" s="1"/>
  <c r="F139"/>
  <c r="F180" s="1"/>
  <c r="F220" s="1"/>
  <c r="F138"/>
  <c r="F179" s="1"/>
  <c r="F219" s="1"/>
  <c r="F137"/>
  <c r="F178" s="1"/>
  <c r="F218" s="1"/>
  <c r="F136"/>
  <c r="F135"/>
  <c r="F176" s="1"/>
  <c r="F216" s="1"/>
  <c r="F134"/>
  <c r="F133"/>
  <c r="F174" s="1"/>
  <c r="F214" s="1"/>
  <c r="I165"/>
  <c r="I206" s="1"/>
  <c r="I246" s="1"/>
  <c r="I164"/>
  <c r="I205" s="1"/>
  <c r="I245" s="1"/>
  <c r="I163"/>
  <c r="I204" s="1"/>
  <c r="I244" s="1"/>
  <c r="I162"/>
  <c r="I203" s="1"/>
  <c r="I243" s="1"/>
  <c r="I161"/>
  <c r="I202" s="1"/>
  <c r="I242" s="1"/>
  <c r="I160"/>
  <c r="I201" s="1"/>
  <c r="I241" s="1"/>
  <c r="I159"/>
  <c r="I200" s="1"/>
  <c r="I240" s="1"/>
  <c r="I158"/>
  <c r="I199" s="1"/>
  <c r="I239" s="1"/>
  <c r="I157"/>
  <c r="I198" s="1"/>
  <c r="I238" s="1"/>
  <c r="I156"/>
  <c r="I197" s="1"/>
  <c r="I237" s="1"/>
  <c r="I155"/>
  <c r="I196" s="1"/>
  <c r="I236" s="1"/>
  <c r="I154"/>
  <c r="I195" s="1"/>
  <c r="I235" s="1"/>
  <c r="I153"/>
  <c r="I194" s="1"/>
  <c r="I234" s="1"/>
  <c r="I152"/>
  <c r="I193" s="1"/>
  <c r="I233" s="1"/>
  <c r="I151"/>
  <c r="I192" s="1"/>
  <c r="I232" s="1"/>
  <c r="I150"/>
  <c r="I191" s="1"/>
  <c r="I231" s="1"/>
  <c r="I149"/>
  <c r="I190" s="1"/>
  <c r="I230" s="1"/>
  <c r="I148"/>
  <c r="I189" s="1"/>
  <c r="I229" s="1"/>
  <c r="I147"/>
  <c r="I188" s="1"/>
  <c r="I228" s="1"/>
  <c r="I146"/>
  <c r="I187" s="1"/>
  <c r="I227" s="1"/>
  <c r="I145"/>
  <c r="I186" s="1"/>
  <c r="I226" s="1"/>
  <c r="I144"/>
  <c r="I185" s="1"/>
  <c r="I225" s="1"/>
  <c r="I143"/>
  <c r="I184" s="1"/>
  <c r="I224" s="1"/>
  <c r="I142"/>
  <c r="I183" s="1"/>
  <c r="I223" s="1"/>
  <c r="I141"/>
  <c r="I182" s="1"/>
  <c r="I222" s="1"/>
  <c r="I140"/>
  <c r="I181" s="1"/>
  <c r="I221" s="1"/>
  <c r="I139"/>
  <c r="I180" s="1"/>
  <c r="I220" s="1"/>
  <c r="I138"/>
  <c r="I179" s="1"/>
  <c r="I219" s="1"/>
  <c r="I137"/>
  <c r="I178" s="1"/>
  <c r="I218" s="1"/>
  <c r="I136"/>
  <c r="I135"/>
  <c r="I176" s="1"/>
  <c r="I216" s="1"/>
  <c r="I134"/>
  <c r="I133"/>
  <c r="I174" s="1"/>
  <c r="I214" s="1"/>
  <c r="H165"/>
  <c r="H206" s="1"/>
  <c r="H246" s="1"/>
  <c r="H164"/>
  <c r="H205" s="1"/>
  <c r="H245" s="1"/>
  <c r="H163"/>
  <c r="H204" s="1"/>
  <c r="H244" s="1"/>
  <c r="H162"/>
  <c r="H203" s="1"/>
  <c r="H243" s="1"/>
  <c r="H161"/>
  <c r="H202" s="1"/>
  <c r="H242" s="1"/>
  <c r="H160"/>
  <c r="H201" s="1"/>
  <c r="H241" s="1"/>
  <c r="H159"/>
  <c r="H200" s="1"/>
  <c r="H240" s="1"/>
  <c r="H158"/>
  <c r="H199" s="1"/>
  <c r="H239" s="1"/>
  <c r="H157"/>
  <c r="H198" s="1"/>
  <c r="H238" s="1"/>
  <c r="H156"/>
  <c r="H197" s="1"/>
  <c r="H237" s="1"/>
  <c r="H155"/>
  <c r="H196" s="1"/>
  <c r="H236" s="1"/>
  <c r="H154"/>
  <c r="H195" s="1"/>
  <c r="H235" s="1"/>
  <c r="H153"/>
  <c r="H194" s="1"/>
  <c r="H234" s="1"/>
  <c r="H152"/>
  <c r="H193" s="1"/>
  <c r="H233" s="1"/>
  <c r="H151"/>
  <c r="H192" s="1"/>
  <c r="H232" s="1"/>
  <c r="H150"/>
  <c r="H191" s="1"/>
  <c r="H231" s="1"/>
  <c r="H149"/>
  <c r="H190" s="1"/>
  <c r="H230" s="1"/>
  <c r="H148"/>
  <c r="H189" s="1"/>
  <c r="H229" s="1"/>
  <c r="H147"/>
  <c r="H188" s="1"/>
  <c r="H228" s="1"/>
  <c r="H146"/>
  <c r="H187" s="1"/>
  <c r="H227" s="1"/>
  <c r="H145"/>
  <c r="H186" s="1"/>
  <c r="H226" s="1"/>
  <c r="H144"/>
  <c r="H185" s="1"/>
  <c r="H225" s="1"/>
  <c r="H143"/>
  <c r="H184" s="1"/>
  <c r="H224" s="1"/>
  <c r="H142"/>
  <c r="H183" s="1"/>
  <c r="H223" s="1"/>
  <c r="H141"/>
  <c r="H182" s="1"/>
  <c r="H222" s="1"/>
  <c r="H140"/>
  <c r="H181" s="1"/>
  <c r="H221" s="1"/>
  <c r="H139"/>
  <c r="H180" s="1"/>
  <c r="H220" s="1"/>
  <c r="H138"/>
  <c r="H179" s="1"/>
  <c r="H219" s="1"/>
  <c r="H137"/>
  <c r="H178" s="1"/>
  <c r="H218" s="1"/>
  <c r="H136"/>
  <c r="H135"/>
  <c r="H176" s="1"/>
  <c r="H216" s="1"/>
  <c r="H134"/>
  <c r="H133"/>
  <c r="H174" s="1"/>
  <c r="H214" s="1"/>
  <c r="G165"/>
  <c r="G206" s="1"/>
  <c r="G246" s="1"/>
  <c r="G164"/>
  <c r="G205" s="1"/>
  <c r="G245" s="1"/>
  <c r="G163"/>
  <c r="G204" s="1"/>
  <c r="G244" s="1"/>
  <c r="G162"/>
  <c r="G203" s="1"/>
  <c r="G243" s="1"/>
  <c r="G161"/>
  <c r="G202" s="1"/>
  <c r="G242" s="1"/>
  <c r="G160"/>
  <c r="G201" s="1"/>
  <c r="G241" s="1"/>
  <c r="G159"/>
  <c r="G200" s="1"/>
  <c r="G240" s="1"/>
  <c r="G158"/>
  <c r="G199" s="1"/>
  <c r="G239" s="1"/>
  <c r="G157"/>
  <c r="G198" s="1"/>
  <c r="G238" s="1"/>
  <c r="G156"/>
  <c r="G197" s="1"/>
  <c r="G237" s="1"/>
  <c r="G155"/>
  <c r="G196" s="1"/>
  <c r="G236" s="1"/>
  <c r="G154"/>
  <c r="G195" s="1"/>
  <c r="G235" s="1"/>
  <c r="G153"/>
  <c r="G194" s="1"/>
  <c r="G234" s="1"/>
  <c r="G152"/>
  <c r="G193" s="1"/>
  <c r="G233" s="1"/>
  <c r="G151"/>
  <c r="G192" s="1"/>
  <c r="G232" s="1"/>
  <c r="G150"/>
  <c r="G191" s="1"/>
  <c r="G231" s="1"/>
  <c r="G149"/>
  <c r="G190" s="1"/>
  <c r="G230" s="1"/>
  <c r="G148"/>
  <c r="G189" s="1"/>
  <c r="G229" s="1"/>
  <c r="G147"/>
  <c r="G188" s="1"/>
  <c r="G228" s="1"/>
  <c r="G146"/>
  <c r="G187" s="1"/>
  <c r="G227" s="1"/>
  <c r="G145"/>
  <c r="G186" s="1"/>
  <c r="G226" s="1"/>
  <c r="G144"/>
  <c r="G185" s="1"/>
  <c r="G225" s="1"/>
  <c r="G143"/>
  <c r="G184" s="1"/>
  <c r="G224" s="1"/>
  <c r="G142"/>
  <c r="G183" s="1"/>
  <c r="G223" s="1"/>
  <c r="G141"/>
  <c r="G182" s="1"/>
  <c r="G222" s="1"/>
  <c r="G140"/>
  <c r="G181" s="1"/>
  <c r="G221" s="1"/>
  <c r="G139"/>
  <c r="G180" s="1"/>
  <c r="G220" s="1"/>
  <c r="G138"/>
  <c r="G179" s="1"/>
  <c r="G219" s="1"/>
  <c r="G137"/>
  <c r="G178" s="1"/>
  <c r="G218" s="1"/>
  <c r="G136"/>
  <c r="G135"/>
  <c r="G176" s="1"/>
  <c r="G216" s="1"/>
  <c r="G134"/>
  <c r="G133"/>
  <c r="G174" s="1"/>
  <c r="G214" s="1"/>
  <c r="L165"/>
  <c r="L206" s="1"/>
  <c r="L246" s="1"/>
  <c r="L164"/>
  <c r="L205" s="1"/>
  <c r="L245" s="1"/>
  <c r="L163"/>
  <c r="L204" s="1"/>
  <c r="L244" s="1"/>
  <c r="L162"/>
  <c r="L203" s="1"/>
  <c r="L243" s="1"/>
  <c r="L161"/>
  <c r="L202" s="1"/>
  <c r="L242" s="1"/>
  <c r="L160"/>
  <c r="L201" s="1"/>
  <c r="L241" s="1"/>
  <c r="L159"/>
  <c r="L200" s="1"/>
  <c r="L240" s="1"/>
  <c r="L158"/>
  <c r="L199" s="1"/>
  <c r="L239" s="1"/>
  <c r="L157"/>
  <c r="L198" s="1"/>
  <c r="L238" s="1"/>
  <c r="L156"/>
  <c r="L197" s="1"/>
  <c r="L237" s="1"/>
  <c r="L155"/>
  <c r="L196" s="1"/>
  <c r="L236" s="1"/>
  <c r="L154"/>
  <c r="L195" s="1"/>
  <c r="L235" s="1"/>
  <c r="L153"/>
  <c r="L194" s="1"/>
  <c r="L234" s="1"/>
  <c r="L152"/>
  <c r="L193" s="1"/>
  <c r="L233" s="1"/>
  <c r="L151"/>
  <c r="L192" s="1"/>
  <c r="L232" s="1"/>
  <c r="L150"/>
  <c r="L191" s="1"/>
  <c r="L231" s="1"/>
  <c r="L149"/>
  <c r="L190" s="1"/>
  <c r="L230" s="1"/>
  <c r="L148"/>
  <c r="L189" s="1"/>
  <c r="L229" s="1"/>
  <c r="L147"/>
  <c r="L188" s="1"/>
  <c r="L228" s="1"/>
  <c r="L146"/>
  <c r="L187" s="1"/>
  <c r="L227" s="1"/>
  <c r="L145"/>
  <c r="L186" s="1"/>
  <c r="L226" s="1"/>
  <c r="L144"/>
  <c r="L185" s="1"/>
  <c r="L225" s="1"/>
  <c r="L143"/>
  <c r="L184" s="1"/>
  <c r="L224" s="1"/>
  <c r="L142"/>
  <c r="L183" s="1"/>
  <c r="L223" s="1"/>
  <c r="L141"/>
  <c r="L182" s="1"/>
  <c r="L222" s="1"/>
  <c r="L140"/>
  <c r="L181" s="1"/>
  <c r="L221" s="1"/>
  <c r="L139"/>
  <c r="L180" s="1"/>
  <c r="L220" s="1"/>
  <c r="L138"/>
  <c r="L179" s="1"/>
  <c r="L219" s="1"/>
  <c r="L137"/>
  <c r="L178" s="1"/>
  <c r="L218" s="1"/>
  <c r="L136"/>
  <c r="L135"/>
  <c r="L176" s="1"/>
  <c r="L216" s="1"/>
  <c r="L134"/>
  <c r="L133"/>
  <c r="L174" s="1"/>
  <c r="L214" s="1"/>
  <c r="M165"/>
  <c r="M206" s="1"/>
  <c r="M246" s="1"/>
  <c r="M164"/>
  <c r="M205" s="1"/>
  <c r="M245" s="1"/>
  <c r="M163"/>
  <c r="M204" s="1"/>
  <c r="M244" s="1"/>
  <c r="M162"/>
  <c r="M203" s="1"/>
  <c r="M243" s="1"/>
  <c r="M161"/>
  <c r="M202" s="1"/>
  <c r="M242" s="1"/>
  <c r="M160"/>
  <c r="M201" s="1"/>
  <c r="M241" s="1"/>
  <c r="M159"/>
  <c r="M200" s="1"/>
  <c r="M240" s="1"/>
  <c r="M158"/>
  <c r="M199" s="1"/>
  <c r="M239" s="1"/>
  <c r="M157"/>
  <c r="M198" s="1"/>
  <c r="M238" s="1"/>
  <c r="M156"/>
  <c r="M197" s="1"/>
  <c r="M237" s="1"/>
  <c r="M155"/>
  <c r="M196" s="1"/>
  <c r="M236" s="1"/>
  <c r="M154"/>
  <c r="M195" s="1"/>
  <c r="M235" s="1"/>
  <c r="M153"/>
  <c r="M194" s="1"/>
  <c r="M234" s="1"/>
  <c r="M152"/>
  <c r="M193" s="1"/>
  <c r="M233" s="1"/>
  <c r="M151"/>
  <c r="M192" s="1"/>
  <c r="M232" s="1"/>
  <c r="M150"/>
  <c r="M191" s="1"/>
  <c r="M231" s="1"/>
  <c r="M149"/>
  <c r="M190" s="1"/>
  <c r="M230" s="1"/>
  <c r="M148"/>
  <c r="M189" s="1"/>
  <c r="M229" s="1"/>
  <c r="M147"/>
  <c r="M188" s="1"/>
  <c r="M228" s="1"/>
  <c r="M146"/>
  <c r="M187" s="1"/>
  <c r="M227" s="1"/>
  <c r="M145"/>
  <c r="M186" s="1"/>
  <c r="M226" s="1"/>
  <c r="M144"/>
  <c r="M185" s="1"/>
  <c r="M225" s="1"/>
  <c r="M143"/>
  <c r="M184" s="1"/>
  <c r="M224" s="1"/>
  <c r="M142"/>
  <c r="M183" s="1"/>
  <c r="M223" s="1"/>
  <c r="M141"/>
  <c r="M182" s="1"/>
  <c r="M222" s="1"/>
  <c r="M140"/>
  <c r="M181" s="1"/>
  <c r="M221" s="1"/>
  <c r="M139"/>
  <c r="M180" s="1"/>
  <c r="M220" s="1"/>
  <c r="M138"/>
  <c r="M179" s="1"/>
  <c r="M219" s="1"/>
  <c r="M137"/>
  <c r="M178" s="1"/>
  <c r="M218" s="1"/>
  <c r="M136"/>
  <c r="M135"/>
  <c r="M176" s="1"/>
  <c r="M216" s="1"/>
  <c r="M134"/>
  <c r="M133"/>
  <c r="M174" s="1"/>
  <c r="M214" s="1"/>
  <c r="E165"/>
  <c r="E206" s="1"/>
  <c r="E246" s="1"/>
  <c r="E164"/>
  <c r="E205" s="1"/>
  <c r="E245" s="1"/>
  <c r="E163"/>
  <c r="E204" s="1"/>
  <c r="E244" s="1"/>
  <c r="E162"/>
  <c r="E203" s="1"/>
  <c r="E243" s="1"/>
  <c r="E161"/>
  <c r="E202" s="1"/>
  <c r="E242" s="1"/>
  <c r="E160"/>
  <c r="E201" s="1"/>
  <c r="E241" s="1"/>
  <c r="E159"/>
  <c r="E200" s="1"/>
  <c r="E240" s="1"/>
  <c r="E158"/>
  <c r="E199" s="1"/>
  <c r="E239" s="1"/>
  <c r="E157"/>
  <c r="E198" s="1"/>
  <c r="E238" s="1"/>
  <c r="E156"/>
  <c r="E197" s="1"/>
  <c r="E237" s="1"/>
  <c r="E155"/>
  <c r="E196" s="1"/>
  <c r="E236" s="1"/>
  <c r="E154"/>
  <c r="E195" s="1"/>
  <c r="E235" s="1"/>
  <c r="E153"/>
  <c r="E194" s="1"/>
  <c r="E234" s="1"/>
  <c r="E152"/>
  <c r="E193" s="1"/>
  <c r="E233" s="1"/>
  <c r="E151"/>
  <c r="E192" s="1"/>
  <c r="E232" s="1"/>
  <c r="E150"/>
  <c r="E191" s="1"/>
  <c r="E231" s="1"/>
  <c r="E149"/>
  <c r="E190" s="1"/>
  <c r="E230" s="1"/>
  <c r="E148"/>
  <c r="E189" s="1"/>
  <c r="E229" s="1"/>
  <c r="E147"/>
  <c r="E188" s="1"/>
  <c r="E228" s="1"/>
  <c r="E146"/>
  <c r="E187" s="1"/>
  <c r="E227" s="1"/>
  <c r="E145"/>
  <c r="E186" s="1"/>
  <c r="E226" s="1"/>
  <c r="E144"/>
  <c r="E185" s="1"/>
  <c r="E225" s="1"/>
  <c r="E143"/>
  <c r="E184" s="1"/>
  <c r="E224" s="1"/>
  <c r="E142"/>
  <c r="E183" s="1"/>
  <c r="E223" s="1"/>
  <c r="E141"/>
  <c r="E182" s="1"/>
  <c r="E222" s="1"/>
  <c r="E140"/>
  <c r="E181" s="1"/>
  <c r="E221" s="1"/>
  <c r="E139"/>
  <c r="E180" s="1"/>
  <c r="E220" s="1"/>
  <c r="E138"/>
  <c r="E179" s="1"/>
  <c r="E219" s="1"/>
  <c r="E137"/>
  <c r="E178" s="1"/>
  <c r="E218" s="1"/>
  <c r="E136"/>
  <c r="E135"/>
  <c r="E176" s="1"/>
  <c r="E216" s="1"/>
  <c r="E134"/>
  <c r="E133"/>
  <c r="E174" s="1"/>
  <c r="E214" s="1"/>
  <c r="J165"/>
  <c r="J206" s="1"/>
  <c r="J246" s="1"/>
  <c r="J164"/>
  <c r="J205" s="1"/>
  <c r="J245" s="1"/>
  <c r="J163"/>
  <c r="J204" s="1"/>
  <c r="J244" s="1"/>
  <c r="J162"/>
  <c r="J203" s="1"/>
  <c r="J243" s="1"/>
  <c r="J161"/>
  <c r="J202" s="1"/>
  <c r="J242" s="1"/>
  <c r="J160"/>
  <c r="J201" s="1"/>
  <c r="J241" s="1"/>
  <c r="J159"/>
  <c r="J200" s="1"/>
  <c r="J240" s="1"/>
  <c r="J158"/>
  <c r="J199" s="1"/>
  <c r="J239" s="1"/>
  <c r="J157"/>
  <c r="J198" s="1"/>
  <c r="J238" s="1"/>
  <c r="J156"/>
  <c r="J197" s="1"/>
  <c r="J237" s="1"/>
  <c r="J155"/>
  <c r="J196" s="1"/>
  <c r="J236" s="1"/>
  <c r="J154"/>
  <c r="J195" s="1"/>
  <c r="J235" s="1"/>
  <c r="J153"/>
  <c r="J194" s="1"/>
  <c r="J234" s="1"/>
  <c r="J152"/>
  <c r="J193" s="1"/>
  <c r="J233" s="1"/>
  <c r="J151"/>
  <c r="J192" s="1"/>
  <c r="J232" s="1"/>
  <c r="J150"/>
  <c r="J191" s="1"/>
  <c r="J231" s="1"/>
  <c r="J149"/>
  <c r="J190" s="1"/>
  <c r="J230" s="1"/>
  <c r="J148"/>
  <c r="J189" s="1"/>
  <c r="J229" s="1"/>
  <c r="J147"/>
  <c r="J188" s="1"/>
  <c r="J228" s="1"/>
  <c r="J146"/>
  <c r="J187" s="1"/>
  <c r="J227" s="1"/>
  <c r="J145"/>
  <c r="J186" s="1"/>
  <c r="J226" s="1"/>
  <c r="J144"/>
  <c r="J185" s="1"/>
  <c r="J225" s="1"/>
  <c r="J143"/>
  <c r="J184" s="1"/>
  <c r="J224" s="1"/>
  <c r="J142"/>
  <c r="J183" s="1"/>
  <c r="J223" s="1"/>
  <c r="J141"/>
  <c r="J182" s="1"/>
  <c r="J222" s="1"/>
  <c r="J140"/>
  <c r="J181" s="1"/>
  <c r="J221" s="1"/>
  <c r="J139"/>
  <c r="J180" s="1"/>
  <c r="J220" s="1"/>
  <c r="J138"/>
  <c r="J179" s="1"/>
  <c r="J219" s="1"/>
  <c r="J137"/>
  <c r="J178" s="1"/>
  <c r="J218" s="1"/>
  <c r="J136"/>
  <c r="J135"/>
  <c r="J176" s="1"/>
  <c r="J216" s="1"/>
  <c r="J134"/>
  <c r="J133"/>
  <c r="J174" s="1"/>
  <c r="J214" s="1"/>
  <c r="K132"/>
  <c r="K126"/>
  <c r="BV60" i="5" l="1"/>
  <c r="BV83" s="1"/>
  <c r="BQ61"/>
  <c r="BQ84" s="1"/>
  <c r="BW61"/>
  <c r="BV61"/>
  <c r="BV84" s="1"/>
  <c r="BW60"/>
  <c r="BU60"/>
  <c r="BU61"/>
  <c r="BS60"/>
  <c r="BS61"/>
  <c r="DD33" i="12"/>
  <c r="DE33" s="1"/>
  <c r="DF33" s="1"/>
  <c r="DG33" s="1"/>
  <c r="BT41" i="5"/>
  <c r="F163" i="11"/>
  <c r="F203" s="1"/>
  <c r="BT9" i="5"/>
  <c r="F131" i="11"/>
  <c r="F171" s="1"/>
  <c r="BT25" i="5"/>
  <c r="BT59" s="1"/>
  <c r="BT82" s="1"/>
  <c r="F147" i="11"/>
  <c r="F187" s="1"/>
  <c r="BT34" i="5"/>
  <c r="BT62" s="1"/>
  <c r="BT85" s="1"/>
  <c r="F156" i="11"/>
  <c r="F196" s="1"/>
  <c r="BT39" i="5"/>
  <c r="F161" i="11"/>
  <c r="F201" s="1"/>
  <c r="BT23" i="5"/>
  <c r="BT58" s="1"/>
  <c r="BT81" s="1"/>
  <c r="F145" i="11"/>
  <c r="F185" s="1"/>
  <c r="BT28" i="5"/>
  <c r="BT60" s="1"/>
  <c r="BT83" s="1"/>
  <c r="N109" i="11"/>
  <c r="F150"/>
  <c r="F190" s="1"/>
  <c r="BT66" i="12"/>
  <c r="BT88" s="1"/>
  <c r="BT111" s="1"/>
  <c r="BT65"/>
  <c r="BT87" s="1"/>
  <c r="BT110" s="1"/>
  <c r="BT11" i="5"/>
  <c r="F133" i="11"/>
  <c r="F173" s="1"/>
  <c r="BT32" i="5"/>
  <c r="BT61" s="1"/>
  <c r="BT84" s="1"/>
  <c r="F154" i="11"/>
  <c r="F194" s="1"/>
  <c r="BT37" i="5"/>
  <c r="BT63" s="1"/>
  <c r="BT86" s="1"/>
  <c r="F159" i="11"/>
  <c r="F199" s="1"/>
  <c r="BT13" i="5"/>
  <c r="F135" i="11"/>
  <c r="F175" s="1"/>
  <c r="BT21" i="5"/>
  <c r="BT57" s="1"/>
  <c r="BT80" s="1"/>
  <c r="F143" i="11"/>
  <c r="F183" s="1"/>
  <c r="BT65" i="5"/>
  <c r="BT88" s="1"/>
  <c r="BT64"/>
  <c r="BT87" s="1"/>
  <c r="BR63" i="12"/>
  <c r="BR85" s="1"/>
  <c r="BR108" s="1"/>
  <c r="DB35"/>
  <c r="BR62"/>
  <c r="BR84" s="1"/>
  <c r="BR107" s="1"/>
  <c r="DB31"/>
  <c r="DB27"/>
  <c r="BR61"/>
  <c r="BR83" s="1"/>
  <c r="BR106" s="1"/>
  <c r="BR34" i="5"/>
  <c r="BR62" s="1"/>
  <c r="BR85" s="1"/>
  <c r="D156" i="11"/>
  <c r="D196" s="1"/>
  <c r="N196" s="1"/>
  <c r="BR30" i="5"/>
  <c r="D152" i="11"/>
  <c r="D192" s="1"/>
  <c r="N192" s="1"/>
  <c r="BR32" i="5"/>
  <c r="D154" i="11"/>
  <c r="D194" s="1"/>
  <c r="N113"/>
  <c r="BR26" i="5"/>
  <c r="D148" i="11"/>
  <c r="D188" s="1"/>
  <c r="N188" s="1"/>
  <c r="N107"/>
  <c r="BV9" i="12"/>
  <c r="BV52" s="1"/>
  <c r="BV74" s="1"/>
  <c r="BV97" s="1"/>
  <c r="H89" i="11"/>
  <c r="H83"/>
  <c r="BR13" i="12"/>
  <c r="N52" i="11"/>
  <c r="D93"/>
  <c r="BR11" i="12"/>
  <c r="N50" i="11"/>
  <c r="D91"/>
  <c r="BS13" i="12"/>
  <c r="BS54" s="1"/>
  <c r="BS76" s="1"/>
  <c r="BS99" s="1"/>
  <c r="E93" i="11"/>
  <c r="BT11" i="12"/>
  <c r="BT53" s="1"/>
  <c r="BT75" s="1"/>
  <c r="BT98" s="1"/>
  <c r="F91" i="11"/>
  <c r="F93"/>
  <c r="BT13" i="12"/>
  <c r="BT54" s="1"/>
  <c r="BT76" s="1"/>
  <c r="BT99" s="1"/>
  <c r="I93" i="11"/>
  <c r="BW13" i="12"/>
  <c r="BW54" s="1"/>
  <c r="BW76" s="1"/>
  <c r="BW99" s="1"/>
  <c r="BU12" i="5"/>
  <c r="BU53" s="1"/>
  <c r="BU76" s="1"/>
  <c r="G134" i="11"/>
  <c r="G174" s="1"/>
  <c r="N41"/>
  <c r="H93"/>
  <c r="BV13" i="12"/>
  <c r="BV54" s="1"/>
  <c r="BV76" s="1"/>
  <c r="BV99" s="1"/>
  <c r="H91" i="11"/>
  <c r="BV11" i="12"/>
  <c r="BV53" s="1"/>
  <c r="BV75" s="1"/>
  <c r="BV98" s="1"/>
  <c r="BR9"/>
  <c r="N48" i="11"/>
  <c r="N83" s="1"/>
  <c r="D83"/>
  <c r="E91"/>
  <c r="BS11" i="12"/>
  <c r="BS53" s="1"/>
  <c r="BS75" s="1"/>
  <c r="BS98" s="1"/>
  <c r="BS9"/>
  <c r="BS52" s="1"/>
  <c r="BS74" s="1"/>
  <c r="BS97" s="1"/>
  <c r="E89" i="11"/>
  <c r="E83"/>
  <c r="G130"/>
  <c r="G170" s="1"/>
  <c r="BU8" i="5"/>
  <c r="BU51" s="1"/>
  <c r="BU74" s="1"/>
  <c r="BT9" i="12"/>
  <c r="BT52" s="1"/>
  <c r="BT74" s="1"/>
  <c r="BT97" s="1"/>
  <c r="F89" i="11"/>
  <c r="F83"/>
  <c r="I91"/>
  <c r="BW11" i="12"/>
  <c r="BW53" s="1"/>
  <c r="BW75" s="1"/>
  <c r="BW98" s="1"/>
  <c r="BW9"/>
  <c r="BW52" s="1"/>
  <c r="BW74" s="1"/>
  <c r="BW97" s="1"/>
  <c r="I83" i="11"/>
  <c r="BU10" i="5"/>
  <c r="BU52" s="1"/>
  <c r="BU75" s="1"/>
  <c r="G132" i="11"/>
  <c r="G172" s="1"/>
  <c r="K173" i="9"/>
  <c r="K213" s="1"/>
  <c r="BE8" i="5"/>
  <c r="BE51" s="1"/>
  <c r="BE74" s="1"/>
  <c r="J175" i="9"/>
  <c r="J215" s="1"/>
  <c r="BD10" i="5"/>
  <c r="BD52" s="1"/>
  <c r="BD75" s="1"/>
  <c r="J177" i="9"/>
  <c r="J217" s="1"/>
  <c r="BD12" i="5"/>
  <c r="BD53" s="1"/>
  <c r="BD76" s="1"/>
  <c r="M175" i="9"/>
  <c r="M215" s="1"/>
  <c r="BG10" i="5"/>
  <c r="BG52" s="1"/>
  <c r="BG75" s="1"/>
  <c r="M177" i="9"/>
  <c r="M217" s="1"/>
  <c r="BG12" i="5"/>
  <c r="BG53" s="1"/>
  <c r="BG76" s="1"/>
  <c r="G175" i="9"/>
  <c r="G215" s="1"/>
  <c r="BA10" i="5"/>
  <c r="BA52" s="1"/>
  <c r="BA75" s="1"/>
  <c r="G177" i="9"/>
  <c r="G217" s="1"/>
  <c r="BA12" i="5"/>
  <c r="BA53" s="1"/>
  <c r="BA76" s="1"/>
  <c r="I175" i="9"/>
  <c r="I215" s="1"/>
  <c r="BC10" i="5"/>
  <c r="BC52" s="1"/>
  <c r="BC75" s="1"/>
  <c r="I177" i="9"/>
  <c r="I217" s="1"/>
  <c r="BC12" i="5"/>
  <c r="BC53" s="1"/>
  <c r="BC76" s="1"/>
  <c r="BE98"/>
  <c r="BE97"/>
  <c r="E175" i="9"/>
  <c r="E215" s="1"/>
  <c r="AY10" i="5"/>
  <c r="AY52" s="1"/>
  <c r="AY75" s="1"/>
  <c r="E177" i="9"/>
  <c r="E217" s="1"/>
  <c r="AY12" i="5"/>
  <c r="AY53" s="1"/>
  <c r="AY76" s="1"/>
  <c r="L175" i="9"/>
  <c r="L215" s="1"/>
  <c r="BF10" i="5"/>
  <c r="BF52" s="1"/>
  <c r="BF75" s="1"/>
  <c r="L177" i="9"/>
  <c r="L217" s="1"/>
  <c r="BF12" i="5"/>
  <c r="BF53" s="1"/>
  <c r="BF76" s="1"/>
  <c r="H175" i="9"/>
  <c r="H215" s="1"/>
  <c r="BB10" i="5"/>
  <c r="BB52" s="1"/>
  <c r="BB75" s="1"/>
  <c r="H177" i="9"/>
  <c r="H217" s="1"/>
  <c r="BB12" i="5"/>
  <c r="BB53" s="1"/>
  <c r="BB76" s="1"/>
  <c r="F175" i="9"/>
  <c r="F215" s="1"/>
  <c r="AZ10" i="5"/>
  <c r="AZ52" s="1"/>
  <c r="AZ75" s="1"/>
  <c r="F177" i="9"/>
  <c r="F217" s="1"/>
  <c r="AZ12" i="5"/>
  <c r="AZ53" s="1"/>
  <c r="AZ76" s="1"/>
  <c r="N177" i="11"/>
  <c r="BR102" i="5"/>
  <c r="BV108"/>
  <c r="BV110"/>
  <c r="BT99"/>
  <c r="BT101"/>
  <c r="BV100"/>
  <c r="BT110"/>
  <c r="BV107"/>
  <c r="BV103"/>
  <c r="BV109"/>
  <c r="BT100"/>
  <c r="BV99"/>
  <c r="BV101"/>
  <c r="BT109"/>
  <c r="BV102"/>
  <c r="BV104"/>
  <c r="BR103"/>
  <c r="BR110"/>
  <c r="BW83"/>
  <c r="BW84"/>
  <c r="BU83"/>
  <c r="BU84"/>
  <c r="BS83"/>
  <c r="BS84"/>
  <c r="BR108"/>
  <c r="BR104"/>
  <c r="BR109"/>
  <c r="BI61"/>
  <c r="BI84" s="1"/>
  <c r="BI60"/>
  <c r="BI83" s="1"/>
  <c r="H84" i="11"/>
  <c r="N156"/>
  <c r="N152"/>
  <c r="N155"/>
  <c r="N151"/>
  <c r="N141"/>
  <c r="N137"/>
  <c r="N140"/>
  <c r="N136"/>
  <c r="N157"/>
  <c r="N153"/>
  <c r="N149"/>
  <c r="N139"/>
  <c r="N148"/>
  <c r="N154"/>
  <c r="N150"/>
  <c r="N138"/>
  <c r="H133" i="10"/>
  <c r="H173" s="1"/>
  <c r="BL11" i="5"/>
  <c r="H145" i="10"/>
  <c r="H185" s="1"/>
  <c r="BL23" i="5"/>
  <c r="H153" i="10"/>
  <c r="H193" s="1"/>
  <c r="BL31" i="5"/>
  <c r="H161" i="10"/>
  <c r="H201" s="1"/>
  <c r="BL39" i="5"/>
  <c r="H140" i="10"/>
  <c r="H180" s="1"/>
  <c r="BL18" i="5"/>
  <c r="H148" i="10"/>
  <c r="H188" s="1"/>
  <c r="BL26" i="5"/>
  <c r="H152" i="10"/>
  <c r="H192" s="1"/>
  <c r="BL30" i="5"/>
  <c r="H160" i="10"/>
  <c r="H200" s="1"/>
  <c r="BL38" i="5"/>
  <c r="F135" i="10"/>
  <c r="F175" s="1"/>
  <c r="BJ13" i="5"/>
  <c r="F147" i="10"/>
  <c r="F187" s="1"/>
  <c r="BJ25" i="5"/>
  <c r="F155" i="10"/>
  <c r="F195" s="1"/>
  <c r="BJ33" i="5"/>
  <c r="F163" i="10"/>
  <c r="F203" s="1"/>
  <c r="BJ41" i="5"/>
  <c r="F134" i="10"/>
  <c r="F174" s="1"/>
  <c r="BJ12" i="5"/>
  <c r="F142" i="10"/>
  <c r="F182" s="1"/>
  <c r="BJ20" i="5"/>
  <c r="F154" i="10"/>
  <c r="F194" s="1"/>
  <c r="BJ32" i="5"/>
  <c r="G137" i="10"/>
  <c r="G177" s="1"/>
  <c r="BK15" i="5"/>
  <c r="H131" i="10"/>
  <c r="H171" s="1"/>
  <c r="BL9" i="5"/>
  <c r="H135" i="10"/>
  <c r="H175" s="1"/>
  <c r="BL13" i="5"/>
  <c r="H139" i="10"/>
  <c r="H179" s="1"/>
  <c r="BL17" i="5"/>
  <c r="H143" i="10"/>
  <c r="H183" s="1"/>
  <c r="BL21" i="5"/>
  <c r="H147" i="10"/>
  <c r="H187" s="1"/>
  <c r="BL25" i="5"/>
  <c r="H151" i="10"/>
  <c r="H191" s="1"/>
  <c r="BL29" i="5"/>
  <c r="H155" i="10"/>
  <c r="H195" s="1"/>
  <c r="BL33" i="5"/>
  <c r="H159" i="10"/>
  <c r="H199" s="1"/>
  <c r="BL37" i="5"/>
  <c r="H163" i="10"/>
  <c r="H203" s="1"/>
  <c r="BL41" i="5"/>
  <c r="H134" i="10"/>
  <c r="H174" s="1"/>
  <c r="BL12" i="5"/>
  <c r="H138" i="10"/>
  <c r="H178" s="1"/>
  <c r="BL16" i="5"/>
  <c r="H142" i="10"/>
  <c r="H182" s="1"/>
  <c r="BL20" i="5"/>
  <c r="H146" i="10"/>
  <c r="H186" s="1"/>
  <c r="BL24" i="5"/>
  <c r="H150" i="10"/>
  <c r="H190" s="1"/>
  <c r="BL28" i="5"/>
  <c r="H154" i="10"/>
  <c r="H194" s="1"/>
  <c r="BL32" i="5"/>
  <c r="H158" i="10"/>
  <c r="H198" s="1"/>
  <c r="BL36" i="5"/>
  <c r="H162" i="10"/>
  <c r="H202" s="1"/>
  <c r="BL40" i="5"/>
  <c r="F133" i="10"/>
  <c r="F173" s="1"/>
  <c r="BJ11" i="5"/>
  <c r="F137" i="10"/>
  <c r="F177" s="1"/>
  <c r="BJ15" i="5"/>
  <c r="F141" i="10"/>
  <c r="F181" s="1"/>
  <c r="BJ19" i="5"/>
  <c r="F145" i="10"/>
  <c r="F185" s="1"/>
  <c r="BJ23" i="5"/>
  <c r="F149" i="10"/>
  <c r="F189" s="1"/>
  <c r="BJ27" i="5"/>
  <c r="F153" i="10"/>
  <c r="F193" s="1"/>
  <c r="BJ31" i="5"/>
  <c r="F157" i="10"/>
  <c r="F197" s="1"/>
  <c r="BJ35" i="5"/>
  <c r="F161" i="10"/>
  <c r="F201" s="1"/>
  <c r="BJ39" i="5"/>
  <c r="F132" i="10"/>
  <c r="F172" s="1"/>
  <c r="BJ10" i="5"/>
  <c r="F136" i="10"/>
  <c r="F176" s="1"/>
  <c r="BJ14" i="5"/>
  <c r="F140" i="10"/>
  <c r="F180" s="1"/>
  <c r="BJ18" i="5"/>
  <c r="F144" i="10"/>
  <c r="F184" s="1"/>
  <c r="BJ22" i="5"/>
  <c r="F148" i="10"/>
  <c r="F188" s="1"/>
  <c r="BJ26" i="5"/>
  <c r="F152" i="10"/>
  <c r="F192" s="1"/>
  <c r="BJ30" i="5"/>
  <c r="BJ61" s="1"/>
  <c r="BJ84" s="1"/>
  <c r="F156" i="10"/>
  <c r="F196" s="1"/>
  <c r="BJ34" i="5"/>
  <c r="F160" i="10"/>
  <c r="F200" s="1"/>
  <c r="BJ38" i="5"/>
  <c r="G132" i="10"/>
  <c r="G172" s="1"/>
  <c r="BK10" i="5"/>
  <c r="G136" i="10"/>
  <c r="G176" s="1"/>
  <c r="BK14" i="5"/>
  <c r="G140" i="10"/>
  <c r="G180" s="1"/>
  <c r="BK18" i="5"/>
  <c r="G144" i="10"/>
  <c r="G184" s="1"/>
  <c r="BK22" i="5"/>
  <c r="G148" i="10"/>
  <c r="G188" s="1"/>
  <c r="BK26" i="5"/>
  <c r="G152" i="10"/>
  <c r="G192" s="1"/>
  <c r="BK30" i="5"/>
  <c r="G156" i="10"/>
  <c r="G196" s="1"/>
  <c r="BK34" i="5"/>
  <c r="G160" i="10"/>
  <c r="G200" s="1"/>
  <c r="BK38" i="5"/>
  <c r="G131" i="10"/>
  <c r="G171" s="1"/>
  <c r="BK9" i="5"/>
  <c r="G135" i="10"/>
  <c r="G175" s="1"/>
  <c r="BK13" i="5"/>
  <c r="G139" i="10"/>
  <c r="G179" s="1"/>
  <c r="BK17" i="5"/>
  <c r="G143" i="10"/>
  <c r="G183" s="1"/>
  <c r="BK21" i="5"/>
  <c r="G147" i="10"/>
  <c r="G187" s="1"/>
  <c r="BK25" i="5"/>
  <c r="G151" i="10"/>
  <c r="G191" s="1"/>
  <c r="BK29" i="5"/>
  <c r="G155" i="10"/>
  <c r="G195" s="1"/>
  <c r="BK33" i="5"/>
  <c r="G159" i="10"/>
  <c r="G199" s="1"/>
  <c r="BK37" i="5"/>
  <c r="G163" i="10"/>
  <c r="G203" s="1"/>
  <c r="BK41" i="5"/>
  <c r="K134" i="10"/>
  <c r="K174" s="1"/>
  <c r="BO12" i="5"/>
  <c r="K138" i="10"/>
  <c r="K178" s="1"/>
  <c r="BO16" i="5"/>
  <c r="K142" i="10"/>
  <c r="K182" s="1"/>
  <c r="BO20" i="5"/>
  <c r="K146" i="10"/>
  <c r="K186" s="1"/>
  <c r="BO24" i="5"/>
  <c r="K150" i="10"/>
  <c r="K190" s="1"/>
  <c r="BO28" i="5"/>
  <c r="K154" i="10"/>
  <c r="K194" s="1"/>
  <c r="BO32" i="5"/>
  <c r="K158" i="10"/>
  <c r="K198" s="1"/>
  <c r="BO36" i="5"/>
  <c r="K162" i="10"/>
  <c r="K202" s="1"/>
  <c r="BO40" i="5"/>
  <c r="K133" i="10"/>
  <c r="K173" s="1"/>
  <c r="BO11" i="5"/>
  <c r="K137" i="10"/>
  <c r="K177" s="1"/>
  <c r="BO15" i="5"/>
  <c r="K141" i="10"/>
  <c r="K181" s="1"/>
  <c r="BO19" i="5"/>
  <c r="K145" i="10"/>
  <c r="K185" s="1"/>
  <c r="BO23" i="5"/>
  <c r="K149" i="10"/>
  <c r="K189" s="1"/>
  <c r="BO27" i="5"/>
  <c r="K153" i="10"/>
  <c r="K193" s="1"/>
  <c r="BO31" i="5"/>
  <c r="K157" i="10"/>
  <c r="K197" s="1"/>
  <c r="BO35" i="5"/>
  <c r="K161" i="10"/>
  <c r="K201" s="1"/>
  <c r="BO39" i="5"/>
  <c r="L133" i="10"/>
  <c r="L173" s="1"/>
  <c r="BP11" i="5"/>
  <c r="L137" i="10"/>
  <c r="L177" s="1"/>
  <c r="BP15" i="5"/>
  <c r="L141" i="10"/>
  <c r="L181" s="1"/>
  <c r="BP19" i="5"/>
  <c r="L145" i="10"/>
  <c r="L185" s="1"/>
  <c r="BP23" i="5"/>
  <c r="L149" i="10"/>
  <c r="L189" s="1"/>
  <c r="BP27" i="5"/>
  <c r="L153" i="10"/>
  <c r="L193" s="1"/>
  <c r="BP31" i="5"/>
  <c r="L157" i="10"/>
  <c r="L197" s="1"/>
  <c r="BP35" i="5"/>
  <c r="L161" i="10"/>
  <c r="L201" s="1"/>
  <c r="BP39" i="5"/>
  <c r="L132" i="10"/>
  <c r="L172" s="1"/>
  <c r="BP10" i="5"/>
  <c r="L136" i="10"/>
  <c r="L176" s="1"/>
  <c r="BP14" i="5"/>
  <c r="L140" i="10"/>
  <c r="L180" s="1"/>
  <c r="BP18" i="5"/>
  <c r="L144" i="10"/>
  <c r="L184" s="1"/>
  <c r="BP22" i="5"/>
  <c r="L148" i="10"/>
  <c r="L188" s="1"/>
  <c r="BP26" i="5"/>
  <c r="L152" i="10"/>
  <c r="L192" s="1"/>
  <c r="BP30" i="5"/>
  <c r="L156" i="10"/>
  <c r="L196" s="1"/>
  <c r="BP34" i="5"/>
  <c r="L160" i="10"/>
  <c r="L200" s="1"/>
  <c r="BP38" i="5"/>
  <c r="J131" i="10"/>
  <c r="J171" s="1"/>
  <c r="BN9" i="5"/>
  <c r="J135" i="10"/>
  <c r="J175" s="1"/>
  <c r="BN13" i="5"/>
  <c r="J139" i="10"/>
  <c r="J179" s="1"/>
  <c r="BN17" i="5"/>
  <c r="J143" i="10"/>
  <c r="J183" s="1"/>
  <c r="BN21" i="5"/>
  <c r="J147" i="10"/>
  <c r="J187" s="1"/>
  <c r="BN25" i="5"/>
  <c r="J151" i="10"/>
  <c r="J191" s="1"/>
  <c r="BN29" i="5"/>
  <c r="J155" i="10"/>
  <c r="J195" s="1"/>
  <c r="BN33" i="5"/>
  <c r="J159" i="10"/>
  <c r="J199" s="1"/>
  <c r="BN37" i="5"/>
  <c r="J163" i="10"/>
  <c r="J203" s="1"/>
  <c r="BN41" i="5"/>
  <c r="J134" i="10"/>
  <c r="J174" s="1"/>
  <c r="BN12" i="5"/>
  <c r="J138" i="10"/>
  <c r="J178" s="1"/>
  <c r="BN16" i="5"/>
  <c r="J142" i="10"/>
  <c r="J182" s="1"/>
  <c r="BN20" i="5"/>
  <c r="J146" i="10"/>
  <c r="J186" s="1"/>
  <c r="BN24" i="5"/>
  <c r="J150" i="10"/>
  <c r="J190" s="1"/>
  <c r="BN28" i="5"/>
  <c r="J154" i="10"/>
  <c r="J194" s="1"/>
  <c r="BN32" i="5"/>
  <c r="J158" i="10"/>
  <c r="J198" s="1"/>
  <c r="BN36" i="5"/>
  <c r="J162" i="10"/>
  <c r="J202" s="1"/>
  <c r="BN40" i="5"/>
  <c r="I134" i="10"/>
  <c r="I174" s="1"/>
  <c r="BM12" i="5"/>
  <c r="I138" i="10"/>
  <c r="I178" s="1"/>
  <c r="BM16" i="5"/>
  <c r="I142" i="10"/>
  <c r="I182" s="1"/>
  <c r="BM20" i="5"/>
  <c r="I146" i="10"/>
  <c r="I186" s="1"/>
  <c r="BM24" i="5"/>
  <c r="I150" i="10"/>
  <c r="I190" s="1"/>
  <c r="BM28" i="5"/>
  <c r="I154" i="10"/>
  <c r="I194" s="1"/>
  <c r="BM32" i="5"/>
  <c r="I158" i="10"/>
  <c r="I198" s="1"/>
  <c r="BM36" i="5"/>
  <c r="I162" i="10"/>
  <c r="I202" s="1"/>
  <c r="BM40" i="5"/>
  <c r="I133" i="10"/>
  <c r="I173" s="1"/>
  <c r="BM11" i="5"/>
  <c r="I137" i="10"/>
  <c r="I177" s="1"/>
  <c r="BM15" i="5"/>
  <c r="I141" i="10"/>
  <c r="I181" s="1"/>
  <c r="BM19" i="5"/>
  <c r="I145" i="10"/>
  <c r="I185" s="1"/>
  <c r="BM23" i="5"/>
  <c r="I149" i="10"/>
  <c r="I189" s="1"/>
  <c r="BM27" i="5"/>
  <c r="I153" i="10"/>
  <c r="I193" s="1"/>
  <c r="BM31" i="5"/>
  <c r="I157" i="10"/>
  <c r="I197" s="1"/>
  <c r="BM35" i="5"/>
  <c r="I161" i="10"/>
  <c r="I201" s="1"/>
  <c r="BM39" i="5"/>
  <c r="E130" i="10"/>
  <c r="E170" s="1"/>
  <c r="BI8" i="5"/>
  <c r="DC65" i="12"/>
  <c r="DC87" s="1"/>
  <c r="DC110" s="1"/>
  <c r="DD39"/>
  <c r="BU54" i="5"/>
  <c r="BU77" s="1"/>
  <c r="BU56"/>
  <c r="BU79" s="1"/>
  <c r="BW63"/>
  <c r="BW86" s="1"/>
  <c r="BW65"/>
  <c r="BW88" s="1"/>
  <c r="BW57"/>
  <c r="BW80" s="1"/>
  <c r="BW59"/>
  <c r="BW82" s="1"/>
  <c r="BS55"/>
  <c r="BS78" s="1"/>
  <c r="BU63"/>
  <c r="BU86" s="1"/>
  <c r="BU65"/>
  <c r="BU88" s="1"/>
  <c r="BU58"/>
  <c r="BU81" s="1"/>
  <c r="BS64"/>
  <c r="BS87" s="1"/>
  <c r="BW62"/>
  <c r="BW85" s="1"/>
  <c r="BS58"/>
  <c r="BS81" s="1"/>
  <c r="BW55"/>
  <c r="BW78" s="1"/>
  <c r="BU62"/>
  <c r="BU85" s="1"/>
  <c r="BU55"/>
  <c r="BU78" s="1"/>
  <c r="BW64"/>
  <c r="BW87" s="1"/>
  <c r="BS62"/>
  <c r="BS85" s="1"/>
  <c r="BW58"/>
  <c r="BW81" s="1"/>
  <c r="BS54"/>
  <c r="BS77" s="1"/>
  <c r="BS56"/>
  <c r="BS79" s="1"/>
  <c r="BU64"/>
  <c r="BU87" s="1"/>
  <c r="BU57"/>
  <c r="BU80" s="1"/>
  <c r="BU59"/>
  <c r="BU82" s="1"/>
  <c r="BS63"/>
  <c r="BS86" s="1"/>
  <c r="BS65"/>
  <c r="BS88" s="1"/>
  <c r="BS57"/>
  <c r="BS80" s="1"/>
  <c r="BS59"/>
  <c r="BS82" s="1"/>
  <c r="BW54"/>
  <c r="BW77" s="1"/>
  <c r="BW56"/>
  <c r="BW79" s="1"/>
  <c r="CZ82" i="12"/>
  <c r="CZ105" s="1"/>
  <c r="CY25"/>
  <c r="CZ58"/>
  <c r="CZ80" s="1"/>
  <c r="CZ103" s="1"/>
  <c r="CY21"/>
  <c r="CZ63"/>
  <c r="CZ85" s="1"/>
  <c r="CZ108" s="1"/>
  <c r="CY35"/>
  <c r="CZ62"/>
  <c r="CZ84" s="1"/>
  <c r="CZ107" s="1"/>
  <c r="CY31"/>
  <c r="CZ61"/>
  <c r="CZ83" s="1"/>
  <c r="CZ106" s="1"/>
  <c r="CY27"/>
  <c r="CZ54"/>
  <c r="CZ76" s="1"/>
  <c r="CZ99" s="1"/>
  <c r="CY13"/>
  <c r="CZ65"/>
  <c r="CZ87" s="1"/>
  <c r="CZ110" s="1"/>
  <c r="CY39"/>
  <c r="CZ57"/>
  <c r="CZ79" s="1"/>
  <c r="CZ102" s="1"/>
  <c r="CY19"/>
  <c r="CZ55"/>
  <c r="CZ77" s="1"/>
  <c r="CZ100" s="1"/>
  <c r="CY15"/>
  <c r="BI55" i="5"/>
  <c r="BQ54"/>
  <c r="E161" i="10"/>
  <c r="E201" s="1"/>
  <c r="BI39" i="5"/>
  <c r="E143" i="10"/>
  <c r="E183" s="1"/>
  <c r="BI21" i="5"/>
  <c r="BI57" s="1"/>
  <c r="M145" i="10"/>
  <c r="M185" s="1"/>
  <c r="BQ23" i="5"/>
  <c r="BQ58" s="1"/>
  <c r="E135" i="10"/>
  <c r="E175" s="1"/>
  <c r="BI13" i="5"/>
  <c r="BI53" s="1"/>
  <c r="E131" i="10"/>
  <c r="E171" s="1"/>
  <c r="BI9" i="5"/>
  <c r="E163" i="10"/>
  <c r="E203" s="1"/>
  <c r="BI41" i="5"/>
  <c r="BI65" s="1"/>
  <c r="E159" i="10"/>
  <c r="E199" s="1"/>
  <c r="BI37" i="5"/>
  <c r="E84" i="11"/>
  <c r="N176"/>
  <c r="N197"/>
  <c r="N193"/>
  <c r="N189"/>
  <c r="N179"/>
  <c r="N194"/>
  <c r="N190"/>
  <c r="N178"/>
  <c r="H137" i="10"/>
  <c r="H177" s="1"/>
  <c r="BL15" i="5"/>
  <c r="H141" i="10"/>
  <c r="H181" s="1"/>
  <c r="BL19" i="5"/>
  <c r="H149" i="10"/>
  <c r="H189" s="1"/>
  <c r="BL27" i="5"/>
  <c r="H157" i="10"/>
  <c r="H197" s="1"/>
  <c r="BL35" i="5"/>
  <c r="H132" i="10"/>
  <c r="H172" s="1"/>
  <c r="BL10" i="5"/>
  <c r="H136" i="10"/>
  <c r="H176" s="1"/>
  <c r="BL14" i="5"/>
  <c r="H144" i="10"/>
  <c r="H184" s="1"/>
  <c r="BL22" i="5"/>
  <c r="H156" i="10"/>
  <c r="H196" s="1"/>
  <c r="BL34" i="5"/>
  <c r="F131" i="10"/>
  <c r="F171" s="1"/>
  <c r="BJ9" i="5"/>
  <c r="F139" i="10"/>
  <c r="F179" s="1"/>
  <c r="BJ17" i="5"/>
  <c r="F143" i="10"/>
  <c r="F183" s="1"/>
  <c r="BJ21" i="5"/>
  <c r="F151" i="10"/>
  <c r="F191" s="1"/>
  <c r="BJ29" i="5"/>
  <c r="F159" i="10"/>
  <c r="F199" s="1"/>
  <c r="BJ37" i="5"/>
  <c r="F138" i="10"/>
  <c r="F178" s="1"/>
  <c r="BJ16" i="5"/>
  <c r="F146" i="10"/>
  <c r="F186" s="1"/>
  <c r="BJ24" i="5"/>
  <c r="F150" i="10"/>
  <c r="F190" s="1"/>
  <c r="BJ28" i="5"/>
  <c r="F158" i="10"/>
  <c r="F198" s="1"/>
  <c r="BJ36" i="5"/>
  <c r="F162" i="10"/>
  <c r="F202" s="1"/>
  <c r="BJ40" i="5"/>
  <c r="G134" i="10"/>
  <c r="G174" s="1"/>
  <c r="BK12" i="5"/>
  <c r="G138" i="10"/>
  <c r="G178" s="1"/>
  <c r="BK16" i="5"/>
  <c r="G142" i="10"/>
  <c r="G182" s="1"/>
  <c r="BK20" i="5"/>
  <c r="G146" i="10"/>
  <c r="G186" s="1"/>
  <c r="BK24" i="5"/>
  <c r="G150" i="10"/>
  <c r="G190" s="1"/>
  <c r="BK28" i="5"/>
  <c r="G154" i="10"/>
  <c r="G194" s="1"/>
  <c r="BK32" i="5"/>
  <c r="G158" i="10"/>
  <c r="G198" s="1"/>
  <c r="BK36" i="5"/>
  <c r="G162" i="10"/>
  <c r="G202" s="1"/>
  <c r="BK40" i="5"/>
  <c r="G133" i="10"/>
  <c r="G173" s="1"/>
  <c r="BK11" i="5"/>
  <c r="G141" i="10"/>
  <c r="G181" s="1"/>
  <c r="BK19" i="5"/>
  <c r="G145" i="10"/>
  <c r="G185" s="1"/>
  <c r="BK23" i="5"/>
  <c r="G149" i="10"/>
  <c r="G189" s="1"/>
  <c r="BK27" i="5"/>
  <c r="G153" i="10"/>
  <c r="G193" s="1"/>
  <c r="BK31" i="5"/>
  <c r="G157" i="10"/>
  <c r="G197" s="1"/>
  <c r="BK35" i="5"/>
  <c r="G161" i="10"/>
  <c r="G201" s="1"/>
  <c r="BK39" i="5"/>
  <c r="K132" i="10"/>
  <c r="K172" s="1"/>
  <c r="BO10" i="5"/>
  <c r="K136" i="10"/>
  <c r="K176" s="1"/>
  <c r="BO14" i="5"/>
  <c r="K140" i="10"/>
  <c r="K180" s="1"/>
  <c r="BO18" i="5"/>
  <c r="K144" i="10"/>
  <c r="K184" s="1"/>
  <c r="BO22" i="5"/>
  <c r="K148" i="10"/>
  <c r="K188" s="1"/>
  <c r="BO26" i="5"/>
  <c r="K152" i="10"/>
  <c r="K192" s="1"/>
  <c r="BO30" i="5"/>
  <c r="K156" i="10"/>
  <c r="K196" s="1"/>
  <c r="BO34" i="5"/>
  <c r="K160" i="10"/>
  <c r="K200" s="1"/>
  <c r="BO38" i="5"/>
  <c r="K131" i="10"/>
  <c r="K171" s="1"/>
  <c r="BO9" i="5"/>
  <c r="K135" i="10"/>
  <c r="K175" s="1"/>
  <c r="BO13" i="5"/>
  <c r="K139" i="10"/>
  <c r="K179" s="1"/>
  <c r="BO17" i="5"/>
  <c r="K143" i="10"/>
  <c r="K183" s="1"/>
  <c r="BO21" i="5"/>
  <c r="K147" i="10"/>
  <c r="K187" s="1"/>
  <c r="BO25" i="5"/>
  <c r="K151" i="10"/>
  <c r="K191" s="1"/>
  <c r="BO29" i="5"/>
  <c r="K155" i="10"/>
  <c r="K195" s="1"/>
  <c r="BO33" i="5"/>
  <c r="K159" i="10"/>
  <c r="K199" s="1"/>
  <c r="BO37" i="5"/>
  <c r="K163" i="10"/>
  <c r="K203" s="1"/>
  <c r="BO41" i="5"/>
  <c r="L131" i="10"/>
  <c r="L171" s="1"/>
  <c r="BP9" i="5"/>
  <c r="L135" i="10"/>
  <c r="L175" s="1"/>
  <c r="BP13" i="5"/>
  <c r="L139" i="10"/>
  <c r="L179" s="1"/>
  <c r="BP17" i="5"/>
  <c r="L143" i="10"/>
  <c r="L183" s="1"/>
  <c r="BP21" i="5"/>
  <c r="L147" i="10"/>
  <c r="L187" s="1"/>
  <c r="BP25" i="5"/>
  <c r="L151" i="10"/>
  <c r="L191" s="1"/>
  <c r="BP29" i="5"/>
  <c r="L155" i="10"/>
  <c r="L195" s="1"/>
  <c r="BP33" i="5"/>
  <c r="L159" i="10"/>
  <c r="L199" s="1"/>
  <c r="BP37" i="5"/>
  <c r="L163" i="10"/>
  <c r="L203" s="1"/>
  <c r="BP41" i="5"/>
  <c r="L134" i="10"/>
  <c r="L174" s="1"/>
  <c r="BP12" i="5"/>
  <c r="L138" i="10"/>
  <c r="L178" s="1"/>
  <c r="BP16" i="5"/>
  <c r="L142" i="10"/>
  <c r="L182" s="1"/>
  <c r="BP20" i="5"/>
  <c r="L146" i="10"/>
  <c r="L186" s="1"/>
  <c r="BP24" i="5"/>
  <c r="L150" i="10"/>
  <c r="L190" s="1"/>
  <c r="BP28" i="5"/>
  <c r="L154" i="10"/>
  <c r="L194" s="1"/>
  <c r="BP32" i="5"/>
  <c r="L158" i="10"/>
  <c r="L198" s="1"/>
  <c r="BP36" i="5"/>
  <c r="L162" i="10"/>
  <c r="L202" s="1"/>
  <c r="BP40" i="5"/>
  <c r="J133" i="10"/>
  <c r="J173" s="1"/>
  <c r="BN11" i="5"/>
  <c r="J137" i="10"/>
  <c r="J177" s="1"/>
  <c r="BN15" i="5"/>
  <c r="J141" i="10"/>
  <c r="J181" s="1"/>
  <c r="BN19" i="5"/>
  <c r="J145" i="10"/>
  <c r="J185" s="1"/>
  <c r="BN23" i="5"/>
  <c r="J149" i="10"/>
  <c r="J189" s="1"/>
  <c r="BN27" i="5"/>
  <c r="J153" i="10"/>
  <c r="J193" s="1"/>
  <c r="BN31" i="5"/>
  <c r="J157" i="10"/>
  <c r="J197" s="1"/>
  <c r="BN35" i="5"/>
  <c r="J161" i="10"/>
  <c r="J201" s="1"/>
  <c r="BN39" i="5"/>
  <c r="J132" i="10"/>
  <c r="J172" s="1"/>
  <c r="BN10" i="5"/>
  <c r="J136" i="10"/>
  <c r="J176" s="1"/>
  <c r="BN14" i="5"/>
  <c r="J140" i="10"/>
  <c r="J180" s="1"/>
  <c r="BN18" i="5"/>
  <c r="J144" i="10"/>
  <c r="J184" s="1"/>
  <c r="BN22" i="5"/>
  <c r="J148" i="10"/>
  <c r="J188" s="1"/>
  <c r="BN26" i="5"/>
  <c r="J152" i="10"/>
  <c r="J192" s="1"/>
  <c r="BN30" i="5"/>
  <c r="J156" i="10"/>
  <c r="J196" s="1"/>
  <c r="BN34" i="5"/>
  <c r="J160" i="10"/>
  <c r="J200" s="1"/>
  <c r="BN38" i="5"/>
  <c r="I132" i="10"/>
  <c r="I172" s="1"/>
  <c r="BM10" i="5"/>
  <c r="I136" i="10"/>
  <c r="I176" s="1"/>
  <c r="BM14" i="5"/>
  <c r="I140" i="10"/>
  <c r="I180" s="1"/>
  <c r="BM18" i="5"/>
  <c r="I144" i="10"/>
  <c r="I184" s="1"/>
  <c r="BM22" i="5"/>
  <c r="I148" i="10"/>
  <c r="I188" s="1"/>
  <c r="BM26" i="5"/>
  <c r="I152" i="10"/>
  <c r="I192" s="1"/>
  <c r="BM30" i="5"/>
  <c r="I156" i="10"/>
  <c r="I196" s="1"/>
  <c r="BM34" i="5"/>
  <c r="I160" i="10"/>
  <c r="I200" s="1"/>
  <c r="BM38" i="5"/>
  <c r="I131" i="10"/>
  <c r="I171" s="1"/>
  <c r="BM9" i="5"/>
  <c r="I135" i="10"/>
  <c r="I175" s="1"/>
  <c r="BM13" i="5"/>
  <c r="I139" i="10"/>
  <c r="I179" s="1"/>
  <c r="BM17" i="5"/>
  <c r="I143" i="10"/>
  <c r="I183" s="1"/>
  <c r="BM21" i="5"/>
  <c r="I147" i="10"/>
  <c r="I187" s="1"/>
  <c r="BM25" i="5"/>
  <c r="I151" i="10"/>
  <c r="I191" s="1"/>
  <c r="BM29" i="5"/>
  <c r="I155" i="10"/>
  <c r="I195" s="1"/>
  <c r="BM33" i="5"/>
  <c r="I159" i="10"/>
  <c r="I199" s="1"/>
  <c r="BM37" i="5"/>
  <c r="I163" i="10"/>
  <c r="I203" s="1"/>
  <c r="BM41" i="5"/>
  <c r="M130" i="10"/>
  <c r="M170" s="1"/>
  <c r="BQ8" i="5"/>
  <c r="CZ52" i="12"/>
  <c r="CZ74" s="1"/>
  <c r="CY9"/>
  <c r="E147" i="10"/>
  <c r="E187" s="1"/>
  <c r="BI25" i="5"/>
  <c r="BI59" s="1"/>
  <c r="E133" i="10"/>
  <c r="E173" s="1"/>
  <c r="BI11" i="5"/>
  <c r="M150" i="10"/>
  <c r="M190" s="1"/>
  <c r="BQ28" i="5"/>
  <c r="DC58" i="12"/>
  <c r="DC80" s="1"/>
  <c r="DC103" s="1"/>
  <c r="DD21"/>
  <c r="DC60"/>
  <c r="DC82" s="1"/>
  <c r="DC105" s="1"/>
  <c r="DD25"/>
  <c r="DC64"/>
  <c r="DC86" s="1"/>
  <c r="DC109" s="1"/>
  <c r="DD37"/>
  <c r="DC66"/>
  <c r="DC88" s="1"/>
  <c r="DC111" s="1"/>
  <c r="DD41"/>
  <c r="DC59"/>
  <c r="DC81" s="1"/>
  <c r="DC104" s="1"/>
  <c r="DD23"/>
  <c r="DD56"/>
  <c r="DD78" s="1"/>
  <c r="DD101" s="1"/>
  <c r="DE17"/>
  <c r="DD57"/>
  <c r="DD79" s="1"/>
  <c r="DD102" s="1"/>
  <c r="DE19"/>
  <c r="DD55"/>
  <c r="DD77" s="1"/>
  <c r="DD100" s="1"/>
  <c r="DE15"/>
  <c r="CZ81"/>
  <c r="CZ104" s="1"/>
  <c r="CY23"/>
  <c r="CZ53"/>
  <c r="CZ75" s="1"/>
  <c r="CZ98" s="1"/>
  <c r="CY11"/>
  <c r="CZ66"/>
  <c r="CZ88" s="1"/>
  <c r="CZ111" s="1"/>
  <c r="CY41"/>
  <c r="CZ64"/>
  <c r="CZ86" s="1"/>
  <c r="CZ109" s="1"/>
  <c r="CY37"/>
  <c r="CZ56"/>
  <c r="CZ78" s="1"/>
  <c r="CZ101" s="1"/>
  <c r="CY17"/>
  <c r="BI64" i="5"/>
  <c r="BI62"/>
  <c r="BI58"/>
  <c r="BI56"/>
  <c r="BI54"/>
  <c r="BI52"/>
  <c r="BQ65"/>
  <c r="BQ63"/>
  <c r="BQ59"/>
  <c r="BQ57"/>
  <c r="BQ55"/>
  <c r="BQ53"/>
  <c r="BI63"/>
  <c r="BQ64"/>
  <c r="BQ62"/>
  <c r="BQ56"/>
  <c r="BQ52"/>
  <c r="F84" i="11"/>
  <c r="D198"/>
  <c r="N198" s="1"/>
  <c r="N158"/>
  <c r="D202"/>
  <c r="N202" s="1"/>
  <c r="N162"/>
  <c r="D183"/>
  <c r="N183" s="1"/>
  <c r="N143"/>
  <c r="D187"/>
  <c r="N187" s="1"/>
  <c r="N147"/>
  <c r="D182"/>
  <c r="N182" s="1"/>
  <c r="N142"/>
  <c r="D186"/>
  <c r="N186" s="1"/>
  <c r="N146"/>
  <c r="D199"/>
  <c r="N199" s="1"/>
  <c r="N159"/>
  <c r="D203"/>
  <c r="N203" s="1"/>
  <c r="N163"/>
  <c r="D171"/>
  <c r="N171" s="1"/>
  <c r="N131"/>
  <c r="D175"/>
  <c r="N175" s="1"/>
  <c r="N135"/>
  <c r="D185"/>
  <c r="N185" s="1"/>
  <c r="N145"/>
  <c r="D184"/>
  <c r="N184" s="1"/>
  <c r="N144"/>
  <c r="D201"/>
  <c r="N201" s="1"/>
  <c r="N161"/>
  <c r="D173"/>
  <c r="N173" s="1"/>
  <c r="N133"/>
  <c r="I84"/>
  <c r="D84"/>
  <c r="D200"/>
  <c r="N200" s="1"/>
  <c r="N160"/>
  <c r="G89" i="10"/>
  <c r="K89"/>
  <c r="D92"/>
  <c r="BH11" i="5" s="1"/>
  <c r="N51" i="10"/>
  <c r="D96"/>
  <c r="BH15" i="5" s="1"/>
  <c r="N55" i="10"/>
  <c r="D100"/>
  <c r="BH19" i="5" s="1"/>
  <c r="N59" i="10"/>
  <c r="D104"/>
  <c r="BH23" i="5" s="1"/>
  <c r="N63" i="10"/>
  <c r="D108"/>
  <c r="BH27" i="5" s="1"/>
  <c r="N67" i="10"/>
  <c r="D112"/>
  <c r="BH31" i="5" s="1"/>
  <c r="N71" i="10"/>
  <c r="D116"/>
  <c r="BH35" i="5" s="1"/>
  <c r="N75" i="10"/>
  <c r="D120"/>
  <c r="BH39" i="5" s="1"/>
  <c r="N79" i="10"/>
  <c r="D89"/>
  <c r="BH8" i="5" s="1"/>
  <c r="N48" i="10"/>
  <c r="D93"/>
  <c r="BH12" i="5" s="1"/>
  <c r="N52" i="10"/>
  <c r="D97"/>
  <c r="BH16" i="5" s="1"/>
  <c r="N56" i="10"/>
  <c r="D101"/>
  <c r="BH20" i="5" s="1"/>
  <c r="N60" i="10"/>
  <c r="D105"/>
  <c r="BH24" i="5" s="1"/>
  <c r="N64" i="10"/>
  <c r="D109"/>
  <c r="BH28" i="5" s="1"/>
  <c r="N68" i="10"/>
  <c r="D113"/>
  <c r="BH32" i="5" s="1"/>
  <c r="N72" i="10"/>
  <c r="D117"/>
  <c r="BH36" i="5" s="1"/>
  <c r="N76" i="10"/>
  <c r="N80"/>
  <c r="D121"/>
  <c r="BH40" i="5" s="1"/>
  <c r="L89" i="10"/>
  <c r="J89"/>
  <c r="H89"/>
  <c r="F89"/>
  <c r="D90"/>
  <c r="BH9" i="5" s="1"/>
  <c r="N49" i="10"/>
  <c r="D94"/>
  <c r="BH13" i="5" s="1"/>
  <c r="N53" i="10"/>
  <c r="D98"/>
  <c r="BH17" i="5" s="1"/>
  <c r="N57" i="10"/>
  <c r="D102"/>
  <c r="BH21" i="5" s="1"/>
  <c r="N61" i="10"/>
  <c r="D106"/>
  <c r="BH25" i="5" s="1"/>
  <c r="N65" i="10"/>
  <c r="D110"/>
  <c r="BH29" i="5" s="1"/>
  <c r="N69" i="10"/>
  <c r="D114"/>
  <c r="BH33" i="5" s="1"/>
  <c r="N73" i="10"/>
  <c r="D118"/>
  <c r="BH37" i="5" s="1"/>
  <c r="N77" i="10"/>
  <c r="D122"/>
  <c r="BH41" i="5" s="1"/>
  <c r="N81" i="10"/>
  <c r="D91"/>
  <c r="BH10" i="5" s="1"/>
  <c r="N50" i="10"/>
  <c r="D95"/>
  <c r="BH14" i="5" s="1"/>
  <c r="N54" i="10"/>
  <c r="D99"/>
  <c r="BH18" i="5" s="1"/>
  <c r="N58" i="10"/>
  <c r="D103"/>
  <c r="BH22" i="5" s="1"/>
  <c r="N62" i="10"/>
  <c r="D107"/>
  <c r="BH26" i="5" s="1"/>
  <c r="BH60" s="1"/>
  <c r="BH83" s="1"/>
  <c r="N66" i="10"/>
  <c r="D111"/>
  <c r="BH30" i="5" s="1"/>
  <c r="BH61" s="1"/>
  <c r="BH84" s="1"/>
  <c r="N70" i="10"/>
  <c r="D115"/>
  <c r="BH34" i="5" s="1"/>
  <c r="N74" i="10"/>
  <c r="D119"/>
  <c r="BH38" i="5" s="1"/>
  <c r="N78" i="10"/>
  <c r="I89"/>
  <c r="J132" i="9"/>
  <c r="J126"/>
  <c r="E132"/>
  <c r="E126"/>
  <c r="M132"/>
  <c r="M126"/>
  <c r="L132"/>
  <c r="L126"/>
  <c r="G132"/>
  <c r="G126"/>
  <c r="H132"/>
  <c r="H126"/>
  <c r="I132"/>
  <c r="I126"/>
  <c r="F132"/>
  <c r="F126"/>
  <c r="N91"/>
  <c r="D134"/>
  <c r="AX10" i="5" s="1"/>
  <c r="AX52" s="1"/>
  <c r="AX75" s="1"/>
  <c r="N93" i="9"/>
  <c r="D136"/>
  <c r="AX12" i="5" s="1"/>
  <c r="AX53" s="1"/>
  <c r="AX76" s="1"/>
  <c r="N95" i="9"/>
  <c r="D138"/>
  <c r="N97"/>
  <c r="D140"/>
  <c r="N99"/>
  <c r="D142"/>
  <c r="N101"/>
  <c r="D144"/>
  <c r="N103"/>
  <c r="D146"/>
  <c r="N105"/>
  <c r="D148"/>
  <c r="N107"/>
  <c r="D150"/>
  <c r="N109"/>
  <c r="D152"/>
  <c r="N111"/>
  <c r="D154"/>
  <c r="N113"/>
  <c r="D156"/>
  <c r="N115"/>
  <c r="D158"/>
  <c r="N117"/>
  <c r="D160"/>
  <c r="N119"/>
  <c r="D162"/>
  <c r="N121"/>
  <c r="D164"/>
  <c r="N123"/>
  <c r="N92"/>
  <c r="D135"/>
  <c r="N94"/>
  <c r="D137"/>
  <c r="N96"/>
  <c r="D139"/>
  <c r="N98"/>
  <c r="D141"/>
  <c r="N100"/>
  <c r="D143"/>
  <c r="N102"/>
  <c r="D145"/>
  <c r="N104"/>
  <c r="D147"/>
  <c r="N106"/>
  <c r="D149"/>
  <c r="N108"/>
  <c r="D151"/>
  <c r="N110"/>
  <c r="D153"/>
  <c r="N112"/>
  <c r="D155"/>
  <c r="N114"/>
  <c r="D157"/>
  <c r="N116"/>
  <c r="D159"/>
  <c r="N118"/>
  <c r="D161"/>
  <c r="N120"/>
  <c r="D163"/>
  <c r="N122"/>
  <c r="D165"/>
  <c r="N124"/>
  <c r="BR60" i="5" l="1"/>
  <c r="BR83" s="1"/>
  <c r="BN61"/>
  <c r="BN84" s="1"/>
  <c r="BN60"/>
  <c r="BN83" s="1"/>
  <c r="BR61"/>
  <c r="BR84" s="1"/>
  <c r="BQ60"/>
  <c r="BQ83" s="1"/>
  <c r="BQ75"/>
  <c r="BQ76"/>
  <c r="BQ86"/>
  <c r="BI79"/>
  <c r="BQ79"/>
  <c r="BQ87"/>
  <c r="BI86"/>
  <c r="BQ78"/>
  <c r="BQ82"/>
  <c r="BQ88"/>
  <c r="BI77"/>
  <c r="BI81"/>
  <c r="BI87"/>
  <c r="BI88"/>
  <c r="BI76"/>
  <c r="BQ81"/>
  <c r="BQ77"/>
  <c r="BQ85"/>
  <c r="BI80"/>
  <c r="BQ80"/>
  <c r="BI75"/>
  <c r="BI85"/>
  <c r="BI82"/>
  <c r="BI78"/>
  <c r="BU96"/>
  <c r="BT103"/>
  <c r="BT107"/>
  <c r="BT104"/>
  <c r="BT102"/>
  <c r="BT108"/>
  <c r="BU97"/>
  <c r="G84" i="11"/>
  <c r="J84"/>
  <c r="BU98" i="5"/>
  <c r="BR107"/>
  <c r="DB61" i="12"/>
  <c r="DB83" s="1"/>
  <c r="DB106" s="1"/>
  <c r="DC27"/>
  <c r="DB62"/>
  <c r="DB84" s="1"/>
  <c r="DB107" s="1"/>
  <c r="DC31"/>
  <c r="DB63"/>
  <c r="DB85" s="1"/>
  <c r="DB108" s="1"/>
  <c r="DC35"/>
  <c r="BW8" i="5"/>
  <c r="BW51" s="1"/>
  <c r="BW74" s="1"/>
  <c r="I130" i="11"/>
  <c r="I170" s="1"/>
  <c r="BW10" i="5"/>
  <c r="BW52" s="1"/>
  <c r="BW75" s="1"/>
  <c r="I132" i="11"/>
  <c r="I172" s="1"/>
  <c r="F130"/>
  <c r="F170" s="1"/>
  <c r="BT8" i="5"/>
  <c r="BT51" s="1"/>
  <c r="BT74" s="1"/>
  <c r="BS10"/>
  <c r="BS52" s="1"/>
  <c r="BS75" s="1"/>
  <c r="E132" i="11"/>
  <c r="E172" s="1"/>
  <c r="BR52" i="12"/>
  <c r="BR74" s="1"/>
  <c r="BR97" s="1"/>
  <c r="BV10" i="5"/>
  <c r="BV52" s="1"/>
  <c r="BV75" s="1"/>
  <c r="H132" i="11"/>
  <c r="H172" s="1"/>
  <c r="BV12" i="5"/>
  <c r="BV53" s="1"/>
  <c r="BV76" s="1"/>
  <c r="BV98" s="1"/>
  <c r="H134" i="11"/>
  <c r="H174" s="1"/>
  <c r="BT10" i="5"/>
  <c r="BT52" s="1"/>
  <c r="BT75" s="1"/>
  <c r="F132" i="11"/>
  <c r="F172" s="1"/>
  <c r="BS12" i="5"/>
  <c r="BS53" s="1"/>
  <c r="BS76" s="1"/>
  <c r="BS98" s="1"/>
  <c r="E134" i="11"/>
  <c r="E174" s="1"/>
  <c r="BR10" i="5"/>
  <c r="BR52" s="1"/>
  <c r="BR75" s="1"/>
  <c r="N91" i="11"/>
  <c r="D132"/>
  <c r="BR53" i="12"/>
  <c r="BR75" s="1"/>
  <c r="BR98" s="1"/>
  <c r="DB11"/>
  <c r="BS8" i="5"/>
  <c r="BS51" s="1"/>
  <c r="BS74" s="1"/>
  <c r="E130" i="11"/>
  <c r="E170" s="1"/>
  <c r="N89"/>
  <c r="D130"/>
  <c r="BR8" i="5"/>
  <c r="BR51" s="1"/>
  <c r="BR74" s="1"/>
  <c r="BW12"/>
  <c r="BW53" s="1"/>
  <c r="BW76" s="1"/>
  <c r="BW98" s="1"/>
  <c r="I134" i="11"/>
  <c r="I174" s="1"/>
  <c r="BT12" i="5"/>
  <c r="BT53" s="1"/>
  <c r="BT76" s="1"/>
  <c r="F134" i="11"/>
  <c r="F174" s="1"/>
  <c r="BR12" i="5"/>
  <c r="BR53" s="1"/>
  <c r="BR76" s="1"/>
  <c r="D134" i="11"/>
  <c r="N93"/>
  <c r="DB13" i="12"/>
  <c r="BR54"/>
  <c r="BR76" s="1"/>
  <c r="BR99" s="1"/>
  <c r="BV8" i="5"/>
  <c r="BV51" s="1"/>
  <c r="BV74" s="1"/>
  <c r="H130" i="11"/>
  <c r="H170" s="1"/>
  <c r="AX98" i="5"/>
  <c r="AX120" i="12"/>
  <c r="AX97" i="5"/>
  <c r="AX119" i="12"/>
  <c r="N127" i="9"/>
  <c r="F173"/>
  <c r="F213" s="1"/>
  <c r="AZ8" i="5"/>
  <c r="AZ51" s="1"/>
  <c r="AZ74" s="1"/>
  <c r="I173" i="9"/>
  <c r="I213" s="1"/>
  <c r="BC8" i="5"/>
  <c r="BC51" s="1"/>
  <c r="BC74" s="1"/>
  <c r="H173" i="9"/>
  <c r="H213" s="1"/>
  <c r="BB8" i="5"/>
  <c r="BB51" s="1"/>
  <c r="BB74" s="1"/>
  <c r="G173" i="9"/>
  <c r="G213" s="1"/>
  <c r="BA8" i="5"/>
  <c r="BA51" s="1"/>
  <c r="BA74" s="1"/>
  <c r="L173" i="9"/>
  <c r="L213" s="1"/>
  <c r="BF8" i="5"/>
  <c r="BF51" s="1"/>
  <c r="BF74" s="1"/>
  <c r="M173" i="9"/>
  <c r="M213" s="1"/>
  <c r="BG8" i="5"/>
  <c r="BG51" s="1"/>
  <c r="BG74" s="1"/>
  <c r="E173" i="9"/>
  <c r="E213" s="1"/>
  <c r="AY8" i="5"/>
  <c r="AY51" s="1"/>
  <c r="AY74" s="1"/>
  <c r="J173" i="9"/>
  <c r="J213" s="1"/>
  <c r="BD8" i="5"/>
  <c r="BD51" s="1"/>
  <c r="BD74" s="1"/>
  <c r="AZ98"/>
  <c r="AZ97"/>
  <c r="BB98"/>
  <c r="BB97"/>
  <c r="BF98"/>
  <c r="BF97"/>
  <c r="AY98"/>
  <c r="AY97"/>
  <c r="BC98"/>
  <c r="BC97"/>
  <c r="BA98"/>
  <c r="BA97"/>
  <c r="BG98"/>
  <c r="BG120" i="12"/>
  <c r="BG97" i="5"/>
  <c r="BG119" i="12"/>
  <c r="BD98" i="5"/>
  <c r="BD97"/>
  <c r="BE96"/>
  <c r="N126" i="9"/>
  <c r="E127" s="1"/>
  <c r="CZ97" i="12"/>
  <c r="CZ89"/>
  <c r="CZ90" s="1"/>
  <c r="BV96" i="5"/>
  <c r="BR96"/>
  <c r="BS97"/>
  <c r="BW99"/>
  <c r="BS102"/>
  <c r="BS108"/>
  <c r="BU102"/>
  <c r="BS99"/>
  <c r="BS107"/>
  <c r="BU100"/>
  <c r="BS103"/>
  <c r="BS109"/>
  <c r="BU110"/>
  <c r="BW97"/>
  <c r="BW104"/>
  <c r="BW110"/>
  <c r="BU101"/>
  <c r="BS96"/>
  <c r="BV97"/>
  <c r="BW96"/>
  <c r="BW101"/>
  <c r="BS104"/>
  <c r="BS110"/>
  <c r="BU104"/>
  <c r="BU109"/>
  <c r="BS101"/>
  <c r="BW103"/>
  <c r="BW109"/>
  <c r="BU107"/>
  <c r="BW100"/>
  <c r="BW107"/>
  <c r="BU103"/>
  <c r="BU108"/>
  <c r="BS100"/>
  <c r="BW102"/>
  <c r="BW108"/>
  <c r="BU99"/>
  <c r="BQ109"/>
  <c r="BI108"/>
  <c r="BQ104"/>
  <c r="BQ110"/>
  <c r="BI99"/>
  <c r="BI103"/>
  <c r="BI109"/>
  <c r="BI104"/>
  <c r="BI110"/>
  <c r="BI98"/>
  <c r="BQ103"/>
  <c r="BH57"/>
  <c r="BH80" s="1"/>
  <c r="BP61"/>
  <c r="BP84" s="1"/>
  <c r="BP60"/>
  <c r="BP83" s="1"/>
  <c r="BK61"/>
  <c r="BK84" s="1"/>
  <c r="BK60"/>
  <c r="BK83" s="1"/>
  <c r="BJ60"/>
  <c r="BJ83" s="1"/>
  <c r="BL61"/>
  <c r="BL84" s="1"/>
  <c r="BL60"/>
  <c r="BL83" s="1"/>
  <c r="BQ97"/>
  <c r="BQ107"/>
  <c r="BI102"/>
  <c r="BQ98"/>
  <c r="BQ102"/>
  <c r="BQ108"/>
  <c r="BI97"/>
  <c r="BI101"/>
  <c r="BI107"/>
  <c r="BM61"/>
  <c r="BM84" s="1"/>
  <c r="BM60"/>
  <c r="BM83" s="1"/>
  <c r="BO61"/>
  <c r="BO84" s="1"/>
  <c r="BO60"/>
  <c r="BO83" s="1"/>
  <c r="BI131" i="12"/>
  <c r="BI126"/>
  <c r="BI132"/>
  <c r="BQ131"/>
  <c r="BI100" i="5"/>
  <c r="BI122" i="12"/>
  <c r="BQ101" i="5"/>
  <c r="BQ123" i="12"/>
  <c r="BQ99" i="5"/>
  <c r="BQ121" i="12"/>
  <c r="BQ100" i="5"/>
  <c r="BQ122" i="12"/>
  <c r="BI124"/>
  <c r="BQ129"/>
  <c r="BI129"/>
  <c r="BQ124"/>
  <c r="BQ120"/>
  <c r="BQ130"/>
  <c r="BQ126"/>
  <c r="BI130"/>
  <c r="BI119"/>
  <c r="BI123"/>
  <c r="BQ119"/>
  <c r="BQ132"/>
  <c r="BI125"/>
  <c r="BI120"/>
  <c r="BQ125"/>
  <c r="BI121"/>
  <c r="I130" i="10"/>
  <c r="I170" s="1"/>
  <c r="BM8" i="5"/>
  <c r="BH62"/>
  <c r="BH54"/>
  <c r="H130" i="10"/>
  <c r="H170" s="1"/>
  <c r="BL8" i="5"/>
  <c r="L130" i="10"/>
  <c r="L170" s="1"/>
  <c r="BP8" i="5"/>
  <c r="BH63"/>
  <c r="BH53"/>
  <c r="G130" i="10"/>
  <c r="G170" s="1"/>
  <c r="BK8" i="5"/>
  <c r="CY56" i="12"/>
  <c r="CY78" s="1"/>
  <c r="CY101" s="1"/>
  <c r="CX17"/>
  <c r="CY53"/>
  <c r="CY75" s="1"/>
  <c r="CY98" s="1"/>
  <c r="CX11"/>
  <c r="DE56"/>
  <c r="DE78" s="1"/>
  <c r="DE101" s="1"/>
  <c r="DF17"/>
  <c r="DD64"/>
  <c r="DD86" s="1"/>
  <c r="DD109" s="1"/>
  <c r="DE37"/>
  <c r="DD58"/>
  <c r="DD80" s="1"/>
  <c r="DD103" s="1"/>
  <c r="DE21"/>
  <c r="BM62" i="5"/>
  <c r="BM58"/>
  <c r="BM54"/>
  <c r="BN64"/>
  <c r="BN62"/>
  <c r="BN56"/>
  <c r="BN52"/>
  <c r="BP65"/>
  <c r="BP57"/>
  <c r="BP55"/>
  <c r="BO62"/>
  <c r="BO58"/>
  <c r="BO54"/>
  <c r="BK63"/>
  <c r="BK57"/>
  <c r="BJ65"/>
  <c r="BJ55"/>
  <c r="BL54"/>
  <c r="BH64"/>
  <c r="BH58"/>
  <c r="BH56"/>
  <c r="BH52"/>
  <c r="BH59"/>
  <c r="BH55"/>
  <c r="BH51"/>
  <c r="CY64" i="12"/>
  <c r="CY86" s="1"/>
  <c r="CY109" s="1"/>
  <c r="CX37"/>
  <c r="CY66"/>
  <c r="CY88" s="1"/>
  <c r="CY111" s="1"/>
  <c r="CX41"/>
  <c r="CY59"/>
  <c r="CY81" s="1"/>
  <c r="CY104" s="1"/>
  <c r="CX23"/>
  <c r="DE55"/>
  <c r="DE77" s="1"/>
  <c r="DE100" s="1"/>
  <c r="DF15"/>
  <c r="DE57"/>
  <c r="DE79" s="1"/>
  <c r="DE102" s="1"/>
  <c r="DF19"/>
  <c r="DD59"/>
  <c r="DD81" s="1"/>
  <c r="DD104" s="1"/>
  <c r="DE23"/>
  <c r="DD66"/>
  <c r="DD88" s="1"/>
  <c r="DD111" s="1"/>
  <c r="DE41"/>
  <c r="DD60"/>
  <c r="DD82" s="1"/>
  <c r="DD105" s="1"/>
  <c r="DE25"/>
  <c r="CY52"/>
  <c r="CY74" s="1"/>
  <c r="CX9"/>
  <c r="BQ51" i="5"/>
  <c r="BM64"/>
  <c r="BM56"/>
  <c r="BM52"/>
  <c r="BN58"/>
  <c r="BN54"/>
  <c r="BP63"/>
  <c r="BP59"/>
  <c r="BP53"/>
  <c r="BO64"/>
  <c r="BO56"/>
  <c r="BO52"/>
  <c r="BK65"/>
  <c r="BK59"/>
  <c r="BK55"/>
  <c r="BK53"/>
  <c r="BJ63"/>
  <c r="BJ59"/>
  <c r="BL62"/>
  <c r="BL58"/>
  <c r="BL52"/>
  <c r="F130" i="10"/>
  <c r="F170" s="1"/>
  <c r="BJ8" i="5"/>
  <c r="J130" i="10"/>
  <c r="J170" s="1"/>
  <c r="BN8" i="5"/>
  <c r="BH65"/>
  <c r="K130" i="10"/>
  <c r="K170" s="1"/>
  <c r="BO8" i="5"/>
  <c r="CY55" i="12"/>
  <c r="CY77" s="1"/>
  <c r="CY100" s="1"/>
  <c r="CX15"/>
  <c r="CY57"/>
  <c r="CY79" s="1"/>
  <c r="CY102" s="1"/>
  <c r="CX19"/>
  <c r="CY65"/>
  <c r="CY87" s="1"/>
  <c r="CY110" s="1"/>
  <c r="CX39"/>
  <c r="CY54"/>
  <c r="CY76" s="1"/>
  <c r="CY99" s="1"/>
  <c r="CX13"/>
  <c r="CY61"/>
  <c r="CY83" s="1"/>
  <c r="CY106" s="1"/>
  <c r="CX27"/>
  <c r="CY62"/>
  <c r="CY84" s="1"/>
  <c r="CY107" s="1"/>
  <c r="CX31"/>
  <c r="CY63"/>
  <c r="CY85" s="1"/>
  <c r="CY108" s="1"/>
  <c r="CX35"/>
  <c r="CY58"/>
  <c r="CY80" s="1"/>
  <c r="CY103" s="1"/>
  <c r="CX21"/>
  <c r="CY60"/>
  <c r="CY82" s="1"/>
  <c r="CY105" s="1"/>
  <c r="CX25"/>
  <c r="DD65"/>
  <c r="DD87" s="1"/>
  <c r="DD110" s="1"/>
  <c r="DE39"/>
  <c r="BI51" i="5"/>
  <c r="BM65"/>
  <c r="BM63"/>
  <c r="BM59"/>
  <c r="BM57"/>
  <c r="BM55"/>
  <c r="BM53"/>
  <c r="BN65"/>
  <c r="BN63"/>
  <c r="BN59"/>
  <c r="BN57"/>
  <c r="BN55"/>
  <c r="BN53"/>
  <c r="BP64"/>
  <c r="BP62"/>
  <c r="BP58"/>
  <c r="BP56"/>
  <c r="BP54"/>
  <c r="BP52"/>
  <c r="BO65"/>
  <c r="BO63"/>
  <c r="BO59"/>
  <c r="BO57"/>
  <c r="BO55"/>
  <c r="BO53"/>
  <c r="BK64"/>
  <c r="BK62"/>
  <c r="BK58"/>
  <c r="BK56"/>
  <c r="BK54"/>
  <c r="BK52"/>
  <c r="BJ64"/>
  <c r="BJ62"/>
  <c r="BJ58"/>
  <c r="BJ56"/>
  <c r="BJ54"/>
  <c r="BJ52"/>
  <c r="BL65"/>
  <c r="BL63"/>
  <c r="BL59"/>
  <c r="BL57"/>
  <c r="BL55"/>
  <c r="BL53"/>
  <c r="BJ57"/>
  <c r="BJ53"/>
  <c r="BL64"/>
  <c r="BL56"/>
  <c r="D162" i="10"/>
  <c r="N121"/>
  <c r="D130"/>
  <c r="N89"/>
  <c r="D161"/>
  <c r="N120"/>
  <c r="D157"/>
  <c r="N116"/>
  <c r="D153"/>
  <c r="N112"/>
  <c r="D149"/>
  <c r="N108"/>
  <c r="D145"/>
  <c r="N104"/>
  <c r="D141"/>
  <c r="N100"/>
  <c r="D137"/>
  <c r="N96"/>
  <c r="D133"/>
  <c r="N92"/>
  <c r="N83"/>
  <c r="D160"/>
  <c r="N119"/>
  <c r="D156"/>
  <c r="N115"/>
  <c r="D152"/>
  <c r="N111"/>
  <c r="D148"/>
  <c r="N107"/>
  <c r="D144"/>
  <c r="N103"/>
  <c r="D140"/>
  <c r="N99"/>
  <c r="D136"/>
  <c r="N95"/>
  <c r="D132"/>
  <c r="N91"/>
  <c r="D163"/>
  <c r="N122"/>
  <c r="D159"/>
  <c r="N118"/>
  <c r="D155"/>
  <c r="N114"/>
  <c r="D151"/>
  <c r="N110"/>
  <c r="D147"/>
  <c r="N106"/>
  <c r="D143"/>
  <c r="N102"/>
  <c r="D139"/>
  <c r="N98"/>
  <c r="D135"/>
  <c r="N94"/>
  <c r="D131"/>
  <c r="N90"/>
  <c r="D158"/>
  <c r="N117"/>
  <c r="D154"/>
  <c r="N113"/>
  <c r="D150"/>
  <c r="N109"/>
  <c r="D146"/>
  <c r="N105"/>
  <c r="D142"/>
  <c r="N101"/>
  <c r="D138"/>
  <c r="N97"/>
  <c r="D134"/>
  <c r="N93"/>
  <c r="D173" i="9"/>
  <c r="N132"/>
  <c r="D206"/>
  <c r="N165"/>
  <c r="D204"/>
  <c r="N163"/>
  <c r="D202"/>
  <c r="N161"/>
  <c r="D200"/>
  <c r="N159"/>
  <c r="D198"/>
  <c r="N157"/>
  <c r="D196"/>
  <c r="N155"/>
  <c r="D194"/>
  <c r="N153"/>
  <c r="D192"/>
  <c r="N151"/>
  <c r="D190"/>
  <c r="N149"/>
  <c r="D188"/>
  <c r="N147"/>
  <c r="D186"/>
  <c r="N145"/>
  <c r="D184"/>
  <c r="N143"/>
  <c r="D182"/>
  <c r="N141"/>
  <c r="D180"/>
  <c r="N139"/>
  <c r="D178"/>
  <c r="N137"/>
  <c r="D176"/>
  <c r="N135"/>
  <c r="D174"/>
  <c r="N133"/>
  <c r="D205"/>
  <c r="N164"/>
  <c r="D203"/>
  <c r="N162"/>
  <c r="D201"/>
  <c r="N160"/>
  <c r="D199"/>
  <c r="N158"/>
  <c r="D197"/>
  <c r="N156"/>
  <c r="D195"/>
  <c r="N154"/>
  <c r="D193"/>
  <c r="N152"/>
  <c r="D191"/>
  <c r="N150"/>
  <c r="D189"/>
  <c r="N148"/>
  <c r="D187"/>
  <c r="N146"/>
  <c r="D185"/>
  <c r="N144"/>
  <c r="D183"/>
  <c r="N142"/>
  <c r="D181"/>
  <c r="N140"/>
  <c r="D179"/>
  <c r="N138"/>
  <c r="D177"/>
  <c r="N136"/>
  <c r="D175"/>
  <c r="N134"/>
  <c r="BJ76" i="5" l="1"/>
  <c r="BL87"/>
  <c r="BJ80"/>
  <c r="BL78"/>
  <c r="BL82"/>
  <c r="BL88"/>
  <c r="BJ77"/>
  <c r="BJ81"/>
  <c r="BJ87"/>
  <c r="BK77"/>
  <c r="BK81"/>
  <c r="BK87"/>
  <c r="BO78"/>
  <c r="BO82"/>
  <c r="BO88"/>
  <c r="BP77"/>
  <c r="BP81"/>
  <c r="BP87"/>
  <c r="BN78"/>
  <c r="BN82"/>
  <c r="BN88"/>
  <c r="BM78"/>
  <c r="BM82"/>
  <c r="BM88"/>
  <c r="BH88"/>
  <c r="BL81"/>
  <c r="BJ82"/>
  <c r="BK76"/>
  <c r="BK82"/>
  <c r="BO75"/>
  <c r="BO87"/>
  <c r="BP82"/>
  <c r="BN77"/>
  <c r="BM75"/>
  <c r="BM87"/>
  <c r="BH74"/>
  <c r="BH82"/>
  <c r="BH79"/>
  <c r="BH87"/>
  <c r="BJ78"/>
  <c r="BK80"/>
  <c r="BO77"/>
  <c r="BO85"/>
  <c r="BP80"/>
  <c r="BN75"/>
  <c r="BN85"/>
  <c r="BM77"/>
  <c r="BM85"/>
  <c r="BH77"/>
  <c r="BL79"/>
  <c r="BL76"/>
  <c r="BL80"/>
  <c r="BL86"/>
  <c r="BJ75"/>
  <c r="BJ79"/>
  <c r="BJ85"/>
  <c r="BK75"/>
  <c r="BK79"/>
  <c r="BK85"/>
  <c r="BO76"/>
  <c r="BO80"/>
  <c r="BO86"/>
  <c r="BP75"/>
  <c r="BP79"/>
  <c r="BP85"/>
  <c r="BN76"/>
  <c r="BN80"/>
  <c r="BN86"/>
  <c r="BM76"/>
  <c r="BM80"/>
  <c r="BM86"/>
  <c r="BI74"/>
  <c r="BL75"/>
  <c r="BL85"/>
  <c r="BJ86"/>
  <c r="BK78"/>
  <c r="BK88"/>
  <c r="BO79"/>
  <c r="BP76"/>
  <c r="BP86"/>
  <c r="BN81"/>
  <c r="BM79"/>
  <c r="BQ74"/>
  <c r="BH78"/>
  <c r="BH75"/>
  <c r="BH81"/>
  <c r="BL77"/>
  <c r="BJ88"/>
  <c r="BK86"/>
  <c r="BO81"/>
  <c r="BP78"/>
  <c r="BP88"/>
  <c r="BN79"/>
  <c r="BN87"/>
  <c r="BM81"/>
  <c r="BH76"/>
  <c r="BH86"/>
  <c r="BH85"/>
  <c r="DD35" i="12"/>
  <c r="DC63"/>
  <c r="DC85" s="1"/>
  <c r="DC108" s="1"/>
  <c r="DD31"/>
  <c r="DC62"/>
  <c r="DC84" s="1"/>
  <c r="DC107" s="1"/>
  <c r="DD27"/>
  <c r="DC61"/>
  <c r="DC83" s="1"/>
  <c r="DC106" s="1"/>
  <c r="BR98" i="5"/>
  <c r="BT98"/>
  <c r="N130" i="11"/>
  <c r="D170"/>
  <c r="N170" s="1"/>
  <c r="DC11" i="12"/>
  <c r="DB53"/>
  <c r="DB75" s="1"/>
  <c r="DB98" s="1"/>
  <c r="N132" i="11"/>
  <c r="D172"/>
  <c r="N172" s="1"/>
  <c r="BR97" i="5"/>
  <c r="BT97"/>
  <c r="DB52" i="12"/>
  <c r="DB74" s="1"/>
  <c r="DC9"/>
  <c r="DC13"/>
  <c r="DB54"/>
  <c r="DB76" s="1"/>
  <c r="DB99" s="1"/>
  <c r="N134" i="11"/>
  <c r="D174"/>
  <c r="N174" s="1"/>
  <c r="BT96" i="5"/>
  <c r="BD96"/>
  <c r="AY96"/>
  <c r="BG96"/>
  <c r="BG118" i="12"/>
  <c r="BF96" i="5"/>
  <c r="BA96"/>
  <c r="BB96"/>
  <c r="BC96"/>
  <c r="AZ96"/>
  <c r="J127" i="9"/>
  <c r="L127"/>
  <c r="H127"/>
  <c r="F127"/>
  <c r="D127"/>
  <c r="K127"/>
  <c r="M127"/>
  <c r="G127"/>
  <c r="I127"/>
  <c r="CY97" i="12"/>
  <c r="CY89"/>
  <c r="CY90" s="1"/>
  <c r="BP104" i="5"/>
  <c r="BL109"/>
  <c r="BJ102"/>
  <c r="BL100"/>
  <c r="BL104"/>
  <c r="BL110"/>
  <c r="BJ99"/>
  <c r="BJ103"/>
  <c r="BJ109"/>
  <c r="BK99"/>
  <c r="BK103"/>
  <c r="BK109"/>
  <c r="BO100"/>
  <c r="BO104"/>
  <c r="BO110"/>
  <c r="BP99"/>
  <c r="BP103"/>
  <c r="BP109"/>
  <c r="BN100"/>
  <c r="BN104"/>
  <c r="BN110"/>
  <c r="BM100"/>
  <c r="BM104"/>
  <c r="BM110"/>
  <c r="BL103"/>
  <c r="BJ104"/>
  <c r="BK98"/>
  <c r="BK104"/>
  <c r="BO97"/>
  <c r="BP98"/>
  <c r="BN103"/>
  <c r="BM101"/>
  <c r="BL99"/>
  <c r="BJ110"/>
  <c r="BK108"/>
  <c r="BO103"/>
  <c r="BP100"/>
  <c r="BP110"/>
  <c r="BN101"/>
  <c r="BN109"/>
  <c r="BM103"/>
  <c r="BL101"/>
  <c r="BJ98"/>
  <c r="BL98"/>
  <c r="BL102"/>
  <c r="BL108"/>
  <c r="BJ101"/>
  <c r="BJ107"/>
  <c r="BK97"/>
  <c r="BK101"/>
  <c r="BK107"/>
  <c r="BO102"/>
  <c r="BO108"/>
  <c r="BP97"/>
  <c r="BP101"/>
  <c r="BP107"/>
  <c r="BN102"/>
  <c r="BN108"/>
  <c r="BM98"/>
  <c r="BM102"/>
  <c r="BM108"/>
  <c r="BL97"/>
  <c r="BL107"/>
  <c r="BJ108"/>
  <c r="BK100"/>
  <c r="BK110"/>
  <c r="BO101"/>
  <c r="BO109"/>
  <c r="BP108"/>
  <c r="BN99"/>
  <c r="BM97"/>
  <c r="BM109"/>
  <c r="BJ100"/>
  <c r="BK102"/>
  <c r="BO99"/>
  <c r="BO107"/>
  <c r="BP102"/>
  <c r="BN97"/>
  <c r="BN107"/>
  <c r="BM99"/>
  <c r="BM107"/>
  <c r="BH110"/>
  <c r="BH132" i="12"/>
  <c r="BH96" i="5"/>
  <c r="BH118" i="12"/>
  <c r="BH104" i="5"/>
  <c r="BH126" i="12"/>
  <c r="BH101" i="5"/>
  <c r="BH123" i="12"/>
  <c r="BH107" i="5"/>
  <c r="BH129" i="12"/>
  <c r="BI96" i="5"/>
  <c r="BI118" i="12"/>
  <c r="BQ96" i="5"/>
  <c r="BQ118" i="12"/>
  <c r="BH100" i="5"/>
  <c r="BH122" i="12"/>
  <c r="BH97" i="5"/>
  <c r="BH119" i="12"/>
  <c r="BH103" i="5"/>
  <c r="BH125" i="12"/>
  <c r="BH109" i="5"/>
  <c r="BH131" i="12"/>
  <c r="BH98" i="5"/>
  <c r="BH120" i="12"/>
  <c r="BH102" i="5"/>
  <c r="BH124" i="12"/>
  <c r="BH108" i="5"/>
  <c r="BH130" i="12"/>
  <c r="BH99" i="5"/>
  <c r="BH121" i="12"/>
  <c r="DE65"/>
  <c r="DE87" s="1"/>
  <c r="DE110" s="1"/>
  <c r="DF39"/>
  <c r="CX60"/>
  <c r="CX82" s="1"/>
  <c r="CX105" s="1"/>
  <c r="CW25"/>
  <c r="CX58"/>
  <c r="CX80" s="1"/>
  <c r="CX103" s="1"/>
  <c r="CW21"/>
  <c r="CX63"/>
  <c r="CX85" s="1"/>
  <c r="CX108" s="1"/>
  <c r="CW35"/>
  <c r="CX62"/>
  <c r="CX84" s="1"/>
  <c r="CX107" s="1"/>
  <c r="CW31"/>
  <c r="CX61"/>
  <c r="CX83" s="1"/>
  <c r="CX106" s="1"/>
  <c r="CW27"/>
  <c r="CX54"/>
  <c r="CX76" s="1"/>
  <c r="CX99" s="1"/>
  <c r="CW13"/>
  <c r="CX65"/>
  <c r="CX87" s="1"/>
  <c r="CX110" s="1"/>
  <c r="CW39"/>
  <c r="CX57"/>
  <c r="CX79" s="1"/>
  <c r="CX102" s="1"/>
  <c r="CW19"/>
  <c r="CX55"/>
  <c r="CX77" s="1"/>
  <c r="CX100" s="1"/>
  <c r="CW15"/>
  <c r="BO51" i="5"/>
  <c r="BN51"/>
  <c r="BJ51"/>
  <c r="CX52" i="12"/>
  <c r="CX74" s="1"/>
  <c r="CW9"/>
  <c r="DE60"/>
  <c r="DE82" s="1"/>
  <c r="DE105" s="1"/>
  <c r="DF25"/>
  <c r="DE66"/>
  <c r="DE88" s="1"/>
  <c r="DE111" s="1"/>
  <c r="DF41"/>
  <c r="DE59"/>
  <c r="DE81" s="1"/>
  <c r="DE104" s="1"/>
  <c r="DF23"/>
  <c r="DF57"/>
  <c r="DF79" s="1"/>
  <c r="DF102" s="1"/>
  <c r="DG19"/>
  <c r="DG57" s="1"/>
  <c r="DG79" s="1"/>
  <c r="DG102" s="1"/>
  <c r="DF55"/>
  <c r="DF77" s="1"/>
  <c r="DF100" s="1"/>
  <c r="DG15"/>
  <c r="DG55" s="1"/>
  <c r="DG77" s="1"/>
  <c r="DG100" s="1"/>
  <c r="CX59"/>
  <c r="CX81" s="1"/>
  <c r="CX104" s="1"/>
  <c r="CW23"/>
  <c r="CX66"/>
  <c r="CX88" s="1"/>
  <c r="CX111" s="1"/>
  <c r="CW41"/>
  <c r="CX64"/>
  <c r="CX86" s="1"/>
  <c r="CX109" s="1"/>
  <c r="CW37"/>
  <c r="DE58"/>
  <c r="DE80" s="1"/>
  <c r="DE103" s="1"/>
  <c r="DF21"/>
  <c r="DE64"/>
  <c r="DE86" s="1"/>
  <c r="DE109" s="1"/>
  <c r="DF37"/>
  <c r="DF56"/>
  <c r="DF78" s="1"/>
  <c r="DF101" s="1"/>
  <c r="DG17"/>
  <c r="DG56" s="1"/>
  <c r="DG78" s="1"/>
  <c r="DG101" s="1"/>
  <c r="CX53"/>
  <c r="CX75" s="1"/>
  <c r="CX98" s="1"/>
  <c r="CW11"/>
  <c r="CX56"/>
  <c r="CX78" s="1"/>
  <c r="CX101" s="1"/>
  <c r="CW17"/>
  <c r="BK51" i="5"/>
  <c r="BP51"/>
  <c r="BL51"/>
  <c r="BM51"/>
  <c r="E84" i="10"/>
  <c r="I84"/>
  <c r="M84"/>
  <c r="F84"/>
  <c r="J84"/>
  <c r="G84"/>
  <c r="K84"/>
  <c r="D84"/>
  <c r="H84"/>
  <c r="L84"/>
  <c r="D173"/>
  <c r="N173" s="1"/>
  <c r="N133"/>
  <c r="D177"/>
  <c r="N177" s="1"/>
  <c r="N137"/>
  <c r="D181"/>
  <c r="N181" s="1"/>
  <c r="N141"/>
  <c r="D185"/>
  <c r="N185" s="1"/>
  <c r="N145"/>
  <c r="D189"/>
  <c r="N189" s="1"/>
  <c r="N149"/>
  <c r="D193"/>
  <c r="N193" s="1"/>
  <c r="N153"/>
  <c r="D197"/>
  <c r="N197" s="1"/>
  <c r="N157"/>
  <c r="D201"/>
  <c r="N201" s="1"/>
  <c r="N161"/>
  <c r="N130"/>
  <c r="D170"/>
  <c r="N170" s="1"/>
  <c r="D202"/>
  <c r="N202" s="1"/>
  <c r="N162"/>
  <c r="N134"/>
  <c r="D174"/>
  <c r="N174" s="1"/>
  <c r="N138"/>
  <c r="D178"/>
  <c r="N178" s="1"/>
  <c r="N142"/>
  <c r="D182"/>
  <c r="N182" s="1"/>
  <c r="N146"/>
  <c r="D186"/>
  <c r="N186" s="1"/>
  <c r="N150"/>
  <c r="D190"/>
  <c r="N190" s="1"/>
  <c r="D194"/>
  <c r="N194" s="1"/>
  <c r="N154"/>
  <c r="D198"/>
  <c r="N198" s="1"/>
  <c r="N158"/>
  <c r="D171"/>
  <c r="N171" s="1"/>
  <c r="N131"/>
  <c r="D175"/>
  <c r="N175" s="1"/>
  <c r="N135"/>
  <c r="D179"/>
  <c r="N179" s="1"/>
  <c r="N139"/>
  <c r="D183"/>
  <c r="N183" s="1"/>
  <c r="N143"/>
  <c r="D187"/>
  <c r="N187" s="1"/>
  <c r="N147"/>
  <c r="D191"/>
  <c r="N191" s="1"/>
  <c r="N151"/>
  <c r="D195"/>
  <c r="N195" s="1"/>
  <c r="N155"/>
  <c r="D199"/>
  <c r="N199" s="1"/>
  <c r="N159"/>
  <c r="D203"/>
  <c r="N203" s="1"/>
  <c r="N163"/>
  <c r="D172"/>
  <c r="N172" s="1"/>
  <c r="N132"/>
  <c r="D176"/>
  <c r="N176" s="1"/>
  <c r="N136"/>
  <c r="D180"/>
  <c r="N180" s="1"/>
  <c r="N140"/>
  <c r="D184"/>
  <c r="N184" s="1"/>
  <c r="N144"/>
  <c r="D188"/>
  <c r="N188" s="1"/>
  <c r="N148"/>
  <c r="D192"/>
  <c r="N192" s="1"/>
  <c r="N152"/>
  <c r="D196"/>
  <c r="N196" s="1"/>
  <c r="N156"/>
  <c r="D200"/>
  <c r="N200" s="1"/>
  <c r="N160"/>
  <c r="D213" i="9"/>
  <c r="N213" s="1"/>
  <c r="N173"/>
  <c r="D215"/>
  <c r="N215" s="1"/>
  <c r="N175"/>
  <c r="D217"/>
  <c r="N217" s="1"/>
  <c r="N177"/>
  <c r="D219"/>
  <c r="N219" s="1"/>
  <c r="N179"/>
  <c r="D221"/>
  <c r="N221" s="1"/>
  <c r="N181"/>
  <c r="D223"/>
  <c r="N223" s="1"/>
  <c r="N183"/>
  <c r="D225"/>
  <c r="N225" s="1"/>
  <c r="N185"/>
  <c r="D227"/>
  <c r="N227" s="1"/>
  <c r="N187"/>
  <c r="D229"/>
  <c r="N229" s="1"/>
  <c r="N189"/>
  <c r="D231"/>
  <c r="N231" s="1"/>
  <c r="N191"/>
  <c r="D233"/>
  <c r="N233" s="1"/>
  <c r="N193"/>
  <c r="D235"/>
  <c r="N235" s="1"/>
  <c r="N195"/>
  <c r="D237"/>
  <c r="N237" s="1"/>
  <c r="N197"/>
  <c r="D239"/>
  <c r="N239" s="1"/>
  <c r="N199"/>
  <c r="D241"/>
  <c r="N241" s="1"/>
  <c r="N201"/>
  <c r="D243"/>
  <c r="N243" s="1"/>
  <c r="N203"/>
  <c r="D245"/>
  <c r="N245" s="1"/>
  <c r="N205"/>
  <c r="D214"/>
  <c r="N214" s="1"/>
  <c r="N174"/>
  <c r="D216"/>
  <c r="N216" s="1"/>
  <c r="N176"/>
  <c r="D218"/>
  <c r="N218" s="1"/>
  <c r="N178"/>
  <c r="D220"/>
  <c r="N220" s="1"/>
  <c r="N180"/>
  <c r="D222"/>
  <c r="N222" s="1"/>
  <c r="N182"/>
  <c r="D224"/>
  <c r="N224" s="1"/>
  <c r="N184"/>
  <c r="D226"/>
  <c r="N226" s="1"/>
  <c r="N186"/>
  <c r="D228"/>
  <c r="N228" s="1"/>
  <c r="N188"/>
  <c r="D230"/>
  <c r="N230" s="1"/>
  <c r="N190"/>
  <c r="D232"/>
  <c r="N232" s="1"/>
  <c r="N192"/>
  <c r="D234"/>
  <c r="N234" s="1"/>
  <c r="N194"/>
  <c r="D236"/>
  <c r="N236" s="1"/>
  <c r="N196"/>
  <c r="D238"/>
  <c r="N238" s="1"/>
  <c r="N198"/>
  <c r="D240"/>
  <c r="N240" s="1"/>
  <c r="N200"/>
  <c r="D242"/>
  <c r="N242" s="1"/>
  <c r="N202"/>
  <c r="D244"/>
  <c r="N244" s="1"/>
  <c r="N204"/>
  <c r="D246"/>
  <c r="N246" s="1"/>
  <c r="N206"/>
  <c r="BN98" i="5" l="1"/>
  <c r="BO98"/>
  <c r="BJ97"/>
  <c r="BM74"/>
  <c r="BP74"/>
  <c r="BJ74"/>
  <c r="BO74"/>
  <c r="BL74"/>
  <c r="BK74"/>
  <c r="BN74"/>
  <c r="DD61" i="12"/>
  <c r="DD83" s="1"/>
  <c r="DD106" s="1"/>
  <c r="DE27"/>
  <c r="DD62"/>
  <c r="DD84" s="1"/>
  <c r="DD107" s="1"/>
  <c r="DE31"/>
  <c r="DD63"/>
  <c r="DD85" s="1"/>
  <c r="DD108" s="1"/>
  <c r="DE35"/>
  <c r="DC54"/>
  <c r="DC76" s="1"/>
  <c r="DC99" s="1"/>
  <c r="DD13"/>
  <c r="DB97"/>
  <c r="DB89"/>
  <c r="DB90" s="1"/>
  <c r="DC53"/>
  <c r="DC75" s="1"/>
  <c r="DC98" s="1"/>
  <c r="DD11"/>
  <c r="DD9"/>
  <c r="DC52"/>
  <c r="DC74" s="1"/>
  <c r="CX97"/>
  <c r="CX89"/>
  <c r="CX90" s="1"/>
  <c r="BP96" i="5"/>
  <c r="BO96"/>
  <c r="BK96"/>
  <c r="CW56" i="12"/>
  <c r="CW78" s="1"/>
  <c r="CW101" s="1"/>
  <c r="CV17"/>
  <c r="CW53"/>
  <c r="CW75" s="1"/>
  <c r="CW98" s="1"/>
  <c r="CV11"/>
  <c r="DF64"/>
  <c r="DF86" s="1"/>
  <c r="DF109" s="1"/>
  <c r="DG37"/>
  <c r="DG64" s="1"/>
  <c r="DG86" s="1"/>
  <c r="DG109" s="1"/>
  <c r="DF58"/>
  <c r="DF80" s="1"/>
  <c r="DF103" s="1"/>
  <c r="DG21"/>
  <c r="DG58" s="1"/>
  <c r="DG80" s="1"/>
  <c r="DG103" s="1"/>
  <c r="CW64"/>
  <c r="CW86" s="1"/>
  <c r="CW109" s="1"/>
  <c r="CV37"/>
  <c r="CW66"/>
  <c r="CW88" s="1"/>
  <c r="CW111" s="1"/>
  <c r="CV41"/>
  <c r="CW59"/>
  <c r="CW81" s="1"/>
  <c r="CW104" s="1"/>
  <c r="CV23"/>
  <c r="DF59"/>
  <c r="DF81" s="1"/>
  <c r="DF104" s="1"/>
  <c r="DG23"/>
  <c r="DG59" s="1"/>
  <c r="DG81" s="1"/>
  <c r="DG104" s="1"/>
  <c r="DF66"/>
  <c r="DF88" s="1"/>
  <c r="DF111" s="1"/>
  <c r="DG41"/>
  <c r="DG66" s="1"/>
  <c r="DG88" s="1"/>
  <c r="DG111" s="1"/>
  <c r="DF60"/>
  <c r="DF82" s="1"/>
  <c r="DF105" s="1"/>
  <c r="DG25"/>
  <c r="DG60" s="1"/>
  <c r="DG82" s="1"/>
  <c r="DG105" s="1"/>
  <c r="CW52"/>
  <c r="CW74" s="1"/>
  <c r="CV9"/>
  <c r="CW55"/>
  <c r="CW77" s="1"/>
  <c r="CW100" s="1"/>
  <c r="CV15"/>
  <c r="CW57"/>
  <c r="CW79" s="1"/>
  <c r="CW102" s="1"/>
  <c r="CV19"/>
  <c r="CW65"/>
  <c r="CW87" s="1"/>
  <c r="CW110" s="1"/>
  <c r="CV39"/>
  <c r="CW54"/>
  <c r="CW76" s="1"/>
  <c r="CW99" s="1"/>
  <c r="CV13"/>
  <c r="CW61"/>
  <c r="CW83" s="1"/>
  <c r="CW106" s="1"/>
  <c r="CV27"/>
  <c r="CW62"/>
  <c r="CW84" s="1"/>
  <c r="CW107" s="1"/>
  <c r="CV31"/>
  <c r="CW63"/>
  <c r="CW85" s="1"/>
  <c r="CW108" s="1"/>
  <c r="CV35"/>
  <c r="CW58"/>
  <c r="CW80" s="1"/>
  <c r="CW103" s="1"/>
  <c r="CV21"/>
  <c r="CW60"/>
  <c r="CW82" s="1"/>
  <c r="CW105" s="1"/>
  <c r="CV25"/>
  <c r="DF65"/>
  <c r="DF87" s="1"/>
  <c r="DF110" s="1"/>
  <c r="DG39"/>
  <c r="DG65" s="1"/>
  <c r="DG87" s="1"/>
  <c r="DG110" s="1"/>
  <c r="G8" i="5"/>
  <c r="AI8" s="1"/>
  <c r="BN96" l="1"/>
  <c r="BL96"/>
  <c r="BJ96"/>
  <c r="BM96"/>
  <c r="DE63" i="12"/>
  <c r="DE85" s="1"/>
  <c r="DE108" s="1"/>
  <c r="DF35"/>
  <c r="DF31"/>
  <c r="DE62"/>
  <c r="DE84" s="1"/>
  <c r="DE107" s="1"/>
  <c r="DE61"/>
  <c r="DE83" s="1"/>
  <c r="DE106" s="1"/>
  <c r="DF27"/>
  <c r="DD52"/>
  <c r="DD74" s="1"/>
  <c r="DE9"/>
  <c r="DC89"/>
  <c r="DC90" s="1"/>
  <c r="DC97"/>
  <c r="DE11"/>
  <c r="DD53"/>
  <c r="DD75" s="1"/>
  <c r="DD98" s="1"/>
  <c r="DD54"/>
  <c r="DD76" s="1"/>
  <c r="DD99" s="1"/>
  <c r="DE13"/>
  <c r="X8" i="5"/>
  <c r="Y8"/>
  <c r="CW97" i="12"/>
  <c r="CW89"/>
  <c r="CW90" s="1"/>
  <c r="CV60"/>
  <c r="CV82" s="1"/>
  <c r="CV105" s="1"/>
  <c r="CU25"/>
  <c r="CV58"/>
  <c r="CV80" s="1"/>
  <c r="CV103" s="1"/>
  <c r="CU21"/>
  <c r="CV63"/>
  <c r="CV85" s="1"/>
  <c r="CV108" s="1"/>
  <c r="CU35"/>
  <c r="CV62"/>
  <c r="CV84" s="1"/>
  <c r="CV107" s="1"/>
  <c r="CU31"/>
  <c r="CV61"/>
  <c r="CV83" s="1"/>
  <c r="CV106" s="1"/>
  <c r="CU27"/>
  <c r="CV54"/>
  <c r="CV76" s="1"/>
  <c r="CV99" s="1"/>
  <c r="CU13"/>
  <c r="CV65"/>
  <c r="CV87" s="1"/>
  <c r="CV110" s="1"/>
  <c r="CU39"/>
  <c r="CV57"/>
  <c r="CV79" s="1"/>
  <c r="CV102" s="1"/>
  <c r="CU19"/>
  <c r="CV55"/>
  <c r="CV77" s="1"/>
  <c r="CV100" s="1"/>
  <c r="CU15"/>
  <c r="CV52"/>
  <c r="CV74" s="1"/>
  <c r="CU9"/>
  <c r="CV59"/>
  <c r="CV81" s="1"/>
  <c r="CV104" s="1"/>
  <c r="CU23"/>
  <c r="CV66"/>
  <c r="CV88" s="1"/>
  <c r="CV111" s="1"/>
  <c r="CU41"/>
  <c r="CV64"/>
  <c r="CV86" s="1"/>
  <c r="CV109" s="1"/>
  <c r="CU37"/>
  <c r="CV53"/>
  <c r="CV75" s="1"/>
  <c r="CV98" s="1"/>
  <c r="CU11"/>
  <c r="CV56"/>
  <c r="CV78" s="1"/>
  <c r="CV101" s="1"/>
  <c r="CU17"/>
  <c r="G41" i="5"/>
  <c r="F41"/>
  <c r="G40"/>
  <c r="F40"/>
  <c r="G39"/>
  <c r="F39"/>
  <c r="G38"/>
  <c r="F38"/>
  <c r="G37"/>
  <c r="F37"/>
  <c r="G36"/>
  <c r="F36"/>
  <c r="G35"/>
  <c r="F35"/>
  <c r="G34"/>
  <c r="F34"/>
  <c r="G33"/>
  <c r="F33"/>
  <c r="G32"/>
  <c r="F32"/>
  <c r="G31"/>
  <c r="F31"/>
  <c r="G30"/>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F10"/>
  <c r="G9"/>
  <c r="F9"/>
  <c r="AH8"/>
  <c r="DB8" s="1"/>
  <c r="F159" i="6"/>
  <c r="Y155"/>
  <c r="X155"/>
  <c r="W155"/>
  <c r="V155"/>
  <c r="U155"/>
  <c r="T155"/>
  <c r="S155"/>
  <c r="R155"/>
  <c r="Q155"/>
  <c r="P155"/>
  <c r="O155"/>
  <c r="N155"/>
  <c r="M155"/>
  <c r="L155"/>
  <c r="K155"/>
  <c r="J155"/>
  <c r="I155"/>
  <c r="H155"/>
  <c r="G155"/>
  <c r="F155"/>
  <c r="E155"/>
  <c r="D155"/>
  <c r="Y154"/>
  <c r="X154"/>
  <c r="W154"/>
  <c r="V154"/>
  <c r="U154"/>
  <c r="T154"/>
  <c r="S154"/>
  <c r="R154"/>
  <c r="Q154"/>
  <c r="P154"/>
  <c r="O154"/>
  <c r="N154"/>
  <c r="M154"/>
  <c r="L154"/>
  <c r="K154"/>
  <c r="J154"/>
  <c r="I154"/>
  <c r="H154"/>
  <c r="G154"/>
  <c r="F154"/>
  <c r="E154"/>
  <c r="D154"/>
  <c r="Y153"/>
  <c r="X153"/>
  <c r="W153"/>
  <c r="V153"/>
  <c r="U153"/>
  <c r="T153"/>
  <c r="S153"/>
  <c r="R153"/>
  <c r="Q153"/>
  <c r="P153"/>
  <c r="O153"/>
  <c r="N153"/>
  <c r="M153"/>
  <c r="L153"/>
  <c r="K153"/>
  <c r="J153"/>
  <c r="I153"/>
  <c r="H153"/>
  <c r="G153"/>
  <c r="F153"/>
  <c r="E153"/>
  <c r="D153"/>
  <c r="Y152"/>
  <c r="X152"/>
  <c r="W152"/>
  <c r="V152"/>
  <c r="U152"/>
  <c r="T152"/>
  <c r="S152"/>
  <c r="R152"/>
  <c r="Q152"/>
  <c r="P152"/>
  <c r="O152"/>
  <c r="N152"/>
  <c r="M152"/>
  <c r="L152"/>
  <c r="K152"/>
  <c r="J152"/>
  <c r="I152"/>
  <c r="H152"/>
  <c r="G152"/>
  <c r="F152"/>
  <c r="E152"/>
  <c r="D152"/>
  <c r="Y151"/>
  <c r="X151"/>
  <c r="W151"/>
  <c r="V151"/>
  <c r="U151"/>
  <c r="T151"/>
  <c r="S151"/>
  <c r="R151"/>
  <c r="Q151"/>
  <c r="P151"/>
  <c r="O151"/>
  <c r="N151"/>
  <c r="M151"/>
  <c r="L151"/>
  <c r="K151"/>
  <c r="J151"/>
  <c r="I151"/>
  <c r="H151"/>
  <c r="G151"/>
  <c r="F151"/>
  <c r="E151"/>
  <c r="D151"/>
  <c r="Y150"/>
  <c r="X150"/>
  <c r="W150"/>
  <c r="V150"/>
  <c r="U150"/>
  <c r="T150"/>
  <c r="S150"/>
  <c r="R150"/>
  <c r="Q150"/>
  <c r="P150"/>
  <c r="O150"/>
  <c r="N150"/>
  <c r="M150"/>
  <c r="L150"/>
  <c r="K150"/>
  <c r="J150"/>
  <c r="I150"/>
  <c r="H150"/>
  <c r="G150"/>
  <c r="F150"/>
  <c r="E150"/>
  <c r="D150"/>
  <c r="Y149"/>
  <c r="X149"/>
  <c r="W149"/>
  <c r="V149"/>
  <c r="U149"/>
  <c r="T149"/>
  <c r="S149"/>
  <c r="R149"/>
  <c r="Q149"/>
  <c r="P149"/>
  <c r="O149"/>
  <c r="N149"/>
  <c r="M149"/>
  <c r="L149"/>
  <c r="K149"/>
  <c r="J149"/>
  <c r="I149"/>
  <c r="H149"/>
  <c r="G149"/>
  <c r="F149"/>
  <c r="E149"/>
  <c r="D149"/>
  <c r="Y148"/>
  <c r="X148"/>
  <c r="W148"/>
  <c r="V148"/>
  <c r="U148"/>
  <c r="T148"/>
  <c r="S148"/>
  <c r="R148"/>
  <c r="Q148"/>
  <c r="P148"/>
  <c r="O148"/>
  <c r="N148"/>
  <c r="M148"/>
  <c r="L148"/>
  <c r="K148"/>
  <c r="J148"/>
  <c r="I148"/>
  <c r="H148"/>
  <c r="G148"/>
  <c r="F148"/>
  <c r="E148"/>
  <c r="D148"/>
  <c r="Y147"/>
  <c r="X147"/>
  <c r="W147"/>
  <c r="V147"/>
  <c r="U147"/>
  <c r="T147"/>
  <c r="S147"/>
  <c r="R147"/>
  <c r="Q147"/>
  <c r="P147"/>
  <c r="O147"/>
  <c r="N147"/>
  <c r="M147"/>
  <c r="L147"/>
  <c r="K147"/>
  <c r="J147"/>
  <c r="I147"/>
  <c r="H147"/>
  <c r="G147"/>
  <c r="F147"/>
  <c r="E147"/>
  <c r="D147"/>
  <c r="Y146"/>
  <c r="X146"/>
  <c r="W146"/>
  <c r="V146"/>
  <c r="U146"/>
  <c r="T146"/>
  <c r="S146"/>
  <c r="R146"/>
  <c r="Q146"/>
  <c r="P146"/>
  <c r="O146"/>
  <c r="N146"/>
  <c r="M146"/>
  <c r="L146"/>
  <c r="K146"/>
  <c r="J146"/>
  <c r="I146"/>
  <c r="H146"/>
  <c r="G146"/>
  <c r="F146"/>
  <c r="E146"/>
  <c r="D146"/>
  <c r="Y145"/>
  <c r="X145"/>
  <c r="W145"/>
  <c r="V145"/>
  <c r="U145"/>
  <c r="T145"/>
  <c r="S145"/>
  <c r="R145"/>
  <c r="Q145"/>
  <c r="P145"/>
  <c r="O145"/>
  <c r="N145"/>
  <c r="M145"/>
  <c r="L145"/>
  <c r="K145"/>
  <c r="J145"/>
  <c r="I145"/>
  <c r="H145"/>
  <c r="G145"/>
  <c r="F145"/>
  <c r="E145"/>
  <c r="D145"/>
  <c r="Y144"/>
  <c r="X144"/>
  <c r="W144"/>
  <c r="V144"/>
  <c r="U144"/>
  <c r="T144"/>
  <c r="S144"/>
  <c r="R144"/>
  <c r="Q144"/>
  <c r="P144"/>
  <c r="O144"/>
  <c r="N144"/>
  <c r="M144"/>
  <c r="L144"/>
  <c r="K144"/>
  <c r="J144"/>
  <c r="I144"/>
  <c r="H144"/>
  <c r="G144"/>
  <c r="F144"/>
  <c r="E144"/>
  <c r="D144"/>
  <c r="Y143"/>
  <c r="X143"/>
  <c r="W143"/>
  <c r="V143"/>
  <c r="U143"/>
  <c r="T143"/>
  <c r="S143"/>
  <c r="R143"/>
  <c r="Q143"/>
  <c r="P143"/>
  <c r="O143"/>
  <c r="N143"/>
  <c r="M143"/>
  <c r="L143"/>
  <c r="K143"/>
  <c r="J143"/>
  <c r="I143"/>
  <c r="H143"/>
  <c r="G143"/>
  <c r="F143"/>
  <c r="E143"/>
  <c r="D143"/>
  <c r="Y142"/>
  <c r="X142"/>
  <c r="W142"/>
  <c r="V142"/>
  <c r="U142"/>
  <c r="T142"/>
  <c r="S142"/>
  <c r="R142"/>
  <c r="Q142"/>
  <c r="P142"/>
  <c r="O142"/>
  <c r="N142"/>
  <c r="M142"/>
  <c r="L142"/>
  <c r="K142"/>
  <c r="J142"/>
  <c r="I142"/>
  <c r="H142"/>
  <c r="G142"/>
  <c r="F142"/>
  <c r="E142"/>
  <c r="D142"/>
  <c r="Y141"/>
  <c r="X141"/>
  <c r="W141"/>
  <c r="V141"/>
  <c r="U141"/>
  <c r="T141"/>
  <c r="S141"/>
  <c r="R141"/>
  <c r="Q141"/>
  <c r="P141"/>
  <c r="O141"/>
  <c r="N141"/>
  <c r="M141"/>
  <c r="L141"/>
  <c r="K141"/>
  <c r="J141"/>
  <c r="I141"/>
  <c r="H141"/>
  <c r="G141"/>
  <c r="F141"/>
  <c r="E141"/>
  <c r="D141"/>
  <c r="Y140"/>
  <c r="X140"/>
  <c r="W140"/>
  <c r="V140"/>
  <c r="U140"/>
  <c r="T140"/>
  <c r="S140"/>
  <c r="R140"/>
  <c r="Q140"/>
  <c r="P140"/>
  <c r="O140"/>
  <c r="N140"/>
  <c r="M140"/>
  <c r="L140"/>
  <c r="K140"/>
  <c r="J140"/>
  <c r="I140"/>
  <c r="H140"/>
  <c r="G140"/>
  <c r="F140"/>
  <c r="E140"/>
  <c r="D140"/>
  <c r="Y139"/>
  <c r="X139"/>
  <c r="W139"/>
  <c r="V139"/>
  <c r="U139"/>
  <c r="T139"/>
  <c r="S139"/>
  <c r="R139"/>
  <c r="Q139"/>
  <c r="P139"/>
  <c r="O139"/>
  <c r="N139"/>
  <c r="M139"/>
  <c r="L139"/>
  <c r="K139"/>
  <c r="J139"/>
  <c r="I139"/>
  <c r="H139"/>
  <c r="G139"/>
  <c r="F139"/>
  <c r="E139"/>
  <c r="D139"/>
  <c r="Y138"/>
  <c r="X138"/>
  <c r="W138"/>
  <c r="V138"/>
  <c r="U138"/>
  <c r="T138"/>
  <c r="S138"/>
  <c r="R138"/>
  <c r="Q138"/>
  <c r="P138"/>
  <c r="O138"/>
  <c r="N138"/>
  <c r="M138"/>
  <c r="L138"/>
  <c r="K138"/>
  <c r="J138"/>
  <c r="I138"/>
  <c r="H138"/>
  <c r="G138"/>
  <c r="F138"/>
  <c r="E138"/>
  <c r="D138"/>
  <c r="Y137"/>
  <c r="X137"/>
  <c r="W137"/>
  <c r="V137"/>
  <c r="U137"/>
  <c r="T137"/>
  <c r="S137"/>
  <c r="R137"/>
  <c r="Q137"/>
  <c r="P137"/>
  <c r="O137"/>
  <c r="N137"/>
  <c r="M137"/>
  <c r="L137"/>
  <c r="K137"/>
  <c r="J137"/>
  <c r="I137"/>
  <c r="H137"/>
  <c r="G137"/>
  <c r="F137"/>
  <c r="E137"/>
  <c r="D137"/>
  <c r="Y136"/>
  <c r="X136"/>
  <c r="W136"/>
  <c r="V136"/>
  <c r="U136"/>
  <c r="T136"/>
  <c r="S136"/>
  <c r="R136"/>
  <c r="Q136"/>
  <c r="P136"/>
  <c r="O136"/>
  <c r="N136"/>
  <c r="M136"/>
  <c r="L136"/>
  <c r="K136"/>
  <c r="J136"/>
  <c r="I136"/>
  <c r="H136"/>
  <c r="G136"/>
  <c r="F136"/>
  <c r="E136"/>
  <c r="D136"/>
  <c r="Y135"/>
  <c r="X135"/>
  <c r="W135"/>
  <c r="V135"/>
  <c r="U135"/>
  <c r="T135"/>
  <c r="S135"/>
  <c r="R135"/>
  <c r="Q135"/>
  <c r="P135"/>
  <c r="O135"/>
  <c r="N135"/>
  <c r="M135"/>
  <c r="L135"/>
  <c r="K135"/>
  <c r="J135"/>
  <c r="I135"/>
  <c r="H135"/>
  <c r="G135"/>
  <c r="F135"/>
  <c r="E135"/>
  <c r="D135"/>
  <c r="Y134"/>
  <c r="X134"/>
  <c r="W134"/>
  <c r="V134"/>
  <c r="U134"/>
  <c r="T134"/>
  <c r="S134"/>
  <c r="R134"/>
  <c r="Q134"/>
  <c r="P134"/>
  <c r="O134"/>
  <c r="N134"/>
  <c r="M134"/>
  <c r="L134"/>
  <c r="K134"/>
  <c r="J134"/>
  <c r="I134"/>
  <c r="H134"/>
  <c r="G134"/>
  <c r="F134"/>
  <c r="E134"/>
  <c r="D134"/>
  <c r="Y133"/>
  <c r="X133"/>
  <c r="W133"/>
  <c r="V133"/>
  <c r="U133"/>
  <c r="T133"/>
  <c r="S133"/>
  <c r="R133"/>
  <c r="Q133"/>
  <c r="P133"/>
  <c r="O133"/>
  <c r="N133"/>
  <c r="M133"/>
  <c r="L133"/>
  <c r="K133"/>
  <c r="J133"/>
  <c r="I133"/>
  <c r="H133"/>
  <c r="G133"/>
  <c r="F133"/>
  <c r="E133"/>
  <c r="D133"/>
  <c r="Y132"/>
  <c r="X132"/>
  <c r="W132"/>
  <c r="V132"/>
  <c r="U132"/>
  <c r="T132"/>
  <c r="S132"/>
  <c r="R132"/>
  <c r="Q132"/>
  <c r="P132"/>
  <c r="O132"/>
  <c r="N132"/>
  <c r="M132"/>
  <c r="L132"/>
  <c r="K132"/>
  <c r="J132"/>
  <c r="I132"/>
  <c r="H132"/>
  <c r="G132"/>
  <c r="F132"/>
  <c r="E132"/>
  <c r="D132"/>
  <c r="Y131"/>
  <c r="X131"/>
  <c r="W131"/>
  <c r="V131"/>
  <c r="U131"/>
  <c r="T131"/>
  <c r="S131"/>
  <c r="R131"/>
  <c r="Q131"/>
  <c r="P131"/>
  <c r="O131"/>
  <c r="N131"/>
  <c r="M131"/>
  <c r="L131"/>
  <c r="K131"/>
  <c r="J131"/>
  <c r="I131"/>
  <c r="H131"/>
  <c r="G131"/>
  <c r="F131"/>
  <c r="E131"/>
  <c r="D131"/>
  <c r="Y130"/>
  <c r="X130"/>
  <c r="W130"/>
  <c r="V130"/>
  <c r="U130"/>
  <c r="T130"/>
  <c r="S130"/>
  <c r="R130"/>
  <c r="Q130"/>
  <c r="P130"/>
  <c r="O130"/>
  <c r="N130"/>
  <c r="M130"/>
  <c r="L130"/>
  <c r="K130"/>
  <c r="J130"/>
  <c r="I130"/>
  <c r="H130"/>
  <c r="G130"/>
  <c r="F130"/>
  <c r="E130"/>
  <c r="D130"/>
  <c r="Y129"/>
  <c r="X129"/>
  <c r="W129"/>
  <c r="V129"/>
  <c r="U129"/>
  <c r="T129"/>
  <c r="S129"/>
  <c r="R129"/>
  <c r="Q129"/>
  <c r="P129"/>
  <c r="O129"/>
  <c r="N129"/>
  <c r="M129"/>
  <c r="L129"/>
  <c r="K129"/>
  <c r="J129"/>
  <c r="I129"/>
  <c r="H129"/>
  <c r="G129"/>
  <c r="F129"/>
  <c r="E129"/>
  <c r="D129"/>
  <c r="Y128"/>
  <c r="X128"/>
  <c r="W128"/>
  <c r="V128"/>
  <c r="U128"/>
  <c r="T128"/>
  <c r="S128"/>
  <c r="R128"/>
  <c r="Q128"/>
  <c r="P128"/>
  <c r="O128"/>
  <c r="N128"/>
  <c r="M128"/>
  <c r="L128"/>
  <c r="K128"/>
  <c r="J128"/>
  <c r="I128"/>
  <c r="H128"/>
  <c r="G128"/>
  <c r="F128"/>
  <c r="E128"/>
  <c r="D128"/>
  <c r="Y127"/>
  <c r="X127"/>
  <c r="W127"/>
  <c r="V127"/>
  <c r="U127"/>
  <c r="T127"/>
  <c r="S127"/>
  <c r="R127"/>
  <c r="Q127"/>
  <c r="P127"/>
  <c r="O127"/>
  <c r="N127"/>
  <c r="M127"/>
  <c r="L127"/>
  <c r="K127"/>
  <c r="J127"/>
  <c r="I127"/>
  <c r="H127"/>
  <c r="G127"/>
  <c r="F127"/>
  <c r="E127"/>
  <c r="D127"/>
  <c r="Y126"/>
  <c r="X126"/>
  <c r="W126"/>
  <c r="V126"/>
  <c r="U126"/>
  <c r="T126"/>
  <c r="S126"/>
  <c r="R126"/>
  <c r="Q126"/>
  <c r="P126"/>
  <c r="O126"/>
  <c r="N126"/>
  <c r="M126"/>
  <c r="L126"/>
  <c r="K126"/>
  <c r="J126"/>
  <c r="I126"/>
  <c r="H126"/>
  <c r="G126"/>
  <c r="F126"/>
  <c r="E126"/>
  <c r="D126"/>
  <c r="Y125"/>
  <c r="X125"/>
  <c r="W125"/>
  <c r="V125"/>
  <c r="U125"/>
  <c r="T125"/>
  <c r="S125"/>
  <c r="R125"/>
  <c r="Q125"/>
  <c r="P125"/>
  <c r="O125"/>
  <c r="N125"/>
  <c r="M125"/>
  <c r="L125"/>
  <c r="K125"/>
  <c r="J125"/>
  <c r="I125"/>
  <c r="H125"/>
  <c r="G125"/>
  <c r="F125"/>
  <c r="E125"/>
  <c r="D125"/>
  <c r="Y124"/>
  <c r="X124"/>
  <c r="W124"/>
  <c r="V124"/>
  <c r="U124"/>
  <c r="T124"/>
  <c r="S124"/>
  <c r="R124"/>
  <c r="Q124"/>
  <c r="P124"/>
  <c r="O124"/>
  <c r="N124"/>
  <c r="M124"/>
  <c r="L124"/>
  <c r="K124"/>
  <c r="J124"/>
  <c r="I124"/>
  <c r="H124"/>
  <c r="G124"/>
  <c r="F124"/>
  <c r="E124"/>
  <c r="D124"/>
  <c r="Y123"/>
  <c r="X123"/>
  <c r="W123"/>
  <c r="V123"/>
  <c r="U123"/>
  <c r="T123"/>
  <c r="S123"/>
  <c r="R123"/>
  <c r="Q123"/>
  <c r="P123"/>
  <c r="O123"/>
  <c r="N123"/>
  <c r="M123"/>
  <c r="L123"/>
  <c r="K123"/>
  <c r="J123"/>
  <c r="I123"/>
  <c r="H123"/>
  <c r="G123"/>
  <c r="F123"/>
  <c r="E123"/>
  <c r="D123"/>
  <c r="X122"/>
  <c r="W122"/>
  <c r="V122"/>
  <c r="U122"/>
  <c r="T122"/>
  <c r="S122"/>
  <c r="R122"/>
  <c r="Q122"/>
  <c r="P122"/>
  <c r="Q159" s="1"/>
  <c r="O122"/>
  <c r="N122"/>
  <c r="M122"/>
  <c r="L122"/>
  <c r="K122"/>
  <c r="J122"/>
  <c r="I122"/>
  <c r="H122"/>
  <c r="G122"/>
  <c r="F122"/>
  <c r="E122"/>
  <c r="AN192"/>
  <c r="AM192"/>
  <c r="AL192"/>
  <c r="AK192"/>
  <c r="AJ192"/>
  <c r="AI192"/>
  <c r="AN191"/>
  <c r="AM191"/>
  <c r="AL191"/>
  <c r="AK191"/>
  <c r="AJ191"/>
  <c r="AI191"/>
  <c r="AN190"/>
  <c r="AM190"/>
  <c r="AL190"/>
  <c r="AK190"/>
  <c r="AJ190"/>
  <c r="AI190"/>
  <c r="AN189"/>
  <c r="AM189"/>
  <c r="AL189"/>
  <c r="AK189"/>
  <c r="AJ189"/>
  <c r="AI189"/>
  <c r="AN188"/>
  <c r="AM188"/>
  <c r="AL188"/>
  <c r="AK188"/>
  <c r="AJ188"/>
  <c r="AI188"/>
  <c r="AN187"/>
  <c r="AM187"/>
  <c r="AL187"/>
  <c r="AK187"/>
  <c r="AJ187"/>
  <c r="AI187"/>
  <c r="AN186"/>
  <c r="AM186"/>
  <c r="AL186"/>
  <c r="AK186"/>
  <c r="AJ186"/>
  <c r="AI186"/>
  <c r="AN185"/>
  <c r="AM185"/>
  <c r="AL185"/>
  <c r="AK185"/>
  <c r="AJ185"/>
  <c r="AI185"/>
  <c r="AN184"/>
  <c r="AM184"/>
  <c r="AL184"/>
  <c r="AK184"/>
  <c r="AJ184"/>
  <c r="AI184"/>
  <c r="AN183"/>
  <c r="AM183"/>
  <c r="AL183"/>
  <c r="AK183"/>
  <c r="AJ183"/>
  <c r="AI183"/>
  <c r="AN182"/>
  <c r="AM182"/>
  <c r="AL182"/>
  <c r="AK182"/>
  <c r="AJ182"/>
  <c r="AI182"/>
  <c r="AN181"/>
  <c r="AM181"/>
  <c r="AL181"/>
  <c r="AK181"/>
  <c r="AJ181"/>
  <c r="AI181"/>
  <c r="AN180"/>
  <c r="AM180"/>
  <c r="AL180"/>
  <c r="AK180"/>
  <c r="AJ180"/>
  <c r="AI180"/>
  <c r="AN179"/>
  <c r="AM179"/>
  <c r="AL179"/>
  <c r="AK179"/>
  <c r="AJ179"/>
  <c r="AI179"/>
  <c r="AN178"/>
  <c r="AM178"/>
  <c r="AL178"/>
  <c r="AK178"/>
  <c r="AJ178"/>
  <c r="AI178"/>
  <c r="AN177"/>
  <c r="AM177"/>
  <c r="AL177"/>
  <c r="AK177"/>
  <c r="AJ177"/>
  <c r="AI177"/>
  <c r="AN176"/>
  <c r="AM176"/>
  <c r="AL176"/>
  <c r="AK176"/>
  <c r="AJ176"/>
  <c r="AI176"/>
  <c r="AN175"/>
  <c r="AM175"/>
  <c r="AL175"/>
  <c r="AK175"/>
  <c r="AJ175"/>
  <c r="AI175"/>
  <c r="AN174"/>
  <c r="AM174"/>
  <c r="AL174"/>
  <c r="AK174"/>
  <c r="AJ174"/>
  <c r="AI174"/>
  <c r="AN173"/>
  <c r="AM173"/>
  <c r="AL173"/>
  <c r="AK173"/>
  <c r="AJ173"/>
  <c r="AI173"/>
  <c r="AN172"/>
  <c r="AM172"/>
  <c r="AL172"/>
  <c r="AK172"/>
  <c r="AJ172"/>
  <c r="AI172"/>
  <c r="AN171"/>
  <c r="AM171"/>
  <c r="AL171"/>
  <c r="AK171"/>
  <c r="AJ171"/>
  <c r="AI171"/>
  <c r="AN170"/>
  <c r="AM170"/>
  <c r="AL170"/>
  <c r="AK170"/>
  <c r="AJ170"/>
  <c r="AI170"/>
  <c r="AN169"/>
  <c r="AM169"/>
  <c r="AL169"/>
  <c r="AK169"/>
  <c r="AJ169"/>
  <c r="AI169"/>
  <c r="AN168"/>
  <c r="AM168"/>
  <c r="AL168"/>
  <c r="AK168"/>
  <c r="AJ168"/>
  <c r="AI168"/>
  <c r="AN167"/>
  <c r="AM167"/>
  <c r="AL167"/>
  <c r="AK167"/>
  <c r="AJ167"/>
  <c r="AI167"/>
  <c r="AN166"/>
  <c r="AM166"/>
  <c r="AL166"/>
  <c r="AK166"/>
  <c r="AJ166"/>
  <c r="AI166"/>
  <c r="AN165"/>
  <c r="AM165"/>
  <c r="AL165"/>
  <c r="AK165"/>
  <c r="AJ165"/>
  <c r="AI165"/>
  <c r="AN164"/>
  <c r="AM164"/>
  <c r="AL164"/>
  <c r="AK164"/>
  <c r="AJ164"/>
  <c r="AI164"/>
  <c r="AN163"/>
  <c r="AM163"/>
  <c r="AL163"/>
  <c r="AK163"/>
  <c r="AJ163"/>
  <c r="AI163"/>
  <c r="AN162"/>
  <c r="AM162"/>
  <c r="AL162"/>
  <c r="AK162"/>
  <c r="AJ162"/>
  <c r="AI162"/>
  <c r="AN161"/>
  <c r="AM161"/>
  <c r="AL161"/>
  <c r="AK161"/>
  <c r="AJ161"/>
  <c r="AI161"/>
  <c r="AN160"/>
  <c r="AM160"/>
  <c r="AL160"/>
  <c r="AK160"/>
  <c r="AJ160"/>
  <c r="AI160"/>
  <c r="AN159"/>
  <c r="AM159"/>
  <c r="AL159"/>
  <c r="AK159"/>
  <c r="AJ159"/>
  <c r="AI159"/>
  <c r="AH192"/>
  <c r="AF192"/>
  <c r="AD192"/>
  <c r="AC192"/>
  <c r="AB192"/>
  <c r="Z192"/>
  <c r="X192"/>
  <c r="V192"/>
  <c r="T192"/>
  <c r="R192"/>
  <c r="Q192"/>
  <c r="P192"/>
  <c r="N192"/>
  <c r="L192"/>
  <c r="J192"/>
  <c r="H192"/>
  <c r="F192"/>
  <c r="AH191"/>
  <c r="AG191"/>
  <c r="AE191"/>
  <c r="AC191"/>
  <c r="AB191"/>
  <c r="AA191"/>
  <c r="Y191"/>
  <c r="W191"/>
  <c r="U191"/>
  <c r="S191"/>
  <c r="R191"/>
  <c r="Q191"/>
  <c r="O191"/>
  <c r="M191"/>
  <c r="K191"/>
  <c r="I191"/>
  <c r="G191"/>
  <c r="AH190"/>
  <c r="AF190"/>
  <c r="AD190"/>
  <c r="AB190"/>
  <c r="Z190"/>
  <c r="X190"/>
  <c r="V190"/>
  <c r="T190"/>
  <c r="R190"/>
  <c r="P190"/>
  <c r="N190"/>
  <c r="L190"/>
  <c r="J190"/>
  <c r="H190"/>
  <c r="F190"/>
  <c r="AH189"/>
  <c r="AG189"/>
  <c r="AE189"/>
  <c r="AC189"/>
  <c r="AA189"/>
  <c r="Y189"/>
  <c r="W189"/>
  <c r="U189"/>
  <c r="S189"/>
  <c r="Q189"/>
  <c r="O189"/>
  <c r="M189"/>
  <c r="K189"/>
  <c r="I189"/>
  <c r="G189"/>
  <c r="AH188"/>
  <c r="AF188"/>
  <c r="AD188"/>
  <c r="AB188"/>
  <c r="Z188"/>
  <c r="X188"/>
  <c r="V188"/>
  <c r="T188"/>
  <c r="R188"/>
  <c r="P188"/>
  <c r="N188"/>
  <c r="L188"/>
  <c r="J188"/>
  <c r="H188"/>
  <c r="F188"/>
  <c r="AH187"/>
  <c r="AG187"/>
  <c r="AE187"/>
  <c r="AC187"/>
  <c r="AA187"/>
  <c r="Y187"/>
  <c r="W187"/>
  <c r="U187"/>
  <c r="S187"/>
  <c r="Q187"/>
  <c r="O187"/>
  <c r="M187"/>
  <c r="K187"/>
  <c r="I187"/>
  <c r="G187"/>
  <c r="AH186"/>
  <c r="AF186"/>
  <c r="AD186"/>
  <c r="AB186"/>
  <c r="Z186"/>
  <c r="X186"/>
  <c r="V186"/>
  <c r="T186"/>
  <c r="R186"/>
  <c r="P186"/>
  <c r="N186"/>
  <c r="L186"/>
  <c r="J186"/>
  <c r="H186"/>
  <c r="F186"/>
  <c r="AH185"/>
  <c r="AG185"/>
  <c r="AE185"/>
  <c r="AC185"/>
  <c r="AA185"/>
  <c r="Y185"/>
  <c r="W185"/>
  <c r="U185"/>
  <c r="S185"/>
  <c r="Q185"/>
  <c r="O185"/>
  <c r="M185"/>
  <c r="K185"/>
  <c r="I185"/>
  <c r="G185"/>
  <c r="AH184"/>
  <c r="AF184"/>
  <c r="AD184"/>
  <c r="AB184"/>
  <c r="Z184"/>
  <c r="X184"/>
  <c r="V184"/>
  <c r="T184"/>
  <c r="R184"/>
  <c r="P184"/>
  <c r="N184"/>
  <c r="L184"/>
  <c r="J184"/>
  <c r="H184"/>
  <c r="F184"/>
  <c r="AH183"/>
  <c r="AG183"/>
  <c r="AE183"/>
  <c r="AC183"/>
  <c r="AA183"/>
  <c r="Y183"/>
  <c r="W183"/>
  <c r="U183"/>
  <c r="S183"/>
  <c r="Q183"/>
  <c r="O183"/>
  <c r="M183"/>
  <c r="K183"/>
  <c r="I183"/>
  <c r="G183"/>
  <c r="AH182"/>
  <c r="AF182"/>
  <c r="AD182"/>
  <c r="AB182"/>
  <c r="Z182"/>
  <c r="X182"/>
  <c r="V182"/>
  <c r="T182"/>
  <c r="R182"/>
  <c r="P182"/>
  <c r="N182"/>
  <c r="L182"/>
  <c r="J182"/>
  <c r="H182"/>
  <c r="F182"/>
  <c r="AH181"/>
  <c r="AG181"/>
  <c r="AE181"/>
  <c r="AC181"/>
  <c r="AA181"/>
  <c r="Y181"/>
  <c r="W181"/>
  <c r="U181"/>
  <c r="S181"/>
  <c r="Q181"/>
  <c r="O181"/>
  <c r="M181"/>
  <c r="K181"/>
  <c r="I181"/>
  <c r="G181"/>
  <c r="AH180"/>
  <c r="AF180"/>
  <c r="AD180"/>
  <c r="AB180"/>
  <c r="Z180"/>
  <c r="X180"/>
  <c r="V180"/>
  <c r="T180"/>
  <c r="R180"/>
  <c r="P180"/>
  <c r="N180"/>
  <c r="L180"/>
  <c r="J180"/>
  <c r="H180"/>
  <c r="F180"/>
  <c r="AH179"/>
  <c r="AG179"/>
  <c r="AE179"/>
  <c r="AC179"/>
  <c r="AA179"/>
  <c r="Y179"/>
  <c r="W179"/>
  <c r="U179"/>
  <c r="S179"/>
  <c r="Q179"/>
  <c r="O179"/>
  <c r="M179"/>
  <c r="K179"/>
  <c r="I179"/>
  <c r="G179"/>
  <c r="AH178"/>
  <c r="AF178"/>
  <c r="AD178"/>
  <c r="AB178"/>
  <c r="Z178"/>
  <c r="X178"/>
  <c r="V178"/>
  <c r="T178"/>
  <c r="R178"/>
  <c r="P178"/>
  <c r="N178"/>
  <c r="L178"/>
  <c r="J178"/>
  <c r="H178"/>
  <c r="F178"/>
  <c r="AH177"/>
  <c r="AG177"/>
  <c r="AE177"/>
  <c r="AC177"/>
  <c r="AA177"/>
  <c r="Y177"/>
  <c r="W177"/>
  <c r="U177"/>
  <c r="S177"/>
  <c r="Q177"/>
  <c r="O177"/>
  <c r="M177"/>
  <c r="K177"/>
  <c r="I177"/>
  <c r="G177"/>
  <c r="AH176"/>
  <c r="AF176"/>
  <c r="AD176"/>
  <c r="AB176"/>
  <c r="Z176"/>
  <c r="X176"/>
  <c r="V176"/>
  <c r="T176"/>
  <c r="R176"/>
  <c r="P176"/>
  <c r="O176"/>
  <c r="N176"/>
  <c r="M176"/>
  <c r="L176"/>
  <c r="K176"/>
  <c r="J176"/>
  <c r="I176"/>
  <c r="H176"/>
  <c r="G176"/>
  <c r="F176"/>
  <c r="AH175"/>
  <c r="AG175"/>
  <c r="AF175"/>
  <c r="AE175"/>
  <c r="AD175"/>
  <c r="AC175"/>
  <c r="AB175"/>
  <c r="AA175"/>
  <c r="Z175"/>
  <c r="Y175"/>
  <c r="X175"/>
  <c r="W175"/>
  <c r="V175"/>
  <c r="U175"/>
  <c r="T175"/>
  <c r="S175"/>
  <c r="R175"/>
  <c r="Q175"/>
  <c r="P175"/>
  <c r="O175"/>
  <c r="N175"/>
  <c r="M175"/>
  <c r="L175"/>
  <c r="K175"/>
  <c r="J175"/>
  <c r="I175"/>
  <c r="H175"/>
  <c r="G175"/>
  <c r="F175"/>
  <c r="AH174"/>
  <c r="AG174"/>
  <c r="AF174"/>
  <c r="AE174"/>
  <c r="AD174"/>
  <c r="AC174"/>
  <c r="AB174"/>
  <c r="AA174"/>
  <c r="Z174"/>
  <c r="Y174"/>
  <c r="X174"/>
  <c r="W174"/>
  <c r="V174"/>
  <c r="U174"/>
  <c r="T174"/>
  <c r="S174"/>
  <c r="R174"/>
  <c r="Q174"/>
  <c r="P174"/>
  <c r="O174"/>
  <c r="N174"/>
  <c r="M174"/>
  <c r="L174"/>
  <c r="K174"/>
  <c r="J174"/>
  <c r="I174"/>
  <c r="H174"/>
  <c r="G174"/>
  <c r="F174"/>
  <c r="AH173"/>
  <c r="AG173"/>
  <c r="AF173"/>
  <c r="AE173"/>
  <c r="AD173"/>
  <c r="AC173"/>
  <c r="AB173"/>
  <c r="AA173"/>
  <c r="Z173"/>
  <c r="Y173"/>
  <c r="X173"/>
  <c r="W173"/>
  <c r="V173"/>
  <c r="U173"/>
  <c r="T173"/>
  <c r="S173"/>
  <c r="R173"/>
  <c r="Q173"/>
  <c r="P173"/>
  <c r="O173"/>
  <c r="N173"/>
  <c r="M173"/>
  <c r="L173"/>
  <c r="K173"/>
  <c r="J173"/>
  <c r="I173"/>
  <c r="H173"/>
  <c r="G173"/>
  <c r="F173"/>
  <c r="AH172"/>
  <c r="AG172"/>
  <c r="AF172"/>
  <c r="AE172"/>
  <c r="AD172"/>
  <c r="AC172"/>
  <c r="AB172"/>
  <c r="AA172"/>
  <c r="Z172"/>
  <c r="Y172"/>
  <c r="X172"/>
  <c r="W172"/>
  <c r="V172"/>
  <c r="U172"/>
  <c r="T172"/>
  <c r="S172"/>
  <c r="R172"/>
  <c r="Q172"/>
  <c r="P172"/>
  <c r="O172"/>
  <c r="N172"/>
  <c r="M172"/>
  <c r="L172"/>
  <c r="K172"/>
  <c r="J172"/>
  <c r="I172"/>
  <c r="H172"/>
  <c r="G172"/>
  <c r="F172"/>
  <c r="AH171"/>
  <c r="AG171"/>
  <c r="AF171"/>
  <c r="AE171"/>
  <c r="AD171"/>
  <c r="AC171"/>
  <c r="AB171"/>
  <c r="AA171"/>
  <c r="Z171"/>
  <c r="Y171"/>
  <c r="X171"/>
  <c r="W171"/>
  <c r="V171"/>
  <c r="U171"/>
  <c r="T171"/>
  <c r="S171"/>
  <c r="R171"/>
  <c r="Q171"/>
  <c r="P171"/>
  <c r="O171"/>
  <c r="N171"/>
  <c r="M171"/>
  <c r="L171"/>
  <c r="K171"/>
  <c r="J171"/>
  <c r="I171"/>
  <c r="H171"/>
  <c r="G171"/>
  <c r="F171"/>
  <c r="AH170"/>
  <c r="AG170"/>
  <c r="AF170"/>
  <c r="AE170"/>
  <c r="AD170"/>
  <c r="AC170"/>
  <c r="AB170"/>
  <c r="AA170"/>
  <c r="Z170"/>
  <c r="Y170"/>
  <c r="X170"/>
  <c r="W170"/>
  <c r="V170"/>
  <c r="U170"/>
  <c r="T170"/>
  <c r="S170"/>
  <c r="R170"/>
  <c r="Q170"/>
  <c r="P170"/>
  <c r="O170"/>
  <c r="N170"/>
  <c r="M170"/>
  <c r="L170"/>
  <c r="K170"/>
  <c r="J170"/>
  <c r="I170"/>
  <c r="H170"/>
  <c r="G170"/>
  <c r="F170"/>
  <c r="AH169"/>
  <c r="AG169"/>
  <c r="AF169"/>
  <c r="AE169"/>
  <c r="AD169"/>
  <c r="AC169"/>
  <c r="AB169"/>
  <c r="AA169"/>
  <c r="Z169"/>
  <c r="Y169"/>
  <c r="X169"/>
  <c r="W169"/>
  <c r="V169"/>
  <c r="U169"/>
  <c r="T169"/>
  <c r="S169"/>
  <c r="R169"/>
  <c r="Q169"/>
  <c r="P169"/>
  <c r="O169"/>
  <c r="N169"/>
  <c r="M169"/>
  <c r="L169"/>
  <c r="K169"/>
  <c r="J169"/>
  <c r="I169"/>
  <c r="H169"/>
  <c r="G169"/>
  <c r="F169"/>
  <c r="AH168"/>
  <c r="AG168"/>
  <c r="AF168"/>
  <c r="AE168"/>
  <c r="AD168"/>
  <c r="AC168"/>
  <c r="AB168"/>
  <c r="AA168"/>
  <c r="Z168"/>
  <c r="Y168"/>
  <c r="X168"/>
  <c r="W168"/>
  <c r="V168"/>
  <c r="U168"/>
  <c r="T168"/>
  <c r="S168"/>
  <c r="R168"/>
  <c r="Q168"/>
  <c r="P168"/>
  <c r="O168"/>
  <c r="N168"/>
  <c r="M168"/>
  <c r="L168"/>
  <c r="K168"/>
  <c r="J168"/>
  <c r="I168"/>
  <c r="H168"/>
  <c r="G168"/>
  <c r="F168"/>
  <c r="AH167"/>
  <c r="AG167"/>
  <c r="AF167"/>
  <c r="AE167"/>
  <c r="AD167"/>
  <c r="AC167"/>
  <c r="AB167"/>
  <c r="AA167"/>
  <c r="Z167"/>
  <c r="Y167"/>
  <c r="X167"/>
  <c r="W167"/>
  <c r="V167"/>
  <c r="U167"/>
  <c r="T167"/>
  <c r="S167"/>
  <c r="R167"/>
  <c r="Q167"/>
  <c r="P167"/>
  <c r="O167"/>
  <c r="N167"/>
  <c r="M167"/>
  <c r="L167"/>
  <c r="K167"/>
  <c r="J167"/>
  <c r="I167"/>
  <c r="H167"/>
  <c r="G167"/>
  <c r="F167"/>
  <c r="AH166"/>
  <c r="AG166"/>
  <c r="AF166"/>
  <c r="AE166"/>
  <c r="AD166"/>
  <c r="AC166"/>
  <c r="AB166"/>
  <c r="AA166"/>
  <c r="Z166"/>
  <c r="Y166"/>
  <c r="X166"/>
  <c r="W166"/>
  <c r="V166"/>
  <c r="U166"/>
  <c r="T166"/>
  <c r="S166"/>
  <c r="R166"/>
  <c r="Q166"/>
  <c r="P166"/>
  <c r="O166"/>
  <c r="N166"/>
  <c r="M166"/>
  <c r="L166"/>
  <c r="K166"/>
  <c r="J166"/>
  <c r="I166"/>
  <c r="H166"/>
  <c r="G166"/>
  <c r="F166"/>
  <c r="AH165"/>
  <c r="AG165"/>
  <c r="AF165"/>
  <c r="AE165"/>
  <c r="AD165"/>
  <c r="AC165"/>
  <c r="AB165"/>
  <c r="AA165"/>
  <c r="Z165"/>
  <c r="Y165"/>
  <c r="X165"/>
  <c r="W165"/>
  <c r="V165"/>
  <c r="U165"/>
  <c r="T165"/>
  <c r="S165"/>
  <c r="R165"/>
  <c r="Q165"/>
  <c r="P165"/>
  <c r="O165"/>
  <c r="N165"/>
  <c r="M165"/>
  <c r="L165"/>
  <c r="K165"/>
  <c r="J165"/>
  <c r="I165"/>
  <c r="H165"/>
  <c r="G165"/>
  <c r="F165"/>
  <c r="AH164"/>
  <c r="AG164"/>
  <c r="AF164"/>
  <c r="AE164"/>
  <c r="AD164"/>
  <c r="AC164"/>
  <c r="AB164"/>
  <c r="AA164"/>
  <c r="Z164"/>
  <c r="Y164"/>
  <c r="X164"/>
  <c r="W164"/>
  <c r="V164"/>
  <c r="U164"/>
  <c r="T164"/>
  <c r="S164"/>
  <c r="R164"/>
  <c r="Q164"/>
  <c r="P164"/>
  <c r="O164"/>
  <c r="N164"/>
  <c r="M164"/>
  <c r="L164"/>
  <c r="K164"/>
  <c r="J164"/>
  <c r="I164"/>
  <c r="H164"/>
  <c r="G164"/>
  <c r="F164"/>
  <c r="AH163"/>
  <c r="AG163"/>
  <c r="AF163"/>
  <c r="AE163"/>
  <c r="AD163"/>
  <c r="AC163"/>
  <c r="AB163"/>
  <c r="AA163"/>
  <c r="Z163"/>
  <c r="Y163"/>
  <c r="X163"/>
  <c r="W163"/>
  <c r="V163"/>
  <c r="U163"/>
  <c r="T163"/>
  <c r="S163"/>
  <c r="R163"/>
  <c r="Q163"/>
  <c r="P163"/>
  <c r="O163"/>
  <c r="N163"/>
  <c r="M163"/>
  <c r="L163"/>
  <c r="K163"/>
  <c r="J163"/>
  <c r="I163"/>
  <c r="H163"/>
  <c r="G163"/>
  <c r="F163"/>
  <c r="AH162"/>
  <c r="AG162"/>
  <c r="AF162"/>
  <c r="AE162"/>
  <c r="AD162"/>
  <c r="AC162"/>
  <c r="AB162"/>
  <c r="AA162"/>
  <c r="Z162"/>
  <c r="Y162"/>
  <c r="X162"/>
  <c r="W162"/>
  <c r="V162"/>
  <c r="U162"/>
  <c r="T162"/>
  <c r="S162"/>
  <c r="R162"/>
  <c r="Q162"/>
  <c r="P162"/>
  <c r="O162"/>
  <c r="N162"/>
  <c r="M162"/>
  <c r="L162"/>
  <c r="K162"/>
  <c r="J162"/>
  <c r="I162"/>
  <c r="H162"/>
  <c r="G162"/>
  <c r="F162"/>
  <c r="AH161"/>
  <c r="AG161"/>
  <c r="AF161"/>
  <c r="AE161"/>
  <c r="AD161"/>
  <c r="AC161"/>
  <c r="AB161"/>
  <c r="AA161"/>
  <c r="Z161"/>
  <c r="Y161"/>
  <c r="X161"/>
  <c r="W161"/>
  <c r="V161"/>
  <c r="U161"/>
  <c r="T161"/>
  <c r="S161"/>
  <c r="R161"/>
  <c r="Q161"/>
  <c r="P161"/>
  <c r="O161"/>
  <c r="N161"/>
  <c r="M161"/>
  <c r="L161"/>
  <c r="K161"/>
  <c r="J161"/>
  <c r="I161"/>
  <c r="H161"/>
  <c r="G161"/>
  <c r="F161"/>
  <c r="AH160"/>
  <c r="AG160"/>
  <c r="AF160"/>
  <c r="AE160"/>
  <c r="AD160"/>
  <c r="AC160"/>
  <c r="AB160"/>
  <c r="AA160"/>
  <c r="Z160"/>
  <c r="Y160"/>
  <c r="X160"/>
  <c r="W160"/>
  <c r="V160"/>
  <c r="U160"/>
  <c r="T160"/>
  <c r="S160"/>
  <c r="R160"/>
  <c r="Q160"/>
  <c r="P160"/>
  <c r="O160"/>
  <c r="N160"/>
  <c r="M160"/>
  <c r="L160"/>
  <c r="K160"/>
  <c r="J160"/>
  <c r="I160"/>
  <c r="H160"/>
  <c r="G160"/>
  <c r="F160"/>
  <c r="AH159"/>
  <c r="AG159"/>
  <c r="AF159"/>
  <c r="AE159"/>
  <c r="AC159"/>
  <c r="Z159"/>
  <c r="Y159"/>
  <c r="X159"/>
  <c r="W159"/>
  <c r="V159"/>
  <c r="U159"/>
  <c r="T159"/>
  <c r="S159"/>
  <c r="R159"/>
  <c r="O159"/>
  <c r="N159"/>
  <c r="M159"/>
  <c r="L159"/>
  <c r="K159"/>
  <c r="J159"/>
  <c r="I159"/>
  <c r="H159"/>
  <c r="G159"/>
  <c r="AN115"/>
  <c r="AM115"/>
  <c r="AL115"/>
  <c r="AK115"/>
  <c r="AJ115"/>
  <c r="AI115"/>
  <c r="AN114"/>
  <c r="AM114"/>
  <c r="AL114"/>
  <c r="AK114"/>
  <c r="AJ114"/>
  <c r="AI114"/>
  <c r="AN113"/>
  <c r="AM113"/>
  <c r="AL113"/>
  <c r="AK113"/>
  <c r="AJ113"/>
  <c r="AI113"/>
  <c r="AN112"/>
  <c r="AM112"/>
  <c r="AL112"/>
  <c r="AK112"/>
  <c r="AJ112"/>
  <c r="AI112"/>
  <c r="AN111"/>
  <c r="AM111"/>
  <c r="AL111"/>
  <c r="AK111"/>
  <c r="AJ111"/>
  <c r="AI111"/>
  <c r="AN110"/>
  <c r="AM110"/>
  <c r="AL110"/>
  <c r="AK110"/>
  <c r="AJ110"/>
  <c r="AI110"/>
  <c r="AN109"/>
  <c r="AM109"/>
  <c r="AL109"/>
  <c r="AK109"/>
  <c r="AJ109"/>
  <c r="AI109"/>
  <c r="AN108"/>
  <c r="AM108"/>
  <c r="AL108"/>
  <c r="AK108"/>
  <c r="AJ108"/>
  <c r="AI108"/>
  <c r="AN107"/>
  <c r="AM107"/>
  <c r="AL107"/>
  <c r="AK107"/>
  <c r="AJ107"/>
  <c r="AI107"/>
  <c r="AN106"/>
  <c r="AM106"/>
  <c r="AL106"/>
  <c r="AK106"/>
  <c r="AJ106"/>
  <c r="AI106"/>
  <c r="AN105"/>
  <c r="AM105"/>
  <c r="AL105"/>
  <c r="AK105"/>
  <c r="AJ105"/>
  <c r="AI105"/>
  <c r="AN104"/>
  <c r="AM104"/>
  <c r="AL104"/>
  <c r="AK104"/>
  <c r="AJ104"/>
  <c r="AI104"/>
  <c r="AN103"/>
  <c r="AM103"/>
  <c r="AL103"/>
  <c r="AK103"/>
  <c r="AJ103"/>
  <c r="AI103"/>
  <c r="AN102"/>
  <c r="AM102"/>
  <c r="AL102"/>
  <c r="AK102"/>
  <c r="AJ102"/>
  <c r="AI102"/>
  <c r="AN101"/>
  <c r="AM101"/>
  <c r="AL101"/>
  <c r="AK101"/>
  <c r="AJ101"/>
  <c r="AI101"/>
  <c r="AN100"/>
  <c r="AM100"/>
  <c r="AL100"/>
  <c r="AK100"/>
  <c r="AJ100"/>
  <c r="AI100"/>
  <c r="AN99"/>
  <c r="AM99"/>
  <c r="AL99"/>
  <c r="AK99"/>
  <c r="AJ99"/>
  <c r="AI99"/>
  <c r="AN98"/>
  <c r="AM98"/>
  <c r="AL98"/>
  <c r="AK98"/>
  <c r="AJ98"/>
  <c r="AI98"/>
  <c r="AN97"/>
  <c r="AM97"/>
  <c r="AL97"/>
  <c r="AK97"/>
  <c r="AJ97"/>
  <c r="AI97"/>
  <c r="AN96"/>
  <c r="AM96"/>
  <c r="AL96"/>
  <c r="AK96"/>
  <c r="AJ96"/>
  <c r="AI96"/>
  <c r="AN95"/>
  <c r="AM95"/>
  <c r="AL95"/>
  <c r="AK95"/>
  <c r="AJ95"/>
  <c r="AI95"/>
  <c r="AN94"/>
  <c r="AM94"/>
  <c r="AL94"/>
  <c r="AK94"/>
  <c r="AJ94"/>
  <c r="AI94"/>
  <c r="AN93"/>
  <c r="AM93"/>
  <c r="AL93"/>
  <c r="AK93"/>
  <c r="AJ93"/>
  <c r="AI93"/>
  <c r="AN92"/>
  <c r="AM92"/>
  <c r="AL92"/>
  <c r="AK92"/>
  <c r="AJ92"/>
  <c r="AI92"/>
  <c r="AN91"/>
  <c r="AM91"/>
  <c r="AL91"/>
  <c r="AK91"/>
  <c r="AJ91"/>
  <c r="AI91"/>
  <c r="AN90"/>
  <c r="AM90"/>
  <c r="AL90"/>
  <c r="AK90"/>
  <c r="AJ90"/>
  <c r="AI90"/>
  <c r="AN89"/>
  <c r="AM89"/>
  <c r="AL89"/>
  <c r="AK89"/>
  <c r="AJ89"/>
  <c r="AI89"/>
  <c r="AN88"/>
  <c r="AM88"/>
  <c r="AL88"/>
  <c r="AK88"/>
  <c r="AJ88"/>
  <c r="AI88"/>
  <c r="AN87"/>
  <c r="AM87"/>
  <c r="AL87"/>
  <c r="AK87"/>
  <c r="AJ87"/>
  <c r="AI87"/>
  <c r="AN86"/>
  <c r="AM86"/>
  <c r="AL86"/>
  <c r="AK86"/>
  <c r="AJ86"/>
  <c r="AI86"/>
  <c r="AN85"/>
  <c r="AM85"/>
  <c r="AL85"/>
  <c r="AK85"/>
  <c r="AJ85"/>
  <c r="AI85"/>
  <c r="AN84"/>
  <c r="AM84"/>
  <c r="AL84"/>
  <c r="AK84"/>
  <c r="AJ84"/>
  <c r="AI84"/>
  <c r="AN83"/>
  <c r="AM83"/>
  <c r="AL83"/>
  <c r="AK83"/>
  <c r="AJ83"/>
  <c r="AI83"/>
  <c r="AN82"/>
  <c r="AM82"/>
  <c r="AL82"/>
  <c r="AK82"/>
  <c r="AJ82"/>
  <c r="AI82"/>
  <c r="AF78"/>
  <c r="AH115" s="1"/>
  <c r="AE78"/>
  <c r="AG115" s="1"/>
  <c r="AD78"/>
  <c r="AC78"/>
  <c r="AE115" s="1"/>
  <c r="AB78"/>
  <c r="AA78"/>
  <c r="AC115" s="1"/>
  <c r="Z78"/>
  <c r="Y78"/>
  <c r="AA115" s="1"/>
  <c r="X78"/>
  <c r="W78"/>
  <c r="Y115" s="1"/>
  <c r="V78"/>
  <c r="U78"/>
  <c r="W115" s="1"/>
  <c r="T78"/>
  <c r="S78"/>
  <c r="U115" s="1"/>
  <c r="R78"/>
  <c r="Q78"/>
  <c r="S115" s="1"/>
  <c r="P78"/>
  <c r="O78"/>
  <c r="Q115" s="1"/>
  <c r="N78"/>
  <c r="M78"/>
  <c r="O115" s="1"/>
  <c r="L78"/>
  <c r="K78"/>
  <c r="M115" s="1"/>
  <c r="J78"/>
  <c r="I78"/>
  <c r="K115" s="1"/>
  <c r="H78"/>
  <c r="G78"/>
  <c r="I115" s="1"/>
  <c r="F78"/>
  <c r="E78"/>
  <c r="G115" s="1"/>
  <c r="D78"/>
  <c r="AF77"/>
  <c r="AH114" s="1"/>
  <c r="AE77"/>
  <c r="AD77"/>
  <c r="AF114" s="1"/>
  <c r="AC77"/>
  <c r="AB77"/>
  <c r="AD114" s="1"/>
  <c r="AA77"/>
  <c r="Z77"/>
  <c r="AB114" s="1"/>
  <c r="Y77"/>
  <c r="X77"/>
  <c r="Z114" s="1"/>
  <c r="W77"/>
  <c r="V77"/>
  <c r="X114" s="1"/>
  <c r="U77"/>
  <c r="T77"/>
  <c r="V114" s="1"/>
  <c r="S77"/>
  <c r="R77"/>
  <c r="T114" s="1"/>
  <c r="Q77"/>
  <c r="P77"/>
  <c r="R114" s="1"/>
  <c r="O77"/>
  <c r="N77"/>
  <c r="P114" s="1"/>
  <c r="M77"/>
  <c r="L77"/>
  <c r="N114" s="1"/>
  <c r="K77"/>
  <c r="J77"/>
  <c r="L114" s="1"/>
  <c r="I77"/>
  <c r="H77"/>
  <c r="J114" s="1"/>
  <c r="G77"/>
  <c r="F77"/>
  <c r="H114" s="1"/>
  <c r="E77"/>
  <c r="D77"/>
  <c r="F114" s="1"/>
  <c r="AF76"/>
  <c r="AH113" s="1"/>
  <c r="AE76"/>
  <c r="AG113" s="1"/>
  <c r="AD76"/>
  <c r="AC76"/>
  <c r="AE113" s="1"/>
  <c r="AB76"/>
  <c r="AA76"/>
  <c r="AC113" s="1"/>
  <c r="Z76"/>
  <c r="Y76"/>
  <c r="AA113" s="1"/>
  <c r="X76"/>
  <c r="W76"/>
  <c r="Y113" s="1"/>
  <c r="V76"/>
  <c r="U76"/>
  <c r="W113" s="1"/>
  <c r="T76"/>
  <c r="S76"/>
  <c r="U113" s="1"/>
  <c r="R76"/>
  <c r="Q76"/>
  <c r="S113" s="1"/>
  <c r="P76"/>
  <c r="O76"/>
  <c r="Q113" s="1"/>
  <c r="N76"/>
  <c r="M76"/>
  <c r="O113" s="1"/>
  <c r="L76"/>
  <c r="K76"/>
  <c r="M113" s="1"/>
  <c r="J76"/>
  <c r="I76"/>
  <c r="K113" s="1"/>
  <c r="H76"/>
  <c r="G76"/>
  <c r="I113" s="1"/>
  <c r="F76"/>
  <c r="E76"/>
  <c r="G113" s="1"/>
  <c r="D76"/>
  <c r="AF75"/>
  <c r="AH112" s="1"/>
  <c r="AE75"/>
  <c r="AD75"/>
  <c r="AF112" s="1"/>
  <c r="AC75"/>
  <c r="AB75"/>
  <c r="AD112" s="1"/>
  <c r="AA75"/>
  <c r="Z75"/>
  <c r="AB112" s="1"/>
  <c r="Y75"/>
  <c r="X75"/>
  <c r="Z112" s="1"/>
  <c r="W75"/>
  <c r="V75"/>
  <c r="X112" s="1"/>
  <c r="U75"/>
  <c r="T75"/>
  <c r="V112" s="1"/>
  <c r="S75"/>
  <c r="R75"/>
  <c r="T112" s="1"/>
  <c r="Q75"/>
  <c r="P75"/>
  <c r="R112" s="1"/>
  <c r="O75"/>
  <c r="N75"/>
  <c r="P112" s="1"/>
  <c r="M75"/>
  <c r="L75"/>
  <c r="N112" s="1"/>
  <c r="K75"/>
  <c r="J75"/>
  <c r="L112" s="1"/>
  <c r="I75"/>
  <c r="H75"/>
  <c r="J112" s="1"/>
  <c r="G75"/>
  <c r="F75"/>
  <c r="H112" s="1"/>
  <c r="E75"/>
  <c r="D75"/>
  <c r="F112" s="1"/>
  <c r="AF74"/>
  <c r="AH111" s="1"/>
  <c r="AE74"/>
  <c r="AG111" s="1"/>
  <c r="AD74"/>
  <c r="AC74"/>
  <c r="AE111" s="1"/>
  <c r="AB74"/>
  <c r="AA74"/>
  <c r="AC111" s="1"/>
  <c r="Z74"/>
  <c r="Y74"/>
  <c r="AA111" s="1"/>
  <c r="X74"/>
  <c r="W74"/>
  <c r="Y111" s="1"/>
  <c r="V74"/>
  <c r="U74"/>
  <c r="W111" s="1"/>
  <c r="T74"/>
  <c r="S74"/>
  <c r="U111" s="1"/>
  <c r="R74"/>
  <c r="Q74"/>
  <c r="S111" s="1"/>
  <c r="P74"/>
  <c r="O74"/>
  <c r="Q111" s="1"/>
  <c r="N74"/>
  <c r="M74"/>
  <c r="O111" s="1"/>
  <c r="L74"/>
  <c r="K74"/>
  <c r="M111" s="1"/>
  <c r="J74"/>
  <c r="I74"/>
  <c r="K111" s="1"/>
  <c r="H74"/>
  <c r="G74"/>
  <c r="I111" s="1"/>
  <c r="F74"/>
  <c r="E74"/>
  <c r="G111" s="1"/>
  <c r="D74"/>
  <c r="AF73"/>
  <c r="AH110" s="1"/>
  <c r="AE73"/>
  <c r="AD73"/>
  <c r="AF110" s="1"/>
  <c r="AC73"/>
  <c r="AB73"/>
  <c r="AD110" s="1"/>
  <c r="AA73"/>
  <c r="Z73"/>
  <c r="AB110" s="1"/>
  <c r="Y73"/>
  <c r="X73"/>
  <c r="Z110" s="1"/>
  <c r="W73"/>
  <c r="V73"/>
  <c r="X110" s="1"/>
  <c r="U73"/>
  <c r="T73"/>
  <c r="V110" s="1"/>
  <c r="S73"/>
  <c r="R73"/>
  <c r="T110" s="1"/>
  <c r="Q73"/>
  <c r="P73"/>
  <c r="R110" s="1"/>
  <c r="O73"/>
  <c r="N73"/>
  <c r="P110" s="1"/>
  <c r="M73"/>
  <c r="L73"/>
  <c r="N110" s="1"/>
  <c r="K73"/>
  <c r="J73"/>
  <c r="L110" s="1"/>
  <c r="I73"/>
  <c r="H73"/>
  <c r="J110" s="1"/>
  <c r="G73"/>
  <c r="F73"/>
  <c r="H110" s="1"/>
  <c r="E73"/>
  <c r="D73"/>
  <c r="F110" s="1"/>
  <c r="AF72"/>
  <c r="AH109" s="1"/>
  <c r="AE72"/>
  <c r="AG109" s="1"/>
  <c r="AD72"/>
  <c r="AC72"/>
  <c r="AE109" s="1"/>
  <c r="AB72"/>
  <c r="AA72"/>
  <c r="AC109" s="1"/>
  <c r="Z72"/>
  <c r="Y72"/>
  <c r="AA109" s="1"/>
  <c r="X72"/>
  <c r="W72"/>
  <c r="Y109" s="1"/>
  <c r="V72"/>
  <c r="U72"/>
  <c r="W109" s="1"/>
  <c r="T72"/>
  <c r="S72"/>
  <c r="U109" s="1"/>
  <c r="R72"/>
  <c r="Q72"/>
  <c r="S109" s="1"/>
  <c r="P72"/>
  <c r="O72"/>
  <c r="Q109" s="1"/>
  <c r="N72"/>
  <c r="M72"/>
  <c r="O109" s="1"/>
  <c r="L72"/>
  <c r="K72"/>
  <c r="M109" s="1"/>
  <c r="J72"/>
  <c r="I72"/>
  <c r="K109" s="1"/>
  <c r="H72"/>
  <c r="G72"/>
  <c r="I109" s="1"/>
  <c r="F72"/>
  <c r="E72"/>
  <c r="G109" s="1"/>
  <c r="D72"/>
  <c r="AF71"/>
  <c r="AH108" s="1"/>
  <c r="AE71"/>
  <c r="AD71"/>
  <c r="AF108" s="1"/>
  <c r="AC71"/>
  <c r="AB71"/>
  <c r="AD108" s="1"/>
  <c r="AA71"/>
  <c r="Z71"/>
  <c r="AB108" s="1"/>
  <c r="Y71"/>
  <c r="X71"/>
  <c r="Z108" s="1"/>
  <c r="W71"/>
  <c r="V71"/>
  <c r="X108" s="1"/>
  <c r="U71"/>
  <c r="T71"/>
  <c r="V108" s="1"/>
  <c r="S71"/>
  <c r="R71"/>
  <c r="T108" s="1"/>
  <c r="Q71"/>
  <c r="P71"/>
  <c r="R108" s="1"/>
  <c r="O71"/>
  <c r="N71"/>
  <c r="P108" s="1"/>
  <c r="M71"/>
  <c r="L71"/>
  <c r="N108" s="1"/>
  <c r="K71"/>
  <c r="J71"/>
  <c r="L108" s="1"/>
  <c r="I71"/>
  <c r="H71"/>
  <c r="J108" s="1"/>
  <c r="G71"/>
  <c r="F71"/>
  <c r="H108" s="1"/>
  <c r="E71"/>
  <c r="D71"/>
  <c r="F108" s="1"/>
  <c r="AF70"/>
  <c r="AH107" s="1"/>
  <c r="AE70"/>
  <c r="AG107" s="1"/>
  <c r="AD70"/>
  <c r="AC70"/>
  <c r="AE107" s="1"/>
  <c r="AB70"/>
  <c r="AA70"/>
  <c r="AC107" s="1"/>
  <c r="Z70"/>
  <c r="Y70"/>
  <c r="AA107" s="1"/>
  <c r="X70"/>
  <c r="W70"/>
  <c r="Y107" s="1"/>
  <c r="V70"/>
  <c r="U70"/>
  <c r="W107" s="1"/>
  <c r="T70"/>
  <c r="S70"/>
  <c r="U107" s="1"/>
  <c r="R70"/>
  <c r="Q70"/>
  <c r="S107" s="1"/>
  <c r="P70"/>
  <c r="O70"/>
  <c r="Q107" s="1"/>
  <c r="N70"/>
  <c r="M70"/>
  <c r="O107" s="1"/>
  <c r="L70"/>
  <c r="K70"/>
  <c r="M107" s="1"/>
  <c r="J70"/>
  <c r="I70"/>
  <c r="K107" s="1"/>
  <c r="H70"/>
  <c r="G70"/>
  <c r="I107" s="1"/>
  <c r="F70"/>
  <c r="E70"/>
  <c r="G107" s="1"/>
  <c r="D70"/>
  <c r="AF69"/>
  <c r="AH106" s="1"/>
  <c r="AE69"/>
  <c r="AD69"/>
  <c r="AF106" s="1"/>
  <c r="AC69"/>
  <c r="AB69"/>
  <c r="AD106" s="1"/>
  <c r="AA69"/>
  <c r="Z69"/>
  <c r="AB106" s="1"/>
  <c r="Y69"/>
  <c r="X69"/>
  <c r="Z106" s="1"/>
  <c r="W69"/>
  <c r="V69"/>
  <c r="X106" s="1"/>
  <c r="U69"/>
  <c r="T69"/>
  <c r="V106" s="1"/>
  <c r="S69"/>
  <c r="R69"/>
  <c r="T106" s="1"/>
  <c r="Q69"/>
  <c r="P69"/>
  <c r="R106" s="1"/>
  <c r="O69"/>
  <c r="N69"/>
  <c r="P106" s="1"/>
  <c r="M69"/>
  <c r="L69"/>
  <c r="N106" s="1"/>
  <c r="K69"/>
  <c r="J69"/>
  <c r="L106" s="1"/>
  <c r="I69"/>
  <c r="H69"/>
  <c r="J106" s="1"/>
  <c r="G69"/>
  <c r="F69"/>
  <c r="H106" s="1"/>
  <c r="E69"/>
  <c r="D69"/>
  <c r="F106" s="1"/>
  <c r="AF68"/>
  <c r="AH105" s="1"/>
  <c r="AE68"/>
  <c r="AG105" s="1"/>
  <c r="AD68"/>
  <c r="AC68"/>
  <c r="AE105" s="1"/>
  <c r="AB68"/>
  <c r="AA68"/>
  <c r="AC105" s="1"/>
  <c r="Z68"/>
  <c r="Y68"/>
  <c r="AA105" s="1"/>
  <c r="X68"/>
  <c r="W68"/>
  <c r="Y105" s="1"/>
  <c r="V68"/>
  <c r="U68"/>
  <c r="W105" s="1"/>
  <c r="T68"/>
  <c r="S68"/>
  <c r="U105" s="1"/>
  <c r="R68"/>
  <c r="Q68"/>
  <c r="S105" s="1"/>
  <c r="P68"/>
  <c r="O68"/>
  <c r="Q105" s="1"/>
  <c r="N68"/>
  <c r="M68"/>
  <c r="O105" s="1"/>
  <c r="L68"/>
  <c r="K68"/>
  <c r="M105" s="1"/>
  <c r="J68"/>
  <c r="I68"/>
  <c r="K105" s="1"/>
  <c r="H68"/>
  <c r="G68"/>
  <c r="I105" s="1"/>
  <c r="F68"/>
  <c r="E68"/>
  <c r="G105" s="1"/>
  <c r="D68"/>
  <c r="AF67"/>
  <c r="AH104" s="1"/>
  <c r="AE67"/>
  <c r="AD67"/>
  <c r="AF104" s="1"/>
  <c r="AC67"/>
  <c r="AB67"/>
  <c r="AD104" s="1"/>
  <c r="AA67"/>
  <c r="Z67"/>
  <c r="AB104" s="1"/>
  <c r="Y67"/>
  <c r="X67"/>
  <c r="Z104" s="1"/>
  <c r="W67"/>
  <c r="V67"/>
  <c r="X104" s="1"/>
  <c r="U67"/>
  <c r="T67"/>
  <c r="V104" s="1"/>
  <c r="S67"/>
  <c r="R67"/>
  <c r="T104" s="1"/>
  <c r="Q67"/>
  <c r="P67"/>
  <c r="R104" s="1"/>
  <c r="O67"/>
  <c r="N67"/>
  <c r="P104" s="1"/>
  <c r="M67"/>
  <c r="L67"/>
  <c r="N104" s="1"/>
  <c r="K67"/>
  <c r="J67"/>
  <c r="L104" s="1"/>
  <c r="I67"/>
  <c r="H67"/>
  <c r="J104" s="1"/>
  <c r="G67"/>
  <c r="F67"/>
  <c r="H104" s="1"/>
  <c r="E67"/>
  <c r="D67"/>
  <c r="F104" s="1"/>
  <c r="AF66"/>
  <c r="AH103" s="1"/>
  <c r="AE66"/>
  <c r="AG103" s="1"/>
  <c r="AD66"/>
  <c r="AC66"/>
  <c r="AE103" s="1"/>
  <c r="AB66"/>
  <c r="AA66"/>
  <c r="AC103" s="1"/>
  <c r="Z66"/>
  <c r="Y66"/>
  <c r="AA103" s="1"/>
  <c r="X66"/>
  <c r="W66"/>
  <c r="Y103" s="1"/>
  <c r="V66"/>
  <c r="U66"/>
  <c r="W103" s="1"/>
  <c r="T66"/>
  <c r="S66"/>
  <c r="U103" s="1"/>
  <c r="R66"/>
  <c r="Q66"/>
  <c r="S103" s="1"/>
  <c r="P66"/>
  <c r="O66"/>
  <c r="Q103" s="1"/>
  <c r="N66"/>
  <c r="M66"/>
  <c r="O103" s="1"/>
  <c r="L66"/>
  <c r="K66"/>
  <c r="M103" s="1"/>
  <c r="J66"/>
  <c r="I66"/>
  <c r="K103" s="1"/>
  <c r="H66"/>
  <c r="G66"/>
  <c r="I103" s="1"/>
  <c r="F66"/>
  <c r="E66"/>
  <c r="G103" s="1"/>
  <c r="D66"/>
  <c r="AF65"/>
  <c r="AH102" s="1"/>
  <c r="AE65"/>
  <c r="AD65"/>
  <c r="AF102" s="1"/>
  <c r="AC65"/>
  <c r="AB65"/>
  <c r="AD102" s="1"/>
  <c r="AA65"/>
  <c r="Z65"/>
  <c r="AB102" s="1"/>
  <c r="Y65"/>
  <c r="X65"/>
  <c r="Z102" s="1"/>
  <c r="W65"/>
  <c r="V65"/>
  <c r="X102" s="1"/>
  <c r="U65"/>
  <c r="T65"/>
  <c r="V102" s="1"/>
  <c r="S65"/>
  <c r="R65"/>
  <c r="T102" s="1"/>
  <c r="Q65"/>
  <c r="P65"/>
  <c r="R102" s="1"/>
  <c r="O65"/>
  <c r="N65"/>
  <c r="P102" s="1"/>
  <c r="M65"/>
  <c r="L65"/>
  <c r="N102" s="1"/>
  <c r="K65"/>
  <c r="J65"/>
  <c r="L102" s="1"/>
  <c r="I65"/>
  <c r="H65"/>
  <c r="J102" s="1"/>
  <c r="G65"/>
  <c r="F65"/>
  <c r="H102" s="1"/>
  <c r="E65"/>
  <c r="D65"/>
  <c r="F102" s="1"/>
  <c r="AF64"/>
  <c r="AH101" s="1"/>
  <c r="AE64"/>
  <c r="AG101" s="1"/>
  <c r="AD64"/>
  <c r="AC64"/>
  <c r="AE101" s="1"/>
  <c r="AB64"/>
  <c r="AA64"/>
  <c r="AC101" s="1"/>
  <c r="Z64"/>
  <c r="Y64"/>
  <c r="AA101" s="1"/>
  <c r="X64"/>
  <c r="W64"/>
  <c r="Y101" s="1"/>
  <c r="V64"/>
  <c r="U64"/>
  <c r="W101" s="1"/>
  <c r="T64"/>
  <c r="S64"/>
  <c r="U101" s="1"/>
  <c r="R64"/>
  <c r="Q64"/>
  <c r="S101" s="1"/>
  <c r="P64"/>
  <c r="O64"/>
  <c r="Q101" s="1"/>
  <c r="N64"/>
  <c r="M64"/>
  <c r="O101" s="1"/>
  <c r="L64"/>
  <c r="K64"/>
  <c r="M101" s="1"/>
  <c r="J64"/>
  <c r="I64"/>
  <c r="K101" s="1"/>
  <c r="H64"/>
  <c r="G64"/>
  <c r="I101" s="1"/>
  <c r="F64"/>
  <c r="E64"/>
  <c r="G101" s="1"/>
  <c r="D64"/>
  <c r="AF63"/>
  <c r="AH100" s="1"/>
  <c r="AE63"/>
  <c r="AD63"/>
  <c r="AF100" s="1"/>
  <c r="AC63"/>
  <c r="AB63"/>
  <c r="AD100" s="1"/>
  <c r="AA63"/>
  <c r="Z63"/>
  <c r="AB100" s="1"/>
  <c r="Y63"/>
  <c r="X63"/>
  <c r="Z100" s="1"/>
  <c r="W63"/>
  <c r="V63"/>
  <c r="X100" s="1"/>
  <c r="U63"/>
  <c r="T63"/>
  <c r="V100" s="1"/>
  <c r="S63"/>
  <c r="R63"/>
  <c r="T100" s="1"/>
  <c r="Q63"/>
  <c r="P63"/>
  <c r="R100" s="1"/>
  <c r="O63"/>
  <c r="N63"/>
  <c r="P100" s="1"/>
  <c r="M63"/>
  <c r="L63"/>
  <c r="N100" s="1"/>
  <c r="K63"/>
  <c r="J63"/>
  <c r="L100" s="1"/>
  <c r="I63"/>
  <c r="H63"/>
  <c r="J100" s="1"/>
  <c r="G63"/>
  <c r="F63"/>
  <c r="H100" s="1"/>
  <c r="E63"/>
  <c r="D63"/>
  <c r="F100" s="1"/>
  <c r="AF62"/>
  <c r="AH99" s="1"/>
  <c r="AE62"/>
  <c r="AG99" s="1"/>
  <c r="AD62"/>
  <c r="AC62"/>
  <c r="AE99" s="1"/>
  <c r="AB62"/>
  <c r="AA62"/>
  <c r="AC99" s="1"/>
  <c r="Z62"/>
  <c r="Y62"/>
  <c r="AA99" s="1"/>
  <c r="X62"/>
  <c r="W62"/>
  <c r="Y99" s="1"/>
  <c r="V62"/>
  <c r="U62"/>
  <c r="W99" s="1"/>
  <c r="T62"/>
  <c r="S62"/>
  <c r="U99" s="1"/>
  <c r="R62"/>
  <c r="Q62"/>
  <c r="S99" s="1"/>
  <c r="P62"/>
  <c r="O62"/>
  <c r="Q99" s="1"/>
  <c r="N62"/>
  <c r="M62"/>
  <c r="O99" s="1"/>
  <c r="L62"/>
  <c r="K62"/>
  <c r="M99" s="1"/>
  <c r="J62"/>
  <c r="I62"/>
  <c r="K99" s="1"/>
  <c r="H62"/>
  <c r="G62"/>
  <c r="I99" s="1"/>
  <c r="F62"/>
  <c r="E62"/>
  <c r="G99" s="1"/>
  <c r="D62"/>
  <c r="AF61"/>
  <c r="AH98" s="1"/>
  <c r="AE61"/>
  <c r="AD61"/>
  <c r="AF98" s="1"/>
  <c r="AC61"/>
  <c r="AB61"/>
  <c r="AD98" s="1"/>
  <c r="AA61"/>
  <c r="Z61"/>
  <c r="AB98" s="1"/>
  <c r="Y61"/>
  <c r="X61"/>
  <c r="Z98" s="1"/>
  <c r="W61"/>
  <c r="V61"/>
  <c r="X98" s="1"/>
  <c r="U61"/>
  <c r="T61"/>
  <c r="V98" s="1"/>
  <c r="S61"/>
  <c r="R61"/>
  <c r="T98" s="1"/>
  <c r="Q61"/>
  <c r="P61"/>
  <c r="R98" s="1"/>
  <c r="O61"/>
  <c r="N61"/>
  <c r="P98" s="1"/>
  <c r="M61"/>
  <c r="L61"/>
  <c r="N98" s="1"/>
  <c r="K61"/>
  <c r="J61"/>
  <c r="L98" s="1"/>
  <c r="I61"/>
  <c r="H61"/>
  <c r="J98" s="1"/>
  <c r="G61"/>
  <c r="F61"/>
  <c r="H98" s="1"/>
  <c r="E61"/>
  <c r="D61"/>
  <c r="F98" s="1"/>
  <c r="AF60"/>
  <c r="AH97" s="1"/>
  <c r="AE60"/>
  <c r="AG97" s="1"/>
  <c r="AD60"/>
  <c r="AC60"/>
  <c r="AE97" s="1"/>
  <c r="AB60"/>
  <c r="AA60"/>
  <c r="AC97" s="1"/>
  <c r="Z60"/>
  <c r="Y60"/>
  <c r="AA97" s="1"/>
  <c r="X60"/>
  <c r="W60"/>
  <c r="Y97" s="1"/>
  <c r="V60"/>
  <c r="U60"/>
  <c r="W97" s="1"/>
  <c r="T60"/>
  <c r="S60"/>
  <c r="U97" s="1"/>
  <c r="R60"/>
  <c r="Q60"/>
  <c r="S97" s="1"/>
  <c r="P60"/>
  <c r="O60"/>
  <c r="Q97" s="1"/>
  <c r="N60"/>
  <c r="M60"/>
  <c r="O97" s="1"/>
  <c r="L60"/>
  <c r="K60"/>
  <c r="M97" s="1"/>
  <c r="J60"/>
  <c r="I60"/>
  <c r="K97" s="1"/>
  <c r="H60"/>
  <c r="G60"/>
  <c r="I97" s="1"/>
  <c r="F60"/>
  <c r="E60"/>
  <c r="G97" s="1"/>
  <c r="D60"/>
  <c r="AF59"/>
  <c r="AH96" s="1"/>
  <c r="AE59"/>
  <c r="AD59"/>
  <c r="AF96" s="1"/>
  <c r="AC59"/>
  <c r="AB59"/>
  <c r="AD96" s="1"/>
  <c r="AA59"/>
  <c r="Z59"/>
  <c r="AB96" s="1"/>
  <c r="Y59"/>
  <c r="X59"/>
  <c r="Z96" s="1"/>
  <c r="W59"/>
  <c r="V59"/>
  <c r="X96" s="1"/>
  <c r="U59"/>
  <c r="T59"/>
  <c r="V96" s="1"/>
  <c r="S59"/>
  <c r="R59"/>
  <c r="T96" s="1"/>
  <c r="Q59"/>
  <c r="P59"/>
  <c r="R96" s="1"/>
  <c r="O59"/>
  <c r="N59"/>
  <c r="P96" s="1"/>
  <c r="M59"/>
  <c r="L59"/>
  <c r="N96" s="1"/>
  <c r="K59"/>
  <c r="J59"/>
  <c r="L96" s="1"/>
  <c r="I59"/>
  <c r="H59"/>
  <c r="J96" s="1"/>
  <c r="G59"/>
  <c r="F59"/>
  <c r="H96" s="1"/>
  <c r="E59"/>
  <c r="D59"/>
  <c r="F96" s="1"/>
  <c r="AF58"/>
  <c r="AH95" s="1"/>
  <c r="AE58"/>
  <c r="AG95" s="1"/>
  <c r="AD58"/>
  <c r="AC58"/>
  <c r="AE95" s="1"/>
  <c r="AB58"/>
  <c r="AA58"/>
  <c r="AC95" s="1"/>
  <c r="Z58"/>
  <c r="Y58"/>
  <c r="AA95" s="1"/>
  <c r="X58"/>
  <c r="W58"/>
  <c r="Y95" s="1"/>
  <c r="V58"/>
  <c r="U58"/>
  <c r="W95" s="1"/>
  <c r="T58"/>
  <c r="S58"/>
  <c r="U95" s="1"/>
  <c r="R58"/>
  <c r="Q58"/>
  <c r="S95" s="1"/>
  <c r="P58"/>
  <c r="O58"/>
  <c r="Q95" s="1"/>
  <c r="N58"/>
  <c r="M58"/>
  <c r="O95" s="1"/>
  <c r="L58"/>
  <c r="K58"/>
  <c r="M95" s="1"/>
  <c r="J58"/>
  <c r="I58"/>
  <c r="K95" s="1"/>
  <c r="H58"/>
  <c r="G58"/>
  <c r="I95" s="1"/>
  <c r="F58"/>
  <c r="E58"/>
  <c r="G95" s="1"/>
  <c r="D58"/>
  <c r="AF57"/>
  <c r="AH94" s="1"/>
  <c r="AE57"/>
  <c r="AD57"/>
  <c r="AF94" s="1"/>
  <c r="AC57"/>
  <c r="AB57"/>
  <c r="AD94" s="1"/>
  <c r="AA57"/>
  <c r="Z57"/>
  <c r="AB94" s="1"/>
  <c r="Y57"/>
  <c r="X57"/>
  <c r="Z94" s="1"/>
  <c r="W57"/>
  <c r="V57"/>
  <c r="X94" s="1"/>
  <c r="U57"/>
  <c r="T57"/>
  <c r="V94" s="1"/>
  <c r="S57"/>
  <c r="R57"/>
  <c r="T94" s="1"/>
  <c r="Q57"/>
  <c r="P57"/>
  <c r="R94" s="1"/>
  <c r="O57"/>
  <c r="N57"/>
  <c r="P94" s="1"/>
  <c r="M57"/>
  <c r="L57"/>
  <c r="N94" s="1"/>
  <c r="K57"/>
  <c r="J57"/>
  <c r="L94" s="1"/>
  <c r="I57"/>
  <c r="H57"/>
  <c r="J94" s="1"/>
  <c r="G57"/>
  <c r="F57"/>
  <c r="H94" s="1"/>
  <c r="E57"/>
  <c r="D57"/>
  <c r="F94" s="1"/>
  <c r="AF56"/>
  <c r="AH93" s="1"/>
  <c r="AE56"/>
  <c r="AG93" s="1"/>
  <c r="AD56"/>
  <c r="AC56"/>
  <c r="AE93" s="1"/>
  <c r="AB56"/>
  <c r="AA56"/>
  <c r="AC93" s="1"/>
  <c r="Z56"/>
  <c r="Y56"/>
  <c r="AA93" s="1"/>
  <c r="X56"/>
  <c r="W56"/>
  <c r="Y93" s="1"/>
  <c r="V56"/>
  <c r="U56"/>
  <c r="W93" s="1"/>
  <c r="T56"/>
  <c r="S56"/>
  <c r="U93" s="1"/>
  <c r="R56"/>
  <c r="Q56"/>
  <c r="S93" s="1"/>
  <c r="P56"/>
  <c r="O56"/>
  <c r="Q93" s="1"/>
  <c r="N56"/>
  <c r="M56"/>
  <c r="O93" s="1"/>
  <c r="L56"/>
  <c r="K56"/>
  <c r="M93" s="1"/>
  <c r="J56"/>
  <c r="I56"/>
  <c r="K93" s="1"/>
  <c r="H56"/>
  <c r="G56"/>
  <c r="I93" s="1"/>
  <c r="F56"/>
  <c r="E56"/>
  <c r="G93" s="1"/>
  <c r="D56"/>
  <c r="AF55"/>
  <c r="AH92" s="1"/>
  <c r="AE55"/>
  <c r="AD55"/>
  <c r="AF92" s="1"/>
  <c r="AC55"/>
  <c r="AB55"/>
  <c r="AD92" s="1"/>
  <c r="AA55"/>
  <c r="Z55"/>
  <c r="AB92" s="1"/>
  <c r="Y55"/>
  <c r="X55"/>
  <c r="W55"/>
  <c r="V55"/>
  <c r="X92" s="1"/>
  <c r="U55"/>
  <c r="T55"/>
  <c r="V92" s="1"/>
  <c r="S55"/>
  <c r="R55"/>
  <c r="T92" s="1"/>
  <c r="Q55"/>
  <c r="P55"/>
  <c r="R92" s="1"/>
  <c r="O55"/>
  <c r="N55"/>
  <c r="P92" s="1"/>
  <c r="M55"/>
  <c r="L55"/>
  <c r="N92" s="1"/>
  <c r="K55"/>
  <c r="J55"/>
  <c r="L92" s="1"/>
  <c r="I55"/>
  <c r="H55"/>
  <c r="J92" s="1"/>
  <c r="G55"/>
  <c r="F55"/>
  <c r="H92" s="1"/>
  <c r="E55"/>
  <c r="D55"/>
  <c r="F92" s="1"/>
  <c r="AF54"/>
  <c r="AH91" s="1"/>
  <c r="AE54"/>
  <c r="AG91" s="1"/>
  <c r="AD54"/>
  <c r="AC54"/>
  <c r="AE91" s="1"/>
  <c r="AB54"/>
  <c r="AA54"/>
  <c r="AC91" s="1"/>
  <c r="Z54"/>
  <c r="Y54"/>
  <c r="X54"/>
  <c r="W54"/>
  <c r="Y91" s="1"/>
  <c r="V54"/>
  <c r="U54"/>
  <c r="W91" s="1"/>
  <c r="T54"/>
  <c r="S54"/>
  <c r="U91" s="1"/>
  <c r="R54"/>
  <c r="Q54"/>
  <c r="S91" s="1"/>
  <c r="P54"/>
  <c r="O54"/>
  <c r="Q91" s="1"/>
  <c r="N54"/>
  <c r="M54"/>
  <c r="O91" s="1"/>
  <c r="L54"/>
  <c r="K54"/>
  <c r="M91" s="1"/>
  <c r="J54"/>
  <c r="I54"/>
  <c r="K91" s="1"/>
  <c r="H54"/>
  <c r="G54"/>
  <c r="I91" s="1"/>
  <c r="F54"/>
  <c r="E54"/>
  <c r="G91" s="1"/>
  <c r="D54"/>
  <c r="AF53"/>
  <c r="AH90" s="1"/>
  <c r="AE53"/>
  <c r="AD53"/>
  <c r="AF90" s="1"/>
  <c r="AC53"/>
  <c r="AB53"/>
  <c r="AD90" s="1"/>
  <c r="AA53"/>
  <c r="Z53"/>
  <c r="AB90" s="1"/>
  <c r="Y53"/>
  <c r="X53"/>
  <c r="Z90" s="1"/>
  <c r="W53"/>
  <c r="V53"/>
  <c r="X90" s="1"/>
  <c r="U53"/>
  <c r="T53"/>
  <c r="V90" s="1"/>
  <c r="S53"/>
  <c r="R53"/>
  <c r="T90" s="1"/>
  <c r="Q53"/>
  <c r="P53"/>
  <c r="R90" s="1"/>
  <c r="O53"/>
  <c r="N53"/>
  <c r="P90" s="1"/>
  <c r="M53"/>
  <c r="L53"/>
  <c r="N90" s="1"/>
  <c r="K53"/>
  <c r="J53"/>
  <c r="L90" s="1"/>
  <c r="I53"/>
  <c r="H53"/>
  <c r="J90" s="1"/>
  <c r="G53"/>
  <c r="F53"/>
  <c r="H90" s="1"/>
  <c r="E53"/>
  <c r="D53"/>
  <c r="F90" s="1"/>
  <c r="AF52"/>
  <c r="AH89" s="1"/>
  <c r="AE52"/>
  <c r="AG89" s="1"/>
  <c r="AD52"/>
  <c r="AC52"/>
  <c r="AE89" s="1"/>
  <c r="AB52"/>
  <c r="AA52"/>
  <c r="AC89" s="1"/>
  <c r="Z52"/>
  <c r="Y52"/>
  <c r="X52"/>
  <c r="W52"/>
  <c r="Y89" s="1"/>
  <c r="V52"/>
  <c r="U52"/>
  <c r="W89" s="1"/>
  <c r="T52"/>
  <c r="S52"/>
  <c r="U89" s="1"/>
  <c r="R52"/>
  <c r="T89" s="1"/>
  <c r="Q52"/>
  <c r="S89" s="1"/>
  <c r="P52"/>
  <c r="R89" s="1"/>
  <c r="O52"/>
  <c r="Q89" s="1"/>
  <c r="N52"/>
  <c r="P89" s="1"/>
  <c r="M52"/>
  <c r="O89" s="1"/>
  <c r="L52"/>
  <c r="N89" s="1"/>
  <c r="K52"/>
  <c r="M89" s="1"/>
  <c r="J52"/>
  <c r="L89" s="1"/>
  <c r="I52"/>
  <c r="K89" s="1"/>
  <c r="H52"/>
  <c r="J89" s="1"/>
  <c r="G52"/>
  <c r="I89" s="1"/>
  <c r="F52"/>
  <c r="H89" s="1"/>
  <c r="E52"/>
  <c r="G89" s="1"/>
  <c r="D52"/>
  <c r="F89" s="1"/>
  <c r="AF51"/>
  <c r="AH88" s="1"/>
  <c r="AE51"/>
  <c r="AD51"/>
  <c r="AF88" s="1"/>
  <c r="AC51"/>
  <c r="AB51"/>
  <c r="AD88" s="1"/>
  <c r="AA51"/>
  <c r="Z51"/>
  <c r="AB88" s="1"/>
  <c r="Y51"/>
  <c r="X51"/>
  <c r="Z88" s="1"/>
  <c r="W51"/>
  <c r="Y88" s="1"/>
  <c r="V51"/>
  <c r="X88" s="1"/>
  <c r="U51"/>
  <c r="W88" s="1"/>
  <c r="T51"/>
  <c r="V88" s="1"/>
  <c r="S51"/>
  <c r="U88" s="1"/>
  <c r="R51"/>
  <c r="T88" s="1"/>
  <c r="Q51"/>
  <c r="S88" s="1"/>
  <c r="P51"/>
  <c r="R88" s="1"/>
  <c r="O51"/>
  <c r="Q88" s="1"/>
  <c r="N51"/>
  <c r="P88" s="1"/>
  <c r="M51"/>
  <c r="O88" s="1"/>
  <c r="L51"/>
  <c r="N88" s="1"/>
  <c r="K51"/>
  <c r="M88" s="1"/>
  <c r="J51"/>
  <c r="L88" s="1"/>
  <c r="I51"/>
  <c r="K88" s="1"/>
  <c r="H51"/>
  <c r="J88" s="1"/>
  <c r="G51"/>
  <c r="I88" s="1"/>
  <c r="F51"/>
  <c r="H88" s="1"/>
  <c r="E51"/>
  <c r="G88" s="1"/>
  <c r="D51"/>
  <c r="F88" s="1"/>
  <c r="AF50"/>
  <c r="AH87" s="1"/>
  <c r="AE50"/>
  <c r="AG87" s="1"/>
  <c r="AD50"/>
  <c r="AC50"/>
  <c r="AE87" s="1"/>
  <c r="AB50"/>
  <c r="AA50"/>
  <c r="AC87" s="1"/>
  <c r="Z50"/>
  <c r="Y50"/>
  <c r="X50"/>
  <c r="Z87" s="1"/>
  <c r="W50"/>
  <c r="Y87" s="1"/>
  <c r="V50"/>
  <c r="X87" s="1"/>
  <c r="U50"/>
  <c r="W87" s="1"/>
  <c r="T50"/>
  <c r="V87" s="1"/>
  <c r="S50"/>
  <c r="U87" s="1"/>
  <c r="R50"/>
  <c r="T87" s="1"/>
  <c r="Q50"/>
  <c r="S87" s="1"/>
  <c r="P50"/>
  <c r="R87" s="1"/>
  <c r="O50"/>
  <c r="Q87" s="1"/>
  <c r="N50"/>
  <c r="P87" s="1"/>
  <c r="M50"/>
  <c r="O87" s="1"/>
  <c r="L50"/>
  <c r="N87" s="1"/>
  <c r="K50"/>
  <c r="M87" s="1"/>
  <c r="J50"/>
  <c r="L87" s="1"/>
  <c r="I50"/>
  <c r="K87" s="1"/>
  <c r="H50"/>
  <c r="J87" s="1"/>
  <c r="G50"/>
  <c r="I87" s="1"/>
  <c r="F50"/>
  <c r="H87" s="1"/>
  <c r="E50"/>
  <c r="G87" s="1"/>
  <c r="D50"/>
  <c r="F87" s="1"/>
  <c r="AF49"/>
  <c r="AH86" s="1"/>
  <c r="AE49"/>
  <c r="AD49"/>
  <c r="AF86" s="1"/>
  <c r="AC49"/>
  <c r="AB49"/>
  <c r="AD86" s="1"/>
  <c r="AA49"/>
  <c r="Z49"/>
  <c r="AB86" s="1"/>
  <c r="Y49"/>
  <c r="X49"/>
  <c r="Z86" s="1"/>
  <c r="W49"/>
  <c r="Y86" s="1"/>
  <c r="V49"/>
  <c r="X86" s="1"/>
  <c r="U49"/>
  <c r="W86" s="1"/>
  <c r="T49"/>
  <c r="V86" s="1"/>
  <c r="S49"/>
  <c r="U86" s="1"/>
  <c r="R49"/>
  <c r="T86" s="1"/>
  <c r="Q49"/>
  <c r="S86" s="1"/>
  <c r="P49"/>
  <c r="R86" s="1"/>
  <c r="O49"/>
  <c r="Q86" s="1"/>
  <c r="N49"/>
  <c r="P86" s="1"/>
  <c r="M49"/>
  <c r="O86" s="1"/>
  <c r="L49"/>
  <c r="N86" s="1"/>
  <c r="K49"/>
  <c r="M86" s="1"/>
  <c r="J49"/>
  <c r="L86" s="1"/>
  <c r="I49"/>
  <c r="K86" s="1"/>
  <c r="H49"/>
  <c r="J86" s="1"/>
  <c r="G49"/>
  <c r="I86" s="1"/>
  <c r="F49"/>
  <c r="H86" s="1"/>
  <c r="E49"/>
  <c r="G86" s="1"/>
  <c r="D49"/>
  <c r="F86" s="1"/>
  <c r="AF48"/>
  <c r="AH85" s="1"/>
  <c r="AE48"/>
  <c r="AG85" s="1"/>
  <c r="AD48"/>
  <c r="AC48"/>
  <c r="AE85" s="1"/>
  <c r="AB48"/>
  <c r="AA48"/>
  <c r="AC85" s="1"/>
  <c r="Z48"/>
  <c r="Y48"/>
  <c r="X48"/>
  <c r="Z85" s="1"/>
  <c r="W48"/>
  <c r="Y85" s="1"/>
  <c r="V48"/>
  <c r="X85" s="1"/>
  <c r="U48"/>
  <c r="W85" s="1"/>
  <c r="T48"/>
  <c r="V85" s="1"/>
  <c r="S48"/>
  <c r="U85" s="1"/>
  <c r="R48"/>
  <c r="T85" s="1"/>
  <c r="Q48"/>
  <c r="S85" s="1"/>
  <c r="P48"/>
  <c r="R85" s="1"/>
  <c r="O48"/>
  <c r="Q85" s="1"/>
  <c r="N48"/>
  <c r="P85" s="1"/>
  <c r="M48"/>
  <c r="O85" s="1"/>
  <c r="L48"/>
  <c r="N85" s="1"/>
  <c r="K48"/>
  <c r="M85" s="1"/>
  <c r="J48"/>
  <c r="L85" s="1"/>
  <c r="I48"/>
  <c r="K85" s="1"/>
  <c r="H48"/>
  <c r="J85" s="1"/>
  <c r="G48"/>
  <c r="I85" s="1"/>
  <c r="F48"/>
  <c r="H85" s="1"/>
  <c r="E48"/>
  <c r="G85" s="1"/>
  <c r="D48"/>
  <c r="F85" s="1"/>
  <c r="AF47"/>
  <c r="AH84" s="1"/>
  <c r="AE47"/>
  <c r="AD47"/>
  <c r="AF84" s="1"/>
  <c r="AC47"/>
  <c r="AB47"/>
  <c r="AD84" s="1"/>
  <c r="AA47"/>
  <c r="Z47"/>
  <c r="AB84" s="1"/>
  <c r="Y47"/>
  <c r="X47"/>
  <c r="Z84" s="1"/>
  <c r="W47"/>
  <c r="Y84" s="1"/>
  <c r="V47"/>
  <c r="X84" s="1"/>
  <c r="U47"/>
  <c r="W84" s="1"/>
  <c r="T47"/>
  <c r="V84" s="1"/>
  <c r="S47"/>
  <c r="U84" s="1"/>
  <c r="R47"/>
  <c r="T84" s="1"/>
  <c r="Q47"/>
  <c r="S84" s="1"/>
  <c r="P47"/>
  <c r="R84" s="1"/>
  <c r="O47"/>
  <c r="Q84" s="1"/>
  <c r="N47"/>
  <c r="P84" s="1"/>
  <c r="M47"/>
  <c r="O84" s="1"/>
  <c r="L47"/>
  <c r="N84" s="1"/>
  <c r="K47"/>
  <c r="M84" s="1"/>
  <c r="J47"/>
  <c r="L84" s="1"/>
  <c r="I47"/>
  <c r="K84" s="1"/>
  <c r="H47"/>
  <c r="J84" s="1"/>
  <c r="G47"/>
  <c r="I84" s="1"/>
  <c r="F47"/>
  <c r="H84" s="1"/>
  <c r="E47"/>
  <c r="G84" s="1"/>
  <c r="D47"/>
  <c r="F84" s="1"/>
  <c r="AF46"/>
  <c r="AH83" s="1"/>
  <c r="AE46"/>
  <c r="AG83" s="1"/>
  <c r="AD46"/>
  <c r="AC46"/>
  <c r="AE83" s="1"/>
  <c r="AB46"/>
  <c r="AA46"/>
  <c r="AC83" s="1"/>
  <c r="Z46"/>
  <c r="Y46"/>
  <c r="X46"/>
  <c r="Z83" s="1"/>
  <c r="W46"/>
  <c r="Y83" s="1"/>
  <c r="V46"/>
  <c r="X83" s="1"/>
  <c r="U46"/>
  <c r="W83" s="1"/>
  <c r="T46"/>
  <c r="V83" s="1"/>
  <c r="S46"/>
  <c r="U83" s="1"/>
  <c r="R46"/>
  <c r="T83" s="1"/>
  <c r="Q46"/>
  <c r="S83" s="1"/>
  <c r="P46"/>
  <c r="R83" s="1"/>
  <c r="O46"/>
  <c r="Q83" s="1"/>
  <c r="N46"/>
  <c r="P83" s="1"/>
  <c r="M46"/>
  <c r="O83" s="1"/>
  <c r="L46"/>
  <c r="N83" s="1"/>
  <c r="K46"/>
  <c r="M83" s="1"/>
  <c r="J46"/>
  <c r="L83" s="1"/>
  <c r="I46"/>
  <c r="K83" s="1"/>
  <c r="H46"/>
  <c r="J83" s="1"/>
  <c r="G46"/>
  <c r="I83" s="1"/>
  <c r="F46"/>
  <c r="H83" s="1"/>
  <c r="E46"/>
  <c r="G83" s="1"/>
  <c r="D46"/>
  <c r="F83" s="1"/>
  <c r="AF45"/>
  <c r="AH82" s="1"/>
  <c r="AE45"/>
  <c r="AD45"/>
  <c r="AF82" s="1"/>
  <c r="AC45"/>
  <c r="AB45"/>
  <c r="AD82" s="1"/>
  <c r="AA45"/>
  <c r="AB82"/>
  <c r="X45"/>
  <c r="W45"/>
  <c r="Y82" s="1"/>
  <c r="V45"/>
  <c r="X82" s="1"/>
  <c r="U45"/>
  <c r="W82" s="1"/>
  <c r="T45"/>
  <c r="V82" s="1"/>
  <c r="S45"/>
  <c r="U82" s="1"/>
  <c r="R45"/>
  <c r="T82" s="1"/>
  <c r="Q45"/>
  <c r="S82" s="1"/>
  <c r="R82"/>
  <c r="Q82"/>
  <c r="N45"/>
  <c r="P82" s="1"/>
  <c r="DF62" i="12" l="1"/>
  <c r="DF84" s="1"/>
  <c r="DF107" s="1"/>
  <c r="DG31"/>
  <c r="DG62" s="1"/>
  <c r="DG84" s="1"/>
  <c r="DG107" s="1"/>
  <c r="DF61"/>
  <c r="DF83" s="1"/>
  <c r="DF106" s="1"/>
  <c r="DG27"/>
  <c r="DG61" s="1"/>
  <c r="DG83" s="1"/>
  <c r="DG106" s="1"/>
  <c r="DF63"/>
  <c r="DF85" s="1"/>
  <c r="DF108" s="1"/>
  <c r="DG35"/>
  <c r="DG63" s="1"/>
  <c r="DG85" s="1"/>
  <c r="DG108" s="1"/>
  <c r="DE53"/>
  <c r="DE75" s="1"/>
  <c r="DE98" s="1"/>
  <c r="DF11"/>
  <c r="DD97"/>
  <c r="DD89"/>
  <c r="DD90" s="1"/>
  <c r="DE54"/>
  <c r="DE76" s="1"/>
  <c r="DE99" s="1"/>
  <c r="DF13"/>
  <c r="DF9"/>
  <c r="DE52"/>
  <c r="DE74" s="1"/>
  <c r="AA85" i="6"/>
  <c r="AA89"/>
  <c r="AA82"/>
  <c r="AC82"/>
  <c r="AE82"/>
  <c r="AG82"/>
  <c r="AB83"/>
  <c r="AD83"/>
  <c r="AF83"/>
  <c r="AA84"/>
  <c r="AC84"/>
  <c r="AE84"/>
  <c r="AG84"/>
  <c r="AB85"/>
  <c r="AD85"/>
  <c r="AF85"/>
  <c r="AA86"/>
  <c r="AC86"/>
  <c r="AE86"/>
  <c r="AG86"/>
  <c r="AB87"/>
  <c r="AD87"/>
  <c r="AF87"/>
  <c r="AA88"/>
  <c r="AC88"/>
  <c r="AE88"/>
  <c r="AG88"/>
  <c r="AA83"/>
  <c r="AA87"/>
  <c r="AA91"/>
  <c r="Z92"/>
  <c r="CV97" i="12"/>
  <c r="CV89"/>
  <c r="CV90" s="1"/>
  <c r="X13" i="5"/>
  <c r="DA84"/>
  <c r="AH26"/>
  <c r="AH10"/>
  <c r="DB10" s="1"/>
  <c r="AH14"/>
  <c r="DB14" s="1"/>
  <c r="X15"/>
  <c r="AH16"/>
  <c r="AH18"/>
  <c r="DB18" s="1"/>
  <c r="AH20"/>
  <c r="DB20" s="1"/>
  <c r="X21"/>
  <c r="AH24"/>
  <c r="X29"/>
  <c r="X31"/>
  <c r="X33"/>
  <c r="X35"/>
  <c r="X37"/>
  <c r="X39"/>
  <c r="X41"/>
  <c r="CU56" i="12"/>
  <c r="CU78" s="1"/>
  <c r="CU101" s="1"/>
  <c r="CT17"/>
  <c r="CU53"/>
  <c r="CU75" s="1"/>
  <c r="CU98" s="1"/>
  <c r="CT11"/>
  <c r="CU64"/>
  <c r="CU86" s="1"/>
  <c r="CU109" s="1"/>
  <c r="CT37"/>
  <c r="CU66"/>
  <c r="CU88" s="1"/>
  <c r="CU111" s="1"/>
  <c r="CT41"/>
  <c r="CU59"/>
  <c r="CU81" s="1"/>
  <c r="CU104" s="1"/>
  <c r="CT23"/>
  <c r="CU52"/>
  <c r="CU74" s="1"/>
  <c r="CT9"/>
  <c r="CU55"/>
  <c r="CU77" s="1"/>
  <c r="CU100" s="1"/>
  <c r="CT15"/>
  <c r="CU57"/>
  <c r="CU79" s="1"/>
  <c r="CU102" s="1"/>
  <c r="CT19"/>
  <c r="CU65"/>
  <c r="CU87" s="1"/>
  <c r="CU110" s="1"/>
  <c r="CT39"/>
  <c r="CU54"/>
  <c r="CU76" s="1"/>
  <c r="CU99" s="1"/>
  <c r="CT13"/>
  <c r="CU61"/>
  <c r="CU83" s="1"/>
  <c r="CU106" s="1"/>
  <c r="CT27"/>
  <c r="CU62"/>
  <c r="CU84" s="1"/>
  <c r="CU107" s="1"/>
  <c r="CT31"/>
  <c r="CU63"/>
  <c r="CU85" s="1"/>
  <c r="CU108" s="1"/>
  <c r="CT35"/>
  <c r="CU58"/>
  <c r="CU80" s="1"/>
  <c r="CU103" s="1"/>
  <c r="CT21"/>
  <c r="CU60"/>
  <c r="CU82" s="1"/>
  <c r="CU105" s="1"/>
  <c r="CT25"/>
  <c r="V8" i="5"/>
  <c r="X24"/>
  <c r="N24"/>
  <c r="X10"/>
  <c r="X12"/>
  <c r="X14"/>
  <c r="X16"/>
  <c r="X18"/>
  <c r="X20"/>
  <c r="X22"/>
  <c r="X26"/>
  <c r="X28"/>
  <c r="X30"/>
  <c r="X32"/>
  <c r="X34"/>
  <c r="X36"/>
  <c r="X38"/>
  <c r="X40"/>
  <c r="Y9"/>
  <c r="X9"/>
  <c r="Y11"/>
  <c r="X11"/>
  <c r="DB16"/>
  <c r="Y17"/>
  <c r="X17"/>
  <c r="Y19"/>
  <c r="X19"/>
  <c r="Y23"/>
  <c r="X23"/>
  <c r="DB24"/>
  <c r="Y25"/>
  <c r="X25"/>
  <c r="Y27"/>
  <c r="X27"/>
  <c r="AI9"/>
  <c r="AI11"/>
  <c r="AI13"/>
  <c r="AI15"/>
  <c r="AI17"/>
  <c r="AI19"/>
  <c r="AI23"/>
  <c r="AH12"/>
  <c r="AH22"/>
  <c r="AI21"/>
  <c r="AI25"/>
  <c r="AB159" i="6"/>
  <c r="Y13" i="5"/>
  <c r="Y15"/>
  <c r="Y21"/>
  <c r="AI27"/>
  <c r="AG27"/>
  <c r="AE27"/>
  <c r="AC27"/>
  <c r="AA27"/>
  <c r="AH27"/>
  <c r="DB27" s="1"/>
  <c r="AF27"/>
  <c r="CZ27" s="1"/>
  <c r="CY27" s="1"/>
  <c r="AD27"/>
  <c r="AB27"/>
  <c r="V28"/>
  <c r="T28"/>
  <c r="R28"/>
  <c r="P28"/>
  <c r="N28"/>
  <c r="Y28"/>
  <c r="W28"/>
  <c r="U28"/>
  <c r="S28"/>
  <c r="Q28"/>
  <c r="O28"/>
  <c r="AN28"/>
  <c r="AL28"/>
  <c r="AJ28"/>
  <c r="AM28"/>
  <c r="AK28"/>
  <c r="AI29"/>
  <c r="AG29"/>
  <c r="AE29"/>
  <c r="AC29"/>
  <c r="AA29"/>
  <c r="AH29"/>
  <c r="DB29" s="1"/>
  <c r="AF29"/>
  <c r="CZ29" s="1"/>
  <c r="CY29" s="1"/>
  <c r="AD29"/>
  <c r="AB29"/>
  <c r="Z29"/>
  <c r="V30"/>
  <c r="T30"/>
  <c r="R30"/>
  <c r="P30"/>
  <c r="N30"/>
  <c r="Y30"/>
  <c r="W30"/>
  <c r="U30"/>
  <c r="S30"/>
  <c r="Q30"/>
  <c r="O30"/>
  <c r="AN30"/>
  <c r="AL30"/>
  <c r="AJ30"/>
  <c r="AM30"/>
  <c r="AK30"/>
  <c r="AI31"/>
  <c r="AG31"/>
  <c r="AE31"/>
  <c r="AC31"/>
  <c r="AA31"/>
  <c r="AH31"/>
  <c r="DB31" s="1"/>
  <c r="AF31"/>
  <c r="CZ31" s="1"/>
  <c r="CY31" s="1"/>
  <c r="AD31"/>
  <c r="AB31"/>
  <c r="Z31"/>
  <c r="V32"/>
  <c r="T32"/>
  <c r="R32"/>
  <c r="P32"/>
  <c r="N32"/>
  <c r="Y32"/>
  <c r="W32"/>
  <c r="U32"/>
  <c r="S32"/>
  <c r="Q32"/>
  <c r="O32"/>
  <c r="AN32"/>
  <c r="AL32"/>
  <c r="AJ32"/>
  <c r="AM32"/>
  <c r="AK32"/>
  <c r="AI33"/>
  <c r="AG33"/>
  <c r="AE33"/>
  <c r="AC33"/>
  <c r="AA33"/>
  <c r="AH33"/>
  <c r="DB33" s="1"/>
  <c r="AF33"/>
  <c r="CZ33" s="1"/>
  <c r="CY33" s="1"/>
  <c r="AD33"/>
  <c r="AB33"/>
  <c r="Z33"/>
  <c r="V34"/>
  <c r="T34"/>
  <c r="R34"/>
  <c r="P34"/>
  <c r="N34"/>
  <c r="Y34"/>
  <c r="W34"/>
  <c r="U34"/>
  <c r="S34"/>
  <c r="Q34"/>
  <c r="O34"/>
  <c r="AN34"/>
  <c r="AL34"/>
  <c r="AJ34"/>
  <c r="AM34"/>
  <c r="AK34"/>
  <c r="AI35"/>
  <c r="AG35"/>
  <c r="AE35"/>
  <c r="AC35"/>
  <c r="AA35"/>
  <c r="AH35"/>
  <c r="DB35" s="1"/>
  <c r="AF35"/>
  <c r="CZ35" s="1"/>
  <c r="CY35" s="1"/>
  <c r="AD35"/>
  <c r="AB35"/>
  <c r="Z35"/>
  <c r="V36"/>
  <c r="T36"/>
  <c r="R36"/>
  <c r="P36"/>
  <c r="N36"/>
  <c r="Y36"/>
  <c r="W36"/>
  <c r="U36"/>
  <c r="S36"/>
  <c r="Q36"/>
  <c r="O36"/>
  <c r="AN36"/>
  <c r="AL36"/>
  <c r="AJ36"/>
  <c r="AM36"/>
  <c r="AK36"/>
  <c r="AI37"/>
  <c r="AG37"/>
  <c r="AE37"/>
  <c r="AC37"/>
  <c r="AA37"/>
  <c r="AH37"/>
  <c r="DB37" s="1"/>
  <c r="AF37"/>
  <c r="CZ37" s="1"/>
  <c r="CY37" s="1"/>
  <c r="AD37"/>
  <c r="AB37"/>
  <c r="Z37"/>
  <c r="V38"/>
  <c r="T38"/>
  <c r="R38"/>
  <c r="P38"/>
  <c r="N38"/>
  <c r="Y38"/>
  <c r="W38"/>
  <c r="U38"/>
  <c r="S38"/>
  <c r="Q38"/>
  <c r="O38"/>
  <c r="AN38"/>
  <c r="AL38"/>
  <c r="AJ38"/>
  <c r="AM38"/>
  <c r="AK38"/>
  <c r="AI39"/>
  <c r="AG39"/>
  <c r="AE39"/>
  <c r="AC39"/>
  <c r="AA39"/>
  <c r="AH39"/>
  <c r="DB39" s="1"/>
  <c r="AF39"/>
  <c r="CZ39" s="1"/>
  <c r="CY39" s="1"/>
  <c r="AD39"/>
  <c r="AB39"/>
  <c r="Z39"/>
  <c r="V40"/>
  <c r="T40"/>
  <c r="R40"/>
  <c r="P40"/>
  <c r="N40"/>
  <c r="Y40"/>
  <c r="W40"/>
  <c r="U40"/>
  <c r="S40"/>
  <c r="Q40"/>
  <c r="O40"/>
  <c r="AN40"/>
  <c r="AL40"/>
  <c r="AJ40"/>
  <c r="AM40"/>
  <c r="AK40"/>
  <c r="AI41"/>
  <c r="AG41"/>
  <c r="AE41"/>
  <c r="AC41"/>
  <c r="AA41"/>
  <c r="AH41"/>
  <c r="DB41" s="1"/>
  <c r="AF41"/>
  <c r="CZ41" s="1"/>
  <c r="CY41" s="1"/>
  <c r="AD41"/>
  <c r="AB41"/>
  <c r="Z41"/>
  <c r="O8"/>
  <c r="Q8"/>
  <c r="S8"/>
  <c r="U8"/>
  <c r="W8"/>
  <c r="AA8"/>
  <c r="AC8"/>
  <c r="AE8"/>
  <c r="AG8"/>
  <c r="AK8"/>
  <c r="AM8"/>
  <c r="N9"/>
  <c r="N51" s="1"/>
  <c r="N74" s="1"/>
  <c r="N96" s="1"/>
  <c r="P9"/>
  <c r="R9"/>
  <c r="T9"/>
  <c r="V9"/>
  <c r="Z9"/>
  <c r="AB9"/>
  <c r="AD9"/>
  <c r="AF9"/>
  <c r="CZ9" s="1"/>
  <c r="AH9"/>
  <c r="DB9" s="1"/>
  <c r="AJ9"/>
  <c r="AL9"/>
  <c r="AN9"/>
  <c r="O10"/>
  <c r="Q10"/>
  <c r="S10"/>
  <c r="U10"/>
  <c r="W10"/>
  <c r="Y10"/>
  <c r="AA10"/>
  <c r="AC10"/>
  <c r="AE10"/>
  <c r="AG10"/>
  <c r="AI10"/>
  <c r="AK10"/>
  <c r="AM10"/>
  <c r="N11"/>
  <c r="P11"/>
  <c r="R11"/>
  <c r="T11"/>
  <c r="V11"/>
  <c r="Z11"/>
  <c r="AB11"/>
  <c r="AD11"/>
  <c r="AF11"/>
  <c r="CZ11" s="1"/>
  <c r="AH11"/>
  <c r="DB11" s="1"/>
  <c r="AJ11"/>
  <c r="AL11"/>
  <c r="AN11"/>
  <c r="O12"/>
  <c r="Q12"/>
  <c r="S12"/>
  <c r="U12"/>
  <c r="W12"/>
  <c r="Y12"/>
  <c r="AA12"/>
  <c r="AC12"/>
  <c r="AE12"/>
  <c r="AG12"/>
  <c r="AI12"/>
  <c r="AK12"/>
  <c r="AM12"/>
  <c r="N13"/>
  <c r="P13"/>
  <c r="R13"/>
  <c r="T13"/>
  <c r="V13"/>
  <c r="Z13"/>
  <c r="AB13"/>
  <c r="AD13"/>
  <c r="AF13"/>
  <c r="CZ13" s="1"/>
  <c r="AH13"/>
  <c r="DB13" s="1"/>
  <c r="AJ13"/>
  <c r="AL13"/>
  <c r="AN13"/>
  <c r="O14"/>
  <c r="Q14"/>
  <c r="S14"/>
  <c r="U14"/>
  <c r="W14"/>
  <c r="Y14"/>
  <c r="AA14"/>
  <c r="AC14"/>
  <c r="AE14"/>
  <c r="AG14"/>
  <c r="AI14"/>
  <c r="AK14"/>
  <c r="AM14"/>
  <c r="N15"/>
  <c r="P15"/>
  <c r="R15"/>
  <c r="T15"/>
  <c r="V15"/>
  <c r="Z15"/>
  <c r="AB15"/>
  <c r="AD15"/>
  <c r="AF15"/>
  <c r="CZ15" s="1"/>
  <c r="AH15"/>
  <c r="DB15" s="1"/>
  <c r="AJ15"/>
  <c r="AL15"/>
  <c r="AN15"/>
  <c r="O16"/>
  <c r="Q16"/>
  <c r="S16"/>
  <c r="U16"/>
  <c r="W16"/>
  <c r="Y16"/>
  <c r="AA16"/>
  <c r="AC16"/>
  <c r="AE16"/>
  <c r="AG16"/>
  <c r="AI16"/>
  <c r="AK16"/>
  <c r="AM16"/>
  <c r="N17"/>
  <c r="P17"/>
  <c r="R17"/>
  <c r="T17"/>
  <c r="V17"/>
  <c r="Z17"/>
  <c r="AB17"/>
  <c r="AD17"/>
  <c r="AF17"/>
  <c r="CZ17" s="1"/>
  <c r="AH17"/>
  <c r="DB17" s="1"/>
  <c r="AJ17"/>
  <c r="AL17"/>
  <c r="AN17"/>
  <c r="O18"/>
  <c r="Q18"/>
  <c r="S18"/>
  <c r="U18"/>
  <c r="W18"/>
  <c r="Y18"/>
  <c r="AA18"/>
  <c r="AC18"/>
  <c r="AE18"/>
  <c r="AG18"/>
  <c r="AI18"/>
  <c r="AK18"/>
  <c r="AM18"/>
  <c r="N19"/>
  <c r="P19"/>
  <c r="R19"/>
  <c r="T19"/>
  <c r="V19"/>
  <c r="Z19"/>
  <c r="AB19"/>
  <c r="AD19"/>
  <c r="AF19"/>
  <c r="CZ19" s="1"/>
  <c r="AH19"/>
  <c r="DB19" s="1"/>
  <c r="AJ19"/>
  <c r="AL19"/>
  <c r="AN19"/>
  <c r="O20"/>
  <c r="Q20"/>
  <c r="S20"/>
  <c r="U20"/>
  <c r="W20"/>
  <c r="Y20"/>
  <c r="AA20"/>
  <c r="AC20"/>
  <c r="AE20"/>
  <c r="AG20"/>
  <c r="AI20"/>
  <c r="AK20"/>
  <c r="AM20"/>
  <c r="N21"/>
  <c r="P21"/>
  <c r="R21"/>
  <c r="T21"/>
  <c r="V21"/>
  <c r="Z21"/>
  <c r="AB21"/>
  <c r="AD21"/>
  <c r="AF21"/>
  <c r="CZ21" s="1"/>
  <c r="AH21"/>
  <c r="DB21" s="1"/>
  <c r="AJ21"/>
  <c r="AL21"/>
  <c r="AN21"/>
  <c r="O22"/>
  <c r="Q22"/>
  <c r="S22"/>
  <c r="U22"/>
  <c r="W22"/>
  <c r="Y22"/>
  <c r="AA22"/>
  <c r="AC22"/>
  <c r="AE22"/>
  <c r="AG22"/>
  <c r="AI22"/>
  <c r="AK22"/>
  <c r="AM22"/>
  <c r="N23"/>
  <c r="P23"/>
  <c r="R23"/>
  <c r="T23"/>
  <c r="V23"/>
  <c r="Z23"/>
  <c r="AB23"/>
  <c r="AD23"/>
  <c r="AF23"/>
  <c r="CZ23" s="1"/>
  <c r="AH23"/>
  <c r="DB23" s="1"/>
  <c r="AJ23"/>
  <c r="AL23"/>
  <c r="AN23"/>
  <c r="O24"/>
  <c r="Q24"/>
  <c r="S24"/>
  <c r="U24"/>
  <c r="W24"/>
  <c r="Y24"/>
  <c r="AA24"/>
  <c r="AC24"/>
  <c r="AE24"/>
  <c r="AG24"/>
  <c r="AI24"/>
  <c r="AK24"/>
  <c r="AM24"/>
  <c r="N25"/>
  <c r="P25"/>
  <c r="R25"/>
  <c r="T25"/>
  <c r="V25"/>
  <c r="Z25"/>
  <c r="AB25"/>
  <c r="AD25"/>
  <c r="AF25"/>
  <c r="CZ25" s="1"/>
  <c r="AH25"/>
  <c r="DB25" s="1"/>
  <c r="AJ25"/>
  <c r="AL25"/>
  <c r="AN25"/>
  <c r="O26"/>
  <c r="Q26"/>
  <c r="S26"/>
  <c r="U26"/>
  <c r="W26"/>
  <c r="Y26"/>
  <c r="AA26"/>
  <c r="AC26"/>
  <c r="AE26"/>
  <c r="AG26"/>
  <c r="AI26"/>
  <c r="AK26"/>
  <c r="AM26"/>
  <c r="N27"/>
  <c r="P27"/>
  <c r="R27"/>
  <c r="T27"/>
  <c r="V27"/>
  <c r="Z27"/>
  <c r="AM27"/>
  <c r="AK27"/>
  <c r="AN27"/>
  <c r="AL27"/>
  <c r="AJ27"/>
  <c r="AH28"/>
  <c r="DB28" s="1"/>
  <c r="AF28"/>
  <c r="CZ28" s="1"/>
  <c r="AD28"/>
  <c r="AB28"/>
  <c r="Z28"/>
  <c r="AI28"/>
  <c r="AG28"/>
  <c r="AE28"/>
  <c r="AC28"/>
  <c r="AA28"/>
  <c r="Y29"/>
  <c r="W29"/>
  <c r="U29"/>
  <c r="S29"/>
  <c r="Q29"/>
  <c r="O29"/>
  <c r="V29"/>
  <c r="T29"/>
  <c r="R29"/>
  <c r="P29"/>
  <c r="N29"/>
  <c r="AM29"/>
  <c r="AK29"/>
  <c r="AN29"/>
  <c r="AL29"/>
  <c r="AJ29"/>
  <c r="AH30"/>
  <c r="AF30"/>
  <c r="AD30"/>
  <c r="AB30"/>
  <c r="Z30"/>
  <c r="AI30"/>
  <c r="AG30"/>
  <c r="AE30"/>
  <c r="AC30"/>
  <c r="AA30"/>
  <c r="Y31"/>
  <c r="W31"/>
  <c r="U31"/>
  <c r="S31"/>
  <c r="Q31"/>
  <c r="O31"/>
  <c r="V31"/>
  <c r="T31"/>
  <c r="R31"/>
  <c r="P31"/>
  <c r="N31"/>
  <c r="AM31"/>
  <c r="AK31"/>
  <c r="AN31"/>
  <c r="AL31"/>
  <c r="AJ31"/>
  <c r="AH32"/>
  <c r="DB32" s="1"/>
  <c r="AF32"/>
  <c r="CZ32" s="1"/>
  <c r="AD32"/>
  <c r="AB32"/>
  <c r="Z32"/>
  <c r="AI32"/>
  <c r="AG32"/>
  <c r="AE32"/>
  <c r="AC32"/>
  <c r="AA32"/>
  <c r="Y33"/>
  <c r="W33"/>
  <c r="U33"/>
  <c r="S33"/>
  <c r="Q33"/>
  <c r="O33"/>
  <c r="V33"/>
  <c r="T33"/>
  <c r="R33"/>
  <c r="P33"/>
  <c r="N33"/>
  <c r="AM33"/>
  <c r="AK33"/>
  <c r="AN33"/>
  <c r="AL33"/>
  <c r="AJ33"/>
  <c r="AH34"/>
  <c r="AF34"/>
  <c r="AF62" s="1"/>
  <c r="AF85" s="1"/>
  <c r="AD34"/>
  <c r="AB34"/>
  <c r="Z34"/>
  <c r="AI34"/>
  <c r="AG34"/>
  <c r="AE34"/>
  <c r="AC34"/>
  <c r="AA34"/>
  <c r="Y35"/>
  <c r="W35"/>
  <c r="U35"/>
  <c r="S35"/>
  <c r="Q35"/>
  <c r="O35"/>
  <c r="V35"/>
  <c r="T35"/>
  <c r="R35"/>
  <c r="P35"/>
  <c r="N35"/>
  <c r="AM35"/>
  <c r="AK35"/>
  <c r="AN35"/>
  <c r="AL35"/>
  <c r="AJ35"/>
  <c r="AH36"/>
  <c r="AF36"/>
  <c r="AF63" s="1"/>
  <c r="AF86" s="1"/>
  <c r="AD36"/>
  <c r="AB36"/>
  <c r="Z36"/>
  <c r="AI36"/>
  <c r="AG36"/>
  <c r="AE36"/>
  <c r="AC36"/>
  <c r="AA36"/>
  <c r="Y37"/>
  <c r="W37"/>
  <c r="U37"/>
  <c r="S37"/>
  <c r="Q37"/>
  <c r="O37"/>
  <c r="V37"/>
  <c r="T37"/>
  <c r="R37"/>
  <c r="P37"/>
  <c r="N37"/>
  <c r="AM37"/>
  <c r="AK37"/>
  <c r="AN37"/>
  <c r="AL37"/>
  <c r="AJ37"/>
  <c r="AH38"/>
  <c r="AF38"/>
  <c r="AF64" s="1"/>
  <c r="AF87" s="1"/>
  <c r="AD38"/>
  <c r="AB38"/>
  <c r="Z38"/>
  <c r="AI38"/>
  <c r="AG38"/>
  <c r="AE38"/>
  <c r="AC38"/>
  <c r="AA38"/>
  <c r="Y39"/>
  <c r="W39"/>
  <c r="U39"/>
  <c r="S39"/>
  <c r="Q39"/>
  <c r="O39"/>
  <c r="V39"/>
  <c r="T39"/>
  <c r="R39"/>
  <c r="P39"/>
  <c r="N39"/>
  <c r="AM39"/>
  <c r="AK39"/>
  <c r="AN39"/>
  <c r="AL39"/>
  <c r="AJ39"/>
  <c r="AH40"/>
  <c r="AF40"/>
  <c r="AF65" s="1"/>
  <c r="AF88" s="1"/>
  <c r="AD40"/>
  <c r="AB40"/>
  <c r="Z40"/>
  <c r="AI40"/>
  <c r="AG40"/>
  <c r="AE40"/>
  <c r="AC40"/>
  <c r="AA40"/>
  <c r="Y41"/>
  <c r="W41"/>
  <c r="U41"/>
  <c r="S41"/>
  <c r="Q41"/>
  <c r="O41"/>
  <c r="V41"/>
  <c r="T41"/>
  <c r="R41"/>
  <c r="P41"/>
  <c r="N41"/>
  <c r="AM41"/>
  <c r="AK41"/>
  <c r="AN41"/>
  <c r="AL41"/>
  <c r="AJ41"/>
  <c r="P8"/>
  <c r="R8"/>
  <c r="T8"/>
  <c r="Z8"/>
  <c r="AB8"/>
  <c r="AD8"/>
  <c r="AF8"/>
  <c r="AL8"/>
  <c r="O9"/>
  <c r="Q9"/>
  <c r="S9"/>
  <c r="U9"/>
  <c r="W9"/>
  <c r="AA9"/>
  <c r="AC9"/>
  <c r="AE9"/>
  <c r="AG9"/>
  <c r="AK9"/>
  <c r="AM9"/>
  <c r="N10"/>
  <c r="N52" s="1"/>
  <c r="P10"/>
  <c r="R10"/>
  <c r="T10"/>
  <c r="V10"/>
  <c r="Z10"/>
  <c r="AB10"/>
  <c r="AD10"/>
  <c r="AF10"/>
  <c r="AJ10"/>
  <c r="AL10"/>
  <c r="AN10"/>
  <c r="O11"/>
  <c r="Q11"/>
  <c r="S11"/>
  <c r="U11"/>
  <c r="W11"/>
  <c r="AA11"/>
  <c r="AC11"/>
  <c r="AE11"/>
  <c r="AG11"/>
  <c r="AK11"/>
  <c r="AM11"/>
  <c r="N12"/>
  <c r="P12"/>
  <c r="R12"/>
  <c r="T12"/>
  <c r="V12"/>
  <c r="Z12"/>
  <c r="AB12"/>
  <c r="AD12"/>
  <c r="AF12"/>
  <c r="AJ12"/>
  <c r="AL12"/>
  <c r="AN12"/>
  <c r="O13"/>
  <c r="Q13"/>
  <c r="S13"/>
  <c r="U13"/>
  <c r="W13"/>
  <c r="AA13"/>
  <c r="AC13"/>
  <c r="AE13"/>
  <c r="AG13"/>
  <c r="AK13"/>
  <c r="AM13"/>
  <c r="N14"/>
  <c r="P14"/>
  <c r="R14"/>
  <c r="T14"/>
  <c r="V14"/>
  <c r="Z14"/>
  <c r="AB14"/>
  <c r="AD14"/>
  <c r="AF14"/>
  <c r="AJ14"/>
  <c r="AL14"/>
  <c r="AN14"/>
  <c r="O15"/>
  <c r="Q15"/>
  <c r="S15"/>
  <c r="U15"/>
  <c r="W15"/>
  <c r="AA15"/>
  <c r="AC15"/>
  <c r="AE15"/>
  <c r="AG15"/>
  <c r="AK15"/>
  <c r="AM15"/>
  <c r="N16"/>
  <c r="P16"/>
  <c r="R16"/>
  <c r="T16"/>
  <c r="V16"/>
  <c r="Z16"/>
  <c r="AB16"/>
  <c r="AD16"/>
  <c r="AF16"/>
  <c r="AJ16"/>
  <c r="AL16"/>
  <c r="AN16"/>
  <c r="O17"/>
  <c r="Q17"/>
  <c r="S17"/>
  <c r="U17"/>
  <c r="W17"/>
  <c r="AA17"/>
  <c r="AC17"/>
  <c r="AE17"/>
  <c r="AG17"/>
  <c r="AK17"/>
  <c r="AM17"/>
  <c r="N18"/>
  <c r="P18"/>
  <c r="R18"/>
  <c r="T18"/>
  <c r="V18"/>
  <c r="Z18"/>
  <c r="AB18"/>
  <c r="AD18"/>
  <c r="AF18"/>
  <c r="AJ18"/>
  <c r="AL18"/>
  <c r="AN18"/>
  <c r="O19"/>
  <c r="Q19"/>
  <c r="S19"/>
  <c r="U19"/>
  <c r="W19"/>
  <c r="AA19"/>
  <c r="AC19"/>
  <c r="AE19"/>
  <c r="AG19"/>
  <c r="AK19"/>
  <c r="AM19"/>
  <c r="N20"/>
  <c r="P20"/>
  <c r="R20"/>
  <c r="T20"/>
  <c r="V20"/>
  <c r="Z20"/>
  <c r="AB20"/>
  <c r="AD20"/>
  <c r="AF20"/>
  <c r="AJ20"/>
  <c r="AL20"/>
  <c r="AN20"/>
  <c r="O21"/>
  <c r="Q21"/>
  <c r="S21"/>
  <c r="U21"/>
  <c r="W21"/>
  <c r="AA21"/>
  <c r="AC21"/>
  <c r="AE21"/>
  <c r="AG21"/>
  <c r="AK21"/>
  <c r="AM21"/>
  <c r="N22"/>
  <c r="P22"/>
  <c r="R22"/>
  <c r="T22"/>
  <c r="V22"/>
  <c r="Z22"/>
  <c r="AB22"/>
  <c r="AD22"/>
  <c r="AF22"/>
  <c r="AJ22"/>
  <c r="AL22"/>
  <c r="AN22"/>
  <c r="O23"/>
  <c r="Q23"/>
  <c r="S23"/>
  <c r="U23"/>
  <c r="W23"/>
  <c r="AA23"/>
  <c r="AC23"/>
  <c r="AE23"/>
  <c r="AG23"/>
  <c r="AK23"/>
  <c r="AM23"/>
  <c r="P24"/>
  <c r="R24"/>
  <c r="T24"/>
  <c r="V24"/>
  <c r="Z24"/>
  <c r="AB24"/>
  <c r="AD24"/>
  <c r="AF24"/>
  <c r="AJ24"/>
  <c r="AL24"/>
  <c r="AN24"/>
  <c r="O25"/>
  <c r="Q25"/>
  <c r="S25"/>
  <c r="U25"/>
  <c r="W25"/>
  <c r="AA25"/>
  <c r="AC25"/>
  <c r="AE25"/>
  <c r="AG25"/>
  <c r="AK25"/>
  <c r="AM25"/>
  <c r="N26"/>
  <c r="P26"/>
  <c r="P60" s="1"/>
  <c r="P83" s="1"/>
  <c r="R26"/>
  <c r="T26"/>
  <c r="T60" s="1"/>
  <c r="T83" s="1"/>
  <c r="V26"/>
  <c r="Z26"/>
  <c r="Z60" s="1"/>
  <c r="Z83" s="1"/>
  <c r="AB26"/>
  <c r="AD26"/>
  <c r="AD60" s="1"/>
  <c r="AD83" s="1"/>
  <c r="AF26"/>
  <c r="AJ26"/>
  <c r="AL26"/>
  <c r="AN26"/>
  <c r="O27"/>
  <c r="Q27"/>
  <c r="S27"/>
  <c r="U27"/>
  <c r="W27"/>
  <c r="AA159" i="6"/>
  <c r="P159"/>
  <c r="Q176"/>
  <c r="S176"/>
  <c r="U176"/>
  <c r="W176"/>
  <c r="Y176"/>
  <c r="AA176"/>
  <c r="AC176"/>
  <c r="AE176"/>
  <c r="AG176"/>
  <c r="F177"/>
  <c r="H177"/>
  <c r="J177"/>
  <c r="L177"/>
  <c r="N177"/>
  <c r="P177"/>
  <c r="R177"/>
  <c r="T177"/>
  <c r="V177"/>
  <c r="X177"/>
  <c r="Z177"/>
  <c r="AB177"/>
  <c r="AD177"/>
  <c r="AF177"/>
  <c r="G178"/>
  <c r="I178"/>
  <c r="K178"/>
  <c r="M178"/>
  <c r="O178"/>
  <c r="Q178"/>
  <c r="S178"/>
  <c r="U178"/>
  <c r="W178"/>
  <c r="Y178"/>
  <c r="AA178"/>
  <c r="AC178"/>
  <c r="AE178"/>
  <c r="AG178"/>
  <c r="F179"/>
  <c r="H179"/>
  <c r="J179"/>
  <c r="L179"/>
  <c r="N179"/>
  <c r="P179"/>
  <c r="R179"/>
  <c r="T179"/>
  <c r="V179"/>
  <c r="X179"/>
  <c r="Z179"/>
  <c r="AB179"/>
  <c r="AD179"/>
  <c r="AF179"/>
  <c r="G180"/>
  <c r="I180"/>
  <c r="K180"/>
  <c r="M180"/>
  <c r="O180"/>
  <c r="Q180"/>
  <c r="S180"/>
  <c r="U180"/>
  <c r="W180"/>
  <c r="Y180"/>
  <c r="AA180"/>
  <c r="AC180"/>
  <c r="AE180"/>
  <c r="AG180"/>
  <c r="F181"/>
  <c r="H181"/>
  <c r="J181"/>
  <c r="L181"/>
  <c r="N181"/>
  <c r="P181"/>
  <c r="R181"/>
  <c r="T181"/>
  <c r="V181"/>
  <c r="X181"/>
  <c r="Z181"/>
  <c r="AB181"/>
  <c r="AD181"/>
  <c r="AF181"/>
  <c r="G182"/>
  <c r="I182"/>
  <c r="K182"/>
  <c r="M182"/>
  <c r="O182"/>
  <c r="Q182"/>
  <c r="S182"/>
  <c r="U182"/>
  <c r="W182"/>
  <c r="Y182"/>
  <c r="AA182"/>
  <c r="AC182"/>
  <c r="AE182"/>
  <c r="AG182"/>
  <c r="F183"/>
  <c r="H183"/>
  <c r="J183"/>
  <c r="L183"/>
  <c r="N183"/>
  <c r="P183"/>
  <c r="R183"/>
  <c r="T183"/>
  <c r="V183"/>
  <c r="X183"/>
  <c r="Z183"/>
  <c r="AB183"/>
  <c r="AD183"/>
  <c r="AF183"/>
  <c r="G184"/>
  <c r="I184"/>
  <c r="K184"/>
  <c r="M184"/>
  <c r="O184"/>
  <c r="Q184"/>
  <c r="S184"/>
  <c r="U184"/>
  <c r="W184"/>
  <c r="Y184"/>
  <c r="AA184"/>
  <c r="AC184"/>
  <c r="AE184"/>
  <c r="AG184"/>
  <c r="F185"/>
  <c r="H185"/>
  <c r="J185"/>
  <c r="L185"/>
  <c r="N185"/>
  <c r="P185"/>
  <c r="R185"/>
  <c r="T185"/>
  <c r="V185"/>
  <c r="X185"/>
  <c r="Z185"/>
  <c r="AB185"/>
  <c r="AD185"/>
  <c r="AF185"/>
  <c r="G186"/>
  <c r="I186"/>
  <c r="K186"/>
  <c r="M186"/>
  <c r="O186"/>
  <c r="Q186"/>
  <c r="S186"/>
  <c r="U186"/>
  <c r="W186"/>
  <c r="Y186"/>
  <c r="AA186"/>
  <c r="AC186"/>
  <c r="AE186"/>
  <c r="AG186"/>
  <c r="F187"/>
  <c r="H187"/>
  <c r="J187"/>
  <c r="L187"/>
  <c r="N187"/>
  <c r="P187"/>
  <c r="R187"/>
  <c r="T187"/>
  <c r="V187"/>
  <c r="X187"/>
  <c r="Z187"/>
  <c r="AB187"/>
  <c r="AD187"/>
  <c r="AF187"/>
  <c r="G188"/>
  <c r="I188"/>
  <c r="K188"/>
  <c r="M188"/>
  <c r="O188"/>
  <c r="Q188"/>
  <c r="S188"/>
  <c r="U188"/>
  <c r="W188"/>
  <c r="Y188"/>
  <c r="AA188"/>
  <c r="AC188"/>
  <c r="AE188"/>
  <c r="AG188"/>
  <c r="F189"/>
  <c r="H189"/>
  <c r="J189"/>
  <c r="L189"/>
  <c r="N189"/>
  <c r="P189"/>
  <c r="R189"/>
  <c r="T189"/>
  <c r="V189"/>
  <c r="X189"/>
  <c r="Z189"/>
  <c r="AB189"/>
  <c r="AD189"/>
  <c r="AF189"/>
  <c r="G190"/>
  <c r="I190"/>
  <c r="K190"/>
  <c r="M190"/>
  <c r="O190"/>
  <c r="Q190"/>
  <c r="S190"/>
  <c r="U190"/>
  <c r="W190"/>
  <c r="Y190"/>
  <c r="AA190"/>
  <c r="AC190"/>
  <c r="AE190"/>
  <c r="AG190"/>
  <c r="F191"/>
  <c r="H191"/>
  <c r="J191"/>
  <c r="L191"/>
  <c r="N191"/>
  <c r="P191"/>
  <c r="T191"/>
  <c r="V191"/>
  <c r="X191"/>
  <c r="Z191"/>
  <c r="AD191"/>
  <c r="AF191"/>
  <c r="G192"/>
  <c r="I192"/>
  <c r="K192"/>
  <c r="M192"/>
  <c r="O192"/>
  <c r="S192"/>
  <c r="U192"/>
  <c r="W192"/>
  <c r="Y192"/>
  <c r="AA192"/>
  <c r="AE192"/>
  <c r="AG192"/>
  <c r="V89"/>
  <c r="X89"/>
  <c r="Z89"/>
  <c r="AB89"/>
  <c r="AD89"/>
  <c r="AF89"/>
  <c r="G90"/>
  <c r="I90"/>
  <c r="K90"/>
  <c r="M90"/>
  <c r="O90"/>
  <c r="Q90"/>
  <c r="S90"/>
  <c r="U90"/>
  <c r="W90"/>
  <c r="Y90"/>
  <c r="AA90"/>
  <c r="AC90"/>
  <c r="AE90"/>
  <c r="AG90"/>
  <c r="F91"/>
  <c r="H91"/>
  <c r="J91"/>
  <c r="L91"/>
  <c r="N91"/>
  <c r="P91"/>
  <c r="R91"/>
  <c r="T91"/>
  <c r="V91"/>
  <c r="X91"/>
  <c r="Z91"/>
  <c r="AB91"/>
  <c r="AD91"/>
  <c r="AF91"/>
  <c r="G92"/>
  <c r="I92"/>
  <c r="K92"/>
  <c r="M92"/>
  <c r="O92"/>
  <c r="Q92"/>
  <c r="S92"/>
  <c r="U92"/>
  <c r="W92"/>
  <c r="Y92"/>
  <c r="AA92"/>
  <c r="AC92"/>
  <c r="AE92"/>
  <c r="AG92"/>
  <c r="F93"/>
  <c r="H93"/>
  <c r="J93"/>
  <c r="L93"/>
  <c r="N93"/>
  <c r="P93"/>
  <c r="R93"/>
  <c r="T93"/>
  <c r="V93"/>
  <c r="X93"/>
  <c r="Z93"/>
  <c r="AB93"/>
  <c r="AD93"/>
  <c r="AF93"/>
  <c r="G94"/>
  <c r="I94"/>
  <c r="K94"/>
  <c r="M94"/>
  <c r="O94"/>
  <c r="Q94"/>
  <c r="S94"/>
  <c r="U94"/>
  <c r="W94"/>
  <c r="Y94"/>
  <c r="AA94"/>
  <c r="AC94"/>
  <c r="AE94"/>
  <c r="AG94"/>
  <c r="F95"/>
  <c r="H95"/>
  <c r="J95"/>
  <c r="L95"/>
  <c r="N95"/>
  <c r="P95"/>
  <c r="R95"/>
  <c r="T95"/>
  <c r="V95"/>
  <c r="X95"/>
  <c r="Z95"/>
  <c r="AB95"/>
  <c r="AD95"/>
  <c r="AF95"/>
  <c r="G96"/>
  <c r="I96"/>
  <c r="K96"/>
  <c r="M96"/>
  <c r="O96"/>
  <c r="Q96"/>
  <c r="S96"/>
  <c r="U96"/>
  <c r="W96"/>
  <c r="Y96"/>
  <c r="AA96"/>
  <c r="AC96"/>
  <c r="AE96"/>
  <c r="AG96"/>
  <c r="F97"/>
  <c r="H97"/>
  <c r="J97"/>
  <c r="L97"/>
  <c r="N97"/>
  <c r="P97"/>
  <c r="R97"/>
  <c r="T97"/>
  <c r="V97"/>
  <c r="X97"/>
  <c r="Z97"/>
  <c r="AB97"/>
  <c r="AD97"/>
  <c r="AF97"/>
  <c r="G98"/>
  <c r="I98"/>
  <c r="K98"/>
  <c r="M98"/>
  <c r="O98"/>
  <c r="Q98"/>
  <c r="S98"/>
  <c r="U98"/>
  <c r="W98"/>
  <c r="Y98"/>
  <c r="AA98"/>
  <c r="AC98"/>
  <c r="AE98"/>
  <c r="AG98"/>
  <c r="F99"/>
  <c r="H99"/>
  <c r="J99"/>
  <c r="L99"/>
  <c r="N99"/>
  <c r="P99"/>
  <c r="R99"/>
  <c r="T99"/>
  <c r="V99"/>
  <c r="X99"/>
  <c r="Z99"/>
  <c r="AB99"/>
  <c r="AD99"/>
  <c r="AF99"/>
  <c r="G100"/>
  <c r="I100"/>
  <c r="K100"/>
  <c r="M100"/>
  <c r="O100"/>
  <c r="Q100"/>
  <c r="S100"/>
  <c r="U100"/>
  <c r="W100"/>
  <c r="Y100"/>
  <c r="AA100"/>
  <c r="AC100"/>
  <c r="AE100"/>
  <c r="AG100"/>
  <c r="F101"/>
  <c r="H101"/>
  <c r="J101"/>
  <c r="L101"/>
  <c r="N101"/>
  <c r="P101"/>
  <c r="R101"/>
  <c r="T101"/>
  <c r="V101"/>
  <c r="X101"/>
  <c r="Z101"/>
  <c r="AB101"/>
  <c r="AD101"/>
  <c r="AF101"/>
  <c r="G102"/>
  <c r="I102"/>
  <c r="K102"/>
  <c r="M102"/>
  <c r="O102"/>
  <c r="Q102"/>
  <c r="S102"/>
  <c r="U102"/>
  <c r="W102"/>
  <c r="Y102"/>
  <c r="AA102"/>
  <c r="AC102"/>
  <c r="AE102"/>
  <c r="AG102"/>
  <c r="F103"/>
  <c r="H103"/>
  <c r="J103"/>
  <c r="L103"/>
  <c r="N103"/>
  <c r="P103"/>
  <c r="R103"/>
  <c r="T103"/>
  <c r="V103"/>
  <c r="X103"/>
  <c r="Z103"/>
  <c r="AB103"/>
  <c r="AD103"/>
  <c r="AF103"/>
  <c r="G104"/>
  <c r="I104"/>
  <c r="K104"/>
  <c r="M104"/>
  <c r="O104"/>
  <c r="Q104"/>
  <c r="S104"/>
  <c r="U104"/>
  <c r="W104"/>
  <c r="Y104"/>
  <c r="AA104"/>
  <c r="AC104"/>
  <c r="AE104"/>
  <c r="AG104"/>
  <c r="F105"/>
  <c r="H105"/>
  <c r="J105"/>
  <c r="L105"/>
  <c r="N105"/>
  <c r="P105"/>
  <c r="R105"/>
  <c r="T105"/>
  <c r="V105"/>
  <c r="X105"/>
  <c r="Z105"/>
  <c r="AB105"/>
  <c r="AD105"/>
  <c r="AF105"/>
  <c r="G106"/>
  <c r="I106"/>
  <c r="K106"/>
  <c r="M106"/>
  <c r="O106"/>
  <c r="Q106"/>
  <c r="S106"/>
  <c r="U106"/>
  <c r="W106"/>
  <c r="Y106"/>
  <c r="AA106"/>
  <c r="AC106"/>
  <c r="AE106"/>
  <c r="AG106"/>
  <c r="F107"/>
  <c r="H107"/>
  <c r="J107"/>
  <c r="L107"/>
  <c r="N107"/>
  <c r="P107"/>
  <c r="R107"/>
  <c r="T107"/>
  <c r="V107"/>
  <c r="X107"/>
  <c r="Z107"/>
  <c r="AB107"/>
  <c r="AD107"/>
  <c r="AF107"/>
  <c r="G108"/>
  <c r="I108"/>
  <c r="K108"/>
  <c r="M108"/>
  <c r="O108"/>
  <c r="Q108"/>
  <c r="S108"/>
  <c r="U108"/>
  <c r="W108"/>
  <c r="Y108"/>
  <c r="AA108"/>
  <c r="AC108"/>
  <c r="AE108"/>
  <c r="AG108"/>
  <c r="F109"/>
  <c r="H109"/>
  <c r="J109"/>
  <c r="L109"/>
  <c r="N109"/>
  <c r="P109"/>
  <c r="R109"/>
  <c r="T109"/>
  <c r="V109"/>
  <c r="X109"/>
  <c r="Z109"/>
  <c r="AB109"/>
  <c r="AD109"/>
  <c r="AF109"/>
  <c r="G110"/>
  <c r="I110"/>
  <c r="K110"/>
  <c r="M110"/>
  <c r="O110"/>
  <c r="Q110"/>
  <c r="S110"/>
  <c r="U110"/>
  <c r="W110"/>
  <c r="Y110"/>
  <c r="AA110"/>
  <c r="AC110"/>
  <c r="AE110"/>
  <c r="AG110"/>
  <c r="F111"/>
  <c r="H111"/>
  <c r="J111"/>
  <c r="L111"/>
  <c r="N111"/>
  <c r="P111"/>
  <c r="R111"/>
  <c r="T111"/>
  <c r="V111"/>
  <c r="X111"/>
  <c r="Z111"/>
  <c r="AB111"/>
  <c r="AD111"/>
  <c r="AF111"/>
  <c r="G112"/>
  <c r="I112"/>
  <c r="K112"/>
  <c r="M112"/>
  <c r="O112"/>
  <c r="Q112"/>
  <c r="S112"/>
  <c r="U112"/>
  <c r="W112"/>
  <c r="Y112"/>
  <c r="AA112"/>
  <c r="AC112"/>
  <c r="AE112"/>
  <c r="AG112"/>
  <c r="F113"/>
  <c r="H113"/>
  <c r="J113"/>
  <c r="L113"/>
  <c r="N113"/>
  <c r="P113"/>
  <c r="R113"/>
  <c r="T113"/>
  <c r="V113"/>
  <c r="X113"/>
  <c r="Z113"/>
  <c r="AB113"/>
  <c r="AD113"/>
  <c r="AF113"/>
  <c r="G114"/>
  <c r="I114"/>
  <c r="K114"/>
  <c r="M114"/>
  <c r="O114"/>
  <c r="Q114"/>
  <c r="S114"/>
  <c r="U114"/>
  <c r="W114"/>
  <c r="Y114"/>
  <c r="AA114"/>
  <c r="AC114"/>
  <c r="AE114"/>
  <c r="AG114"/>
  <c r="F115"/>
  <c r="H115"/>
  <c r="J115"/>
  <c r="L115"/>
  <c r="N115"/>
  <c r="P115"/>
  <c r="R115"/>
  <c r="T115"/>
  <c r="V115"/>
  <c r="X115"/>
  <c r="Z115"/>
  <c r="AB115"/>
  <c r="AD115"/>
  <c r="AF115"/>
  <c r="O82"/>
  <c r="L45"/>
  <c r="K45"/>
  <c r="M82" s="1"/>
  <c r="J45"/>
  <c r="I45"/>
  <c r="K82" s="1"/>
  <c r="H45"/>
  <c r="G45"/>
  <c r="I82" s="1"/>
  <c r="F45"/>
  <c r="G82"/>
  <c r="DG9" i="12" l="1"/>
  <c r="DG52" s="1"/>
  <c r="DG74" s="1"/>
  <c r="DF52"/>
  <c r="DF74" s="1"/>
  <c r="DE89"/>
  <c r="DE90" s="1"/>
  <c r="DE97"/>
  <c r="DF54"/>
  <c r="DF76" s="1"/>
  <c r="DF99" s="1"/>
  <c r="DG13"/>
  <c r="DG54" s="1"/>
  <c r="DG76" s="1"/>
  <c r="DG99" s="1"/>
  <c r="DF53"/>
  <c r="DF75" s="1"/>
  <c r="DF98" s="1"/>
  <c r="DG11"/>
  <c r="DG53" s="1"/>
  <c r="DG75" s="1"/>
  <c r="DG98" s="1"/>
  <c r="AF60" i="5"/>
  <c r="AF83" s="1"/>
  <c r="AB60"/>
  <c r="AB83" s="1"/>
  <c r="V60"/>
  <c r="V83" s="1"/>
  <c r="R60"/>
  <c r="R83" s="1"/>
  <c r="N60"/>
  <c r="N83" s="1"/>
  <c r="AF57"/>
  <c r="AF80" s="1"/>
  <c r="AF55"/>
  <c r="AF78" s="1"/>
  <c r="AF53"/>
  <c r="AF76" s="1"/>
  <c r="DC25"/>
  <c r="AI59"/>
  <c r="AI82" s="1"/>
  <c r="DC23"/>
  <c r="DC17"/>
  <c r="AI55"/>
  <c r="AI78" s="1"/>
  <c r="DC13"/>
  <c r="AL60"/>
  <c r="AL83" s="1"/>
  <c r="DB26"/>
  <c r="AH60"/>
  <c r="AG61"/>
  <c r="AG84" s="1"/>
  <c r="AH61"/>
  <c r="AM60"/>
  <c r="AI60"/>
  <c r="AI83" s="1"/>
  <c r="O60"/>
  <c r="O83" s="1"/>
  <c r="AK61"/>
  <c r="AJ61"/>
  <c r="AN61"/>
  <c r="AN60"/>
  <c r="AN83" s="1"/>
  <c r="AJ60"/>
  <c r="AJ83" s="1"/>
  <c r="AI61"/>
  <c r="AK60"/>
  <c r="AK83" s="1"/>
  <c r="AG60"/>
  <c r="AG83" s="1"/>
  <c r="AM61"/>
  <c r="AL61"/>
  <c r="AM83"/>
  <c r="AE60"/>
  <c r="AE83" s="1"/>
  <c r="DC9"/>
  <c r="AI51"/>
  <c r="AI74" s="1"/>
  <c r="CU97" i="12"/>
  <c r="CU89"/>
  <c r="CU90" s="1"/>
  <c r="AF51" i="5"/>
  <c r="AF74" s="1"/>
  <c r="CZ8"/>
  <c r="BS106"/>
  <c r="BW106"/>
  <c r="BR106"/>
  <c r="AZ106"/>
  <c r="BA106"/>
  <c r="BB106"/>
  <c r="BC106"/>
  <c r="BS105"/>
  <c r="BW105"/>
  <c r="BR105"/>
  <c r="AZ105"/>
  <c r="BC105"/>
  <c r="BB105"/>
  <c r="BA105"/>
  <c r="BV106"/>
  <c r="BU106"/>
  <c r="BT106"/>
  <c r="BD106"/>
  <c r="BE106"/>
  <c r="BF106"/>
  <c r="AY106"/>
  <c r="BT105"/>
  <c r="BU105"/>
  <c r="BV105"/>
  <c r="BD105"/>
  <c r="BG127" i="12"/>
  <c r="AY105" i="5"/>
  <c r="BF105"/>
  <c r="BE105"/>
  <c r="AA60"/>
  <c r="AA83" s="1"/>
  <c r="BJ106"/>
  <c r="BP106"/>
  <c r="BN106"/>
  <c r="BJ105"/>
  <c r="BP105"/>
  <c r="BN105"/>
  <c r="BL106"/>
  <c r="BK106"/>
  <c r="BO106"/>
  <c r="BM106"/>
  <c r="BL105"/>
  <c r="BK105"/>
  <c r="BO105"/>
  <c r="BM105"/>
  <c r="BQ127" i="12"/>
  <c r="AA61" i="5"/>
  <c r="AA84" s="1"/>
  <c r="AE61"/>
  <c r="AE84" s="1"/>
  <c r="AI84"/>
  <c r="AB61"/>
  <c r="AB84" s="1"/>
  <c r="AF61"/>
  <c r="AF84" s="1"/>
  <c r="AC60"/>
  <c r="AC83" s="1"/>
  <c r="Y60"/>
  <c r="Y83" s="1"/>
  <c r="U60"/>
  <c r="U83" s="1"/>
  <c r="Q60"/>
  <c r="Q83" s="1"/>
  <c r="AK84"/>
  <c r="AJ84"/>
  <c r="AN84"/>
  <c r="Q61"/>
  <c r="Q84" s="1"/>
  <c r="U61"/>
  <c r="U84" s="1"/>
  <c r="Y61"/>
  <c r="Y84" s="1"/>
  <c r="P61"/>
  <c r="P84" s="1"/>
  <c r="T61"/>
  <c r="T84" s="1"/>
  <c r="DB83"/>
  <c r="X61"/>
  <c r="X84" s="1"/>
  <c r="X60"/>
  <c r="X83" s="1"/>
  <c r="AC61"/>
  <c r="AC84" s="1"/>
  <c r="Z61"/>
  <c r="Z84" s="1"/>
  <c r="AD61"/>
  <c r="AD84" s="1"/>
  <c r="AH84"/>
  <c r="W60"/>
  <c r="W83" s="1"/>
  <c r="S60"/>
  <c r="S83" s="1"/>
  <c r="AM84"/>
  <c r="AL84"/>
  <c r="O61"/>
  <c r="O84" s="1"/>
  <c r="S61"/>
  <c r="S84" s="1"/>
  <c r="W61"/>
  <c r="W84" s="1"/>
  <c r="N61"/>
  <c r="N84" s="1"/>
  <c r="R61"/>
  <c r="R84" s="1"/>
  <c r="V61"/>
  <c r="V84" s="1"/>
  <c r="AH83"/>
  <c r="AH105" s="1"/>
  <c r="AX106"/>
  <c r="AX128" i="12"/>
  <c r="AX105" i="5"/>
  <c r="AX127" i="12"/>
  <c r="BQ106" i="5"/>
  <c r="BQ128" i="12"/>
  <c r="BQ105" i="5"/>
  <c r="DA105"/>
  <c r="DA127" i="12"/>
  <c r="BG106" i="5"/>
  <c r="BG128" i="12"/>
  <c r="BG105" i="5"/>
  <c r="BH106"/>
  <c r="BH128" i="12"/>
  <c r="BI106" i="5"/>
  <c r="BI128" i="12"/>
  <c r="DA106" i="5"/>
  <c r="DA128" i="12"/>
  <c r="BH105" i="5"/>
  <c r="BH127" i="12"/>
  <c r="BI105" i="5"/>
  <c r="BI127" i="12"/>
  <c r="AF59" i="5"/>
  <c r="AF82" s="1"/>
  <c r="AF58"/>
  <c r="AF81" s="1"/>
  <c r="AF56"/>
  <c r="AF79" s="1"/>
  <c r="AF54"/>
  <c r="AF77" s="1"/>
  <c r="AF52"/>
  <c r="AF75" s="1"/>
  <c r="AH65"/>
  <c r="AH88" s="1"/>
  <c r="AH64"/>
  <c r="AH87" s="1"/>
  <c r="AH63"/>
  <c r="AH86" s="1"/>
  <c r="AH62"/>
  <c r="AH85" s="1"/>
  <c r="DC21"/>
  <c r="DD21" s="1"/>
  <c r="DE21" s="1"/>
  <c r="DF21" s="1"/>
  <c r="DG21" s="1"/>
  <c r="AI57"/>
  <c r="AI80" s="1"/>
  <c r="DC19"/>
  <c r="AI56"/>
  <c r="AI79" s="1"/>
  <c r="DC15"/>
  <c r="AI54"/>
  <c r="AI77" s="1"/>
  <c r="DC11"/>
  <c r="AI52"/>
  <c r="AI75" s="1"/>
  <c r="CX39"/>
  <c r="CW39" s="1"/>
  <c r="CV39" s="1"/>
  <c r="CU39" s="1"/>
  <c r="CT39" s="1"/>
  <c r="CS39" s="1"/>
  <c r="CR39" s="1"/>
  <c r="CQ39" s="1"/>
  <c r="CP39" s="1"/>
  <c r="CO39" s="1"/>
  <c r="CN39" s="1"/>
  <c r="CM39" s="1"/>
  <c r="CL39" s="1"/>
  <c r="CK39" s="1"/>
  <c r="CJ39" s="1"/>
  <c r="CI39" s="1"/>
  <c r="CH39" s="1"/>
  <c r="CX35"/>
  <c r="CW35" s="1"/>
  <c r="CX31"/>
  <c r="CW31" s="1"/>
  <c r="CV31" s="1"/>
  <c r="CU31" s="1"/>
  <c r="CT31" s="1"/>
  <c r="CS31" s="1"/>
  <c r="CR31" s="1"/>
  <c r="CQ31" s="1"/>
  <c r="CP31" s="1"/>
  <c r="CO31" s="1"/>
  <c r="CN31" s="1"/>
  <c r="CM31" s="1"/>
  <c r="CL31" s="1"/>
  <c r="CK31" s="1"/>
  <c r="CJ31" s="1"/>
  <c r="CI31" s="1"/>
  <c r="CH31" s="1"/>
  <c r="DC27"/>
  <c r="AL59"/>
  <c r="AB59"/>
  <c r="V59"/>
  <c r="R59"/>
  <c r="AL58"/>
  <c r="AB58"/>
  <c r="V58"/>
  <c r="R58"/>
  <c r="N58"/>
  <c r="AN57"/>
  <c r="AJ57"/>
  <c r="AD57"/>
  <c r="Z57"/>
  <c r="T57"/>
  <c r="P57"/>
  <c r="AL56"/>
  <c r="AB56"/>
  <c r="V56"/>
  <c r="R56"/>
  <c r="N56"/>
  <c r="AN55"/>
  <c r="AJ55"/>
  <c r="AD55"/>
  <c r="Z55"/>
  <c r="T55"/>
  <c r="P55"/>
  <c r="AL54"/>
  <c r="AB54"/>
  <c r="V54"/>
  <c r="R54"/>
  <c r="N54"/>
  <c r="AN53"/>
  <c r="AJ53"/>
  <c r="AD53"/>
  <c r="Z53"/>
  <c r="T53"/>
  <c r="P53"/>
  <c r="AL52"/>
  <c r="AB52"/>
  <c r="V52"/>
  <c r="R52"/>
  <c r="AN51"/>
  <c r="AJ51"/>
  <c r="AD51"/>
  <c r="Z51"/>
  <c r="R51"/>
  <c r="AC65"/>
  <c r="AG65"/>
  <c r="Z65"/>
  <c r="AD65"/>
  <c r="AC64"/>
  <c r="AG64"/>
  <c r="Z64"/>
  <c r="AD64"/>
  <c r="AC63"/>
  <c r="AG63"/>
  <c r="Z63"/>
  <c r="AD63"/>
  <c r="AC62"/>
  <c r="AG62"/>
  <c r="Z62"/>
  <c r="AD62"/>
  <c r="AI58"/>
  <c r="AI53"/>
  <c r="Y51"/>
  <c r="Y74" s="1"/>
  <c r="X65"/>
  <c r="X88" s="1"/>
  <c r="X63"/>
  <c r="X86" s="1"/>
  <c r="X54"/>
  <c r="X77" s="1"/>
  <c r="DD25"/>
  <c r="DE25" s="1"/>
  <c r="DF25" s="1"/>
  <c r="DG25" s="1"/>
  <c r="AM59"/>
  <c r="AM82" s="1"/>
  <c r="AE59"/>
  <c r="AA59"/>
  <c r="AA82" s="1"/>
  <c r="W59"/>
  <c r="S59"/>
  <c r="S82" s="1"/>
  <c r="O59"/>
  <c r="AM58"/>
  <c r="AM81" s="1"/>
  <c r="AE58"/>
  <c r="AA58"/>
  <c r="AA81" s="1"/>
  <c r="W58"/>
  <c r="S58"/>
  <c r="S81" s="1"/>
  <c r="O58"/>
  <c r="AM57"/>
  <c r="AM80" s="1"/>
  <c r="AE57"/>
  <c r="AE80" s="1"/>
  <c r="AA57"/>
  <c r="AA80" s="1"/>
  <c r="W57"/>
  <c r="W80" s="1"/>
  <c r="S57"/>
  <c r="S80" s="1"/>
  <c r="O57"/>
  <c r="O80" s="1"/>
  <c r="AM56"/>
  <c r="AM79" s="1"/>
  <c r="AE56"/>
  <c r="AE79" s="1"/>
  <c r="AA56"/>
  <c r="AA79" s="1"/>
  <c r="W56"/>
  <c r="W79" s="1"/>
  <c r="S56"/>
  <c r="S79" s="1"/>
  <c r="O56"/>
  <c r="O79" s="1"/>
  <c r="DD17"/>
  <c r="DE17" s="1"/>
  <c r="DF17" s="1"/>
  <c r="DG17" s="1"/>
  <c r="AM55"/>
  <c r="AM78" s="1"/>
  <c r="AE55"/>
  <c r="AA55"/>
  <c r="AA78" s="1"/>
  <c r="W55"/>
  <c r="S55"/>
  <c r="S78" s="1"/>
  <c r="O55"/>
  <c r="AM54"/>
  <c r="AM77" s="1"/>
  <c r="AE54"/>
  <c r="AA54"/>
  <c r="AA77" s="1"/>
  <c r="W54"/>
  <c r="S54"/>
  <c r="S77" s="1"/>
  <c r="O54"/>
  <c r="DD13"/>
  <c r="AM53"/>
  <c r="AM76" s="1"/>
  <c r="AE53"/>
  <c r="AE76" s="1"/>
  <c r="AA53"/>
  <c r="AA76" s="1"/>
  <c r="W53"/>
  <c r="W76" s="1"/>
  <c r="S53"/>
  <c r="S76" s="1"/>
  <c r="O53"/>
  <c r="O76" s="1"/>
  <c r="AM52"/>
  <c r="AM75" s="1"/>
  <c r="AE52"/>
  <c r="AE75" s="1"/>
  <c r="AA52"/>
  <c r="AA75" s="1"/>
  <c r="W52"/>
  <c r="W75" s="1"/>
  <c r="S52"/>
  <c r="S75" s="1"/>
  <c r="O52"/>
  <c r="O75" s="1"/>
  <c r="DD9"/>
  <c r="DE9" s="1"/>
  <c r="DF9" s="1"/>
  <c r="DG9" s="1"/>
  <c r="AM51"/>
  <c r="AM74" s="1"/>
  <c r="AE51"/>
  <c r="AA51"/>
  <c r="AA74" s="1"/>
  <c r="U51"/>
  <c r="Q51"/>
  <c r="Q74" s="1"/>
  <c r="AM65"/>
  <c r="AL65"/>
  <c r="AL88" s="1"/>
  <c r="O65"/>
  <c r="S65"/>
  <c r="S88" s="1"/>
  <c r="W65"/>
  <c r="N65"/>
  <c r="N88" s="1"/>
  <c r="R65"/>
  <c r="V65"/>
  <c r="V88" s="1"/>
  <c r="AM64"/>
  <c r="AL64"/>
  <c r="AL87" s="1"/>
  <c r="O64"/>
  <c r="S64"/>
  <c r="S87" s="1"/>
  <c r="W64"/>
  <c r="N64"/>
  <c r="N87" s="1"/>
  <c r="R64"/>
  <c r="V64"/>
  <c r="V87" s="1"/>
  <c r="AM63"/>
  <c r="AL63"/>
  <c r="AL86" s="1"/>
  <c r="O63"/>
  <c r="S63"/>
  <c r="S86" s="1"/>
  <c r="W63"/>
  <c r="N63"/>
  <c r="N86" s="1"/>
  <c r="R63"/>
  <c r="V63"/>
  <c r="V86" s="1"/>
  <c r="AM62"/>
  <c r="AL62"/>
  <c r="AL85" s="1"/>
  <c r="O62"/>
  <c r="S62"/>
  <c r="S85" s="1"/>
  <c r="W62"/>
  <c r="N62"/>
  <c r="N85" s="1"/>
  <c r="R62"/>
  <c r="V62"/>
  <c r="V85" s="1"/>
  <c r="AH58"/>
  <c r="AH81" s="1"/>
  <c r="DB57"/>
  <c r="DB55"/>
  <c r="DB78" s="1"/>
  <c r="DB52"/>
  <c r="X58"/>
  <c r="X81" s="1"/>
  <c r="X56"/>
  <c r="X79" s="1"/>
  <c r="X52"/>
  <c r="X75" s="1"/>
  <c r="X59"/>
  <c r="X82" s="1"/>
  <c r="V51"/>
  <c r="V74" s="1"/>
  <c r="AH56"/>
  <c r="AH79" s="1"/>
  <c r="AH51"/>
  <c r="AN59"/>
  <c r="AJ59"/>
  <c r="AD59"/>
  <c r="Z59"/>
  <c r="T59"/>
  <c r="P59"/>
  <c r="AN58"/>
  <c r="AJ58"/>
  <c r="AD58"/>
  <c r="Z58"/>
  <c r="T58"/>
  <c r="P58"/>
  <c r="AL57"/>
  <c r="AB57"/>
  <c r="V57"/>
  <c r="R57"/>
  <c r="N57"/>
  <c r="AN56"/>
  <c r="AJ56"/>
  <c r="AD56"/>
  <c r="Z56"/>
  <c r="T56"/>
  <c r="P56"/>
  <c r="AL55"/>
  <c r="AB55"/>
  <c r="V55"/>
  <c r="R55"/>
  <c r="N55"/>
  <c r="AN54"/>
  <c r="AJ54"/>
  <c r="AD54"/>
  <c r="Z54"/>
  <c r="T54"/>
  <c r="P54"/>
  <c r="AL53"/>
  <c r="AB53"/>
  <c r="V53"/>
  <c r="R53"/>
  <c r="N53"/>
  <c r="AN52"/>
  <c r="AJ52"/>
  <c r="AD52"/>
  <c r="Z52"/>
  <c r="T52"/>
  <c r="P52"/>
  <c r="AL51"/>
  <c r="AB51"/>
  <c r="T51"/>
  <c r="P51"/>
  <c r="AA65"/>
  <c r="AE65"/>
  <c r="AI65"/>
  <c r="AB65"/>
  <c r="AA64"/>
  <c r="AE64"/>
  <c r="AI64"/>
  <c r="AB64"/>
  <c r="AA63"/>
  <c r="AE63"/>
  <c r="AI63"/>
  <c r="AB63"/>
  <c r="AA62"/>
  <c r="AE62"/>
  <c r="AI62"/>
  <c r="AB62"/>
  <c r="Y59"/>
  <c r="Y58"/>
  <c r="Y57"/>
  <c r="Y56"/>
  <c r="Y55"/>
  <c r="Y54"/>
  <c r="Y53"/>
  <c r="Y52"/>
  <c r="X64"/>
  <c r="X62"/>
  <c r="X57"/>
  <c r="X55"/>
  <c r="X53"/>
  <c r="X51"/>
  <c r="CT60" i="12"/>
  <c r="CT82" s="1"/>
  <c r="CT105" s="1"/>
  <c r="CS25"/>
  <c r="CT58"/>
  <c r="CT80" s="1"/>
  <c r="CT103" s="1"/>
  <c r="CS21"/>
  <c r="CT63"/>
  <c r="CT85" s="1"/>
  <c r="CT108" s="1"/>
  <c r="CS35"/>
  <c r="CT62"/>
  <c r="CT84" s="1"/>
  <c r="CT107" s="1"/>
  <c r="CS31"/>
  <c r="CT61"/>
  <c r="CT83" s="1"/>
  <c r="CT106" s="1"/>
  <c r="CS27"/>
  <c r="CT54"/>
  <c r="CT76" s="1"/>
  <c r="CT99" s="1"/>
  <c r="CS13"/>
  <c r="CT65"/>
  <c r="CT87" s="1"/>
  <c r="CT110" s="1"/>
  <c r="CS39"/>
  <c r="CT57"/>
  <c r="CT79" s="1"/>
  <c r="CT102" s="1"/>
  <c r="CS19"/>
  <c r="CT55"/>
  <c r="CT77" s="1"/>
  <c r="CT100" s="1"/>
  <c r="CS15"/>
  <c r="CT52"/>
  <c r="CT74" s="1"/>
  <c r="CS9"/>
  <c r="CR9" s="1"/>
  <c r="CT59"/>
  <c r="CT81" s="1"/>
  <c r="CT104" s="1"/>
  <c r="CS23"/>
  <c r="CT66"/>
  <c r="CT88" s="1"/>
  <c r="CT111" s="1"/>
  <c r="CS41"/>
  <c r="CT64"/>
  <c r="CT86" s="1"/>
  <c r="CT109" s="1"/>
  <c r="CS37"/>
  <c r="CT53"/>
  <c r="CT75" s="1"/>
  <c r="CT98" s="1"/>
  <c r="CS11"/>
  <c r="CT56"/>
  <c r="CT78" s="1"/>
  <c r="CT101" s="1"/>
  <c r="CS17"/>
  <c r="AK59" i="5"/>
  <c r="AK82" s="1"/>
  <c r="AG59"/>
  <c r="AC59"/>
  <c r="AC82" s="1"/>
  <c r="U59"/>
  <c r="Q59"/>
  <c r="Q82" s="1"/>
  <c r="AK58"/>
  <c r="AG58"/>
  <c r="AG81" s="1"/>
  <c r="AC58"/>
  <c r="U58"/>
  <c r="U81" s="1"/>
  <c r="Q58"/>
  <c r="AK57"/>
  <c r="AK80" s="1"/>
  <c r="AG57"/>
  <c r="AC57"/>
  <c r="AC80" s="1"/>
  <c r="U57"/>
  <c r="Q57"/>
  <c r="Q80" s="1"/>
  <c r="AK56"/>
  <c r="AG56"/>
  <c r="AG79" s="1"/>
  <c r="AC56"/>
  <c r="U56"/>
  <c r="U79" s="1"/>
  <c r="Q56"/>
  <c r="AK55"/>
  <c r="AK78" s="1"/>
  <c r="AG55"/>
  <c r="AC55"/>
  <c r="AC78" s="1"/>
  <c r="U55"/>
  <c r="Q55"/>
  <c r="Q78" s="1"/>
  <c r="AK54"/>
  <c r="AG54"/>
  <c r="AG77" s="1"/>
  <c r="AC54"/>
  <c r="U54"/>
  <c r="U77" s="1"/>
  <c r="Q54"/>
  <c r="AK53"/>
  <c r="AK76" s="1"/>
  <c r="AG53"/>
  <c r="AC53"/>
  <c r="AC76" s="1"/>
  <c r="U53"/>
  <c r="Q53"/>
  <c r="Q76" s="1"/>
  <c r="AK52"/>
  <c r="AG52"/>
  <c r="AG75" s="1"/>
  <c r="AC52"/>
  <c r="U52"/>
  <c r="U75" s="1"/>
  <c r="Q52"/>
  <c r="AK51"/>
  <c r="AK74" s="1"/>
  <c r="AG51"/>
  <c r="AC51"/>
  <c r="AC74" s="1"/>
  <c r="W51"/>
  <c r="S51"/>
  <c r="S74" s="1"/>
  <c r="O51"/>
  <c r="AK65"/>
  <c r="AK88" s="1"/>
  <c r="AJ65"/>
  <c r="AJ88" s="1"/>
  <c r="AN65"/>
  <c r="AN88" s="1"/>
  <c r="Q65"/>
  <c r="Q88" s="1"/>
  <c r="U65"/>
  <c r="U88" s="1"/>
  <c r="Y65"/>
  <c r="Y88" s="1"/>
  <c r="P65"/>
  <c r="P88" s="1"/>
  <c r="T65"/>
  <c r="T88" s="1"/>
  <c r="AK64"/>
  <c r="AK87" s="1"/>
  <c r="AJ64"/>
  <c r="AJ87" s="1"/>
  <c r="AN64"/>
  <c r="AN87" s="1"/>
  <c r="Q64"/>
  <c r="Q87" s="1"/>
  <c r="U64"/>
  <c r="U87" s="1"/>
  <c r="Y64"/>
  <c r="Y87" s="1"/>
  <c r="P64"/>
  <c r="P87" s="1"/>
  <c r="T64"/>
  <c r="T87" s="1"/>
  <c r="AK63"/>
  <c r="AK86" s="1"/>
  <c r="AJ63"/>
  <c r="AN63"/>
  <c r="AN86" s="1"/>
  <c r="Q63"/>
  <c r="U63"/>
  <c r="U86" s="1"/>
  <c r="Y63"/>
  <c r="P63"/>
  <c r="P86" s="1"/>
  <c r="T63"/>
  <c r="AK62"/>
  <c r="AK85" s="1"/>
  <c r="AJ62"/>
  <c r="AN62"/>
  <c r="AN85" s="1"/>
  <c r="Q62"/>
  <c r="U62"/>
  <c r="U85" s="1"/>
  <c r="Y62"/>
  <c r="P62"/>
  <c r="P85" s="1"/>
  <c r="T62"/>
  <c r="AH53"/>
  <c r="DB59"/>
  <c r="DB56"/>
  <c r="DB54"/>
  <c r="DB51"/>
  <c r="N59"/>
  <c r="N82" s="1"/>
  <c r="AH59"/>
  <c r="AH57"/>
  <c r="AH80" s="1"/>
  <c r="AH55"/>
  <c r="AH78" s="1"/>
  <c r="AH54"/>
  <c r="AH77" s="1"/>
  <c r="AH52"/>
  <c r="AH75" s="1"/>
  <c r="CZ24"/>
  <c r="CZ59" s="1"/>
  <c r="CZ26"/>
  <c r="CZ60" s="1"/>
  <c r="CZ20"/>
  <c r="CZ57" s="1"/>
  <c r="CZ16"/>
  <c r="CZ55" s="1"/>
  <c r="CZ12"/>
  <c r="CZ53" s="1"/>
  <c r="CZ51"/>
  <c r="CZ40"/>
  <c r="CZ38"/>
  <c r="CZ36"/>
  <c r="CZ34"/>
  <c r="CZ30"/>
  <c r="CZ61" s="1"/>
  <c r="DB12"/>
  <c r="DC41"/>
  <c r="DC37"/>
  <c r="DC33"/>
  <c r="DC29"/>
  <c r="CZ22"/>
  <c r="CZ58" s="1"/>
  <c r="CZ18"/>
  <c r="CZ56" s="1"/>
  <c r="CZ14"/>
  <c r="CZ54" s="1"/>
  <c r="CZ10"/>
  <c r="CZ52" s="1"/>
  <c r="DB40"/>
  <c r="DB38"/>
  <c r="DB64" s="1"/>
  <c r="DB36"/>
  <c r="DB34"/>
  <c r="DB62" s="1"/>
  <c r="DB30"/>
  <c r="DC26"/>
  <c r="DC24"/>
  <c r="DC59" s="1"/>
  <c r="DC20"/>
  <c r="DC18"/>
  <c r="DC16"/>
  <c r="DC55" s="1"/>
  <c r="DC14"/>
  <c r="DC10"/>
  <c r="DC8"/>
  <c r="DB22"/>
  <c r="DB58" s="1"/>
  <c r="DB82"/>
  <c r="DB80"/>
  <c r="DB79"/>
  <c r="DB77"/>
  <c r="DB75"/>
  <c r="DB74"/>
  <c r="DC40"/>
  <c r="DC65" s="1"/>
  <c r="CY38"/>
  <c r="CY64" s="1"/>
  <c r="DC36"/>
  <c r="DC63" s="1"/>
  <c r="CY34"/>
  <c r="CY62" s="1"/>
  <c r="DC32"/>
  <c r="DD32" s="1"/>
  <c r="DE32" s="1"/>
  <c r="DF32" s="1"/>
  <c r="DG32" s="1"/>
  <c r="CY30"/>
  <c r="DC28"/>
  <c r="DD28" s="1"/>
  <c r="DE28" s="1"/>
  <c r="DF28" s="1"/>
  <c r="DG28" s="1"/>
  <c r="CY25"/>
  <c r="CX25" s="1"/>
  <c r="CW25" s="1"/>
  <c r="CV25" s="1"/>
  <c r="CU25" s="1"/>
  <c r="CT25" s="1"/>
  <c r="CS25" s="1"/>
  <c r="CR25" s="1"/>
  <c r="CQ25" s="1"/>
  <c r="CP25" s="1"/>
  <c r="CO25" s="1"/>
  <c r="CN25" s="1"/>
  <c r="CM25" s="1"/>
  <c r="CL25" s="1"/>
  <c r="CK25" s="1"/>
  <c r="CJ25" s="1"/>
  <c r="CI25" s="1"/>
  <c r="CH25" s="1"/>
  <c r="DD23"/>
  <c r="DE23" s="1"/>
  <c r="DF23" s="1"/>
  <c r="DG23" s="1"/>
  <c r="CY21"/>
  <c r="CX21" s="1"/>
  <c r="CW21" s="1"/>
  <c r="CV21" s="1"/>
  <c r="CU21" s="1"/>
  <c r="CT21" s="1"/>
  <c r="CS21" s="1"/>
  <c r="CR21" s="1"/>
  <c r="CQ21" s="1"/>
  <c r="CP21" s="1"/>
  <c r="CO21" s="1"/>
  <c r="CN21" s="1"/>
  <c r="CM21" s="1"/>
  <c r="CL21" s="1"/>
  <c r="CK21" s="1"/>
  <c r="CJ21" s="1"/>
  <c r="CI21" s="1"/>
  <c r="CH21" s="1"/>
  <c r="DD19"/>
  <c r="DE19" s="1"/>
  <c r="DF19" s="1"/>
  <c r="DG19" s="1"/>
  <c r="CY17"/>
  <c r="CX17" s="1"/>
  <c r="CW17" s="1"/>
  <c r="CV17" s="1"/>
  <c r="CU17" s="1"/>
  <c r="CT17" s="1"/>
  <c r="CS17" s="1"/>
  <c r="CR17" s="1"/>
  <c r="CQ17" s="1"/>
  <c r="CP17" s="1"/>
  <c r="CO17" s="1"/>
  <c r="CN17" s="1"/>
  <c r="CM17" s="1"/>
  <c r="CL17" s="1"/>
  <c r="CK17" s="1"/>
  <c r="CJ17" s="1"/>
  <c r="CI17" s="1"/>
  <c r="CH17" s="1"/>
  <c r="DD15"/>
  <c r="DE15" s="1"/>
  <c r="DF15" s="1"/>
  <c r="DG15" s="1"/>
  <c r="CY13"/>
  <c r="CX13" s="1"/>
  <c r="CW13" s="1"/>
  <c r="CV13" s="1"/>
  <c r="CU13" s="1"/>
  <c r="CT13" s="1"/>
  <c r="CS13" s="1"/>
  <c r="CR13" s="1"/>
  <c r="CQ13" s="1"/>
  <c r="CP13" s="1"/>
  <c r="CO13" s="1"/>
  <c r="CN13" s="1"/>
  <c r="CM13" s="1"/>
  <c r="CL13" s="1"/>
  <c r="CK13" s="1"/>
  <c r="CJ13" s="1"/>
  <c r="CI13" s="1"/>
  <c r="CH13" s="1"/>
  <c r="DD11"/>
  <c r="DE11" s="1"/>
  <c r="DF11" s="1"/>
  <c r="DG11" s="1"/>
  <c r="CY9"/>
  <c r="CX9" s="1"/>
  <c r="CW9" s="1"/>
  <c r="CV9" s="1"/>
  <c r="CU9" s="1"/>
  <c r="CT9" s="1"/>
  <c r="CS9" s="1"/>
  <c r="CR9" s="1"/>
  <c r="CQ9" s="1"/>
  <c r="CP9" s="1"/>
  <c r="CO9" s="1"/>
  <c r="CN9" s="1"/>
  <c r="CM9" s="1"/>
  <c r="CL9" s="1"/>
  <c r="CK9" s="1"/>
  <c r="CJ9" s="1"/>
  <c r="CI9" s="1"/>
  <c r="CH9" s="1"/>
  <c r="CX41"/>
  <c r="CW41" s="1"/>
  <c r="CV41" s="1"/>
  <c r="CU41" s="1"/>
  <c r="CT41" s="1"/>
  <c r="CS41" s="1"/>
  <c r="CR41" s="1"/>
  <c r="CQ41" s="1"/>
  <c r="CP41" s="1"/>
  <c r="CO41" s="1"/>
  <c r="CN41" s="1"/>
  <c r="CM41" s="1"/>
  <c r="CL41" s="1"/>
  <c r="CK41" s="1"/>
  <c r="CJ41" s="1"/>
  <c r="CI41" s="1"/>
  <c r="CH41" s="1"/>
  <c r="DC39"/>
  <c r="DD39" s="1"/>
  <c r="DE39" s="1"/>
  <c r="DF39" s="1"/>
  <c r="DG39" s="1"/>
  <c r="CX37"/>
  <c r="CW37" s="1"/>
  <c r="CV37" s="1"/>
  <c r="CU37" s="1"/>
  <c r="CT37" s="1"/>
  <c r="CS37" s="1"/>
  <c r="CR37" s="1"/>
  <c r="CQ37" s="1"/>
  <c r="CP37" s="1"/>
  <c r="CO37" s="1"/>
  <c r="CN37" s="1"/>
  <c r="CM37" s="1"/>
  <c r="CL37" s="1"/>
  <c r="CK37" s="1"/>
  <c r="CJ37" s="1"/>
  <c r="CI37" s="1"/>
  <c r="CH37" s="1"/>
  <c r="DC35"/>
  <c r="DD35" s="1"/>
  <c r="DE35" s="1"/>
  <c r="DF35" s="1"/>
  <c r="DG35" s="1"/>
  <c r="CX33"/>
  <c r="CW33" s="1"/>
  <c r="CV33" s="1"/>
  <c r="CU33" s="1"/>
  <c r="CT33" s="1"/>
  <c r="CS33" s="1"/>
  <c r="CR33" s="1"/>
  <c r="CQ33" s="1"/>
  <c r="CP33" s="1"/>
  <c r="CO33" s="1"/>
  <c r="CN33" s="1"/>
  <c r="CM33" s="1"/>
  <c r="CL33" s="1"/>
  <c r="CK33" s="1"/>
  <c r="CJ33" s="1"/>
  <c r="CI33" s="1"/>
  <c r="CH33" s="1"/>
  <c r="DC31"/>
  <c r="DD31" s="1"/>
  <c r="DE31" s="1"/>
  <c r="DF31" s="1"/>
  <c r="DG31" s="1"/>
  <c r="CX29"/>
  <c r="CW29" s="1"/>
  <c r="CV29" s="1"/>
  <c r="CU29" s="1"/>
  <c r="CT29" s="1"/>
  <c r="CS29" s="1"/>
  <c r="CR29" s="1"/>
  <c r="CQ29" s="1"/>
  <c r="CP29" s="1"/>
  <c r="CO29" s="1"/>
  <c r="CN29" s="1"/>
  <c r="CM29" s="1"/>
  <c r="CL29" s="1"/>
  <c r="CK29" s="1"/>
  <c r="CJ29" s="1"/>
  <c r="CI29" s="1"/>
  <c r="CH29" s="1"/>
  <c r="CX27"/>
  <c r="CW27" s="1"/>
  <c r="CV27" s="1"/>
  <c r="CU27" s="1"/>
  <c r="CT27" s="1"/>
  <c r="CS27" s="1"/>
  <c r="CR27" s="1"/>
  <c r="CQ27" s="1"/>
  <c r="CP27" s="1"/>
  <c r="CO27" s="1"/>
  <c r="CN27" s="1"/>
  <c r="CM27" s="1"/>
  <c r="CL27" s="1"/>
  <c r="CK27" s="1"/>
  <c r="CJ27" s="1"/>
  <c r="CI27" s="1"/>
  <c r="CH27" s="1"/>
  <c r="DC22"/>
  <c r="DC58" s="1"/>
  <c r="CY40"/>
  <c r="CY65" s="1"/>
  <c r="CY36"/>
  <c r="CY63" s="1"/>
  <c r="CY32"/>
  <c r="CX32" s="1"/>
  <c r="CW32" s="1"/>
  <c r="CV32" s="1"/>
  <c r="CU32" s="1"/>
  <c r="CT32" s="1"/>
  <c r="CS32" s="1"/>
  <c r="CR32" s="1"/>
  <c r="CQ32" s="1"/>
  <c r="CP32" s="1"/>
  <c r="CO32" s="1"/>
  <c r="CN32" s="1"/>
  <c r="CM32" s="1"/>
  <c r="CL32" s="1"/>
  <c r="CK32" s="1"/>
  <c r="CJ32" s="1"/>
  <c r="CI32" s="1"/>
  <c r="CH32" s="1"/>
  <c r="CY28"/>
  <c r="CX28" s="1"/>
  <c r="CW28" s="1"/>
  <c r="CV28" s="1"/>
  <c r="CU28" s="1"/>
  <c r="CT28" s="1"/>
  <c r="CS28" s="1"/>
  <c r="CR28" s="1"/>
  <c r="CQ28" s="1"/>
  <c r="CP28" s="1"/>
  <c r="CO28" s="1"/>
  <c r="CN28" s="1"/>
  <c r="CM28" s="1"/>
  <c r="CL28" s="1"/>
  <c r="CK28" s="1"/>
  <c r="CJ28" s="1"/>
  <c r="CI28" s="1"/>
  <c r="CH28" s="1"/>
  <c r="CY23"/>
  <c r="CX23" s="1"/>
  <c r="CW23" s="1"/>
  <c r="CV23" s="1"/>
  <c r="CU23" s="1"/>
  <c r="CT23" s="1"/>
  <c r="CS23" s="1"/>
  <c r="CR23" s="1"/>
  <c r="CQ23" s="1"/>
  <c r="CP23" s="1"/>
  <c r="CO23" s="1"/>
  <c r="CN23" s="1"/>
  <c r="CM23" s="1"/>
  <c r="CL23" s="1"/>
  <c r="CK23" s="1"/>
  <c r="CJ23" s="1"/>
  <c r="CI23" s="1"/>
  <c r="CH23" s="1"/>
  <c r="CY19"/>
  <c r="CX19" s="1"/>
  <c r="CW19" s="1"/>
  <c r="CV19" s="1"/>
  <c r="CU19" s="1"/>
  <c r="CT19" s="1"/>
  <c r="CS19" s="1"/>
  <c r="CR19" s="1"/>
  <c r="CQ19" s="1"/>
  <c r="CP19" s="1"/>
  <c r="CO19" s="1"/>
  <c r="CN19" s="1"/>
  <c r="CM19" s="1"/>
  <c r="CL19" s="1"/>
  <c r="CK19" s="1"/>
  <c r="CJ19" s="1"/>
  <c r="CI19" s="1"/>
  <c r="CH19" s="1"/>
  <c r="CY15"/>
  <c r="CX15" s="1"/>
  <c r="CW15" s="1"/>
  <c r="CV15" s="1"/>
  <c r="CU15" s="1"/>
  <c r="CT15" s="1"/>
  <c r="CS15" s="1"/>
  <c r="CR15" s="1"/>
  <c r="CQ15" s="1"/>
  <c r="CP15" s="1"/>
  <c r="CO15" s="1"/>
  <c r="CN15" s="1"/>
  <c r="CM15" s="1"/>
  <c r="CL15" s="1"/>
  <c r="CK15" s="1"/>
  <c r="CJ15" s="1"/>
  <c r="CI15" s="1"/>
  <c r="CH15" s="1"/>
  <c r="DE13"/>
  <c r="DF13" s="1"/>
  <c r="DG13" s="1"/>
  <c r="CY11"/>
  <c r="CX11" s="1"/>
  <c r="CW11" s="1"/>
  <c r="CV11" s="1"/>
  <c r="CU11" s="1"/>
  <c r="CT11" s="1"/>
  <c r="CS11" s="1"/>
  <c r="CR11" s="1"/>
  <c r="CQ11" s="1"/>
  <c r="CP11" s="1"/>
  <c r="CO11" s="1"/>
  <c r="CN11" s="1"/>
  <c r="CM11" s="1"/>
  <c r="CL11" s="1"/>
  <c r="CK11" s="1"/>
  <c r="CJ11" s="1"/>
  <c r="CI11" s="1"/>
  <c r="CH11" s="1"/>
  <c r="DD41"/>
  <c r="DE41" s="1"/>
  <c r="DF41" s="1"/>
  <c r="DG41" s="1"/>
  <c r="DD37"/>
  <c r="DE37" s="1"/>
  <c r="DF37" s="1"/>
  <c r="DG37" s="1"/>
  <c r="CV35"/>
  <c r="CU35" s="1"/>
  <c r="CT35" s="1"/>
  <c r="CS35" s="1"/>
  <c r="CR35" s="1"/>
  <c r="CQ35" s="1"/>
  <c r="CP35" s="1"/>
  <c r="CO35" s="1"/>
  <c r="CN35" s="1"/>
  <c r="CM35" s="1"/>
  <c r="CL35" s="1"/>
  <c r="CK35" s="1"/>
  <c r="CJ35" s="1"/>
  <c r="CI35" s="1"/>
  <c r="CH35" s="1"/>
  <c r="DD33"/>
  <c r="DE33" s="1"/>
  <c r="DF33" s="1"/>
  <c r="DG33" s="1"/>
  <c r="DD29"/>
  <c r="DE29" s="1"/>
  <c r="DF29" s="1"/>
  <c r="DG29" s="1"/>
  <c r="DD27"/>
  <c r="DE27" s="1"/>
  <c r="DF27" s="1"/>
  <c r="DG27" s="1"/>
  <c r="DC12"/>
  <c r="DC53" s="1"/>
  <c r="F82" i="6"/>
  <c r="H82"/>
  <c r="J82"/>
  <c r="L82"/>
  <c r="N82"/>
  <c r="DG97" i="12" l="1"/>
  <c r="DG89"/>
  <c r="DG90" s="1"/>
  <c r="DF97"/>
  <c r="DF89"/>
  <c r="DF90" s="1"/>
  <c r="T85" i="5"/>
  <c r="Y85"/>
  <c r="Q85"/>
  <c r="AJ85"/>
  <c r="T86"/>
  <c r="Y86"/>
  <c r="Q86"/>
  <c r="AJ86"/>
  <c r="O74"/>
  <c r="W74"/>
  <c r="AG74"/>
  <c r="Q75"/>
  <c r="AC75"/>
  <c r="AK75"/>
  <c r="U76"/>
  <c r="AG76"/>
  <c r="Q77"/>
  <c r="AC77"/>
  <c r="AK77"/>
  <c r="U78"/>
  <c r="AG78"/>
  <c r="Q79"/>
  <c r="AC79"/>
  <c r="AK79"/>
  <c r="U80"/>
  <c r="AG80"/>
  <c r="Q81"/>
  <c r="AC81"/>
  <c r="AK81"/>
  <c r="U82"/>
  <c r="AG82"/>
  <c r="X74"/>
  <c r="X78"/>
  <c r="X87"/>
  <c r="Y76"/>
  <c r="Y78"/>
  <c r="Y80"/>
  <c r="Y82"/>
  <c r="AI85"/>
  <c r="AA85"/>
  <c r="AI86"/>
  <c r="AA86"/>
  <c r="AI87"/>
  <c r="AA87"/>
  <c r="AI88"/>
  <c r="AA88"/>
  <c r="T74"/>
  <c r="AL74"/>
  <c r="T75"/>
  <c r="AD75"/>
  <c r="AN75"/>
  <c r="R76"/>
  <c r="AB76"/>
  <c r="P77"/>
  <c r="Z77"/>
  <c r="AJ77"/>
  <c r="N78"/>
  <c r="V78"/>
  <c r="AL78"/>
  <c r="T79"/>
  <c r="AD79"/>
  <c r="AN79"/>
  <c r="R80"/>
  <c r="AB80"/>
  <c r="P81"/>
  <c r="Z81"/>
  <c r="AJ81"/>
  <c r="P82"/>
  <c r="Z82"/>
  <c r="AJ82"/>
  <c r="O81"/>
  <c r="W81"/>
  <c r="AE81"/>
  <c r="O82"/>
  <c r="W82"/>
  <c r="AE82"/>
  <c r="AI81"/>
  <c r="Z85"/>
  <c r="AC85"/>
  <c r="Z86"/>
  <c r="AC86"/>
  <c r="Z87"/>
  <c r="AC87"/>
  <c r="Z88"/>
  <c r="AC88"/>
  <c r="Z74"/>
  <c r="AJ74"/>
  <c r="N75"/>
  <c r="V75"/>
  <c r="AL75"/>
  <c r="T76"/>
  <c r="AD76"/>
  <c r="AN76"/>
  <c r="R77"/>
  <c r="AB77"/>
  <c r="P78"/>
  <c r="Z78"/>
  <c r="AJ78"/>
  <c r="N79"/>
  <c r="V79"/>
  <c r="AL79"/>
  <c r="T80"/>
  <c r="AD80"/>
  <c r="AN80"/>
  <c r="R81"/>
  <c r="AB81"/>
  <c r="R82"/>
  <c r="AB82"/>
  <c r="AH82"/>
  <c r="AH76"/>
  <c r="X76"/>
  <c r="X80"/>
  <c r="X85"/>
  <c r="Y75"/>
  <c r="Y77"/>
  <c r="Y79"/>
  <c r="Y81"/>
  <c r="AB85"/>
  <c r="AE85"/>
  <c r="AB86"/>
  <c r="AE86"/>
  <c r="AB87"/>
  <c r="AE87"/>
  <c r="AB88"/>
  <c r="AE88"/>
  <c r="P74"/>
  <c r="AB74"/>
  <c r="P75"/>
  <c r="Z75"/>
  <c r="AJ75"/>
  <c r="N76"/>
  <c r="V76"/>
  <c r="AL76"/>
  <c r="T77"/>
  <c r="AD77"/>
  <c r="AN77"/>
  <c r="R78"/>
  <c r="AB78"/>
  <c r="P79"/>
  <c r="Z79"/>
  <c r="AJ79"/>
  <c r="N80"/>
  <c r="V80"/>
  <c r="AL80"/>
  <c r="T81"/>
  <c r="AD81"/>
  <c r="AN81"/>
  <c r="T82"/>
  <c r="AD82"/>
  <c r="AN82"/>
  <c r="R85"/>
  <c r="W85"/>
  <c r="O85"/>
  <c r="AM85"/>
  <c r="R86"/>
  <c r="W86"/>
  <c r="O86"/>
  <c r="AM86"/>
  <c r="R87"/>
  <c r="W87"/>
  <c r="O87"/>
  <c r="AM87"/>
  <c r="R88"/>
  <c r="W88"/>
  <c r="O88"/>
  <c r="AM88"/>
  <c r="U74"/>
  <c r="AE74"/>
  <c r="O77"/>
  <c r="W77"/>
  <c r="AE77"/>
  <c r="O78"/>
  <c r="W78"/>
  <c r="AE78"/>
  <c r="AI76"/>
  <c r="AD85"/>
  <c r="AG85"/>
  <c r="AD86"/>
  <c r="AG86"/>
  <c r="AD87"/>
  <c r="AG87"/>
  <c r="AD88"/>
  <c r="AG88"/>
  <c r="R74"/>
  <c r="AD74"/>
  <c r="AN74"/>
  <c r="R75"/>
  <c r="AB75"/>
  <c r="P76"/>
  <c r="Z76"/>
  <c r="AJ76"/>
  <c r="N77"/>
  <c r="V77"/>
  <c r="AL77"/>
  <c r="T78"/>
  <c r="AD78"/>
  <c r="AN78"/>
  <c r="R79"/>
  <c r="AB79"/>
  <c r="P80"/>
  <c r="Z80"/>
  <c r="AJ80"/>
  <c r="N81"/>
  <c r="V81"/>
  <c r="AL81"/>
  <c r="V82"/>
  <c r="AL82"/>
  <c r="CT97" i="12"/>
  <c r="CT89"/>
  <c r="CT90" s="1"/>
  <c r="DC51" i="5"/>
  <c r="DD8"/>
  <c r="DB96"/>
  <c r="DB118" i="12"/>
  <c r="DB99" i="5"/>
  <c r="DB121" i="12"/>
  <c r="DB102" i="5"/>
  <c r="DB124" i="12"/>
  <c r="N106" i="5"/>
  <c r="S106"/>
  <c r="AL106"/>
  <c r="S107"/>
  <c r="S108"/>
  <c r="S109"/>
  <c r="S110"/>
  <c r="AM96"/>
  <c r="S97"/>
  <c r="AA97"/>
  <c r="AM97"/>
  <c r="S98"/>
  <c r="AA98"/>
  <c r="AM98"/>
  <c r="AA99"/>
  <c r="S100"/>
  <c r="AM100"/>
  <c r="S101"/>
  <c r="AA101"/>
  <c r="AM101"/>
  <c r="S102"/>
  <c r="AA102"/>
  <c r="AM102"/>
  <c r="AA103"/>
  <c r="S104"/>
  <c r="AM104"/>
  <c r="S105"/>
  <c r="AH103"/>
  <c r="AI96"/>
  <c r="AI97"/>
  <c r="AI99"/>
  <c r="AI100"/>
  <c r="AI101"/>
  <c r="AI102"/>
  <c r="AI104"/>
  <c r="AI105"/>
  <c r="AH106"/>
  <c r="AH107"/>
  <c r="AH108"/>
  <c r="AH109"/>
  <c r="AH110"/>
  <c r="X97"/>
  <c r="X103"/>
  <c r="AH99"/>
  <c r="AH101"/>
  <c r="Q106"/>
  <c r="AK107"/>
  <c r="AK108"/>
  <c r="Y109"/>
  <c r="Q109"/>
  <c r="Y110"/>
  <c r="Q110"/>
  <c r="Q98"/>
  <c r="AK98"/>
  <c r="Q102"/>
  <c r="AK102"/>
  <c r="Q105"/>
  <c r="Y105"/>
  <c r="Y107"/>
  <c r="Q107"/>
  <c r="Y108"/>
  <c r="Q108"/>
  <c r="Q97"/>
  <c r="AK97"/>
  <c r="Q99"/>
  <c r="AK99"/>
  <c r="Q101"/>
  <c r="AK101"/>
  <c r="Q103"/>
  <c r="AK103"/>
  <c r="X100"/>
  <c r="X105"/>
  <c r="X109"/>
  <c r="Y98"/>
  <c r="Y100"/>
  <c r="Y102"/>
  <c r="Y104"/>
  <c r="AI107"/>
  <c r="AA107"/>
  <c r="AI108"/>
  <c r="AA108"/>
  <c r="AI109"/>
  <c r="AA109"/>
  <c r="AI110"/>
  <c r="AA110"/>
  <c r="AL96"/>
  <c r="AN97"/>
  <c r="R98"/>
  <c r="P99"/>
  <c r="Z99"/>
  <c r="N100"/>
  <c r="AL100"/>
  <c r="AN101"/>
  <c r="R102"/>
  <c r="P103"/>
  <c r="Z103"/>
  <c r="P104"/>
  <c r="Z104"/>
  <c r="N105"/>
  <c r="AL105"/>
  <c r="O103"/>
  <c r="W103"/>
  <c r="O104"/>
  <c r="W104"/>
  <c r="X99"/>
  <c r="X108"/>
  <c r="X110"/>
  <c r="AI98"/>
  <c r="AI103"/>
  <c r="AM105"/>
  <c r="Z107"/>
  <c r="Z108"/>
  <c r="Z109"/>
  <c r="Z110"/>
  <c r="Z96"/>
  <c r="N97"/>
  <c r="AL97"/>
  <c r="AN98"/>
  <c r="R99"/>
  <c r="P100"/>
  <c r="Z100"/>
  <c r="N101"/>
  <c r="AL101"/>
  <c r="AN102"/>
  <c r="R103"/>
  <c r="R104"/>
  <c r="P105"/>
  <c r="Z105"/>
  <c r="X106"/>
  <c r="Z106"/>
  <c r="P106"/>
  <c r="N104"/>
  <c r="DB97"/>
  <c r="DB119" i="12"/>
  <c r="DB101" i="5"/>
  <c r="DB123" i="12"/>
  <c r="DB104" i="5"/>
  <c r="DB126" i="12"/>
  <c r="R106" i="5"/>
  <c r="W106"/>
  <c r="O106"/>
  <c r="AM106"/>
  <c r="N107"/>
  <c r="AL107"/>
  <c r="N108"/>
  <c r="AL108"/>
  <c r="N109"/>
  <c r="AL109"/>
  <c r="N110"/>
  <c r="AL110"/>
  <c r="AA96"/>
  <c r="O97"/>
  <c r="W97"/>
  <c r="O98"/>
  <c r="W98"/>
  <c r="S99"/>
  <c r="AM99"/>
  <c r="AA100"/>
  <c r="O101"/>
  <c r="W101"/>
  <c r="O102"/>
  <c r="W102"/>
  <c r="S103"/>
  <c r="AM103"/>
  <c r="AA104"/>
  <c r="O105"/>
  <c r="W105"/>
  <c r="X104"/>
  <c r="X101"/>
  <c r="AH97"/>
  <c r="AH100"/>
  <c r="AH102"/>
  <c r="Y106"/>
  <c r="AN106"/>
  <c r="AK106"/>
  <c r="P107"/>
  <c r="AN107"/>
  <c r="P108"/>
  <c r="AN108"/>
  <c r="P109"/>
  <c r="AN109"/>
  <c r="AK109"/>
  <c r="P110"/>
  <c r="AN110"/>
  <c r="AK110"/>
  <c r="AK96"/>
  <c r="Q100"/>
  <c r="AK100"/>
  <c r="Q104"/>
  <c r="AK104"/>
  <c r="AK105"/>
  <c r="AI106"/>
  <c r="AA106"/>
  <c r="AH104"/>
  <c r="AH98"/>
  <c r="X98"/>
  <c r="X102"/>
  <c r="X107"/>
  <c r="Y97"/>
  <c r="Y99"/>
  <c r="Y101"/>
  <c r="Y103"/>
  <c r="P97"/>
  <c r="Z97"/>
  <c r="N98"/>
  <c r="AL98"/>
  <c r="AN99"/>
  <c r="R100"/>
  <c r="P101"/>
  <c r="Z101"/>
  <c r="N102"/>
  <c r="AL102"/>
  <c r="AN103"/>
  <c r="AN104"/>
  <c r="R105"/>
  <c r="AH96"/>
  <c r="DB100"/>
  <c r="DB122" i="12"/>
  <c r="R107" i="5"/>
  <c r="W107"/>
  <c r="O107"/>
  <c r="AM107"/>
  <c r="R108"/>
  <c r="W108"/>
  <c r="O108"/>
  <c r="AM108"/>
  <c r="R109"/>
  <c r="W109"/>
  <c r="O109"/>
  <c r="AM109"/>
  <c r="R110"/>
  <c r="W110"/>
  <c r="O110"/>
  <c r="AM110"/>
  <c r="O99"/>
  <c r="W99"/>
  <c r="O100"/>
  <c r="W100"/>
  <c r="AN96"/>
  <c r="R97"/>
  <c r="P98"/>
  <c r="Z98"/>
  <c r="N99"/>
  <c r="AL99"/>
  <c r="AN100"/>
  <c r="R101"/>
  <c r="P102"/>
  <c r="Z102"/>
  <c r="N103"/>
  <c r="AL103"/>
  <c r="AL104"/>
  <c r="AN105"/>
  <c r="AA105"/>
  <c r="DB105"/>
  <c r="DB127" i="12"/>
  <c r="CY61" i="5"/>
  <c r="S96"/>
  <c r="P96"/>
  <c r="R96"/>
  <c r="Q96"/>
  <c r="O96"/>
  <c r="W96"/>
  <c r="X96"/>
  <c r="Y96"/>
  <c r="T107"/>
  <c r="T129" i="12"/>
  <c r="AJ107" i="5"/>
  <c r="AJ129" i="12"/>
  <c r="T108" i="5"/>
  <c r="T130" i="12"/>
  <c r="AJ108" i="5"/>
  <c r="AJ130" i="12"/>
  <c r="AG96" i="5"/>
  <c r="AC97"/>
  <c r="AC119" i="12"/>
  <c r="U98" i="5"/>
  <c r="U120" i="12"/>
  <c r="AG98" i="5"/>
  <c r="AG120" i="12"/>
  <c r="AC99" i="5"/>
  <c r="AC121" i="12"/>
  <c r="U100" i="5"/>
  <c r="U122" i="12"/>
  <c r="AG100" i="5"/>
  <c r="AG122" i="12"/>
  <c r="AC101" i="5"/>
  <c r="AC123" i="12"/>
  <c r="U102" i="5"/>
  <c r="U124" i="12"/>
  <c r="AG102" i="5"/>
  <c r="AG124" i="12"/>
  <c r="AC103" i="5"/>
  <c r="AC125" i="12"/>
  <c r="U104" i="5"/>
  <c r="U126" i="12"/>
  <c r="AG104" i="5"/>
  <c r="AG126" i="12"/>
  <c r="AE103" i="5"/>
  <c r="AE125" i="12"/>
  <c r="AE104" i="5"/>
  <c r="AE126" i="12"/>
  <c r="AC107" i="5"/>
  <c r="AC129" i="12"/>
  <c r="AC108" i="5"/>
  <c r="AC130" i="12"/>
  <c r="AC109" i="5"/>
  <c r="AC131" i="12"/>
  <c r="AC110" i="5"/>
  <c r="AC132" i="12"/>
  <c r="AD96" i="5"/>
  <c r="AD118" i="12"/>
  <c r="AB97" i="5"/>
  <c r="AB119" i="12"/>
  <c r="AJ98" i="5"/>
  <c r="AJ120" i="12"/>
  <c r="V99" i="5"/>
  <c r="V121" i="12"/>
  <c r="T100" i="5"/>
  <c r="T122" i="12"/>
  <c r="AD100" i="5"/>
  <c r="AD122" i="12"/>
  <c r="AB101" i="5"/>
  <c r="AB123" i="12"/>
  <c r="AJ102" i="5"/>
  <c r="AJ124" i="12"/>
  <c r="V103" i="5"/>
  <c r="V125" i="12"/>
  <c r="V104" i="5"/>
  <c r="V126" i="12"/>
  <c r="U106" i="5"/>
  <c r="U128" i="12"/>
  <c r="U96" i="5"/>
  <c r="U118" i="12"/>
  <c r="AE96" i="5"/>
  <c r="AE118" i="12"/>
  <c r="AE99" i="5"/>
  <c r="AE121" i="12"/>
  <c r="AE100" i="5"/>
  <c r="AE122" i="12"/>
  <c r="AD107" i="5"/>
  <c r="AD129" i="12"/>
  <c r="AG107" i="5"/>
  <c r="AG129" i="12"/>
  <c r="AD108" i="5"/>
  <c r="AD130" i="12"/>
  <c r="AG108" i="5"/>
  <c r="AG130" i="12"/>
  <c r="AD109" i="5"/>
  <c r="AD131" i="12"/>
  <c r="AG109" i="5"/>
  <c r="AG131" i="12"/>
  <c r="AD110" i="5"/>
  <c r="AD132" i="12"/>
  <c r="AG110" i="5"/>
  <c r="AG132" i="12"/>
  <c r="AJ96" i="5"/>
  <c r="AJ118" i="12"/>
  <c r="V97" i="5"/>
  <c r="V119" i="12"/>
  <c r="T98" i="5"/>
  <c r="T120" i="12"/>
  <c r="AD98" i="5"/>
  <c r="AD120" i="12"/>
  <c r="AB99" i="5"/>
  <c r="AB121" i="12"/>
  <c r="AJ100" i="5"/>
  <c r="AJ122" i="12"/>
  <c r="V101" i="5"/>
  <c r="V123" i="12"/>
  <c r="T102" i="5"/>
  <c r="T124" i="12"/>
  <c r="AD102" i="5"/>
  <c r="AD124" i="12"/>
  <c r="AB103" i="5"/>
  <c r="AB125" i="12"/>
  <c r="AB104" i="5"/>
  <c r="AB126" i="12"/>
  <c r="AC106" i="5"/>
  <c r="AC128" i="12"/>
  <c r="V106" i="5"/>
  <c r="V128" i="12"/>
  <c r="V107" i="5"/>
  <c r="V129" i="12"/>
  <c r="V108" i="5"/>
  <c r="V130" i="12"/>
  <c r="V109" i="5"/>
  <c r="V131" i="12"/>
  <c r="V110" i="5"/>
  <c r="V132" i="12"/>
  <c r="AD106" i="5"/>
  <c r="AD128" i="12"/>
  <c r="AG106" i="5"/>
  <c r="AG128" i="12"/>
  <c r="AF97" i="5"/>
  <c r="AF119" i="12"/>
  <c r="AF99" i="5"/>
  <c r="AF121" i="12"/>
  <c r="AF101" i="5"/>
  <c r="AF123" i="12"/>
  <c r="AF103" i="5"/>
  <c r="AF125" i="12"/>
  <c r="V96" i="5"/>
  <c r="V118" i="12"/>
  <c r="T106" i="5"/>
  <c r="T128" i="12"/>
  <c r="AJ106" i="5"/>
  <c r="AJ128" i="12"/>
  <c r="U107" i="5"/>
  <c r="U129" i="12"/>
  <c r="U108" i="5"/>
  <c r="U130" i="12"/>
  <c r="T109" i="5"/>
  <c r="T131" i="12"/>
  <c r="AJ109" i="5"/>
  <c r="AJ131" i="12"/>
  <c r="T110" i="5"/>
  <c r="T132" i="12"/>
  <c r="AJ110" i="5"/>
  <c r="AJ132" i="12"/>
  <c r="AC96" i="5"/>
  <c r="AC118" i="12"/>
  <c r="U97" i="5"/>
  <c r="U119" i="12"/>
  <c r="AG97" i="5"/>
  <c r="AG119" i="12"/>
  <c r="AC98" i="5"/>
  <c r="AC120" i="12"/>
  <c r="U99" i="5"/>
  <c r="U121" i="12"/>
  <c r="AG99" i="5"/>
  <c r="AG121" i="12"/>
  <c r="AC100" i="5"/>
  <c r="AC122" i="12"/>
  <c r="U101" i="5"/>
  <c r="U123" i="12"/>
  <c r="AG101" i="5"/>
  <c r="AG123" i="12"/>
  <c r="AC102" i="5"/>
  <c r="AC124" i="12"/>
  <c r="U103" i="5"/>
  <c r="U125" i="12"/>
  <c r="AG103" i="5"/>
  <c r="AG125" i="12"/>
  <c r="AC104" i="5"/>
  <c r="AC126" i="12"/>
  <c r="U105" i="5"/>
  <c r="U127" i="12"/>
  <c r="AC105" i="5"/>
  <c r="AC127" i="12"/>
  <c r="AF106" i="5"/>
  <c r="AF128" i="12"/>
  <c r="AF107" i="5"/>
  <c r="AF129" i="12"/>
  <c r="AF108" i="5"/>
  <c r="AF130" i="12"/>
  <c r="AF109" i="5"/>
  <c r="AF131" i="12"/>
  <c r="AF110" i="5"/>
  <c r="AF132" i="12"/>
  <c r="AF96" i="5"/>
  <c r="AF118" i="12"/>
  <c r="AF98" i="5"/>
  <c r="AF120" i="12"/>
  <c r="AF100" i="5"/>
  <c r="AF122" i="12"/>
  <c r="AF102" i="5"/>
  <c r="AF124" i="12"/>
  <c r="AF105" i="5"/>
  <c r="AF127" i="12"/>
  <c r="AF104" i="5"/>
  <c r="AF126" i="12"/>
  <c r="AB107" i="5"/>
  <c r="AB129" i="12"/>
  <c r="AE107" i="5"/>
  <c r="AE129" i="12"/>
  <c r="AB108" i="5"/>
  <c r="AB130" i="12"/>
  <c r="AE108" i="5"/>
  <c r="AE130" i="12"/>
  <c r="AB109" i="5"/>
  <c r="AB131" i="12"/>
  <c r="AE109" i="5"/>
  <c r="AE131" i="12"/>
  <c r="AB110" i="5"/>
  <c r="AB132" i="12"/>
  <c r="AE110" i="5"/>
  <c r="AE132" i="12"/>
  <c r="AB96" i="5"/>
  <c r="AB118" i="12"/>
  <c r="AJ97" i="5"/>
  <c r="AJ119" i="12"/>
  <c r="V98" i="5"/>
  <c r="V120" i="12"/>
  <c r="T99" i="5"/>
  <c r="T121" i="12"/>
  <c r="AD99" i="5"/>
  <c r="AD121" i="12"/>
  <c r="AB100" i="5"/>
  <c r="AB122" i="12"/>
  <c r="AJ101" i="5"/>
  <c r="AJ123" i="12"/>
  <c r="V102" i="5"/>
  <c r="V124" i="12"/>
  <c r="T103" i="5"/>
  <c r="T125" i="12"/>
  <c r="AD103" i="5"/>
  <c r="AD125" i="12"/>
  <c r="T104" i="5"/>
  <c r="T126" i="12"/>
  <c r="AD104" i="5"/>
  <c r="AD126" i="12"/>
  <c r="AB105" i="5"/>
  <c r="AB127" i="12"/>
  <c r="AE105" i="5"/>
  <c r="AE127" i="12"/>
  <c r="AJ105" i="5"/>
  <c r="AJ127" i="12"/>
  <c r="AE97" i="5"/>
  <c r="AE119" i="12"/>
  <c r="AE98" i="5"/>
  <c r="AE120" i="12"/>
  <c r="AE101" i="5"/>
  <c r="AE123" i="12"/>
  <c r="AE102" i="5"/>
  <c r="AE124" i="12"/>
  <c r="U109" i="5"/>
  <c r="U131" i="12"/>
  <c r="U110" i="5"/>
  <c r="U132" i="12"/>
  <c r="AG105" i="5"/>
  <c r="AG127" i="12"/>
  <c r="AB106" i="5"/>
  <c r="AB128" i="12"/>
  <c r="AE106" i="5"/>
  <c r="AE128" i="12"/>
  <c r="T96" i="5"/>
  <c r="T118" i="12"/>
  <c r="T97" i="5"/>
  <c r="T119" i="12"/>
  <c r="AD97" i="5"/>
  <c r="AD119" i="12"/>
  <c r="AB98" i="5"/>
  <c r="AB120" i="12"/>
  <c r="AJ99" i="5"/>
  <c r="AJ121" i="12"/>
  <c r="V100" i="5"/>
  <c r="V122" i="12"/>
  <c r="T101" i="5"/>
  <c r="T123" i="12"/>
  <c r="AD101" i="5"/>
  <c r="AD123" i="12"/>
  <c r="AB102" i="5"/>
  <c r="AB124" i="12"/>
  <c r="AJ103" i="5"/>
  <c r="AJ125" i="12"/>
  <c r="AJ104" i="5"/>
  <c r="AJ126" i="12"/>
  <c r="V105" i="5"/>
  <c r="V127" i="12"/>
  <c r="T105" i="5"/>
  <c r="T127" i="12"/>
  <c r="AD105" i="5"/>
  <c r="AD127" i="12"/>
  <c r="DC52" i="5"/>
  <c r="DC75" s="1"/>
  <c r="DC54"/>
  <c r="DC56"/>
  <c r="DC79" s="1"/>
  <c r="DC57"/>
  <c r="DB53"/>
  <c r="DB76" s="1"/>
  <c r="CZ84"/>
  <c r="CZ62"/>
  <c r="CZ85" s="1"/>
  <c r="CZ63"/>
  <c r="CZ86" s="1"/>
  <c r="CZ64"/>
  <c r="CZ87" s="1"/>
  <c r="CZ65"/>
  <c r="CZ88" s="1"/>
  <c r="CS56" i="12"/>
  <c r="CS78" s="1"/>
  <c r="CS101" s="1"/>
  <c r="CR17"/>
  <c r="CS53"/>
  <c r="CS75" s="1"/>
  <c r="CS98" s="1"/>
  <c r="CR11"/>
  <c r="CS64"/>
  <c r="CS86" s="1"/>
  <c r="CS109" s="1"/>
  <c r="CR37"/>
  <c r="CS66"/>
  <c r="CS88" s="1"/>
  <c r="CS111" s="1"/>
  <c r="CR41"/>
  <c r="CS59"/>
  <c r="CS81" s="1"/>
  <c r="CS104" s="1"/>
  <c r="CR23"/>
  <c r="CS52"/>
  <c r="CS74" s="1"/>
  <c r="CS55"/>
  <c r="CS77" s="1"/>
  <c r="CS100" s="1"/>
  <c r="CR15"/>
  <c r="CS57"/>
  <c r="CS79" s="1"/>
  <c r="CS102" s="1"/>
  <c r="CR19"/>
  <c r="CS65"/>
  <c r="CS87" s="1"/>
  <c r="CS110" s="1"/>
  <c r="CR39"/>
  <c r="CS54"/>
  <c r="CS76" s="1"/>
  <c r="CS99" s="1"/>
  <c r="CR13"/>
  <c r="CS61"/>
  <c r="CS83" s="1"/>
  <c r="CS106" s="1"/>
  <c r="CR27"/>
  <c r="CS62"/>
  <c r="CS84" s="1"/>
  <c r="CS107" s="1"/>
  <c r="CR31"/>
  <c r="CS63"/>
  <c r="CS85" s="1"/>
  <c r="CS108" s="1"/>
  <c r="CR35"/>
  <c r="CS58"/>
  <c r="CS80" s="1"/>
  <c r="CS103" s="1"/>
  <c r="CR21"/>
  <c r="CS60"/>
  <c r="CS82" s="1"/>
  <c r="CS105" s="1"/>
  <c r="CR25"/>
  <c r="DB81" i="5"/>
  <c r="DB63"/>
  <c r="DB86" s="1"/>
  <c r="DB65"/>
  <c r="DB88" s="1"/>
  <c r="DD12"/>
  <c r="DD53" s="1"/>
  <c r="DC76"/>
  <c r="CX36"/>
  <c r="CX63" s="1"/>
  <c r="CY86"/>
  <c r="DD22"/>
  <c r="DD58" s="1"/>
  <c r="DC81"/>
  <c r="DD36"/>
  <c r="DD63" s="1"/>
  <c r="DC86"/>
  <c r="DD40"/>
  <c r="DD65" s="1"/>
  <c r="DC88"/>
  <c r="CY8"/>
  <c r="CZ74"/>
  <c r="CY12"/>
  <c r="CY53" s="1"/>
  <c r="CZ76"/>
  <c r="CY16"/>
  <c r="CY55" s="1"/>
  <c r="CZ78"/>
  <c r="CY20"/>
  <c r="CY57" s="1"/>
  <c r="CZ80"/>
  <c r="CY26"/>
  <c r="CY60" s="1"/>
  <c r="CZ83"/>
  <c r="CY24"/>
  <c r="CY59" s="1"/>
  <c r="CZ82"/>
  <c r="CX40"/>
  <c r="CX65" s="1"/>
  <c r="CY88"/>
  <c r="CX30"/>
  <c r="CX61" s="1"/>
  <c r="CY84"/>
  <c r="CX34"/>
  <c r="CX62" s="1"/>
  <c r="CY85"/>
  <c r="CX38"/>
  <c r="CX64" s="1"/>
  <c r="CY87"/>
  <c r="DD51"/>
  <c r="DC74"/>
  <c r="DD10"/>
  <c r="DD52" s="1"/>
  <c r="DD14"/>
  <c r="DD54" s="1"/>
  <c r="DC77"/>
  <c r="DD16"/>
  <c r="DD55" s="1"/>
  <c r="DC78"/>
  <c r="DD18"/>
  <c r="DD56" s="1"/>
  <c r="DD20"/>
  <c r="DD57" s="1"/>
  <c r="DC80"/>
  <c r="DD24"/>
  <c r="DD59" s="1"/>
  <c r="DC82"/>
  <c r="DD26"/>
  <c r="DC83"/>
  <c r="DC30"/>
  <c r="DB84"/>
  <c r="DC34"/>
  <c r="DC62" s="1"/>
  <c r="DB85"/>
  <c r="DC38"/>
  <c r="DC64" s="1"/>
  <c r="DB87"/>
  <c r="CY10"/>
  <c r="CY52" s="1"/>
  <c r="CZ75"/>
  <c r="CY14"/>
  <c r="CY54" s="1"/>
  <c r="CZ77"/>
  <c r="CY18"/>
  <c r="CY56" s="1"/>
  <c r="CZ79"/>
  <c r="CY22"/>
  <c r="CY58" s="1"/>
  <c r="CZ81"/>
  <c r="CY51" l="1"/>
  <c r="CX8"/>
  <c r="CS97" i="12"/>
  <c r="CS89"/>
  <c r="CS90" s="1"/>
  <c r="DB108" i="5"/>
  <c r="DB130" i="12"/>
  <c r="DB98" i="5"/>
  <c r="DB120" i="12"/>
  <c r="DB109" i="5"/>
  <c r="DB131" i="12"/>
  <c r="DB107" i="5"/>
  <c r="DB129" i="12"/>
  <c r="DB106" i="5"/>
  <c r="DB128" i="12"/>
  <c r="DC105" i="5"/>
  <c r="DC127" i="12"/>
  <c r="DC104" i="5"/>
  <c r="DC126" i="12"/>
  <c r="DC102" i="5"/>
  <c r="DC124" i="12"/>
  <c r="DC101" i="5"/>
  <c r="DC123" i="12"/>
  <c r="DC100" i="5"/>
  <c r="DC122" i="12"/>
  <c r="DC99" i="5"/>
  <c r="DC121" i="12"/>
  <c r="DC97" i="5"/>
  <c r="DC119" i="12"/>
  <c r="DC96" i="5"/>
  <c r="DC118" i="12"/>
  <c r="DC110" i="5"/>
  <c r="DC132" i="12"/>
  <c r="DC108" i="5"/>
  <c r="DC130" i="12"/>
  <c r="DC103" i="5"/>
  <c r="DC125" i="12"/>
  <c r="DC98" i="5"/>
  <c r="DC120" i="12"/>
  <c r="DB110" i="5"/>
  <c r="DB132" i="12"/>
  <c r="DB103" i="5"/>
  <c r="DB125" i="12"/>
  <c r="CZ103" i="5"/>
  <c r="CZ125" i="12"/>
  <c r="CZ101" i="5"/>
  <c r="CZ123" i="12"/>
  <c r="CZ99" i="5"/>
  <c r="CZ121" i="12"/>
  <c r="CZ97" i="5"/>
  <c r="CZ119" i="12"/>
  <c r="CY109" i="5"/>
  <c r="CY131" i="12"/>
  <c r="CY107" i="5"/>
  <c r="CY129" i="12"/>
  <c r="CY106" i="5"/>
  <c r="CY128" i="12"/>
  <c r="CY110" i="5"/>
  <c r="CY132" i="12"/>
  <c r="CZ104" i="5"/>
  <c r="CZ126" i="12"/>
  <c r="CZ105" i="5"/>
  <c r="CZ127" i="12"/>
  <c r="CZ102" i="5"/>
  <c r="CZ124" i="12"/>
  <c r="CZ100" i="5"/>
  <c r="CZ122" i="12"/>
  <c r="CZ98" i="5"/>
  <c r="CZ120" i="12"/>
  <c r="CZ96" i="5"/>
  <c r="CZ118" i="12"/>
  <c r="CY108" i="5"/>
  <c r="CY130" i="12"/>
  <c r="CZ110" i="5"/>
  <c r="CZ132" i="12"/>
  <c r="CZ109" i="5"/>
  <c r="CZ131" i="12"/>
  <c r="CZ108" i="5"/>
  <c r="CZ130" i="12"/>
  <c r="CZ107" i="5"/>
  <c r="CZ129" i="12"/>
  <c r="CZ106" i="5"/>
  <c r="CZ128" i="12"/>
  <c r="CR60"/>
  <c r="CR82" s="1"/>
  <c r="CR105" s="1"/>
  <c r="CQ25"/>
  <c r="CR58"/>
  <c r="CR80" s="1"/>
  <c r="CR103" s="1"/>
  <c r="CQ21"/>
  <c r="CR63"/>
  <c r="CR85" s="1"/>
  <c r="CR108" s="1"/>
  <c r="CQ35"/>
  <c r="CR62"/>
  <c r="CR84" s="1"/>
  <c r="CR107" s="1"/>
  <c r="CQ31"/>
  <c r="CR61"/>
  <c r="CR83" s="1"/>
  <c r="CR106" s="1"/>
  <c r="CQ27"/>
  <c r="CR54"/>
  <c r="CR76" s="1"/>
  <c r="CR99" s="1"/>
  <c r="CQ13"/>
  <c r="CR65"/>
  <c r="CR87" s="1"/>
  <c r="CR110" s="1"/>
  <c r="CQ39"/>
  <c r="CR57"/>
  <c r="CR79" s="1"/>
  <c r="CR102" s="1"/>
  <c r="CQ19"/>
  <c r="CR55"/>
  <c r="CR77" s="1"/>
  <c r="CR100" s="1"/>
  <c r="CQ15"/>
  <c r="CR52"/>
  <c r="CR74" s="1"/>
  <c r="CQ9"/>
  <c r="CR59"/>
  <c r="CR81" s="1"/>
  <c r="CR104" s="1"/>
  <c r="CQ23"/>
  <c r="CR66"/>
  <c r="CR88" s="1"/>
  <c r="CR111" s="1"/>
  <c r="CQ41"/>
  <c r="CR64"/>
  <c r="CR86" s="1"/>
  <c r="CR109" s="1"/>
  <c r="CQ37"/>
  <c r="CR53"/>
  <c r="CR75" s="1"/>
  <c r="CR98" s="1"/>
  <c r="CQ11"/>
  <c r="CR56"/>
  <c r="CR78" s="1"/>
  <c r="CR101" s="1"/>
  <c r="CQ17"/>
  <c r="CY81" i="5"/>
  <c r="CX22"/>
  <c r="CX58" s="1"/>
  <c r="CY79"/>
  <c r="CX18"/>
  <c r="CX56" s="1"/>
  <c r="CY77"/>
  <c r="CX14"/>
  <c r="CX54" s="1"/>
  <c r="CY75"/>
  <c r="CX10"/>
  <c r="CX52" s="1"/>
  <c r="DD38"/>
  <c r="DD64" s="1"/>
  <c r="DC87"/>
  <c r="DD34"/>
  <c r="DD62" s="1"/>
  <c r="DC85"/>
  <c r="DD30"/>
  <c r="DC84"/>
  <c r="DE26"/>
  <c r="DD83"/>
  <c r="DE24"/>
  <c r="DE59" s="1"/>
  <c r="DD82"/>
  <c r="DE20"/>
  <c r="DE57" s="1"/>
  <c r="DD80"/>
  <c r="DE18"/>
  <c r="DE56" s="1"/>
  <c r="DD79"/>
  <c r="DE16"/>
  <c r="DE55" s="1"/>
  <c r="DD78"/>
  <c r="DE14"/>
  <c r="DE54" s="1"/>
  <c r="DD77"/>
  <c r="DE10"/>
  <c r="DE52" s="1"/>
  <c r="DD75"/>
  <c r="DE8"/>
  <c r="DE51" s="1"/>
  <c r="DD74"/>
  <c r="CW38"/>
  <c r="CW64" s="1"/>
  <c r="CX87"/>
  <c r="CW34"/>
  <c r="CW62" s="1"/>
  <c r="CX85"/>
  <c r="CW30"/>
  <c r="CW61" s="1"/>
  <c r="CX84"/>
  <c r="CW40"/>
  <c r="CW65" s="1"/>
  <c r="CX88"/>
  <c r="CX24"/>
  <c r="CX59" s="1"/>
  <c r="CY82"/>
  <c r="CY83"/>
  <c r="CX26"/>
  <c r="CX60" s="1"/>
  <c r="CX20"/>
  <c r="CX57" s="1"/>
  <c r="CY80"/>
  <c r="CX16"/>
  <c r="CX55" s="1"/>
  <c r="CY78"/>
  <c r="CX12"/>
  <c r="CX53" s="1"/>
  <c r="CY76"/>
  <c r="CX51"/>
  <c r="CY74"/>
  <c r="DE40"/>
  <c r="DE65" s="1"/>
  <c r="DD88"/>
  <c r="DE36"/>
  <c r="DE63" s="1"/>
  <c r="DD86"/>
  <c r="DE22"/>
  <c r="DE58" s="1"/>
  <c r="DD81"/>
  <c r="CW36"/>
  <c r="CW63" s="1"/>
  <c r="CX86"/>
  <c r="DE12"/>
  <c r="DE53" s="1"/>
  <c r="DD76"/>
  <c r="CR97" i="12" l="1"/>
  <c r="CR89"/>
  <c r="CR90" s="1"/>
  <c r="DD98" i="5"/>
  <c r="DD103"/>
  <c r="DD108"/>
  <c r="DD110"/>
  <c r="DD96"/>
  <c r="DD97"/>
  <c r="DD99"/>
  <c r="DD100"/>
  <c r="DD101"/>
  <c r="DD102"/>
  <c r="DD104"/>
  <c r="DD105"/>
  <c r="DC106"/>
  <c r="DC128" i="12"/>
  <c r="DC107" i="5"/>
  <c r="DC129" i="12"/>
  <c r="DC109" i="5"/>
  <c r="DC131" i="12"/>
  <c r="CY105" i="5"/>
  <c r="CY127" i="12"/>
  <c r="CY97" i="5"/>
  <c r="CY119" i="12"/>
  <c r="CY99" i="5"/>
  <c r="CY121" i="12"/>
  <c r="CY101" i="5"/>
  <c r="CY123" i="12"/>
  <c r="CY103" i="5"/>
  <c r="CY125" i="12"/>
  <c r="CX108" i="5"/>
  <c r="CX130" i="12"/>
  <c r="CY96" i="5"/>
  <c r="CY118" i="12"/>
  <c r="CY98" i="5"/>
  <c r="CY120" i="12"/>
  <c r="CY100" i="5"/>
  <c r="CY122" i="12"/>
  <c r="CY102" i="5"/>
  <c r="CY124" i="12"/>
  <c r="CY104" i="5"/>
  <c r="CY126" i="12"/>
  <c r="CX110" i="5"/>
  <c r="CX132" i="12"/>
  <c r="CX106" i="5"/>
  <c r="CX128" i="12"/>
  <c r="CX107" i="5"/>
  <c r="CX129" i="12"/>
  <c r="CX109" i="5"/>
  <c r="CX131" i="12"/>
  <c r="CQ56"/>
  <c r="CQ78" s="1"/>
  <c r="CQ101" s="1"/>
  <c r="CP17"/>
  <c r="CQ53"/>
  <c r="CQ75" s="1"/>
  <c r="CQ98" s="1"/>
  <c r="CP11"/>
  <c r="CQ66"/>
  <c r="CQ88" s="1"/>
  <c r="CQ111" s="1"/>
  <c r="CP41"/>
  <c r="CQ52"/>
  <c r="CQ74" s="1"/>
  <c r="CP9"/>
  <c r="CQ55"/>
  <c r="CQ77" s="1"/>
  <c r="CQ100" s="1"/>
  <c r="CP15"/>
  <c r="CQ65"/>
  <c r="CQ87" s="1"/>
  <c r="CQ110" s="1"/>
  <c r="CP39"/>
  <c r="CQ62"/>
  <c r="CQ84" s="1"/>
  <c r="CQ107" s="1"/>
  <c r="CP31"/>
  <c r="CQ58"/>
  <c r="CQ80" s="1"/>
  <c r="CQ103" s="1"/>
  <c r="CP21"/>
  <c r="CQ64"/>
  <c r="CQ86" s="1"/>
  <c r="CQ109" s="1"/>
  <c r="CP37"/>
  <c r="CQ59"/>
  <c r="CQ81" s="1"/>
  <c r="CQ104" s="1"/>
  <c r="CP23"/>
  <c r="CQ57"/>
  <c r="CQ79" s="1"/>
  <c r="CQ102" s="1"/>
  <c r="CP19"/>
  <c r="CQ54"/>
  <c r="CQ76" s="1"/>
  <c r="CQ99" s="1"/>
  <c r="CP13"/>
  <c r="CQ61"/>
  <c r="CQ83" s="1"/>
  <c r="CQ106" s="1"/>
  <c r="CP27"/>
  <c r="CQ63"/>
  <c r="CQ85" s="1"/>
  <c r="CQ108" s="1"/>
  <c r="CP35"/>
  <c r="CQ60"/>
  <c r="CQ82" s="1"/>
  <c r="CQ105" s="1"/>
  <c r="CP25"/>
  <c r="DF12" i="5"/>
  <c r="DF53" s="1"/>
  <c r="DE76"/>
  <c r="CV36"/>
  <c r="CV63" s="1"/>
  <c r="CW86"/>
  <c r="DE81"/>
  <c r="DF22"/>
  <c r="DF58" s="1"/>
  <c r="DE86"/>
  <c r="DF36"/>
  <c r="DF63" s="1"/>
  <c r="DE88"/>
  <c r="DF40"/>
  <c r="DF65" s="1"/>
  <c r="CW8"/>
  <c r="CW51" s="1"/>
  <c r="CX74"/>
  <c r="CW12"/>
  <c r="CW53" s="1"/>
  <c r="CX76"/>
  <c r="CW16"/>
  <c r="CW55" s="1"/>
  <c r="CX78"/>
  <c r="CW20"/>
  <c r="CW57" s="1"/>
  <c r="CX80"/>
  <c r="CW24"/>
  <c r="CW59" s="1"/>
  <c r="CX82"/>
  <c r="CV40"/>
  <c r="CV65" s="1"/>
  <c r="CW88"/>
  <c r="CV30"/>
  <c r="CV61" s="1"/>
  <c r="CW84"/>
  <c r="CV34"/>
  <c r="CV62" s="1"/>
  <c r="CW85"/>
  <c r="CV38"/>
  <c r="CV64" s="1"/>
  <c r="CW87"/>
  <c r="DF8"/>
  <c r="DF51" s="1"/>
  <c r="DE74"/>
  <c r="DF10"/>
  <c r="DF52" s="1"/>
  <c r="DE75"/>
  <c r="DF14"/>
  <c r="DF54" s="1"/>
  <c r="DE77"/>
  <c r="DF16"/>
  <c r="DF55" s="1"/>
  <c r="DE78"/>
  <c r="DE79"/>
  <c r="DF18"/>
  <c r="DF56" s="1"/>
  <c r="DE80"/>
  <c r="DF20"/>
  <c r="DF57" s="1"/>
  <c r="DE82"/>
  <c r="DF24"/>
  <c r="DF59" s="1"/>
  <c r="DE83"/>
  <c r="DF26"/>
  <c r="DE30"/>
  <c r="DD84"/>
  <c r="DE34"/>
  <c r="DE62" s="1"/>
  <c r="DD85"/>
  <c r="DE38"/>
  <c r="DE64" s="1"/>
  <c r="DD87"/>
  <c r="CW26"/>
  <c r="CW60" s="1"/>
  <c r="CX83"/>
  <c r="CW10"/>
  <c r="CW52" s="1"/>
  <c r="CX75"/>
  <c r="CW14"/>
  <c r="CW54" s="1"/>
  <c r="CX77"/>
  <c r="CW18"/>
  <c r="CW56" s="1"/>
  <c r="CX79"/>
  <c r="CW22"/>
  <c r="CW58" s="1"/>
  <c r="CX81"/>
  <c r="CQ97" i="12" l="1"/>
  <c r="CQ89"/>
  <c r="CQ90" s="1"/>
  <c r="DE105" i="5"/>
  <c r="DE104"/>
  <c r="DE102"/>
  <c r="DE101"/>
  <c r="DE110"/>
  <c r="DE108"/>
  <c r="DE103"/>
  <c r="DD109"/>
  <c r="DD107"/>
  <c r="DD106"/>
  <c r="DE100"/>
  <c r="DE99"/>
  <c r="DE97"/>
  <c r="DE96"/>
  <c r="DE98"/>
  <c r="CX103"/>
  <c r="CX125" i="12"/>
  <c r="CX101" i="5"/>
  <c r="CX123" i="12"/>
  <c r="CX99" i="5"/>
  <c r="CX121" i="12"/>
  <c r="CX97" i="5"/>
  <c r="CX119" i="12"/>
  <c r="CX105" i="5"/>
  <c r="CX127" i="12"/>
  <c r="CW109" i="5"/>
  <c r="CW131" i="12"/>
  <c r="CW107" i="5"/>
  <c r="CW129" i="12"/>
  <c r="CW106" i="5"/>
  <c r="CW128" i="12"/>
  <c r="CW110" i="5"/>
  <c r="CW132" i="12"/>
  <c r="CX104" i="5"/>
  <c r="CX126" i="12"/>
  <c r="CX102" i="5"/>
  <c r="CX124" i="12"/>
  <c r="CX100" i="5"/>
  <c r="CX122" i="12"/>
  <c r="CX98" i="5"/>
  <c r="CX120" i="12"/>
  <c r="CX96" i="5"/>
  <c r="CX118" i="12"/>
  <c r="CW108" i="5"/>
  <c r="CW130" i="12"/>
  <c r="CP60"/>
  <c r="CP82" s="1"/>
  <c r="CP105" s="1"/>
  <c r="CO25"/>
  <c r="CP63"/>
  <c r="CP85" s="1"/>
  <c r="CP108" s="1"/>
  <c r="CO35"/>
  <c r="CP61"/>
  <c r="CP83" s="1"/>
  <c r="CP106" s="1"/>
  <c r="CO27"/>
  <c r="CP54"/>
  <c r="CP76" s="1"/>
  <c r="CP99" s="1"/>
  <c r="CO13"/>
  <c r="CP57"/>
  <c r="CP79" s="1"/>
  <c r="CP102" s="1"/>
  <c r="CO19"/>
  <c r="CP59"/>
  <c r="CP81" s="1"/>
  <c r="CP104" s="1"/>
  <c r="CO23"/>
  <c r="CP64"/>
  <c r="CP86" s="1"/>
  <c r="CP109" s="1"/>
  <c r="CO37"/>
  <c r="CP58"/>
  <c r="CP80" s="1"/>
  <c r="CP103" s="1"/>
  <c r="CO21"/>
  <c r="CP62"/>
  <c r="CP84" s="1"/>
  <c r="CP107" s="1"/>
  <c r="CO31"/>
  <c r="CP65"/>
  <c r="CP87" s="1"/>
  <c r="CP110" s="1"/>
  <c r="CO39"/>
  <c r="CP55"/>
  <c r="CP77" s="1"/>
  <c r="CP100" s="1"/>
  <c r="CO15"/>
  <c r="CP52"/>
  <c r="CP74" s="1"/>
  <c r="CO9"/>
  <c r="CP66"/>
  <c r="CP88" s="1"/>
  <c r="CP111" s="1"/>
  <c r="CO41"/>
  <c r="CP53"/>
  <c r="CP75" s="1"/>
  <c r="CP98" s="1"/>
  <c r="CO11"/>
  <c r="CP56"/>
  <c r="CP78" s="1"/>
  <c r="CP101" s="1"/>
  <c r="CO17"/>
  <c r="DG24" i="5"/>
  <c r="DF82"/>
  <c r="DG20"/>
  <c r="DF80"/>
  <c r="DG18"/>
  <c r="DF79"/>
  <c r="CV22"/>
  <c r="CV58" s="1"/>
  <c r="CW81"/>
  <c r="CV18"/>
  <c r="CV56" s="1"/>
  <c r="CW79"/>
  <c r="CV14"/>
  <c r="CV54" s="1"/>
  <c r="CW77"/>
  <c r="CV10"/>
  <c r="CV52" s="1"/>
  <c r="CW75"/>
  <c r="CV26"/>
  <c r="CV60" s="1"/>
  <c r="CW83"/>
  <c r="DE87"/>
  <c r="DF38"/>
  <c r="DF64" s="1"/>
  <c r="DE85"/>
  <c r="DF34"/>
  <c r="DF62" s="1"/>
  <c r="DE84"/>
  <c r="DF30"/>
  <c r="DG16"/>
  <c r="DF78"/>
  <c r="DG14"/>
  <c r="DF77"/>
  <c r="DG10"/>
  <c r="DF75"/>
  <c r="DG8"/>
  <c r="DF74"/>
  <c r="CU38"/>
  <c r="CU64" s="1"/>
  <c r="CV87"/>
  <c r="CU34"/>
  <c r="CU62" s="1"/>
  <c r="CV85"/>
  <c r="CU30"/>
  <c r="CU61" s="1"/>
  <c r="CV84"/>
  <c r="CU40"/>
  <c r="CU65" s="1"/>
  <c r="CV88"/>
  <c r="CV24"/>
  <c r="CV59" s="1"/>
  <c r="CW82"/>
  <c r="CV20"/>
  <c r="CV57" s="1"/>
  <c r="CW80"/>
  <c r="CV16"/>
  <c r="CV55" s="1"/>
  <c r="CW78"/>
  <c r="CV12"/>
  <c r="CV53" s="1"/>
  <c r="CW76"/>
  <c r="CV8"/>
  <c r="CV51" s="1"/>
  <c r="CW74"/>
  <c r="CU36"/>
  <c r="CU63" s="1"/>
  <c r="CV86"/>
  <c r="DG12"/>
  <c r="DF76"/>
  <c r="DG26"/>
  <c r="DF83"/>
  <c r="DG40"/>
  <c r="DF88"/>
  <c r="DG36"/>
  <c r="DF86"/>
  <c r="DG22"/>
  <c r="DF81"/>
  <c r="CP97" i="12" l="1"/>
  <c r="CP89"/>
  <c r="CP90" s="1"/>
  <c r="DF103" i="5"/>
  <c r="DF108"/>
  <c r="DF110"/>
  <c r="DF105"/>
  <c r="DF98"/>
  <c r="DF96"/>
  <c r="DF97"/>
  <c r="DF99"/>
  <c r="DF100"/>
  <c r="DF101"/>
  <c r="DF102"/>
  <c r="DF104"/>
  <c r="DE106"/>
  <c r="DE107"/>
  <c r="DE109"/>
  <c r="CV108"/>
  <c r="CV130" i="12"/>
  <c r="CW96" i="5"/>
  <c r="CW118" i="12"/>
  <c r="CW98" i="5"/>
  <c r="CW120" i="12"/>
  <c r="CW100" i="5"/>
  <c r="CW122" i="12"/>
  <c r="CW102" i="5"/>
  <c r="CW124" i="12"/>
  <c r="CW104" i="5"/>
  <c r="CW126" i="12"/>
  <c r="CV110" i="5"/>
  <c r="CV132" i="12"/>
  <c r="CV106" i="5"/>
  <c r="CV128" i="12"/>
  <c r="CV107" i="5"/>
  <c r="CV129" i="12"/>
  <c r="CV109" i="5"/>
  <c r="CV131" i="12"/>
  <c r="CW105" i="5"/>
  <c r="CW127" i="12"/>
  <c r="CW97" i="5"/>
  <c r="CW119" i="12"/>
  <c r="CW99" i="5"/>
  <c r="CW121" i="12"/>
  <c r="CW101" i="5"/>
  <c r="CW123" i="12"/>
  <c r="CW103" i="5"/>
  <c r="CW125" i="12"/>
  <c r="DG58" i="5"/>
  <c r="DG81" s="1"/>
  <c r="DG63"/>
  <c r="DG86" s="1"/>
  <c r="DG65"/>
  <c r="DG88" s="1"/>
  <c r="DG83"/>
  <c r="DG53"/>
  <c r="DG76" s="1"/>
  <c r="DG51"/>
  <c r="DG74" s="1"/>
  <c r="DG52"/>
  <c r="DG75" s="1"/>
  <c r="DG54"/>
  <c r="DG77" s="1"/>
  <c r="DG55"/>
  <c r="DG78" s="1"/>
  <c r="DG56"/>
  <c r="DG79" s="1"/>
  <c r="DG57"/>
  <c r="DG80" s="1"/>
  <c r="DG59"/>
  <c r="DG82" s="1"/>
  <c r="CO56" i="12"/>
  <c r="CO78" s="1"/>
  <c r="CO101" s="1"/>
  <c r="CN17"/>
  <c r="CO53"/>
  <c r="CO75" s="1"/>
  <c r="CO98" s="1"/>
  <c r="CN11"/>
  <c r="CO66"/>
  <c r="CO88" s="1"/>
  <c r="CO111" s="1"/>
  <c r="CN41"/>
  <c r="CO52"/>
  <c r="CO74" s="1"/>
  <c r="CN9"/>
  <c r="CO55"/>
  <c r="CO77" s="1"/>
  <c r="CO100" s="1"/>
  <c r="CN15"/>
  <c r="CO65"/>
  <c r="CO87" s="1"/>
  <c r="CO110" s="1"/>
  <c r="CN39"/>
  <c r="CO62"/>
  <c r="CO84" s="1"/>
  <c r="CO107" s="1"/>
  <c r="CN31"/>
  <c r="CO58"/>
  <c r="CO80" s="1"/>
  <c r="CO103" s="1"/>
  <c r="CN21"/>
  <c r="CO64"/>
  <c r="CO86" s="1"/>
  <c r="CO109" s="1"/>
  <c r="CN37"/>
  <c r="CO59"/>
  <c r="CO81" s="1"/>
  <c r="CO104" s="1"/>
  <c r="CN23"/>
  <c r="CO57"/>
  <c r="CO79" s="1"/>
  <c r="CO102" s="1"/>
  <c r="CN19"/>
  <c r="CO54"/>
  <c r="CO76" s="1"/>
  <c r="CO99" s="1"/>
  <c r="CN13"/>
  <c r="CO61"/>
  <c r="CO83" s="1"/>
  <c r="CO106" s="1"/>
  <c r="CN27"/>
  <c r="CO63"/>
  <c r="CO85" s="1"/>
  <c r="CO108" s="1"/>
  <c r="CN35"/>
  <c r="CO60"/>
  <c r="CO82" s="1"/>
  <c r="CO105" s="1"/>
  <c r="CN25"/>
  <c r="CT36" i="5"/>
  <c r="CT63" s="1"/>
  <c r="CU86"/>
  <c r="CU8"/>
  <c r="CU51" s="1"/>
  <c r="CV74"/>
  <c r="CU12"/>
  <c r="CU53" s="1"/>
  <c r="CV76"/>
  <c r="CU16"/>
  <c r="CU55" s="1"/>
  <c r="CV78"/>
  <c r="CU20"/>
  <c r="CU57" s="1"/>
  <c r="CV80"/>
  <c r="CU24"/>
  <c r="CU59" s="1"/>
  <c r="CV82"/>
  <c r="CT40"/>
  <c r="CT65" s="1"/>
  <c r="CU88"/>
  <c r="CT30"/>
  <c r="CT61" s="1"/>
  <c r="CU84"/>
  <c r="CT34"/>
  <c r="CT62" s="1"/>
  <c r="CU85"/>
  <c r="CT38"/>
  <c r="CT64" s="1"/>
  <c r="CU87"/>
  <c r="CU26"/>
  <c r="CU60" s="1"/>
  <c r="CV83"/>
  <c r="CU10"/>
  <c r="CU52" s="1"/>
  <c r="CV75"/>
  <c r="CU14"/>
  <c r="CU54" s="1"/>
  <c r="CV77"/>
  <c r="CU18"/>
  <c r="CU56" s="1"/>
  <c r="CV79"/>
  <c r="CU22"/>
  <c r="CU58" s="1"/>
  <c r="CV81"/>
  <c r="DG30"/>
  <c r="DF84"/>
  <c r="DG34"/>
  <c r="DF85"/>
  <c r="DG38"/>
  <c r="DF87"/>
  <c r="CO97" i="12" l="1"/>
  <c r="CO89"/>
  <c r="CO90" s="1"/>
  <c r="DF109" i="5"/>
  <c r="DF107"/>
  <c r="DF106"/>
  <c r="DG104"/>
  <c r="DG101"/>
  <c r="DG99"/>
  <c r="DG96"/>
  <c r="DG105"/>
  <c r="DG103"/>
  <c r="DG102"/>
  <c r="DG100"/>
  <c r="DG97"/>
  <c r="DG98"/>
  <c r="DG110"/>
  <c r="DG108"/>
  <c r="CV103"/>
  <c r="CV125" i="12"/>
  <c r="CV101" i="5"/>
  <c r="CV123" i="12"/>
  <c r="CV99" i="5"/>
  <c r="CV121" i="12"/>
  <c r="CV97" i="5"/>
  <c r="CV119" i="12"/>
  <c r="CV105" i="5"/>
  <c r="CV127" i="12"/>
  <c r="CU109" i="5"/>
  <c r="CU131" i="12"/>
  <c r="CU107" i="5"/>
  <c r="CU129" i="12"/>
  <c r="CU106" i="5"/>
  <c r="CU128" i="12"/>
  <c r="CU110" i="5"/>
  <c r="CU132" i="12"/>
  <c r="CV104" i="5"/>
  <c r="CV126" i="12"/>
  <c r="CV102" i="5"/>
  <c r="CV124" i="12"/>
  <c r="CV100" i="5"/>
  <c r="CV122" i="12"/>
  <c r="CV98" i="5"/>
  <c r="CV120" i="12"/>
  <c r="CV96" i="5"/>
  <c r="CV118" i="12"/>
  <c r="CU108" i="5"/>
  <c r="CU130" i="12"/>
  <c r="DG64" i="5"/>
  <c r="DG87" s="1"/>
  <c r="DG84"/>
  <c r="DG62"/>
  <c r="DG85" s="1"/>
  <c r="CN60" i="12"/>
  <c r="CN82" s="1"/>
  <c r="CN105" s="1"/>
  <c r="CM25"/>
  <c r="CN63"/>
  <c r="CN85" s="1"/>
  <c r="CN108" s="1"/>
  <c r="CM35"/>
  <c r="CN61"/>
  <c r="CN83" s="1"/>
  <c r="CN106" s="1"/>
  <c r="CM27"/>
  <c r="CN54"/>
  <c r="CN76" s="1"/>
  <c r="CN99" s="1"/>
  <c r="CM13"/>
  <c r="CN57"/>
  <c r="CN79" s="1"/>
  <c r="CN102" s="1"/>
  <c r="CM19"/>
  <c r="CN59"/>
  <c r="CN81" s="1"/>
  <c r="CN104" s="1"/>
  <c r="CM23"/>
  <c r="CN64"/>
  <c r="CN86" s="1"/>
  <c r="CN109" s="1"/>
  <c r="CM37"/>
  <c r="CN58"/>
  <c r="CN80" s="1"/>
  <c r="CN103" s="1"/>
  <c r="CM21"/>
  <c r="CN62"/>
  <c r="CN84" s="1"/>
  <c r="CN107" s="1"/>
  <c r="CM31"/>
  <c r="CN65"/>
  <c r="CN87" s="1"/>
  <c r="CN110" s="1"/>
  <c r="CM39"/>
  <c r="CN55"/>
  <c r="CN77" s="1"/>
  <c r="CN100" s="1"/>
  <c r="CM15"/>
  <c r="CN52"/>
  <c r="CN74" s="1"/>
  <c r="CM9"/>
  <c r="CN66"/>
  <c r="CN88" s="1"/>
  <c r="CN111" s="1"/>
  <c r="CM41"/>
  <c r="CN53"/>
  <c r="CN75" s="1"/>
  <c r="CN98" s="1"/>
  <c r="CM11"/>
  <c r="CN56"/>
  <c r="CN78" s="1"/>
  <c r="CN101" s="1"/>
  <c r="CM17"/>
  <c r="CT22" i="5"/>
  <c r="CT58" s="1"/>
  <c r="CU81"/>
  <c r="CT18"/>
  <c r="CT56" s="1"/>
  <c r="CU79"/>
  <c r="CT14"/>
  <c r="CT54" s="1"/>
  <c r="CU77"/>
  <c r="CT10"/>
  <c r="CT52" s="1"/>
  <c r="CU75"/>
  <c r="CT26"/>
  <c r="CT60" s="1"/>
  <c r="CU83"/>
  <c r="CS38"/>
  <c r="CS64" s="1"/>
  <c r="CT87"/>
  <c r="CS34"/>
  <c r="CS62" s="1"/>
  <c r="CT85"/>
  <c r="CS30"/>
  <c r="CS61" s="1"/>
  <c r="CT84"/>
  <c r="CS40"/>
  <c r="CS65" s="1"/>
  <c r="CT88"/>
  <c r="CT24"/>
  <c r="CT59" s="1"/>
  <c r="CU82"/>
  <c r="CT20"/>
  <c r="CT57" s="1"/>
  <c r="CU80"/>
  <c r="CT16"/>
  <c r="CT55" s="1"/>
  <c r="CU78"/>
  <c r="CT12"/>
  <c r="CT53" s="1"/>
  <c r="CU76"/>
  <c r="CT8"/>
  <c r="CT51" s="1"/>
  <c r="CU74"/>
  <c r="CS36"/>
  <c r="CS63" s="1"/>
  <c r="CT86"/>
  <c r="CN97" i="12" l="1"/>
  <c r="CN89"/>
  <c r="CN90" s="1"/>
  <c r="DG107" i="5"/>
  <c r="DG109"/>
  <c r="DG106"/>
  <c r="CT108"/>
  <c r="CT130" i="12"/>
  <c r="CU96" i="5"/>
  <c r="CU118" i="12"/>
  <c r="CU98" i="5"/>
  <c r="CU120" i="12"/>
  <c r="CU100" i="5"/>
  <c r="CU122" i="12"/>
  <c r="CU102" i="5"/>
  <c r="CU124" i="12"/>
  <c r="CU104" i="5"/>
  <c r="CU126" i="12"/>
  <c r="CT110" i="5"/>
  <c r="CT132" i="12"/>
  <c r="CT106" i="5"/>
  <c r="CT128" i="12"/>
  <c r="CT107" i="5"/>
  <c r="CT129" i="12"/>
  <c r="CT109" i="5"/>
  <c r="CT131" i="12"/>
  <c r="CU105" i="5"/>
  <c r="CU127" i="12"/>
  <c r="CU97" i="5"/>
  <c r="CU119" i="12"/>
  <c r="CU99" i="5"/>
  <c r="CU121" i="12"/>
  <c r="CU101" i="5"/>
  <c r="CU123" i="12"/>
  <c r="CU103" i="5"/>
  <c r="CU125" i="12"/>
  <c r="CM56"/>
  <c r="CM78" s="1"/>
  <c r="CM101" s="1"/>
  <c r="CL17"/>
  <c r="CM53"/>
  <c r="CM75" s="1"/>
  <c r="CM98" s="1"/>
  <c r="CL11"/>
  <c r="CM66"/>
  <c r="CM88" s="1"/>
  <c r="CM111" s="1"/>
  <c r="CL41"/>
  <c r="CM52"/>
  <c r="CM74" s="1"/>
  <c r="CL9"/>
  <c r="CM55"/>
  <c r="CM77" s="1"/>
  <c r="CM100" s="1"/>
  <c r="CL15"/>
  <c r="CM65"/>
  <c r="CM87" s="1"/>
  <c r="CM110" s="1"/>
  <c r="CL39"/>
  <c r="CM62"/>
  <c r="CM84" s="1"/>
  <c r="CM107" s="1"/>
  <c r="CL31"/>
  <c r="CM58"/>
  <c r="CM80" s="1"/>
  <c r="CM103" s="1"/>
  <c r="CL21"/>
  <c r="CM64"/>
  <c r="CM86" s="1"/>
  <c r="CM109" s="1"/>
  <c r="CL37"/>
  <c r="CM59"/>
  <c r="CM81" s="1"/>
  <c r="CM104" s="1"/>
  <c r="CL23"/>
  <c r="CM57"/>
  <c r="CM79" s="1"/>
  <c r="CM102" s="1"/>
  <c r="CL19"/>
  <c r="CM54"/>
  <c r="CM76" s="1"/>
  <c r="CM99" s="1"/>
  <c r="CL13"/>
  <c r="CM61"/>
  <c r="CM83" s="1"/>
  <c r="CM106" s="1"/>
  <c r="CL27"/>
  <c r="CM63"/>
  <c r="CM85" s="1"/>
  <c r="CM108" s="1"/>
  <c r="CL35"/>
  <c r="CM60"/>
  <c r="CM82" s="1"/>
  <c r="CM105" s="1"/>
  <c r="CL25"/>
  <c r="CR36" i="5"/>
  <c r="CR63" s="1"/>
  <c r="CS86"/>
  <c r="CS8"/>
  <c r="CS51" s="1"/>
  <c r="CT74"/>
  <c r="CS12"/>
  <c r="CS53" s="1"/>
  <c r="CT76"/>
  <c r="CS16"/>
  <c r="CS55" s="1"/>
  <c r="CT78"/>
  <c r="CS20"/>
  <c r="CS57" s="1"/>
  <c r="CT80"/>
  <c r="CS24"/>
  <c r="CS59" s="1"/>
  <c r="CT82"/>
  <c r="CR40"/>
  <c r="CR65" s="1"/>
  <c r="CS88"/>
  <c r="CR30"/>
  <c r="CR61" s="1"/>
  <c r="CS84"/>
  <c r="CR34"/>
  <c r="CR62" s="1"/>
  <c r="CS85"/>
  <c r="CR38"/>
  <c r="CR64" s="1"/>
  <c r="CS87"/>
  <c r="CS26"/>
  <c r="CS60" s="1"/>
  <c r="CT83"/>
  <c r="CS10"/>
  <c r="CS52" s="1"/>
  <c r="CT75"/>
  <c r="CS14"/>
  <c r="CS54" s="1"/>
  <c r="CT77"/>
  <c r="CS18"/>
  <c r="CS56" s="1"/>
  <c r="CT79"/>
  <c r="CS22"/>
  <c r="CS58" s="1"/>
  <c r="CT81"/>
  <c r="CM97" i="12" l="1"/>
  <c r="CM89"/>
  <c r="CM90" s="1"/>
  <c r="CT103" i="5"/>
  <c r="CT125" i="12"/>
  <c r="CT101" i="5"/>
  <c r="CT123" i="12"/>
  <c r="CT99" i="5"/>
  <c r="CT121" i="12"/>
  <c r="CT97" i="5"/>
  <c r="CT119" i="12"/>
  <c r="CT105" i="5"/>
  <c r="CT127" i="12"/>
  <c r="CS109" i="5"/>
  <c r="CS131" i="12"/>
  <c r="CS107" i="5"/>
  <c r="CS129" i="12"/>
  <c r="CS106" i="5"/>
  <c r="CS128" i="12"/>
  <c r="CS110" i="5"/>
  <c r="CS132" i="12"/>
  <c r="CT104" i="5"/>
  <c r="CT126" i="12"/>
  <c r="CT102" i="5"/>
  <c r="CT124" i="12"/>
  <c r="CT100" i="5"/>
  <c r="CT122" i="12"/>
  <c r="CT98" i="5"/>
  <c r="CT120" i="12"/>
  <c r="CT96" i="5"/>
  <c r="CT118" i="12"/>
  <c r="CS108" i="5"/>
  <c r="CS130" i="12"/>
  <c r="CL60"/>
  <c r="CL82" s="1"/>
  <c r="CL105" s="1"/>
  <c r="CK25"/>
  <c r="CL63"/>
  <c r="CL85" s="1"/>
  <c r="CL108" s="1"/>
  <c r="CK35"/>
  <c r="CL61"/>
  <c r="CL83" s="1"/>
  <c r="CL106" s="1"/>
  <c r="CK27"/>
  <c r="CL54"/>
  <c r="CL76" s="1"/>
  <c r="CL99" s="1"/>
  <c r="CK13"/>
  <c r="CL57"/>
  <c r="CL79" s="1"/>
  <c r="CL102" s="1"/>
  <c r="CK19"/>
  <c r="CL59"/>
  <c r="CL81" s="1"/>
  <c r="CL104" s="1"/>
  <c r="CK23"/>
  <c r="CL64"/>
  <c r="CL86" s="1"/>
  <c r="CL109" s="1"/>
  <c r="CK37"/>
  <c r="CL58"/>
  <c r="CL80" s="1"/>
  <c r="CL103" s="1"/>
  <c r="CK21"/>
  <c r="CL62"/>
  <c r="CL84" s="1"/>
  <c r="CL107" s="1"/>
  <c r="CK31"/>
  <c r="CL65"/>
  <c r="CL87" s="1"/>
  <c r="CL110" s="1"/>
  <c r="CK39"/>
  <c r="CL55"/>
  <c r="CL77" s="1"/>
  <c r="CL100" s="1"/>
  <c r="CK15"/>
  <c r="CL52"/>
  <c r="CL74" s="1"/>
  <c r="CK9"/>
  <c r="CL66"/>
  <c r="CL88" s="1"/>
  <c r="CL111" s="1"/>
  <c r="CK41"/>
  <c r="CL53"/>
  <c r="CL75" s="1"/>
  <c r="CL98" s="1"/>
  <c r="CK11"/>
  <c r="CL56"/>
  <c r="CL78" s="1"/>
  <c r="CL101" s="1"/>
  <c r="CK17"/>
  <c r="CR22" i="5"/>
  <c r="CR58" s="1"/>
  <c r="CS81"/>
  <c r="CR18"/>
  <c r="CR56" s="1"/>
  <c r="CS79"/>
  <c r="CR14"/>
  <c r="CR54" s="1"/>
  <c r="CS77"/>
  <c r="CR10"/>
  <c r="CR52" s="1"/>
  <c r="CS75"/>
  <c r="CR26"/>
  <c r="CR60" s="1"/>
  <c r="CS83"/>
  <c r="CR87"/>
  <c r="CQ38"/>
  <c r="CQ64" s="1"/>
  <c r="CR85"/>
  <c r="CQ34"/>
  <c r="CQ62" s="1"/>
  <c r="CR84"/>
  <c r="CQ30"/>
  <c r="CQ61" s="1"/>
  <c r="CR88"/>
  <c r="CQ40"/>
  <c r="CQ65" s="1"/>
  <c r="CR24"/>
  <c r="CR59" s="1"/>
  <c r="CS82"/>
  <c r="CR20"/>
  <c r="CR57" s="1"/>
  <c r="CS80"/>
  <c r="CR16"/>
  <c r="CR55" s="1"/>
  <c r="CS78"/>
  <c r="CR12"/>
  <c r="CR53" s="1"/>
  <c r="CS76"/>
  <c r="CR8"/>
  <c r="CR51" s="1"/>
  <c r="CS74"/>
  <c r="CR86"/>
  <c r="CQ36"/>
  <c r="CQ63" s="1"/>
  <c r="CL97" i="12" l="1"/>
  <c r="CL89"/>
  <c r="CL90" s="1"/>
  <c r="CS118"/>
  <c r="CS96" i="5"/>
  <c r="CS98"/>
  <c r="CS120" i="12"/>
  <c r="CS100" i="5"/>
  <c r="CS122" i="12"/>
  <c r="CS102" i="5"/>
  <c r="CS124" i="12"/>
  <c r="CS104" i="5"/>
  <c r="CS126" i="12"/>
  <c r="CS105" i="5"/>
  <c r="CS127" i="12"/>
  <c r="CS97" i="5"/>
  <c r="CS119" i="12"/>
  <c r="CS99" i="5"/>
  <c r="CS121" i="12"/>
  <c r="CS101" i="5"/>
  <c r="CS123" i="12"/>
  <c r="CS103" i="5"/>
  <c r="CS125" i="12"/>
  <c r="CR108" i="5"/>
  <c r="CR130" i="12"/>
  <c r="CR110" i="5"/>
  <c r="CR132" i="12"/>
  <c r="CR106" i="5"/>
  <c r="CR128" i="12"/>
  <c r="CR107" i="5"/>
  <c r="CR129" i="12"/>
  <c r="CR109" i="5"/>
  <c r="CR131" i="12"/>
  <c r="CK56"/>
  <c r="CK78" s="1"/>
  <c r="CK101" s="1"/>
  <c r="CJ17"/>
  <c r="CK53"/>
  <c r="CK75" s="1"/>
  <c r="CK98" s="1"/>
  <c r="CJ11"/>
  <c r="CK66"/>
  <c r="CK88" s="1"/>
  <c r="CK111" s="1"/>
  <c r="CJ41"/>
  <c r="CK52"/>
  <c r="CK74" s="1"/>
  <c r="CJ9"/>
  <c r="CK55"/>
  <c r="CK77" s="1"/>
  <c r="CK100" s="1"/>
  <c r="CJ15"/>
  <c r="CK65"/>
  <c r="CK87" s="1"/>
  <c r="CK110" s="1"/>
  <c r="CJ39"/>
  <c r="CK62"/>
  <c r="CK84" s="1"/>
  <c r="CK107" s="1"/>
  <c r="CJ31"/>
  <c r="CK58"/>
  <c r="CK80" s="1"/>
  <c r="CK103" s="1"/>
  <c r="CJ21"/>
  <c r="CK64"/>
  <c r="CK86" s="1"/>
  <c r="CK109" s="1"/>
  <c r="CJ37"/>
  <c r="CK59"/>
  <c r="CK81" s="1"/>
  <c r="CK104" s="1"/>
  <c r="CJ23"/>
  <c r="CK57"/>
  <c r="CK79" s="1"/>
  <c r="CK102" s="1"/>
  <c r="CJ19"/>
  <c r="CK54"/>
  <c r="CK76" s="1"/>
  <c r="CK99" s="1"/>
  <c r="CJ13"/>
  <c r="CK61"/>
  <c r="CK83" s="1"/>
  <c r="CK106" s="1"/>
  <c r="CJ27"/>
  <c r="CK63"/>
  <c r="CK85" s="1"/>
  <c r="CK108" s="1"/>
  <c r="CJ35"/>
  <c r="CK60"/>
  <c r="CK82" s="1"/>
  <c r="CK105" s="1"/>
  <c r="CJ25"/>
  <c r="CQ86" i="5"/>
  <c r="CP36"/>
  <c r="CP63" s="1"/>
  <c r="CQ8"/>
  <c r="CQ51" s="1"/>
  <c r="CR74"/>
  <c r="CQ12"/>
  <c r="CQ53" s="1"/>
  <c r="CR76"/>
  <c r="CQ16"/>
  <c r="CQ55" s="1"/>
  <c r="CR78"/>
  <c r="CQ20"/>
  <c r="CQ57" s="1"/>
  <c r="CR80"/>
  <c r="CQ24"/>
  <c r="CQ59" s="1"/>
  <c r="CR82"/>
  <c r="CR83"/>
  <c r="CQ26"/>
  <c r="CQ60" s="1"/>
  <c r="CR75"/>
  <c r="CQ10"/>
  <c r="CQ52" s="1"/>
  <c r="CR77"/>
  <c r="CQ14"/>
  <c r="CQ54" s="1"/>
  <c r="CR79"/>
  <c r="CQ18"/>
  <c r="CQ56" s="1"/>
  <c r="CR81"/>
  <c r="CQ22"/>
  <c r="CQ58" s="1"/>
  <c r="CP40"/>
  <c r="CP65" s="1"/>
  <c r="CQ88"/>
  <c r="CQ84"/>
  <c r="CP30"/>
  <c r="CP61" s="1"/>
  <c r="CQ85"/>
  <c r="CP34"/>
  <c r="CP62" s="1"/>
  <c r="CQ87"/>
  <c r="CP38"/>
  <c r="CP64" s="1"/>
  <c r="CK97" i="12" l="1"/>
  <c r="CK89"/>
  <c r="CK90" s="1"/>
  <c r="CQ110" i="5"/>
  <c r="CQ132" i="12"/>
  <c r="CR104" i="5"/>
  <c r="CR126" i="12"/>
  <c r="CR102" i="5"/>
  <c r="CR124" i="12"/>
  <c r="CR100" i="5"/>
  <c r="CR122" i="12"/>
  <c r="CR98" i="5"/>
  <c r="CR120" i="12"/>
  <c r="CR96" i="5"/>
  <c r="CR118" i="12"/>
  <c r="CQ109" i="5"/>
  <c r="CQ131" i="12"/>
  <c r="CQ107" i="5"/>
  <c r="CQ129" i="12"/>
  <c r="CQ106" i="5"/>
  <c r="CQ128" i="12"/>
  <c r="CR103" i="5"/>
  <c r="CR125" i="12"/>
  <c r="CR101" i="5"/>
  <c r="CR123" i="12"/>
  <c r="CR99" i="5"/>
  <c r="CR121" i="12"/>
  <c r="CR97" i="5"/>
  <c r="CR119" i="12"/>
  <c r="CR105" i="5"/>
  <c r="CR127" i="12"/>
  <c r="CQ108" i="5"/>
  <c r="CQ130" i="12"/>
  <c r="CJ60"/>
  <c r="CJ82" s="1"/>
  <c r="CJ105" s="1"/>
  <c r="CI25"/>
  <c r="CJ63"/>
  <c r="CJ85" s="1"/>
  <c r="CJ108" s="1"/>
  <c r="CI35"/>
  <c r="CJ61"/>
  <c r="CJ83" s="1"/>
  <c r="CJ106" s="1"/>
  <c r="CI27"/>
  <c r="CJ54"/>
  <c r="CJ76" s="1"/>
  <c r="CJ99" s="1"/>
  <c r="CI13"/>
  <c r="CJ57"/>
  <c r="CJ79" s="1"/>
  <c r="CJ102" s="1"/>
  <c r="CI19"/>
  <c r="CJ59"/>
  <c r="CJ81" s="1"/>
  <c r="CJ104" s="1"/>
  <c r="CI23"/>
  <c r="CJ64"/>
  <c r="CJ86" s="1"/>
  <c r="CJ109" s="1"/>
  <c r="CI37"/>
  <c r="CJ58"/>
  <c r="CJ80" s="1"/>
  <c r="CJ103" s="1"/>
  <c r="CI21"/>
  <c r="CJ62"/>
  <c r="CJ84" s="1"/>
  <c r="CJ107" s="1"/>
  <c r="CI31"/>
  <c r="CJ65"/>
  <c r="CJ87" s="1"/>
  <c r="CJ110" s="1"/>
  <c r="CI39"/>
  <c r="CJ55"/>
  <c r="CJ77" s="1"/>
  <c r="CJ100" s="1"/>
  <c r="CI15"/>
  <c r="CJ52"/>
  <c r="CJ74" s="1"/>
  <c r="CJ66"/>
  <c r="CJ88" s="1"/>
  <c r="CJ111" s="1"/>
  <c r="CI41"/>
  <c r="CJ53"/>
  <c r="CJ75" s="1"/>
  <c r="CJ98" s="1"/>
  <c r="CI11"/>
  <c r="CJ56"/>
  <c r="CJ78" s="1"/>
  <c r="CJ101" s="1"/>
  <c r="CI17"/>
  <c r="CP88" i="5"/>
  <c r="CO40"/>
  <c r="CO65" s="1"/>
  <c r="CQ82"/>
  <c r="CP24"/>
  <c r="CP59" s="1"/>
  <c r="CQ80"/>
  <c r="CP20"/>
  <c r="CP57" s="1"/>
  <c r="CQ78"/>
  <c r="CP16"/>
  <c r="CP55" s="1"/>
  <c r="CQ76"/>
  <c r="CP12"/>
  <c r="CP53" s="1"/>
  <c r="CP8"/>
  <c r="CP51" s="1"/>
  <c r="CQ74"/>
  <c r="CP87"/>
  <c r="CO38"/>
  <c r="CO64" s="1"/>
  <c r="CO34"/>
  <c r="CO62" s="1"/>
  <c r="CP85"/>
  <c r="CP84"/>
  <c r="CO30"/>
  <c r="CO61" s="1"/>
  <c r="CQ81"/>
  <c r="CP22"/>
  <c r="CP58" s="1"/>
  <c r="CQ79"/>
  <c r="CP18"/>
  <c r="CP56" s="1"/>
  <c r="CQ77"/>
  <c r="CP14"/>
  <c r="CP54" s="1"/>
  <c r="CQ75"/>
  <c r="CP10"/>
  <c r="CP52" s="1"/>
  <c r="CQ83"/>
  <c r="CP26"/>
  <c r="CP60" s="1"/>
  <c r="CP86"/>
  <c r="CO36"/>
  <c r="CO63" s="1"/>
  <c r="CJ97" i="12" l="1"/>
  <c r="CJ89"/>
  <c r="CJ90" s="1"/>
  <c r="CP107" i="5"/>
  <c r="CP129" i="12"/>
  <c r="CQ96" i="5"/>
  <c r="CQ118" i="12"/>
  <c r="CP108" i="5"/>
  <c r="CP130" i="12"/>
  <c r="CQ105" i="5"/>
  <c r="CQ127" i="12"/>
  <c r="CQ97" i="5"/>
  <c r="CQ119" i="12"/>
  <c r="CQ99" i="5"/>
  <c r="CQ121" i="12"/>
  <c r="CQ101" i="5"/>
  <c r="CQ123" i="12"/>
  <c r="CQ103" i="5"/>
  <c r="CQ125" i="12"/>
  <c r="CP106" i="5"/>
  <c r="CP128" i="12"/>
  <c r="CP109" i="5"/>
  <c r="CP131" i="12"/>
  <c r="CQ98" i="5"/>
  <c r="CQ120" i="12"/>
  <c r="CQ100" i="5"/>
  <c r="CQ122" i="12"/>
  <c r="CQ102" i="5"/>
  <c r="CQ124" i="12"/>
  <c r="CQ104" i="5"/>
  <c r="CQ126" i="12"/>
  <c r="CP110" i="5"/>
  <c r="CP132" i="12"/>
  <c r="CI56"/>
  <c r="CI78" s="1"/>
  <c r="CI101" s="1"/>
  <c r="CH17"/>
  <c r="CH56" s="1"/>
  <c r="CH78" s="1"/>
  <c r="CH101" s="1"/>
  <c r="CI53"/>
  <c r="CI75" s="1"/>
  <c r="CI98" s="1"/>
  <c r="CH11"/>
  <c r="CH53" s="1"/>
  <c r="CH75" s="1"/>
  <c r="CH98" s="1"/>
  <c r="CI66"/>
  <c r="CI88" s="1"/>
  <c r="CI111" s="1"/>
  <c r="CH41"/>
  <c r="CH66" s="1"/>
  <c r="CH88" s="1"/>
  <c r="CH111" s="1"/>
  <c r="CI52"/>
  <c r="CI74" s="1"/>
  <c r="CH52"/>
  <c r="CH74" s="1"/>
  <c r="CI55"/>
  <c r="CI77" s="1"/>
  <c r="CI100" s="1"/>
  <c r="CH15"/>
  <c r="CH55" s="1"/>
  <c r="CH77" s="1"/>
  <c r="CH100" s="1"/>
  <c r="CI65"/>
  <c r="CI87" s="1"/>
  <c r="CI110" s="1"/>
  <c r="CH39"/>
  <c r="CH65" s="1"/>
  <c r="CH87" s="1"/>
  <c r="CH110" s="1"/>
  <c r="CI62"/>
  <c r="CI84" s="1"/>
  <c r="CI107" s="1"/>
  <c r="CH31"/>
  <c r="CH62" s="1"/>
  <c r="CH84" s="1"/>
  <c r="CH107" s="1"/>
  <c r="CI58"/>
  <c r="CI80" s="1"/>
  <c r="CI103" s="1"/>
  <c r="CH21"/>
  <c r="CH58" s="1"/>
  <c r="CH80" s="1"/>
  <c r="CH103" s="1"/>
  <c r="CI64"/>
  <c r="CI86" s="1"/>
  <c r="CI109" s="1"/>
  <c r="CH37"/>
  <c r="CH64" s="1"/>
  <c r="CH86" s="1"/>
  <c r="CH109" s="1"/>
  <c r="CI59"/>
  <c r="CI81" s="1"/>
  <c r="CI104" s="1"/>
  <c r="CH23"/>
  <c r="CH59" s="1"/>
  <c r="CH81" s="1"/>
  <c r="CH104" s="1"/>
  <c r="CI57"/>
  <c r="CI79" s="1"/>
  <c r="CI102" s="1"/>
  <c r="CH19"/>
  <c r="CH57" s="1"/>
  <c r="CH79" s="1"/>
  <c r="CH102" s="1"/>
  <c r="CI54"/>
  <c r="CI76" s="1"/>
  <c r="CI99" s="1"/>
  <c r="CH13"/>
  <c r="CH54" s="1"/>
  <c r="CH76" s="1"/>
  <c r="CH99" s="1"/>
  <c r="CI61"/>
  <c r="CI83" s="1"/>
  <c r="CI106" s="1"/>
  <c r="CH27"/>
  <c r="CH61" s="1"/>
  <c r="CH83" s="1"/>
  <c r="CH106" s="1"/>
  <c r="CI63"/>
  <c r="CI85" s="1"/>
  <c r="CI108" s="1"/>
  <c r="CH35"/>
  <c r="CH63" s="1"/>
  <c r="CH85" s="1"/>
  <c r="CH108" s="1"/>
  <c r="CI60"/>
  <c r="CI82" s="1"/>
  <c r="CI105" s="1"/>
  <c r="CH25"/>
  <c r="CH60" s="1"/>
  <c r="CH82" s="1"/>
  <c r="CH105" s="1"/>
  <c r="CN36" i="5"/>
  <c r="CN63" s="1"/>
  <c r="CO86"/>
  <c r="CO26"/>
  <c r="CO60" s="1"/>
  <c r="CP83"/>
  <c r="CO10"/>
  <c r="CO52" s="1"/>
  <c r="CP75"/>
  <c r="CO14"/>
  <c r="CO54" s="1"/>
  <c r="CP77"/>
  <c r="CP79"/>
  <c r="CO18"/>
  <c r="CO56" s="1"/>
  <c r="CP81"/>
  <c r="CO22"/>
  <c r="CO58" s="1"/>
  <c r="CO84"/>
  <c r="CN30"/>
  <c r="CN61" s="1"/>
  <c r="CO87"/>
  <c r="CN38"/>
  <c r="CN64" s="1"/>
  <c r="CN34"/>
  <c r="CN62" s="1"/>
  <c r="CO85"/>
  <c r="CP74"/>
  <c r="CO8"/>
  <c r="CO51" s="1"/>
  <c r="CP76"/>
  <c r="CO12"/>
  <c r="CO53" s="1"/>
  <c r="CP78"/>
  <c r="CO16"/>
  <c r="CO55" s="1"/>
  <c r="CP80"/>
  <c r="CO20"/>
  <c r="CO57" s="1"/>
  <c r="CP82"/>
  <c r="CO24"/>
  <c r="CO59" s="1"/>
  <c r="CN40"/>
  <c r="CN65" s="1"/>
  <c r="CO88"/>
  <c r="CI97" i="12" l="1"/>
  <c r="CI89"/>
  <c r="CI90" s="1"/>
  <c r="CH97"/>
  <c r="CH89"/>
  <c r="CH90" s="1"/>
  <c r="CO110" i="5"/>
  <c r="CO132" i="12"/>
  <c r="CO107" i="5"/>
  <c r="CO129" i="12"/>
  <c r="CP99" i="5"/>
  <c r="CP121" i="12"/>
  <c r="CP97" i="5"/>
  <c r="CP119" i="12"/>
  <c r="CP105" i="5"/>
  <c r="CP127" i="12"/>
  <c r="CO108" i="5"/>
  <c r="CO130" i="12"/>
  <c r="CP104" i="5"/>
  <c r="CP126" i="12"/>
  <c r="CP102" i="5"/>
  <c r="CP124" i="12"/>
  <c r="CP100" i="5"/>
  <c r="CP122" i="12"/>
  <c r="CP98" i="5"/>
  <c r="CP120" i="12"/>
  <c r="CP96" i="5"/>
  <c r="CP118" i="12"/>
  <c r="CO109" i="5"/>
  <c r="CO131" i="12"/>
  <c r="CO106" i="5"/>
  <c r="CO128" i="12"/>
  <c r="CP103" i="5"/>
  <c r="CP125" i="12"/>
  <c r="CP101" i="5"/>
  <c r="CP123" i="12"/>
  <c r="CN88" i="5"/>
  <c r="CM40"/>
  <c r="CM65" s="1"/>
  <c r="CM34"/>
  <c r="CM62" s="1"/>
  <c r="CN85"/>
  <c r="CO77"/>
  <c r="CN14"/>
  <c r="CN54" s="1"/>
  <c r="CN10"/>
  <c r="CN52" s="1"/>
  <c r="CO75"/>
  <c r="CN26"/>
  <c r="CN60" s="1"/>
  <c r="CO83"/>
  <c r="CN86"/>
  <c r="CM36"/>
  <c r="CM63" s="1"/>
  <c r="CN24"/>
  <c r="CN59" s="1"/>
  <c r="CO82"/>
  <c r="CO80"/>
  <c r="CN20"/>
  <c r="CN57" s="1"/>
  <c r="CN16"/>
  <c r="CN55" s="1"/>
  <c r="CO78"/>
  <c r="CO76"/>
  <c r="CN12"/>
  <c r="CN53" s="1"/>
  <c r="CN8"/>
  <c r="CN51" s="1"/>
  <c r="CO74"/>
  <c r="CN87"/>
  <c r="CM38"/>
  <c r="CM64" s="1"/>
  <c r="CM30"/>
  <c r="CM61" s="1"/>
  <c r="CN84"/>
  <c r="CN22"/>
  <c r="CN58" s="1"/>
  <c r="CO81"/>
  <c r="CO79"/>
  <c r="CN18"/>
  <c r="CN56" s="1"/>
  <c r="CO101" l="1"/>
  <c r="CO123" i="12"/>
  <c r="CN109" i="5"/>
  <c r="CN131" i="12"/>
  <c r="CO98" i="5"/>
  <c r="CO120" i="12"/>
  <c r="CO102" i="5"/>
  <c r="CO124" i="12"/>
  <c r="CN108" i="5"/>
  <c r="CN130" i="12"/>
  <c r="CO99" i="5"/>
  <c r="CO121" i="12"/>
  <c r="CN110" i="5"/>
  <c r="CN132" i="12"/>
  <c r="CO103" i="5"/>
  <c r="CO125" i="12"/>
  <c r="CN106" i="5"/>
  <c r="CN128" i="12"/>
  <c r="CO96" i="5"/>
  <c r="CO118" i="12"/>
  <c r="CO100" i="5"/>
  <c r="CO122" i="12"/>
  <c r="CO104" i="5"/>
  <c r="CO126" i="12"/>
  <c r="CO105" i="5"/>
  <c r="CO127" i="12"/>
  <c r="CO97" i="5"/>
  <c r="CO119" i="12"/>
  <c r="CN107" i="5"/>
  <c r="CN129" i="12"/>
  <c r="CN79" i="5"/>
  <c r="CM18"/>
  <c r="CM56" s="1"/>
  <c r="CL38"/>
  <c r="CL64" s="1"/>
  <c r="CM87"/>
  <c r="CM12"/>
  <c r="CM53" s="1"/>
  <c r="CN76"/>
  <c r="CM20"/>
  <c r="CM57" s="1"/>
  <c r="CN80"/>
  <c r="CL36"/>
  <c r="CL63" s="1"/>
  <c r="CM86"/>
  <c r="CM14"/>
  <c r="CM54" s="1"/>
  <c r="CN77"/>
  <c r="CL40"/>
  <c r="CL65" s="1"/>
  <c r="CM88"/>
  <c r="CN81"/>
  <c r="CM22"/>
  <c r="CM58" s="1"/>
  <c r="CL30"/>
  <c r="CL61" s="1"/>
  <c r="CM84"/>
  <c r="CN74"/>
  <c r="CM8"/>
  <c r="CM51" s="1"/>
  <c r="CN78"/>
  <c r="CM16"/>
  <c r="CM55" s="1"/>
  <c r="CN82"/>
  <c r="CM24"/>
  <c r="CM59" s="1"/>
  <c r="CM26"/>
  <c r="CM60" s="1"/>
  <c r="CN83"/>
  <c r="CM10"/>
  <c r="CM52" s="1"/>
  <c r="CN75"/>
  <c r="CL34"/>
  <c r="CL62" s="1"/>
  <c r="CM85"/>
  <c r="CN104" l="1"/>
  <c r="CN126" i="12"/>
  <c r="CN100" i="5"/>
  <c r="CN122" i="12"/>
  <c r="CN96" i="5"/>
  <c r="CN118" i="12"/>
  <c r="CN103" i="5"/>
  <c r="CN125" i="12"/>
  <c r="CN101" i="5"/>
  <c r="CN123" i="12"/>
  <c r="CM107" i="5"/>
  <c r="CM129" i="12"/>
  <c r="CN97" i="5"/>
  <c r="CN119" i="12"/>
  <c r="CN105" i="5"/>
  <c r="CN127" i="12"/>
  <c r="CM106" i="5"/>
  <c r="CM128" i="12"/>
  <c r="CM110" i="5"/>
  <c r="CM132" i="12"/>
  <c r="CN99" i="5"/>
  <c r="CN121" i="12"/>
  <c r="CM108" i="5"/>
  <c r="CM130" i="12"/>
  <c r="CN102" i="5"/>
  <c r="CN124" i="12"/>
  <c r="CN98" i="5"/>
  <c r="CN120" i="12"/>
  <c r="CM109" i="5"/>
  <c r="CM131" i="12"/>
  <c r="CK34" i="5"/>
  <c r="CK62" s="1"/>
  <c r="CL85"/>
  <c r="CL10"/>
  <c r="CL52" s="1"/>
  <c r="CM75"/>
  <c r="CL26"/>
  <c r="CL60" s="1"/>
  <c r="CM83"/>
  <c r="CK30"/>
  <c r="CK61" s="1"/>
  <c r="CL84"/>
  <c r="CK40"/>
  <c r="CK65" s="1"/>
  <c r="CL88"/>
  <c r="CL14"/>
  <c r="CL54" s="1"/>
  <c r="CM77"/>
  <c r="CK36"/>
  <c r="CK63" s="1"/>
  <c r="CL86"/>
  <c r="CM80"/>
  <c r="CL20"/>
  <c r="CL57" s="1"/>
  <c r="CM76"/>
  <c r="CL12"/>
  <c r="CL53" s="1"/>
  <c r="CL87"/>
  <c r="CK38"/>
  <c r="CK64" s="1"/>
  <c r="CL24"/>
  <c r="CL59" s="1"/>
  <c r="CM82"/>
  <c r="CL16"/>
  <c r="CL55" s="1"/>
  <c r="CM78"/>
  <c r="CL8"/>
  <c r="CL51" s="1"/>
  <c r="CM74"/>
  <c r="CL22"/>
  <c r="CL58" s="1"/>
  <c r="CM81"/>
  <c r="CL18"/>
  <c r="CL56" s="1"/>
  <c r="CM79"/>
  <c r="CL109" l="1"/>
  <c r="CL131" i="12"/>
  <c r="CM98" i="5"/>
  <c r="CM120" i="12"/>
  <c r="CM102" i="5"/>
  <c r="CM124" i="12"/>
  <c r="CM101" i="5"/>
  <c r="CM123" i="12"/>
  <c r="CM103" i="5"/>
  <c r="CM125" i="12"/>
  <c r="CM96" i="5"/>
  <c r="CM118" i="12"/>
  <c r="CM100" i="5"/>
  <c r="CM122" i="12"/>
  <c r="CM104" i="5"/>
  <c r="CM126" i="12"/>
  <c r="CL108" i="5"/>
  <c r="CL130" i="12"/>
  <c r="CM99" i="5"/>
  <c r="CM121" i="12"/>
  <c r="CL110" i="5"/>
  <c r="CL132" i="12"/>
  <c r="CL106" i="5"/>
  <c r="CL128" i="12"/>
  <c r="CM105" i="5"/>
  <c r="CM127" i="12"/>
  <c r="CM97" i="5"/>
  <c r="CM119" i="12"/>
  <c r="CL107" i="5"/>
  <c r="CL129" i="12"/>
  <c r="CJ38" i="5"/>
  <c r="CJ64" s="1"/>
  <c r="CK87"/>
  <c r="CK18"/>
  <c r="CK56" s="1"/>
  <c r="CL79"/>
  <c r="CK22"/>
  <c r="CK58" s="1"/>
  <c r="CL81"/>
  <c r="CK8"/>
  <c r="CK51" s="1"/>
  <c r="CL74"/>
  <c r="CK16"/>
  <c r="CK55" s="1"/>
  <c r="CL78"/>
  <c r="CK24"/>
  <c r="CK59" s="1"/>
  <c r="CL82"/>
  <c r="CJ36"/>
  <c r="CJ63" s="1"/>
  <c r="CK86"/>
  <c r="CL77"/>
  <c r="CK14"/>
  <c r="CK54" s="1"/>
  <c r="CJ40"/>
  <c r="CJ65" s="1"/>
  <c r="CK88"/>
  <c r="CJ30"/>
  <c r="CJ61" s="1"/>
  <c r="CK84"/>
  <c r="CL83"/>
  <c r="CK26"/>
  <c r="CK60" s="1"/>
  <c r="CK10"/>
  <c r="CK52" s="1"/>
  <c r="CL75"/>
  <c r="CJ34"/>
  <c r="CJ62" s="1"/>
  <c r="CK85"/>
  <c r="CK12"/>
  <c r="CK53" s="1"/>
  <c r="CL76"/>
  <c r="CK20"/>
  <c r="CK57" s="1"/>
  <c r="CL80"/>
  <c r="CL105" l="1"/>
  <c r="CL127" i="12"/>
  <c r="CL99" i="5"/>
  <c r="CL121" i="12"/>
  <c r="CL102" i="5"/>
  <c r="CL124" i="12"/>
  <c r="CL98" i="5"/>
  <c r="CL120" i="12"/>
  <c r="CK107" i="5"/>
  <c r="CK129" i="12"/>
  <c r="CL97" i="5"/>
  <c r="CL119" i="12"/>
  <c r="CK106" i="5"/>
  <c r="CK128" i="12"/>
  <c r="CK110" i="5"/>
  <c r="CK132" i="12"/>
  <c r="CK108" i="5"/>
  <c r="CK130" i="12"/>
  <c r="CL104" i="5"/>
  <c r="CL126" i="12"/>
  <c r="CL100" i="5"/>
  <c r="CL122" i="12"/>
  <c r="CL96" i="5"/>
  <c r="CL118" i="12"/>
  <c r="CL103" i="5"/>
  <c r="CL125" i="12"/>
  <c r="CL101" i="5"/>
  <c r="CL123" i="12"/>
  <c r="CK109" i="5"/>
  <c r="CK131" i="12"/>
  <c r="CJ26" i="5"/>
  <c r="CJ60" s="1"/>
  <c r="CK83"/>
  <c r="CJ14"/>
  <c r="CJ54" s="1"/>
  <c r="CK77"/>
  <c r="CJ20"/>
  <c r="CJ57" s="1"/>
  <c r="CK80"/>
  <c r="CJ12"/>
  <c r="CJ53" s="1"/>
  <c r="CK76"/>
  <c r="CJ85"/>
  <c r="CI34"/>
  <c r="CI62" s="1"/>
  <c r="CJ10"/>
  <c r="CJ52" s="1"/>
  <c r="CK75"/>
  <c r="CJ84"/>
  <c r="CI30"/>
  <c r="CI61" s="1"/>
  <c r="CJ88"/>
  <c r="CI40"/>
  <c r="CI65" s="1"/>
  <c r="CJ86"/>
  <c r="CI36"/>
  <c r="CI63" s="1"/>
  <c r="CK82"/>
  <c r="CJ24"/>
  <c r="CJ59" s="1"/>
  <c r="CK78"/>
  <c r="CJ16"/>
  <c r="CJ55" s="1"/>
  <c r="CK74"/>
  <c r="CJ8"/>
  <c r="CJ51" s="1"/>
  <c r="CJ22"/>
  <c r="CJ58" s="1"/>
  <c r="CK81"/>
  <c r="CJ18"/>
  <c r="CJ56" s="1"/>
  <c r="CK79"/>
  <c r="CJ87"/>
  <c r="CI38"/>
  <c r="CI64" s="1"/>
  <c r="CJ109" l="1"/>
  <c r="CJ131" i="12"/>
  <c r="CK96" i="5"/>
  <c r="CK118" i="12"/>
  <c r="CK100" i="5"/>
  <c r="CK122" i="12"/>
  <c r="CK104" i="5"/>
  <c r="CK126" i="12"/>
  <c r="CJ108" i="5"/>
  <c r="CJ130" i="12"/>
  <c r="CJ110" i="5"/>
  <c r="CJ132" i="12"/>
  <c r="CJ106" i="5"/>
  <c r="CJ128" i="12"/>
  <c r="CJ107" i="5"/>
  <c r="CJ129" i="12"/>
  <c r="CK101" i="5"/>
  <c r="CK123" i="12"/>
  <c r="CK103" i="5"/>
  <c r="CK125" i="12"/>
  <c r="CK97" i="5"/>
  <c r="CK119" i="12"/>
  <c r="CK98" i="5"/>
  <c r="CK120" i="12"/>
  <c r="CK102" i="5"/>
  <c r="CK124" i="12"/>
  <c r="CK99" i="5"/>
  <c r="CK121" i="12"/>
  <c r="CK105" i="5"/>
  <c r="CK127" i="12"/>
  <c r="CJ79" i="5"/>
  <c r="CI18"/>
  <c r="CI56" s="1"/>
  <c r="CJ81"/>
  <c r="CI22"/>
  <c r="CI58" s="1"/>
  <c r="CJ75"/>
  <c r="CI10"/>
  <c r="CI52" s="1"/>
  <c r="CI12"/>
  <c r="CI53" s="1"/>
  <c r="CJ76"/>
  <c r="CI20"/>
  <c r="CI57" s="1"/>
  <c r="CJ80"/>
  <c r="CJ77"/>
  <c r="CI14"/>
  <c r="CI54" s="1"/>
  <c r="CJ83"/>
  <c r="CI26"/>
  <c r="CI60" s="1"/>
  <c r="CH38"/>
  <c r="CI87"/>
  <c r="CI8"/>
  <c r="CJ74"/>
  <c r="CI16"/>
  <c r="CI55" s="1"/>
  <c r="CJ78"/>
  <c r="CI24"/>
  <c r="CI59" s="1"/>
  <c r="CJ82"/>
  <c r="CH36"/>
  <c r="CI86"/>
  <c r="CH40"/>
  <c r="CI88"/>
  <c r="CI84"/>
  <c r="CH30"/>
  <c r="CH61" s="1"/>
  <c r="CH34"/>
  <c r="CI85"/>
  <c r="CI51" l="1"/>
  <c r="CI74" s="1"/>
  <c r="CH8"/>
  <c r="CI106"/>
  <c r="CI128" i="12"/>
  <c r="CJ105" i="5"/>
  <c r="CJ127" i="12"/>
  <c r="CJ99" i="5"/>
  <c r="CJ121" i="12"/>
  <c r="CJ97" i="5"/>
  <c r="CJ119" i="12"/>
  <c r="CJ103" i="5"/>
  <c r="CJ125" i="12"/>
  <c r="CJ101" i="5"/>
  <c r="CJ123" i="12"/>
  <c r="CI107" i="5"/>
  <c r="CI129" i="12"/>
  <c r="CI110" i="5"/>
  <c r="CI132" i="12"/>
  <c r="CI108" i="5"/>
  <c r="CI130" i="12"/>
  <c r="CJ104" i="5"/>
  <c r="CJ126" i="12"/>
  <c r="CJ100" i="5"/>
  <c r="CJ122" i="12"/>
  <c r="CJ96" i="5"/>
  <c r="CJ118" i="12"/>
  <c r="CI109" i="5"/>
  <c r="CI131" i="12"/>
  <c r="CJ102" i="5"/>
  <c r="CJ124" i="12"/>
  <c r="CJ98" i="5"/>
  <c r="CJ120" i="12"/>
  <c r="CH62" i="5"/>
  <c r="CH85" s="1"/>
  <c r="CH65"/>
  <c r="CH88" s="1"/>
  <c r="CH63"/>
  <c r="CH86" s="1"/>
  <c r="CH64"/>
  <c r="CH87" s="1"/>
  <c r="CH84"/>
  <c r="CI82"/>
  <c r="CH24"/>
  <c r="CH59" s="1"/>
  <c r="CI78"/>
  <c r="CH16"/>
  <c r="CI80"/>
  <c r="CH20"/>
  <c r="CI76"/>
  <c r="CH12"/>
  <c r="CH26"/>
  <c r="CH60" s="1"/>
  <c r="CI83"/>
  <c r="CH14"/>
  <c r="CI77"/>
  <c r="CH10"/>
  <c r="CI75"/>
  <c r="CH22"/>
  <c r="CI81"/>
  <c r="CH18"/>
  <c r="CI79"/>
  <c r="CH128" i="12" l="1"/>
  <c r="CH108" i="5"/>
  <c r="CH130" i="12"/>
  <c r="CH109" i="5"/>
  <c r="CH131" i="12"/>
  <c r="CH110" i="5"/>
  <c r="CH132" i="12"/>
  <c r="CI98" i="5"/>
  <c r="CI120" i="12"/>
  <c r="CI102" i="5"/>
  <c r="CI124" i="12"/>
  <c r="CI96" i="5"/>
  <c r="CI118" i="12"/>
  <c r="CI100" i="5"/>
  <c r="CI122" i="12"/>
  <c r="CI104" i="5"/>
  <c r="CI126" i="12"/>
  <c r="CH107" i="5"/>
  <c r="CH129" i="12"/>
  <c r="CI101" i="5"/>
  <c r="CI123" i="12"/>
  <c r="CI103" i="5"/>
  <c r="CI125" i="12"/>
  <c r="CI97" i="5"/>
  <c r="CI119" i="12"/>
  <c r="CI99" i="5"/>
  <c r="CI121" i="12"/>
  <c r="CI105" i="5"/>
  <c r="CI127" i="12"/>
  <c r="CH106" i="5"/>
  <c r="CH56"/>
  <c r="CH79" s="1"/>
  <c r="CH54"/>
  <c r="CH77" s="1"/>
  <c r="CH83"/>
  <c r="CH58"/>
  <c r="CH81" s="1"/>
  <c r="CH52"/>
  <c r="CH75" s="1"/>
  <c r="CH53"/>
  <c r="CH76" s="1"/>
  <c r="CH57"/>
  <c r="CH80" s="1"/>
  <c r="CH51"/>
  <c r="CH74" s="1"/>
  <c r="CH55"/>
  <c r="CH78" s="1"/>
  <c r="CH82"/>
  <c r="CH127" i="12" l="1"/>
  <c r="CH118"/>
  <c r="CH100" i="5"/>
  <c r="CH122" i="12"/>
  <c r="CH102" i="5"/>
  <c r="CH124" i="12"/>
  <c r="CH97" i="5"/>
  <c r="CH119" i="12"/>
  <c r="CH98" i="5"/>
  <c r="CH120" i="12"/>
  <c r="CH103" i="5"/>
  <c r="CH125" i="12"/>
  <c r="CH99" i="5"/>
  <c r="CH121" i="12"/>
  <c r="CH104" i="5"/>
  <c r="CH126" i="12"/>
  <c r="CH101" i="5"/>
  <c r="CH123" i="12"/>
  <c r="CH96" i="5"/>
  <c r="CH105"/>
</calcChain>
</file>

<file path=xl/comments1.xml><?xml version="1.0" encoding="utf-8"?>
<comments xmlns="http://schemas.openxmlformats.org/spreadsheetml/2006/main">
  <authors>
    <author>u80792558</author>
  </authors>
  <commentList>
    <comment ref="N72" authorId="0">
      <text>
        <r>
          <rPr>
            <b/>
            <sz val="9"/>
            <color indexed="81"/>
            <rFont val="Tahoma"/>
            <family val="2"/>
          </rPr>
          <t>u80792558:</t>
        </r>
        <r>
          <rPr>
            <sz val="9"/>
            <color indexed="81"/>
            <rFont val="Tahoma"/>
            <family val="2"/>
          </rPr>
          <t xml:space="preserve">
Auch visuelle kontrolle: ist der Wert kleiner als der Mittelwert; dann Ist Kallibrierungsfaktor &lt; 1</t>
        </r>
      </text>
    </comment>
    <comment ref="X89" authorId="0">
      <text>
        <r>
          <rPr>
            <b/>
            <sz val="9"/>
            <color indexed="81"/>
            <rFont val="Tahoma"/>
            <family val="2"/>
          </rPr>
          <t>u80792558:</t>
        </r>
        <r>
          <rPr>
            <sz val="9"/>
            <color indexed="81"/>
            <rFont val="Tahoma"/>
            <family val="2"/>
          </rPr>
          <t xml:space="preserve">
Waldflächenanteil braucht es nicht! Nur wenn man von den LFI-Daten für gemischte Bestände die Nutzung, Vorrat etc. für eine gleichgrosse Fläche mit reinbeständen berechnen will.</t>
        </r>
      </text>
    </comment>
    <comment ref="A90" authorId="0">
      <text>
        <r>
          <rPr>
            <b/>
            <sz val="9"/>
            <color indexed="81"/>
            <rFont val="Tahoma"/>
            <family val="2"/>
          </rPr>
          <t>u80792558:</t>
        </r>
        <r>
          <rPr>
            <sz val="9"/>
            <color indexed="81"/>
            <rFont val="Tahoma"/>
            <family val="2"/>
          </rPr>
          <t xml:space="preserve">
???FALSCH hier muss mit absoluten Zahlen gerechnet werden
!!!!</t>
        </r>
      </text>
    </comment>
    <comment ref="N90" authorId="0">
      <text>
        <r>
          <rPr>
            <b/>
            <sz val="9"/>
            <color indexed="81"/>
            <rFont val="Tahoma"/>
            <family val="2"/>
          </rPr>
          <t>u80792558: Der Mittelwert über die ganze Periode muss mit dem LFI-Wert übereinstimmen!</t>
        </r>
      </text>
    </comment>
    <comment ref="U90" authorId="0">
      <text>
        <r>
          <rPr>
            <b/>
            <sz val="9"/>
            <color indexed="81"/>
            <rFont val="Tahoma"/>
            <family val="2"/>
          </rPr>
          <t>u80792558:</t>
        </r>
        <r>
          <rPr>
            <sz val="9"/>
            <color indexed="81"/>
            <rFont val="Tahoma"/>
            <family val="2"/>
          </rPr>
          <t xml:space="preserve">
Volumenanteil des Vorrats oder der Nutzung???</t>
        </r>
      </text>
    </comment>
    <comment ref="N131" authorId="0">
      <text>
        <r>
          <rPr>
            <b/>
            <sz val="9"/>
            <color indexed="81"/>
            <rFont val="Tahoma"/>
            <family val="2"/>
          </rPr>
          <t>u80792558: Der Mittelwert über die ganze Periode muss mit dem LFI-Wert übereinstimmen!</t>
        </r>
      </text>
    </comment>
    <comment ref="N172" authorId="0">
      <text>
        <r>
          <rPr>
            <b/>
            <sz val="9"/>
            <color indexed="81"/>
            <rFont val="Tahoma"/>
            <family val="2"/>
          </rPr>
          <t>u80792558: Der Mittelwert über die ganze Periode muss mit dem LFI-Wert übereinstimmen!</t>
        </r>
      </text>
    </comment>
    <comment ref="N212" authorId="0">
      <text>
        <r>
          <rPr>
            <b/>
            <sz val="9"/>
            <color indexed="81"/>
            <rFont val="Tahoma"/>
            <family val="2"/>
          </rPr>
          <t>u80792558: Der Mittelwert über die ganze Periode muss mit dem LFI-Wert übereinstimmen!</t>
        </r>
      </text>
    </comment>
  </commentList>
</comments>
</file>

<file path=xl/comments2.xml><?xml version="1.0" encoding="utf-8"?>
<comments xmlns="http://schemas.openxmlformats.org/spreadsheetml/2006/main">
  <authors>
    <author>u80792558</author>
  </authors>
  <commentList>
    <comment ref="N29" authorId="0">
      <text>
        <r>
          <rPr>
            <b/>
            <sz val="9"/>
            <color indexed="81"/>
            <rFont val="Tahoma"/>
            <family val="2"/>
          </rPr>
          <t>u80792558:</t>
        </r>
        <r>
          <rPr>
            <sz val="9"/>
            <color indexed="81"/>
            <rFont val="Tahoma"/>
            <family val="2"/>
          </rPr>
          <t xml:space="preserve">
Auch visuelle kontrolle: ist der Wert kleiner als der Mittelwert; dann Ist Kallibrierungsfaktor &lt; 1</t>
        </r>
      </text>
    </comment>
    <comment ref="A47" authorId="0">
      <text>
        <r>
          <rPr>
            <b/>
            <sz val="9"/>
            <color indexed="81"/>
            <rFont val="Tahoma"/>
            <family val="2"/>
          </rPr>
          <t>u80792558:</t>
        </r>
        <r>
          <rPr>
            <sz val="9"/>
            <color indexed="81"/>
            <rFont val="Tahoma"/>
            <family val="2"/>
          </rPr>
          <t xml:space="preserve">
???FALSCH hier muss mit absoluten Zahlen gerechnet werden
!!!!</t>
        </r>
      </text>
    </comment>
    <comment ref="N47" authorId="0">
      <text>
        <r>
          <rPr>
            <b/>
            <sz val="9"/>
            <color indexed="81"/>
            <rFont val="Tahoma"/>
            <family val="2"/>
          </rPr>
          <t>u80792558: Der Mittelwert über die ganze Periode muss mit dem LFI-Wert übereinstimmen!</t>
        </r>
      </text>
    </comment>
    <comment ref="N88" authorId="0">
      <text>
        <r>
          <rPr>
            <b/>
            <sz val="9"/>
            <color indexed="81"/>
            <rFont val="Tahoma"/>
            <family val="2"/>
          </rPr>
          <t>u80792558: Der Mittelwert über die ganze Periode muss mit dem LFI-Wert übereinstimmen!</t>
        </r>
      </text>
    </comment>
    <comment ref="N129" authorId="0">
      <text>
        <r>
          <rPr>
            <b/>
            <sz val="9"/>
            <color indexed="81"/>
            <rFont val="Tahoma"/>
            <family val="2"/>
          </rPr>
          <t>u80792558: Der Mittelwert über die ganze Periode muss mit dem LFI-Wert übereinstimmen!</t>
        </r>
      </text>
    </comment>
    <comment ref="N169" authorId="0">
      <text>
        <r>
          <rPr>
            <b/>
            <sz val="9"/>
            <color indexed="81"/>
            <rFont val="Tahoma"/>
            <family val="2"/>
          </rPr>
          <t>u80792558: Der Mittelwert über die ganze Periode muss mit dem LFI-Wert übereinstimmen!</t>
        </r>
      </text>
    </comment>
  </commentList>
</comments>
</file>

<file path=xl/comments3.xml><?xml version="1.0" encoding="utf-8"?>
<comments xmlns="http://schemas.openxmlformats.org/spreadsheetml/2006/main">
  <authors>
    <author>u80792558</author>
  </authors>
  <commentList>
    <comment ref="N29" authorId="0">
      <text>
        <r>
          <rPr>
            <b/>
            <sz val="9"/>
            <color indexed="81"/>
            <rFont val="Tahoma"/>
            <family val="2"/>
          </rPr>
          <t>u80792558:</t>
        </r>
        <r>
          <rPr>
            <sz val="9"/>
            <color indexed="81"/>
            <rFont val="Tahoma"/>
            <family val="2"/>
          </rPr>
          <t xml:space="preserve">
Auch visuelle kontrolle: ist der Wert kleiner als der Mittelwert; dann Ist Kallibrierungsfaktor &lt; 1</t>
        </r>
      </text>
    </comment>
    <comment ref="A47" authorId="0">
      <text>
        <r>
          <rPr>
            <b/>
            <sz val="9"/>
            <color indexed="81"/>
            <rFont val="Tahoma"/>
            <family val="2"/>
          </rPr>
          <t>u80792558:</t>
        </r>
        <r>
          <rPr>
            <sz val="9"/>
            <color indexed="81"/>
            <rFont val="Tahoma"/>
            <family val="2"/>
          </rPr>
          <t xml:space="preserve">
???FALSCH hier muss mit absoluten Zahlen gerechnet werden
!!!!</t>
        </r>
      </text>
    </comment>
    <comment ref="N47" authorId="0">
      <text>
        <r>
          <rPr>
            <b/>
            <sz val="9"/>
            <color indexed="81"/>
            <rFont val="Tahoma"/>
            <family val="2"/>
          </rPr>
          <t>u80792558: Der Mittelwert über die ganze Periode muss mit dem LFI-Wert übereinstimmen!</t>
        </r>
      </text>
    </comment>
    <comment ref="N88" authorId="0">
      <text>
        <r>
          <rPr>
            <b/>
            <sz val="9"/>
            <color indexed="81"/>
            <rFont val="Tahoma"/>
            <family val="2"/>
          </rPr>
          <t>u80792558: Der Mittelwert über die ganze Periode muss mit dem LFI-Wert übereinstimmen!</t>
        </r>
      </text>
    </comment>
    <comment ref="N129" authorId="0">
      <text>
        <r>
          <rPr>
            <b/>
            <sz val="9"/>
            <color indexed="81"/>
            <rFont val="Tahoma"/>
            <family val="2"/>
          </rPr>
          <t>u80792558: Der Mittelwert über die ganze Periode muss mit dem LFI-Wert übereinstimmen!</t>
        </r>
      </text>
    </comment>
    <comment ref="N169" authorId="0">
      <text>
        <r>
          <rPr>
            <b/>
            <sz val="9"/>
            <color indexed="81"/>
            <rFont val="Tahoma"/>
            <family val="2"/>
          </rPr>
          <t>u80792558: Der Mittelwert über die ganze Periode muss mit dem LFI-Wert übereinstimmen!</t>
        </r>
      </text>
    </comment>
  </commentList>
</comments>
</file>

<file path=xl/comments4.xml><?xml version="1.0" encoding="utf-8"?>
<comments xmlns="http://schemas.openxmlformats.org/spreadsheetml/2006/main">
  <authors>
    <author>u80792558</author>
    <author>Esther Thuerig</author>
  </authors>
  <commentList>
    <comment ref="D7" authorId="0">
      <text>
        <r>
          <rPr>
            <b/>
            <sz val="9"/>
            <color indexed="81"/>
            <rFont val="Tahoma"/>
            <family val="2"/>
          </rPr>
          <t>u80792558:</t>
        </r>
        <r>
          <rPr>
            <sz val="9"/>
            <color indexed="81"/>
            <rFont val="Tahoma"/>
            <family val="2"/>
          </rPr>
          <t xml:space="preserve">
mit THE besprochen. Wir nehmen V2005 LFI3 Gemnetz23 als Ausgangsvorrat; dieser Vorrat ist höher als wenn die Gesammte Biomasse über eine grössere Fläche (unabh. Walfläche LFI3) verteilt würde was einen etwas niedrigeren Vorrat pro Hektar ergeben würde. 
In dem dass wir GemNezt23 verwenden, sind wir konservativ: bei Rodungen verschwindet der gesammte Vorrat auf einmal und wir nehmen dafür den etwas höheren Vorrat.</t>
        </r>
      </text>
    </comment>
    <comment ref="N26" authorId="1">
      <text>
        <r>
          <rPr>
            <b/>
            <sz val="8"/>
            <color indexed="81"/>
            <rFont val="Tahoma"/>
            <family val="2"/>
          </rPr>
          <t>Esther Thuerig:</t>
        </r>
        <r>
          <rPr>
            <sz val="8"/>
            <color indexed="81"/>
            <rFont val="Tahoma"/>
            <family val="2"/>
          </rPr>
          <t xml:space="preserve">
über Flächenanteile ausrechnen: auf abs. Zahlen umrechnen und dann wieder dividieren. Hier ist mit Zuwachsanteile gerechnet; man solle mit Flächenanteile rechnen!</t>
        </r>
      </text>
    </comment>
  </commentList>
</comments>
</file>

<file path=xl/comments5.xml><?xml version="1.0" encoding="utf-8"?>
<comments xmlns="http://schemas.openxmlformats.org/spreadsheetml/2006/main">
  <authors>
    <author>u80792558</author>
  </authors>
  <commentList>
    <comment ref="D8" authorId="0">
      <text>
        <r>
          <rPr>
            <b/>
            <sz val="9"/>
            <color indexed="81"/>
            <rFont val="Tahoma"/>
            <family val="2"/>
          </rPr>
          <t>u80792558:</t>
        </r>
        <r>
          <rPr>
            <sz val="9"/>
            <color indexed="81"/>
            <rFont val="Tahoma"/>
            <family val="2"/>
          </rPr>
          <t xml:space="preserve">
mit THE besprochen. Wir nehmen V2005 LFI3 Gemnetz23 als Ausgangsvorrat; dieser Vorrat ist höher als wenn die Gesammte Biomasse über eine grössere Fläche (unabh. Walfläche LFI3) verteilt würde was einen etwas niedrigeren Vorrat pro Hektar ergeben würde. 
In dem dass wir GemNezt23 verwenden, sind wir konservativ: bei Rodungen verschwindet der gesammte Vorrat auf einmal und wir nehmen dafür den etwas höheren Vorrat.</t>
        </r>
      </text>
    </comment>
  </commentList>
</comments>
</file>

<file path=xl/sharedStrings.xml><?xml version="1.0" encoding="utf-8"?>
<sst xmlns="http://schemas.openxmlformats.org/spreadsheetml/2006/main" count="2985" uniqueCount="346">
  <si>
    <t>Jahr</t>
  </si>
  <si>
    <t>Region</t>
  </si>
  <si>
    <t>Holzart</t>
  </si>
  <si>
    <t>Total</t>
  </si>
  <si>
    <t>Schweiz</t>
  </si>
  <si>
    <t>Nadelholz</t>
  </si>
  <si>
    <t>Laubholz</t>
  </si>
  <si>
    <t>Jura</t>
  </si>
  <si>
    <t>Mittelland</t>
  </si>
  <si>
    <t>Voralpen</t>
  </si>
  <si>
    <t>Alpen</t>
  </si>
  <si>
    <t>Alpensüdseite</t>
  </si>
  <si>
    <t>1995-93</t>
  </si>
  <si>
    <t>1994-92</t>
  </si>
  <si>
    <t>1993-91</t>
  </si>
  <si>
    <t>1992-90</t>
  </si>
  <si>
    <t>1991-89</t>
  </si>
  <si>
    <t>1990-88</t>
  </si>
  <si>
    <t>1989-87</t>
  </si>
  <si>
    <t>1988-86</t>
  </si>
  <si>
    <t>1987-85</t>
  </si>
  <si>
    <t>1986-84</t>
  </si>
  <si>
    <t>2003-01</t>
  </si>
  <si>
    <t>2002-00</t>
  </si>
  <si>
    <t>2001-99</t>
  </si>
  <si>
    <t>2000-98</t>
  </si>
  <si>
    <t>1999-97</t>
  </si>
  <si>
    <t>1998-96</t>
  </si>
  <si>
    <t>1997-95</t>
  </si>
  <si>
    <t>1996-94</t>
  </si>
  <si>
    <t>ha</t>
  </si>
  <si>
    <t>2004-02</t>
  </si>
  <si>
    <t>Höhe</t>
  </si>
  <si>
    <t>2005-03</t>
  </si>
  <si>
    <t>2006-04</t>
  </si>
  <si>
    <t>2007-05</t>
  </si>
  <si>
    <t>Kontrolle</t>
  </si>
  <si>
    <t>Tabblat</t>
  </si>
  <si>
    <t>2008-06</t>
  </si>
  <si>
    <t>2009-07</t>
  </si>
  <si>
    <t>2010-08</t>
  </si>
  <si>
    <t>2011-09</t>
  </si>
  <si>
    <t>2012-10</t>
  </si>
  <si>
    <t>A. Schweizerische Forststatistik (m3) 1984-2007, ungemittelt:</t>
  </si>
  <si>
    <t>Info</t>
  </si>
  <si>
    <r>
      <t>B. Mittelwert aus dem Zieljahr und den zwei vorhergehenden Jahren (m</t>
    </r>
    <r>
      <rPr>
        <b/>
        <vertAlign val="superscript"/>
        <sz val="10"/>
        <rFont val="Arial"/>
        <family val="2"/>
      </rPr>
      <t>3</t>
    </r>
    <r>
      <rPr>
        <b/>
        <sz val="10"/>
        <rFont val="Arial"/>
        <family val="2"/>
      </rPr>
      <t>):</t>
    </r>
  </si>
  <si>
    <t>Summe 
95-86</t>
  </si>
  <si>
    <t>Mittelwert 
95-86</t>
  </si>
  <si>
    <t>Kallibrierungsfaktoren vom FS um aus LFI-Daten jährliche Daten zu berechnen</t>
  </si>
  <si>
    <t>3-Jahresmittel FS</t>
  </si>
  <si>
    <t>LFI-Daten Gewichtet</t>
  </si>
  <si>
    <t>Höhenverteilung LFI</t>
  </si>
  <si>
    <t>2013-11</t>
  </si>
  <si>
    <t>2014-12</t>
  </si>
  <si>
    <t>2015-13</t>
  </si>
  <si>
    <t>2016-14</t>
  </si>
  <si>
    <t>2017-15</t>
  </si>
  <si>
    <t>2018-16</t>
  </si>
  <si>
    <t>2019-17</t>
  </si>
  <si>
    <t>2020-18</t>
  </si>
  <si>
    <t>Diese Verteilung geht nur mit ABSOLUTEN Zahlen und nicht mit Flächenangaben!!!</t>
  </si>
  <si>
    <t>C. Berechnung von jährlichen LFI Daten durch Kallibration mit FS-Daten</t>
  </si>
  <si>
    <t>C.1 LFI12 -&gt; Periode 90-94</t>
  </si>
  <si>
    <t>Berechnungsweise wenn Daten LFI in Biomasse (t C) geliefert werden</t>
  </si>
  <si>
    <t>Ausgangspunkt sind LFI-Daten und FS-Daten werden verwendet um diese zu gewichten / kallibrieren.</t>
  </si>
  <si>
    <t>Diese Kallibrierungsfaktoren werden m3/ha - m3/ha verewendet um die C-Daten vom LFI auch zu gewichten.</t>
  </si>
  <si>
    <t> NIR_Abgang_Forststatistk_Berechnung_Jährliche_Nutzungsdaten</t>
  </si>
  <si>
    <t>Berechnung jährliche Nutzungsdaten</t>
  </si>
  <si>
    <t>1000 kg/J.</t>
  </si>
  <si>
    <t>600 Ost</t>
  </si>
  <si>
    <t>600 West</t>
  </si>
  <si>
    <t>1200 Ost</t>
  </si>
  <si>
    <t>1200 West</t>
  </si>
  <si>
    <t>Volumanteil NH/LH</t>
  </si>
  <si>
    <t>Höhenverteilung LFI HEKTARZAHLEN</t>
  </si>
  <si>
    <t>Waldflächenanteil NH/LH</t>
  </si>
  <si>
    <t>totale Waldfläche GEMNETZ</t>
  </si>
  <si>
    <t>1000 kg /y = t /y</t>
  </si>
  <si>
    <t>Angaben in Biomasse: kg Biomasse; Umrechung in CO2: *0.5 (Anteil C) * 44/12 (C-&gt;CO2)</t>
  </si>
  <si>
    <t>Biomasse: kg/Jahr</t>
  </si>
  <si>
    <t> LFI1-2_Jährliche Nutzung und Mortalität in Biomasse_Summe</t>
  </si>
  <si>
    <t>Nutzung Gemnetz 12</t>
  </si>
  <si>
    <t>Volumenanteile des Vorrates</t>
  </si>
  <si>
    <t> LFI1_Biomasse_der_lebenden_Bäume_Netz1-2_Summe</t>
  </si>
  <si>
    <t> LFI1-2_Waldfläche Gemnetz</t>
  </si>
  <si>
    <t>GEMNETZ12</t>
  </si>
  <si>
    <t>1000 kg/J./ha</t>
  </si>
  <si>
    <t> LFI1-2_Jährliche Nutzung und Mortalität in Biomasse_pro_ha</t>
  </si>
  <si>
    <t>Biomasse: 1000 kg/Jahr/ha</t>
  </si>
  <si>
    <t>C:  1000kg C /Jahr/ha</t>
  </si>
  <si>
    <t>C:  1000kg CO2 /Jahr/ha</t>
  </si>
  <si>
    <t>Nutzung</t>
  </si>
  <si>
    <t>Vorrat 2005</t>
  </si>
  <si>
    <t>Zuwachs</t>
  </si>
  <si>
    <t>Zuwachs LFI12</t>
  </si>
  <si>
    <t>Zuwachs LFI23</t>
  </si>
  <si>
    <t>Absolute Zahlen</t>
  </si>
  <si>
    <t>Hektarwerte</t>
  </si>
  <si>
    <t>GemNetz (ha)</t>
  </si>
  <si>
    <t>Zuwachs LFI34a</t>
  </si>
  <si>
    <t> LFI1-2_Jährlicher Bruttozuwachs in Biomasse_Summe</t>
  </si>
  <si>
    <t> LFI2-3_Jährliche Nutzung und Mortalität in Biomasse_Summe</t>
  </si>
  <si>
    <t>Absolute Jahres-Werte</t>
  </si>
  <si>
    <t>Absolute 3-Jahres-Mittelwerte</t>
  </si>
  <si>
    <t>Zuwachsdaten</t>
  </si>
  <si>
    <t>Relative Jahres-Werte hektar-Werte</t>
  </si>
  <si>
    <t>Relative 3-Jahres-Mittelwerte</t>
  </si>
  <si>
    <t>Relative Werte</t>
  </si>
  <si>
    <t>Vorratsentwicklung</t>
  </si>
  <si>
    <t>Vorrat</t>
  </si>
  <si>
    <t>Summe 
96-05</t>
  </si>
  <si>
    <t>Mittelwert 
96-05</t>
  </si>
  <si>
    <t>GemNetz23</t>
  </si>
  <si>
    <t> LFI2-3_Waldfläche Gemnetz</t>
  </si>
  <si>
    <t>Nutzung Gemnetz 23</t>
  </si>
  <si>
    <t> LFI2-3_Jährliche Nutzung und Mortalität in Biomasse_pro_ha</t>
  </si>
  <si>
    <t>GemNetz12</t>
  </si>
  <si>
    <t>GemNetz34a</t>
  </si>
  <si>
    <t>Höhenstuffe</t>
  </si>
  <si>
    <t>Kalibrierungsfaktor pro Stratum angewendet</t>
  </si>
  <si>
    <t>jährl_Abgänge_LF12_Kalib_stratu</t>
  </si>
  <si>
    <t>jährl_Abgänge_LF23_Kalib_stratu</t>
  </si>
  <si>
    <t>idem oben für LFI23</t>
  </si>
  <si>
    <t xml:space="preserve">
Jährliche Abgänge LFI12 werden berechnet auf Grund von LFI-Daten welche mit Kalibrierungsfaktoren multipliziert werden, 
abgeleitet aus den jährlichen Forststatistikdaten. Diese Kalibrierungsfaktoren können pro Jahr und pro Stratum bestimmt werden.</t>
  </si>
  <si>
    <t>Zuwachs_Jährliche_Daten_summe</t>
  </si>
  <si>
    <t>Zeitreihe jährlicher LFI-Zuwachs-Daten; die Zuwachsdaten werden über 3-Jahre gemittelt</t>
  </si>
  <si>
    <t>ab 2004 sind die totalen-summen von der Forststatistik falsch; die einzelne Zahlen pro Holzart und Stratum stimmen</t>
  </si>
  <si>
    <t> LFI3-4_Waldfläche Gemnetz</t>
  </si>
  <si>
    <t> LFI3_Biomasse_der_lebenden_Bäume_Netz2-3_Summe</t>
  </si>
  <si>
    <t>Zusammenfassend für Nadel- Und Laubholz</t>
  </si>
  <si>
    <t>Prodreg</t>
  </si>
  <si>
    <t>Höhenstufe</t>
  </si>
  <si>
    <t>Biomasse-Anteil</t>
  </si>
  <si>
    <t>LFI3-GemnetzLFI23</t>
  </si>
  <si>
    <t>LFI2-GemnetzLFI12</t>
  </si>
  <si>
    <t>LFI4a-GemnetzLFI34a</t>
  </si>
  <si>
    <t> LFI4a_Biomasse_der_lebenden_Bäume_Netz3-4_Summe</t>
  </si>
  <si>
    <t> LFI2_Biomasse_der_lebenden_Bäume_Netz1-2_Summe</t>
  </si>
  <si>
    <t>G86</t>
  </si>
  <si>
    <t>G87</t>
  </si>
  <si>
    <t>G88</t>
  </si>
  <si>
    <t>G89</t>
  </si>
  <si>
    <t>G90</t>
  </si>
  <si>
    <t>G91</t>
  </si>
  <si>
    <t>G92</t>
  </si>
  <si>
    <t>G93</t>
  </si>
  <si>
    <t>G94</t>
  </si>
  <si>
    <t>G95</t>
  </si>
  <si>
    <t>G96</t>
  </si>
  <si>
    <t>G97</t>
  </si>
  <si>
    <t>G98</t>
  </si>
  <si>
    <t>G99</t>
  </si>
  <si>
    <t>G00</t>
  </si>
  <si>
    <t>G01</t>
  </si>
  <si>
    <t>G02</t>
  </si>
  <si>
    <t>G03</t>
  </si>
  <si>
    <t>G04</t>
  </si>
  <si>
    <t>G05</t>
  </si>
  <si>
    <t>G06</t>
  </si>
  <si>
    <t>G07</t>
  </si>
  <si>
    <t>G08</t>
  </si>
  <si>
    <t>G09</t>
  </si>
  <si>
    <t>G10</t>
  </si>
  <si>
    <t>G11</t>
  </si>
  <si>
    <t>G12</t>
  </si>
  <si>
    <t>G13</t>
  </si>
  <si>
    <t>G14</t>
  </si>
  <si>
    <t>G15</t>
  </si>
  <si>
    <t>G16</t>
  </si>
  <si>
    <t>G17</t>
  </si>
  <si>
    <t>G18</t>
  </si>
  <si>
    <t>G19</t>
  </si>
  <si>
    <t>G20</t>
  </si>
  <si>
    <t>CM86</t>
  </si>
  <si>
    <t>CM87</t>
  </si>
  <si>
    <t>CM88</t>
  </si>
  <si>
    <t>CM89</t>
  </si>
  <si>
    <t>CM90</t>
  </si>
  <si>
    <t>CM91</t>
  </si>
  <si>
    <t>CM92</t>
  </si>
  <si>
    <t>CM93</t>
  </si>
  <si>
    <t>CM94</t>
  </si>
  <si>
    <t>CM95</t>
  </si>
  <si>
    <t>CM96</t>
  </si>
  <si>
    <t>CM97</t>
  </si>
  <si>
    <t>CM98</t>
  </si>
  <si>
    <t>CM99</t>
  </si>
  <si>
    <t>CM00</t>
  </si>
  <si>
    <t>CM01</t>
  </si>
  <si>
    <t>CM02</t>
  </si>
  <si>
    <t>CM03</t>
  </si>
  <si>
    <t>CM04</t>
  </si>
  <si>
    <t>CM05</t>
  </si>
  <si>
    <t>CM06</t>
  </si>
  <si>
    <t>CM07</t>
  </si>
  <si>
    <t>CM08</t>
  </si>
  <si>
    <t>CM09</t>
  </si>
  <si>
    <t>CM10</t>
  </si>
  <si>
    <t>CM11</t>
  </si>
  <si>
    <t>CM12</t>
  </si>
  <si>
    <t>CM13</t>
  </si>
  <si>
    <t>CM14</t>
  </si>
  <si>
    <t>CM15</t>
  </si>
  <si>
    <t>CM16</t>
  </si>
  <si>
    <t>CM17</t>
  </si>
  <si>
    <t>CM18</t>
  </si>
  <si>
    <t>CM19</t>
  </si>
  <si>
    <t>CM20</t>
  </si>
  <si>
    <t>S86</t>
  </si>
  <si>
    <t>S87</t>
  </si>
  <si>
    <t>S88</t>
  </si>
  <si>
    <t>S89</t>
  </si>
  <si>
    <t>S90</t>
  </si>
  <si>
    <t>S91</t>
  </si>
  <si>
    <t>S92</t>
  </si>
  <si>
    <t>S93</t>
  </si>
  <si>
    <t>S94</t>
  </si>
  <si>
    <t>S95</t>
  </si>
  <si>
    <t>S96</t>
  </si>
  <si>
    <t>S97</t>
  </si>
  <si>
    <t>S98</t>
  </si>
  <si>
    <t>S99</t>
  </si>
  <si>
    <t>S00</t>
  </si>
  <si>
    <t>S01</t>
  </si>
  <si>
    <t>S02</t>
  </si>
  <si>
    <t>S03</t>
  </si>
  <si>
    <t>S04</t>
  </si>
  <si>
    <t>S05</t>
  </si>
  <si>
    <t>S06</t>
  </si>
  <si>
    <t>S07</t>
  </si>
  <si>
    <t>S08</t>
  </si>
  <si>
    <t>S09</t>
  </si>
  <si>
    <t>S10</t>
  </si>
  <si>
    <t>S11</t>
  </si>
  <si>
    <t>S12</t>
  </si>
  <si>
    <t>S13</t>
  </si>
  <si>
    <t>S14</t>
  </si>
  <si>
    <t>S15</t>
  </si>
  <si>
    <t>S16</t>
  </si>
  <si>
    <t>S17</t>
  </si>
  <si>
    <t>S18</t>
  </si>
  <si>
    <t>S19</t>
  </si>
  <si>
    <t>S20</t>
  </si>
  <si>
    <t>Biomasse: t C /Jahr/ha</t>
  </si>
  <si>
    <t>Absolute Werte</t>
  </si>
  <si>
    <t>Biomasse: 1000 kg/Jahr</t>
  </si>
  <si>
    <t>Biomasse: t C /Jahr</t>
  </si>
  <si>
    <t>Biomasse: t CO2 /Jahr/ha</t>
  </si>
  <si>
    <t>Vorrat_hektarwerte</t>
  </si>
  <si>
    <t>Vorrat_summen</t>
  </si>
  <si>
    <t>Berechnung der jährlichen Zuwachs, Nutzungs und Vorratsdaten in Hektaren</t>
  </si>
  <si>
    <t>Berechnung der jährlichen Zuwachs, Nutzungs und Vorratsdaten in absoluten Zahlen (Summen)</t>
  </si>
  <si>
    <t>C.3 LFI3a -&gt; Periode 06-11</t>
  </si>
  <si>
    <t>C.2 LFI23 -&gt; Periode 96-2005</t>
  </si>
  <si>
    <t>bis und mit 95</t>
  </si>
  <si>
    <t>bis und mit 05</t>
  </si>
  <si>
    <t>sobald die Fläche wechselt, gibt es Unterschiede zwischen den Berechnungen!</t>
  </si>
  <si>
    <t>Diese plötzliche Übergange gibt es nicht wenn man mit Hektarwerten rechnet</t>
  </si>
  <si>
    <t>weil dort ab 2005 zurückgerechnet oder vorwärtsgerechnet wird</t>
  </si>
  <si>
    <t>G</t>
  </si>
  <si>
    <t>CM</t>
  </si>
  <si>
    <t>Growth / Zuwachs / gains Liv.Biom</t>
  </si>
  <si>
    <t>S</t>
  </si>
  <si>
    <t>Stock Liv.Biom / Vorrat Liv.Biom</t>
  </si>
  <si>
    <t>SDW</t>
  </si>
  <si>
    <t>Stock dead wood</t>
  </si>
  <si>
    <t>Soil Stock - Papritz</t>
  </si>
  <si>
    <t>jährl_Abgänge_LF34a_Kalib_stratu</t>
  </si>
  <si>
    <t>1000 kg/Jahr</t>
  </si>
  <si>
    <t>1000 kg/ha/Jahr</t>
  </si>
  <si>
    <t>NA</t>
  </si>
  <si>
    <t>Cut&amp;Mortality / Abgang / losses Liv.Biom; LOSSES -&gt; negativ sign in calculations!</t>
  </si>
  <si>
    <t>REG</t>
  </si>
  <si>
    <t>Z</t>
  </si>
  <si>
    <t>SOIL</t>
  </si>
  <si>
    <t>SOIL20J</t>
  </si>
  <si>
    <t>SOILAUFJ20</t>
  </si>
  <si>
    <t>LivBiomAUFJ20</t>
  </si>
  <si>
    <t>CROPN2O</t>
  </si>
  <si>
    <t>Scc13</t>
  </si>
  <si>
    <t>Z1</t>
  </si>
  <si>
    <t>Z2</t>
  </si>
  <si>
    <t>Z3</t>
  </si>
  <si>
    <t>Datenlieferung BEAT</t>
  </si>
  <si>
    <t>Litter Stock - Papritz</t>
  </si>
  <si>
    <t>SDW90</t>
  </si>
  <si>
    <t>SDW91</t>
  </si>
  <si>
    <t>SDW92</t>
  </si>
  <si>
    <t>SDW93</t>
  </si>
  <si>
    <t>SDW94</t>
  </si>
  <si>
    <t>SDW95</t>
  </si>
  <si>
    <t>SDW96</t>
  </si>
  <si>
    <t>SDW97</t>
  </si>
  <si>
    <t>SDW98</t>
  </si>
  <si>
    <t>SDW99</t>
  </si>
  <si>
    <t>SDW00</t>
  </si>
  <si>
    <t>SDW01</t>
  </si>
  <si>
    <t>SDW02</t>
  </si>
  <si>
    <t>SDW03</t>
  </si>
  <si>
    <t>SDW04</t>
  </si>
  <si>
    <t>SDW05</t>
  </si>
  <si>
    <t>SDW06</t>
  </si>
  <si>
    <t>SDW07</t>
  </si>
  <si>
    <t>SDW08</t>
  </si>
  <si>
    <t>SDW09</t>
  </si>
  <si>
    <t>SDW10</t>
  </si>
  <si>
    <t>SDW11</t>
  </si>
  <si>
    <t>SDW12</t>
  </si>
  <si>
    <t>Veränderung C-Stock nach Rodung (geht auf 50% und Veränderung über 20 Jahren Verteilt)</t>
  </si>
  <si>
    <t>LIT</t>
  </si>
  <si>
    <t>Mittelwert 1996-2005</t>
  </si>
  <si>
    <t>Mittelwert 2008-2011</t>
  </si>
  <si>
    <t>Total/ha</t>
  </si>
  <si>
    <t> LFI3-4b_Waldfläche Gemnetz.-1</t>
  </si>
  <si>
    <t> Gemischt LFI3-4b Jährlicher Bruttozuwachs in Biomasse pro ha</t>
  </si>
  <si>
    <t>Zuwachs LFI34b</t>
  </si>
  <si>
    <t xml:space="preserve">Kontrolle: manuell korrigierte Daten unterschiedlich </t>
  </si>
  <si>
    <t>von gerechneten Hektarwerten!!!</t>
  </si>
  <si>
    <t>carbon fraction</t>
  </si>
  <si>
    <t>Zuwachs LFI34a_2012</t>
  </si>
  <si>
    <t>Summe 06-12</t>
  </si>
  <si>
    <t>Mittelwert 
06-12</t>
  </si>
  <si>
    <t> LFI3-4a_Jährliche Nutzung und Mortalität in Biomasse_Summe</t>
  </si>
  <si>
    <t>Nutzung Gemnetz 34</t>
  </si>
  <si>
    <t>GemNetz34</t>
  </si>
  <si>
    <t>Manuel angepasste</t>
  </si>
  <si>
    <t>ZURÜCKGERECHNET</t>
  </si>
  <si>
    <t xml:space="preserve"> - NICHT VERWENDET</t>
  </si>
  <si>
    <t>Es wird gerechnet mit den NICHT KORRIGIERTEN ZAHLEN</t>
  </si>
  <si>
    <t>Totale: diese Totale sind falsch!</t>
  </si>
  <si>
    <t>Mean 1990-2012</t>
  </si>
  <si>
    <t>09 Dezember 2013; Nele Rogiers; Yasso-Daten sind korrigiert</t>
  </si>
  <si>
    <t>negative values = loss; positive values = gains</t>
  </si>
  <si>
    <t>korrigiert seit Datenlieferung Oktober</t>
  </si>
  <si>
    <t>DOM1990</t>
  </si>
  <si>
    <t>Elevation class</t>
  </si>
  <si>
    <t>Production Region</t>
  </si>
  <si>
    <t>1990</t>
  </si>
  <si>
    <t>2012</t>
  </si>
  <si>
    <t>stock1990</t>
  </si>
  <si>
    <t>total</t>
  </si>
  <si>
    <t>Switzerland</t>
  </si>
  <si>
    <t>Nele Rogiers, FOEN, Forest Division, 24.04.2014</t>
  </si>
  <si>
    <t>idem oben für LFI34a+</t>
  </si>
  <si>
    <t>Datenlieferung_Beat_09122014</t>
  </si>
  <si>
    <t>Datenlieferung für Beat Rihm, Meteotest</t>
  </si>
</sst>
</file>

<file path=xl/styles.xml><?xml version="1.0" encoding="utf-8"?>
<styleSheet xmlns="http://schemas.openxmlformats.org/spreadsheetml/2006/main">
  <numFmts count="7">
    <numFmt numFmtId="164" formatCode="_(&quot;$&quot;* #,##0_);_(&quot;$&quot;* \(#,##0\);_(&quot;$&quot;* &quot;-&quot;_);_(@_)"/>
    <numFmt numFmtId="165" formatCode="_(* #,##0_);_(* \(#,##0\);_(* &quot;-&quot;_);_(@_)"/>
    <numFmt numFmtId="166" formatCode="#,##0.0"/>
    <numFmt numFmtId="167" formatCode="0.00000"/>
    <numFmt numFmtId="168" formatCode="0.0000"/>
    <numFmt numFmtId="169" formatCode="#,##0.000"/>
    <numFmt numFmtId="170" formatCode="0.000"/>
  </numFmts>
  <fonts count="31">
    <font>
      <sz val="10"/>
      <name val="Arial"/>
    </font>
    <font>
      <sz val="10"/>
      <color theme="1"/>
      <name val="Arial"/>
      <family val="2"/>
    </font>
    <font>
      <sz val="10"/>
      <name val="Arial"/>
      <family val="2"/>
    </font>
    <font>
      <b/>
      <sz val="10"/>
      <name val="Arial"/>
      <family val="2"/>
    </font>
    <font>
      <sz val="8"/>
      <name val="Arial"/>
      <family val="2"/>
    </font>
    <font>
      <b/>
      <vertAlign val="superscript"/>
      <sz val="10"/>
      <name val="Arial"/>
      <family val="2"/>
    </font>
    <font>
      <sz val="10"/>
      <name val="Arial"/>
      <family val="2"/>
    </font>
    <font>
      <sz val="9"/>
      <name val="Verdana"/>
      <family val="2"/>
    </font>
    <font>
      <sz val="10"/>
      <color indexed="21"/>
      <name val="Arial"/>
      <family val="2"/>
    </font>
    <font>
      <sz val="10"/>
      <color rgb="FFFF0000"/>
      <name val="Arial"/>
      <family val="2"/>
    </font>
    <font>
      <sz val="9"/>
      <color indexed="81"/>
      <name val="Tahoma"/>
      <family val="2"/>
    </font>
    <font>
      <b/>
      <sz val="9"/>
      <color indexed="81"/>
      <name val="Tahoma"/>
      <family val="2"/>
    </font>
    <font>
      <u/>
      <sz val="10"/>
      <color theme="10"/>
      <name val="Arial"/>
      <family val="2"/>
    </font>
    <font>
      <sz val="10"/>
      <color theme="0" tint="-0.34998626667073579"/>
      <name val="Arial"/>
      <family val="2"/>
    </font>
    <font>
      <sz val="10"/>
      <color theme="0" tint="-0.499984740745262"/>
      <name val="Arial"/>
      <family val="2"/>
    </font>
    <font>
      <sz val="10"/>
      <color theme="8" tint="-0.249977111117893"/>
      <name val="Arial"/>
      <family val="2"/>
    </font>
    <font>
      <b/>
      <sz val="18"/>
      <name val="Arial"/>
      <family val="2"/>
    </font>
    <font>
      <sz val="20"/>
      <name val="Arial"/>
      <family val="2"/>
    </font>
    <font>
      <u/>
      <sz val="10"/>
      <color theme="10"/>
      <name val="Arial"/>
      <family val="2"/>
    </font>
    <font>
      <sz val="10"/>
      <color theme="9" tint="-0.499984740745262"/>
      <name val="Arial"/>
      <family val="2"/>
    </font>
    <font>
      <b/>
      <sz val="11"/>
      <name val="Times New Roman"/>
      <family val="1"/>
    </font>
    <font>
      <b/>
      <sz val="10"/>
      <color theme="9" tint="-0.499984740745262"/>
      <name val="Arial"/>
      <family val="2"/>
    </font>
    <font>
      <sz val="10"/>
      <color theme="9" tint="-0.249977111117893"/>
      <name val="Arial"/>
      <family val="2"/>
    </font>
    <font>
      <b/>
      <sz val="10"/>
      <color theme="9" tint="-0.249977111117893"/>
      <name val="Arial"/>
      <family val="2"/>
    </font>
    <font>
      <sz val="8"/>
      <color indexed="81"/>
      <name val="Tahoma"/>
      <family val="2"/>
    </font>
    <font>
      <b/>
      <sz val="8"/>
      <color indexed="81"/>
      <name val="Tahoma"/>
      <family val="2"/>
    </font>
    <font>
      <b/>
      <sz val="12"/>
      <name val="Arial"/>
      <family val="2"/>
    </font>
    <font>
      <sz val="9"/>
      <color theme="9" tint="-0.249977111117893"/>
      <name val="Verdana"/>
      <family val="2"/>
    </font>
    <font>
      <sz val="9"/>
      <color rgb="FFFFFF00"/>
      <name val="Verdana"/>
      <family val="2"/>
    </font>
    <font>
      <b/>
      <sz val="10"/>
      <color rgb="FFFFFF00"/>
      <name val="Arial"/>
      <family val="2"/>
    </font>
    <font>
      <b/>
      <sz val="10"/>
      <color theme="8" tint="-0.249977111117893"/>
      <name val="Arial"/>
      <family val="2"/>
    </font>
  </fonts>
  <fills count="26">
    <fill>
      <patternFill patternType="none"/>
    </fill>
    <fill>
      <patternFill patternType="gray125"/>
    </fill>
    <fill>
      <patternFill patternType="solid">
        <fgColor indexed="46"/>
        <bgColor indexed="64"/>
      </patternFill>
    </fill>
    <fill>
      <patternFill patternType="solid">
        <fgColor indexed="47"/>
        <bgColor indexed="64"/>
      </patternFill>
    </fill>
    <fill>
      <patternFill patternType="solid">
        <fgColor indexed="50"/>
        <bgColor indexed="64"/>
      </patternFill>
    </fill>
    <fill>
      <patternFill patternType="solid">
        <fgColor rgb="FFFF000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indexed="45"/>
        <bgColor indexed="64"/>
      </patternFill>
    </fill>
    <fill>
      <patternFill patternType="solid">
        <fgColor rgb="FFFF99CC"/>
        <bgColor indexed="64"/>
      </patternFill>
    </fill>
    <fill>
      <patternFill patternType="solid">
        <fgColor theme="0"/>
        <bgColor indexed="64"/>
      </patternFill>
    </fill>
    <fill>
      <patternFill patternType="solid">
        <fgColor rgb="FFFF6699"/>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rgb="FFFFC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4">
    <xf numFmtId="0" fontId="0" fillId="0" borderId="0"/>
    <xf numFmtId="165" fontId="2" fillId="0" borderId="0" applyFont="0" applyFill="0" applyBorder="0" applyAlignment="0" applyProtection="0"/>
    <xf numFmtId="164" fontId="2" fillId="0" borderId="0" applyFont="0" applyFill="0" applyBorder="0" applyAlignment="0" applyProtection="0"/>
    <xf numFmtId="0" fontId="12" fillId="0" borderId="0" applyNumberFormat="0" applyFill="0" applyBorder="0" applyAlignment="0" applyProtection="0">
      <alignment vertical="top"/>
      <protection locked="0"/>
    </xf>
  </cellStyleXfs>
  <cellXfs count="193">
    <xf numFmtId="0" fontId="0" fillId="0" borderId="0" xfId="0"/>
    <xf numFmtId="0" fontId="3" fillId="0" borderId="0" xfId="0" applyFont="1"/>
    <xf numFmtId="0" fontId="3" fillId="0" borderId="0" xfId="0" applyFont="1" applyBorder="1" applyAlignment="1">
      <alignment horizontal="justify" wrapText="1"/>
    </xf>
    <xf numFmtId="0" fontId="0" fillId="0" borderId="0" xfId="0" applyBorder="1"/>
    <xf numFmtId="0" fontId="6" fillId="0" borderId="0" xfId="0" applyFont="1" applyBorder="1" applyAlignment="1">
      <alignment horizontal="right" wrapText="1"/>
    </xf>
    <xf numFmtId="0" fontId="6" fillId="0" borderId="0" xfId="0" applyFont="1" applyBorder="1" applyAlignment="1">
      <alignment horizontal="center" wrapText="1"/>
    </xf>
    <xf numFmtId="3" fontId="0" fillId="0" borderId="0" xfId="0" applyNumberFormat="1"/>
    <xf numFmtId="2" fontId="0" fillId="0" borderId="0" xfId="0" applyNumberFormat="1"/>
    <xf numFmtId="0" fontId="6" fillId="0" borderId="0" xfId="0" applyFont="1"/>
    <xf numFmtId="166" fontId="0" fillId="0" borderId="0" xfId="0" applyNumberFormat="1"/>
    <xf numFmtId="0" fontId="6" fillId="0" borderId="0" xfId="0" applyFont="1" applyFill="1"/>
    <xf numFmtId="0" fontId="3" fillId="2" borderId="0" xfId="0" applyFont="1" applyFill="1"/>
    <xf numFmtId="0" fontId="0" fillId="2" borderId="0" xfId="0" applyFill="1"/>
    <xf numFmtId="0" fontId="0" fillId="0" borderId="0" xfId="0" applyFill="1"/>
    <xf numFmtId="0" fontId="3" fillId="3" borderId="0" xfId="0" applyFont="1" applyFill="1"/>
    <xf numFmtId="0" fontId="0" fillId="3" borderId="0" xfId="0" applyFill="1"/>
    <xf numFmtId="1" fontId="0" fillId="0" borderId="0" xfId="0" applyNumberFormat="1" applyFill="1" applyBorder="1" applyAlignment="1">
      <alignment horizontal="center"/>
    </xf>
    <xf numFmtId="0" fontId="3" fillId="0" borderId="0" xfId="0" applyFont="1" applyFill="1"/>
    <xf numFmtId="1" fontId="0" fillId="0" borderId="0" xfId="0" applyNumberFormat="1" applyAlignment="1">
      <alignment horizontal="center"/>
    </xf>
    <xf numFmtId="3" fontId="0" fillId="0" borderId="0" xfId="0" applyNumberFormat="1" applyFill="1"/>
    <xf numFmtId="0" fontId="8" fillId="0" borderId="0" xfId="0" applyFont="1"/>
    <xf numFmtId="0" fontId="8" fillId="4" borderId="0" xfId="0" applyFont="1" applyFill="1"/>
    <xf numFmtId="3" fontId="8" fillId="0" borderId="0" xfId="0" applyNumberFormat="1" applyFont="1"/>
    <xf numFmtId="166" fontId="8" fillId="0" borderId="0" xfId="0" applyNumberFormat="1" applyFont="1"/>
    <xf numFmtId="0" fontId="8" fillId="0" borderId="0" xfId="0" applyFont="1" applyAlignment="1">
      <alignment horizontal="left"/>
    </xf>
    <xf numFmtId="0" fontId="3" fillId="4" borderId="0" xfId="0" applyFont="1" applyFill="1"/>
    <xf numFmtId="166" fontId="6" fillId="0" borderId="0" xfId="0" applyNumberFormat="1" applyFont="1" applyBorder="1" applyAlignment="1">
      <alignment horizontal="right" wrapText="1"/>
    </xf>
    <xf numFmtId="0" fontId="3" fillId="6" borderId="0" xfId="0" applyFont="1" applyFill="1" applyBorder="1" applyAlignment="1">
      <alignment horizontal="justify" wrapText="1"/>
    </xf>
    <xf numFmtId="166" fontId="6" fillId="6" borderId="0" xfId="0" applyNumberFormat="1" applyFont="1" applyFill="1" applyBorder="1" applyAlignment="1">
      <alignment horizontal="right" wrapText="1"/>
    </xf>
    <xf numFmtId="166" fontId="0" fillId="6" borderId="0" xfId="0" applyNumberFormat="1" applyFill="1"/>
    <xf numFmtId="0" fontId="0" fillId="5" borderId="0" xfId="0" applyFill="1"/>
    <xf numFmtId="166" fontId="6" fillId="5" borderId="0" xfId="0" applyNumberFormat="1" applyFont="1" applyFill="1" applyBorder="1" applyAlignment="1">
      <alignment horizontal="right" wrapText="1"/>
    </xf>
    <xf numFmtId="0" fontId="3" fillId="5" borderId="0" xfId="0" applyFont="1" applyFill="1" applyBorder="1" applyAlignment="1">
      <alignment horizontal="justify" wrapText="1"/>
    </xf>
    <xf numFmtId="0" fontId="0" fillId="7" borderId="0" xfId="0" applyFill="1"/>
    <xf numFmtId="2" fontId="6" fillId="0" borderId="0" xfId="0" applyNumberFormat="1" applyFont="1" applyBorder="1" applyAlignment="1">
      <alignment horizontal="center"/>
    </xf>
    <xf numFmtId="0" fontId="6" fillId="7" borderId="0" xfId="0" applyFont="1" applyFill="1"/>
    <xf numFmtId="0" fontId="3" fillId="6" borderId="0" xfId="0" applyFont="1" applyFill="1" applyAlignment="1">
      <alignment wrapText="1"/>
    </xf>
    <xf numFmtId="0" fontId="12" fillId="0" borderId="0" xfId="3" applyAlignment="1" applyProtection="1"/>
    <xf numFmtId="0" fontId="6" fillId="0" borderId="0" xfId="0" applyFont="1" applyBorder="1" applyAlignment="1">
      <alignment horizontal="center"/>
    </xf>
    <xf numFmtId="0" fontId="6" fillId="0" borderId="0" xfId="0" applyFont="1" applyBorder="1" applyAlignment="1">
      <alignment wrapText="1"/>
    </xf>
    <xf numFmtId="0" fontId="0" fillId="0" borderId="0" xfId="0" applyBorder="1" applyAlignment="1"/>
    <xf numFmtId="0" fontId="6" fillId="0" borderId="0" xfId="0" applyFont="1" applyFill="1" applyBorder="1" applyAlignment="1">
      <alignment wrapText="1"/>
    </xf>
    <xf numFmtId="0" fontId="0" fillId="0" borderId="0" xfId="0" applyFill="1" applyBorder="1" applyAlignment="1"/>
    <xf numFmtId="167" fontId="0" fillId="0" borderId="0" xfId="0" applyNumberFormat="1" applyFill="1"/>
    <xf numFmtId="2" fontId="0" fillId="5" borderId="0" xfId="0" applyNumberFormat="1" applyFill="1"/>
    <xf numFmtId="0" fontId="0" fillId="0" borderId="0" xfId="0" applyAlignment="1" applyProtection="1">
      <alignment horizontal="right"/>
      <protection locked="0"/>
    </xf>
    <xf numFmtId="0" fontId="3" fillId="0" borderId="0" xfId="0" applyFont="1" applyFill="1" applyBorder="1" applyAlignment="1">
      <alignment horizontal="justify" wrapText="1"/>
    </xf>
    <xf numFmtId="0" fontId="3" fillId="8" borderId="1" xfId="0" applyFont="1" applyFill="1" applyBorder="1" applyAlignment="1">
      <alignment horizontal="justify" wrapText="1"/>
    </xf>
    <xf numFmtId="0" fontId="6" fillId="8" borderId="1" xfId="0" applyFont="1" applyFill="1" applyBorder="1" applyAlignment="1">
      <alignment horizontal="right" wrapText="1"/>
    </xf>
    <xf numFmtId="0" fontId="0" fillId="8" borderId="1" xfId="0" applyFill="1" applyBorder="1"/>
    <xf numFmtId="0" fontId="7" fillId="8" borderId="1" xfId="0" applyFont="1" applyFill="1" applyBorder="1"/>
    <xf numFmtId="2" fontId="0" fillId="0" borderId="0" xfId="0" applyNumberFormat="1" applyBorder="1"/>
    <xf numFmtId="2" fontId="0" fillId="5" borderId="0" xfId="0" applyNumberFormat="1" applyFill="1" applyBorder="1" applyAlignment="1">
      <alignment horizontal="center"/>
    </xf>
    <xf numFmtId="0" fontId="7" fillId="9" borderId="1" xfId="0" applyFont="1" applyFill="1" applyBorder="1"/>
    <xf numFmtId="0" fontId="7" fillId="8" borderId="1" xfId="0" applyFont="1" applyFill="1" applyBorder="1" applyAlignment="1">
      <alignment horizontal="center" vertical="center" wrapText="1"/>
    </xf>
    <xf numFmtId="2" fontId="6" fillId="5" borderId="0" xfId="0" applyNumberFormat="1" applyFont="1" applyFill="1"/>
    <xf numFmtId="0" fontId="0" fillId="10" borderId="0" xfId="0" applyFill="1"/>
    <xf numFmtId="0" fontId="0" fillId="0" borderId="0" xfId="0" applyFill="1" applyBorder="1"/>
    <xf numFmtId="0" fontId="6" fillId="0" borderId="0" xfId="0" applyFont="1" applyFill="1" applyBorder="1"/>
    <xf numFmtId="0" fontId="7" fillId="0" borderId="1" xfId="0" applyFont="1" applyBorder="1"/>
    <xf numFmtId="0" fontId="0" fillId="0" borderId="1" xfId="0" applyBorder="1"/>
    <xf numFmtId="2" fontId="7" fillId="0" borderId="1" xfId="0" applyNumberFormat="1" applyFont="1" applyFill="1" applyBorder="1"/>
    <xf numFmtId="168" fontId="7" fillId="0" borderId="1" xfId="0" applyNumberFormat="1" applyFont="1" applyBorder="1"/>
    <xf numFmtId="0" fontId="0" fillId="5" borderId="1" xfId="0" applyFill="1" applyBorder="1"/>
    <xf numFmtId="0" fontId="9" fillId="0" borderId="0" xfId="0" applyFont="1" applyFill="1"/>
    <xf numFmtId="0" fontId="9" fillId="0" borderId="0" xfId="0" applyFont="1" applyFill="1" applyAlignment="1">
      <alignment wrapText="1"/>
    </xf>
    <xf numFmtId="0" fontId="3" fillId="7" borderId="0" xfId="0" applyFont="1" applyFill="1"/>
    <xf numFmtId="0" fontId="0" fillId="11" borderId="0" xfId="0" applyFill="1"/>
    <xf numFmtId="3" fontId="0" fillId="5" borderId="0" xfId="0" applyNumberFormat="1" applyFill="1"/>
    <xf numFmtId="0" fontId="0" fillId="0" borderId="0" xfId="0" applyNumberFormat="1"/>
    <xf numFmtId="166" fontId="13" fillId="0" borderId="0" xfId="0" applyNumberFormat="1" applyFont="1"/>
    <xf numFmtId="166" fontId="0" fillId="5" borderId="0" xfId="0" applyNumberFormat="1" applyFill="1"/>
    <xf numFmtId="166" fontId="13" fillId="5" borderId="0" xfId="0" applyNumberFormat="1" applyFont="1" applyFill="1"/>
    <xf numFmtId="166" fontId="15" fillId="0" borderId="0" xfId="0" applyNumberFormat="1" applyFont="1"/>
    <xf numFmtId="166" fontId="0" fillId="5" borderId="0" xfId="0" applyNumberFormat="1" applyFill="1" applyBorder="1"/>
    <xf numFmtId="166" fontId="6" fillId="0" borderId="0" xfId="0" applyNumberFormat="1" applyFont="1" applyFill="1" applyBorder="1" applyAlignment="1">
      <alignment horizontal="right" wrapText="1"/>
    </xf>
    <xf numFmtId="0" fontId="14" fillId="0" borderId="0" xfId="0" applyFont="1" applyFill="1"/>
    <xf numFmtId="0" fontId="14" fillId="0" borderId="0" xfId="0" applyFont="1"/>
    <xf numFmtId="0" fontId="14" fillId="0" borderId="1" xfId="0" applyFont="1" applyFill="1" applyBorder="1"/>
    <xf numFmtId="0" fontId="14" fillId="0" borderId="1" xfId="0" applyFont="1" applyBorder="1"/>
    <xf numFmtId="2" fontId="14" fillId="0" borderId="1" xfId="0" applyNumberFormat="1" applyFont="1" applyFill="1" applyBorder="1"/>
    <xf numFmtId="0" fontId="14" fillId="5" borderId="1" xfId="0" applyFont="1" applyFill="1" applyBorder="1"/>
    <xf numFmtId="0" fontId="3" fillId="6" borderId="0" xfId="0" applyFont="1" applyFill="1"/>
    <xf numFmtId="0" fontId="3" fillId="13" borderId="0" xfId="0" applyFont="1" applyFill="1"/>
    <xf numFmtId="0" fontId="3" fillId="14" borderId="0" xfId="0" applyFont="1" applyFill="1"/>
    <xf numFmtId="0" fontId="3" fillId="0" borderId="0" xfId="0" applyNumberFormat="1" applyFont="1" applyAlignment="1">
      <alignment horizontal="center"/>
    </xf>
    <xf numFmtId="0" fontId="3" fillId="0" borderId="0" xfId="0" applyFont="1" applyAlignment="1">
      <alignment horizontal="center"/>
    </xf>
    <xf numFmtId="0" fontId="16" fillId="15" borderId="0" xfId="0" applyFont="1" applyFill="1"/>
    <xf numFmtId="0" fontId="0" fillId="15" borderId="0" xfId="0" applyFill="1"/>
    <xf numFmtId="0" fontId="3" fillId="16" borderId="0" xfId="0" applyFont="1" applyFill="1"/>
    <xf numFmtId="0" fontId="3" fillId="15" borderId="0" xfId="0" applyFont="1" applyFill="1"/>
    <xf numFmtId="0" fontId="3" fillId="17" borderId="0" xfId="0" applyFont="1" applyFill="1"/>
    <xf numFmtId="0" fontId="3" fillId="18" borderId="0" xfId="0" applyFont="1" applyFill="1"/>
    <xf numFmtId="0" fontId="3" fillId="19" borderId="0" xfId="0" applyFont="1" applyFill="1"/>
    <xf numFmtId="0" fontId="17" fillId="15" borderId="0" xfId="0" applyFont="1" applyFill="1"/>
    <xf numFmtId="0" fontId="3" fillId="6" borderId="0" xfId="0" applyFont="1" applyFill="1" applyBorder="1" applyAlignment="1">
      <alignment horizontal="center" wrapText="1"/>
    </xf>
    <xf numFmtId="0" fontId="3" fillId="6" borderId="0" xfId="0" applyFont="1" applyFill="1" applyAlignment="1">
      <alignment horizontal="center" wrapText="1"/>
    </xf>
    <xf numFmtId="4" fontId="6" fillId="12" borderId="0" xfId="0" applyNumberFormat="1" applyFont="1" applyFill="1" applyBorder="1" applyAlignment="1">
      <alignment horizontal="right" wrapText="1"/>
    </xf>
    <xf numFmtId="0" fontId="18" fillId="0" borderId="0" xfId="3" applyFont="1" applyAlignment="1" applyProtection="1"/>
    <xf numFmtId="0" fontId="6" fillId="0" borderId="0" xfId="0" applyFont="1" applyBorder="1"/>
    <xf numFmtId="1" fontId="7" fillId="0" borderId="0" xfId="0" applyNumberFormat="1" applyFont="1" applyFill="1" applyBorder="1"/>
    <xf numFmtId="1" fontId="0" fillId="0" borderId="0" xfId="0" applyNumberFormat="1" applyFill="1"/>
    <xf numFmtId="167" fontId="0" fillId="20" borderId="0" xfId="0" applyNumberFormat="1" applyFill="1"/>
    <xf numFmtId="2" fontId="0" fillId="20" borderId="0" xfId="0" applyNumberFormat="1" applyFill="1"/>
    <xf numFmtId="0" fontId="6" fillId="0" borderId="0" xfId="0" applyFont="1" applyAlignment="1">
      <alignment wrapText="1"/>
    </xf>
    <xf numFmtId="2" fontId="19" fillId="0" borderId="0" xfId="0" applyNumberFormat="1" applyFont="1"/>
    <xf numFmtId="0" fontId="0" fillId="18" borderId="0" xfId="0" applyFill="1"/>
    <xf numFmtId="0" fontId="6" fillId="18" borderId="0" xfId="0" applyFont="1" applyFill="1"/>
    <xf numFmtId="166" fontId="0" fillId="0" borderId="0" xfId="0" applyNumberFormat="1" applyFill="1"/>
    <xf numFmtId="16" fontId="3" fillId="6" borderId="0" xfId="0" applyNumberFormat="1" applyFont="1" applyFill="1" applyBorder="1" applyAlignment="1">
      <alignment horizontal="center" wrapText="1"/>
    </xf>
    <xf numFmtId="2" fontId="6" fillId="0" borderId="0" xfId="0" applyNumberFormat="1" applyFont="1" applyFill="1" applyBorder="1" applyAlignment="1">
      <alignment horizontal="right" wrapText="1"/>
    </xf>
    <xf numFmtId="2" fontId="0" fillId="0" borderId="0" xfId="0" applyNumberFormat="1" applyFill="1"/>
    <xf numFmtId="2" fontId="0" fillId="0" borderId="0" xfId="0" applyNumberFormat="1" applyFill="1" applyBorder="1"/>
    <xf numFmtId="2" fontId="0" fillId="21" borderId="0" xfId="0" applyNumberFormat="1" applyFill="1"/>
    <xf numFmtId="2" fontId="6" fillId="21" borderId="0" xfId="0" applyNumberFormat="1" applyFont="1" applyFill="1" applyBorder="1" applyAlignment="1">
      <alignment horizontal="right" wrapText="1"/>
    </xf>
    <xf numFmtId="2" fontId="0" fillId="21" borderId="0" xfId="0" applyNumberFormat="1" applyFill="1" applyBorder="1"/>
    <xf numFmtId="0" fontId="3" fillId="2" borderId="0" xfId="0" applyFont="1" applyFill="1" applyAlignment="1">
      <alignment horizontal="left"/>
    </xf>
    <xf numFmtId="0" fontId="0" fillId="2" borderId="0" xfId="0" applyFill="1" applyAlignment="1">
      <alignment horizontal="right"/>
    </xf>
    <xf numFmtId="0" fontId="0" fillId="2" borderId="0" xfId="0" applyFill="1" applyAlignment="1">
      <alignment horizontal="center"/>
    </xf>
    <xf numFmtId="0" fontId="3" fillId="0" borderId="0" xfId="0" applyFont="1" applyBorder="1" applyAlignment="1">
      <alignment horizontal="righ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Border="1" applyAlignment="1">
      <alignment horizontal="right" vertical="top" wrapText="1"/>
    </xf>
    <xf numFmtId="0" fontId="20" fillId="0" borderId="0" xfId="0" applyFont="1" applyBorder="1" applyAlignment="1">
      <alignment horizontal="center" vertical="center" wrapText="1"/>
    </xf>
    <xf numFmtId="0" fontId="6" fillId="0" borderId="0" xfId="0" applyFont="1" applyBorder="1" applyAlignment="1">
      <alignment horizontal="right" vertical="top" wrapText="1"/>
    </xf>
    <xf numFmtId="170" fontId="0" fillId="0" borderId="0" xfId="0" applyNumberFormat="1" applyAlignment="1">
      <alignment horizontal="center"/>
    </xf>
    <xf numFmtId="0" fontId="6" fillId="0" borderId="0" xfId="0" applyFont="1" applyBorder="1" applyAlignment="1">
      <alignment horizontal="left" vertical="top" wrapText="1"/>
    </xf>
    <xf numFmtId="0" fontId="3" fillId="22" borderId="0" xfId="0" applyFont="1" applyFill="1"/>
    <xf numFmtId="0" fontId="0" fillId="0" borderId="0" xfId="0" applyFont="1" applyFill="1"/>
    <xf numFmtId="0" fontId="3" fillId="8" borderId="1" xfId="0" applyFont="1" applyFill="1" applyBorder="1" applyAlignment="1">
      <alignment horizontal="right" wrapText="1"/>
    </xf>
    <xf numFmtId="2" fontId="3" fillId="21" borderId="0" xfId="0" applyNumberFormat="1" applyFont="1" applyFill="1" applyBorder="1" applyAlignment="1">
      <alignment horizontal="right" wrapText="1"/>
    </xf>
    <xf numFmtId="2" fontId="3" fillId="0" borderId="0" xfId="0" applyNumberFormat="1" applyFont="1" applyFill="1" applyBorder="1" applyAlignment="1">
      <alignment horizontal="right" wrapText="1"/>
    </xf>
    <xf numFmtId="2" fontId="3" fillId="0" borderId="0" xfId="0" applyNumberFormat="1" applyFont="1" applyFill="1" applyBorder="1"/>
    <xf numFmtId="2" fontId="3" fillId="0" borderId="0" xfId="0" applyNumberFormat="1" applyFont="1"/>
    <xf numFmtId="2" fontId="3" fillId="0" borderId="0" xfId="0" applyNumberFormat="1" applyFont="1" applyFill="1"/>
    <xf numFmtId="2" fontId="21" fillId="0" borderId="0" xfId="0" applyNumberFormat="1" applyFont="1"/>
    <xf numFmtId="2" fontId="3" fillId="21" borderId="0" xfId="0" applyNumberFormat="1" applyFont="1" applyFill="1"/>
    <xf numFmtId="0" fontId="3" fillId="8" borderId="1" xfId="0" applyFont="1" applyFill="1" applyBorder="1"/>
    <xf numFmtId="2" fontId="3" fillId="21" borderId="0" xfId="0" applyNumberFormat="1" applyFont="1" applyFill="1" applyBorder="1"/>
    <xf numFmtId="1" fontId="6" fillId="21" borderId="0" xfId="0" applyNumberFormat="1" applyFont="1" applyFill="1" applyBorder="1" applyAlignment="1">
      <alignment horizontal="right" wrapText="1"/>
    </xf>
    <xf numFmtId="1" fontId="0" fillId="21" borderId="0" xfId="0" applyNumberFormat="1" applyFill="1" applyBorder="1"/>
    <xf numFmtId="1" fontId="3" fillId="21" borderId="0" xfId="0" applyNumberFormat="1" applyFont="1" applyFill="1" applyBorder="1" applyAlignment="1">
      <alignment horizontal="right" wrapText="1"/>
    </xf>
    <xf numFmtId="1" fontId="3" fillId="21" borderId="0" xfId="0" applyNumberFormat="1" applyFont="1" applyFill="1" applyBorder="1"/>
    <xf numFmtId="170" fontId="0" fillId="0" borderId="0" xfId="0" applyNumberFormat="1"/>
    <xf numFmtId="170" fontId="0" fillId="18" borderId="0" xfId="0" applyNumberFormat="1" applyFill="1"/>
    <xf numFmtId="170" fontId="0" fillId="0" borderId="0" xfId="0" applyNumberFormat="1" applyFill="1"/>
    <xf numFmtId="2" fontId="22" fillId="0" borderId="0" xfId="0" applyNumberFormat="1" applyFont="1" applyFill="1" applyBorder="1" applyAlignment="1">
      <alignment horizontal="right" wrapText="1"/>
    </xf>
    <xf numFmtId="2" fontId="23" fillId="0" borderId="0" xfId="0" applyNumberFormat="1" applyFont="1" applyFill="1" applyBorder="1" applyAlignment="1">
      <alignment horizontal="right" wrapText="1"/>
    </xf>
    <xf numFmtId="169" fontId="6" fillId="0" borderId="0" xfId="0" applyNumberFormat="1" applyFont="1" applyFill="1" applyBorder="1" applyAlignment="1">
      <alignment horizontal="right" wrapText="1"/>
    </xf>
    <xf numFmtId="2" fontId="3" fillId="12" borderId="0" xfId="0" applyNumberFormat="1" applyFont="1" applyFill="1"/>
    <xf numFmtId="2" fontId="0" fillId="12" borderId="0" xfId="0" applyNumberFormat="1" applyFill="1"/>
    <xf numFmtId="2" fontId="3" fillId="12" borderId="0" xfId="0" applyNumberFormat="1" applyFont="1" applyFill="1" applyBorder="1"/>
    <xf numFmtId="2" fontId="3" fillId="12" borderId="0" xfId="0" applyNumberFormat="1" applyFont="1" applyFill="1" applyBorder="1" applyAlignment="1">
      <alignment horizontal="right" wrapText="1"/>
    </xf>
    <xf numFmtId="2" fontId="0" fillId="12" borderId="0" xfId="0" applyNumberFormat="1" applyFill="1" applyBorder="1"/>
    <xf numFmtId="2" fontId="6" fillId="12" borderId="0" xfId="0" applyNumberFormat="1" applyFont="1" applyFill="1" applyBorder="1" applyAlignment="1">
      <alignment horizontal="right" wrapText="1"/>
    </xf>
    <xf numFmtId="0" fontId="6" fillId="12" borderId="0" xfId="0" applyFont="1" applyFill="1" applyBorder="1" applyAlignment="1">
      <alignment horizontal="right" vertical="top" wrapText="1"/>
    </xf>
    <xf numFmtId="0" fontId="6" fillId="12" borderId="0" xfId="0" applyFont="1" applyFill="1" applyBorder="1" applyAlignment="1">
      <alignment horizontal="left" vertical="top" wrapText="1"/>
    </xf>
    <xf numFmtId="0" fontId="0" fillId="12" borderId="0" xfId="0" applyFill="1"/>
    <xf numFmtId="170" fontId="0" fillId="12" borderId="0" xfId="0" applyNumberFormat="1" applyFill="1" applyAlignment="1">
      <alignment horizontal="center"/>
    </xf>
    <xf numFmtId="170" fontId="0" fillId="12" borderId="0" xfId="0" applyNumberFormat="1" applyFill="1"/>
    <xf numFmtId="1" fontId="0" fillId="12" borderId="0" xfId="0" applyNumberFormat="1" applyFill="1" applyAlignment="1">
      <alignment horizontal="center"/>
    </xf>
    <xf numFmtId="0" fontId="3" fillId="5" borderId="0" xfId="0" applyFont="1" applyFill="1" applyBorder="1" applyAlignment="1">
      <alignment horizontal="right" vertical="center" wrapText="1"/>
    </xf>
    <xf numFmtId="0" fontId="3" fillId="5" borderId="0" xfId="0" applyFont="1" applyFill="1" applyBorder="1" applyAlignment="1">
      <alignment horizontal="right" vertical="top" wrapText="1"/>
    </xf>
    <xf numFmtId="0" fontId="6" fillId="5" borderId="0" xfId="0" applyFont="1" applyFill="1" applyBorder="1" applyAlignment="1">
      <alignment horizontal="right" vertical="top" wrapText="1"/>
    </xf>
    <xf numFmtId="0" fontId="26" fillId="18" borderId="0" xfId="0" applyFont="1" applyFill="1"/>
    <xf numFmtId="4" fontId="6" fillId="0" borderId="0" xfId="0" applyNumberFormat="1" applyFont="1" applyFill="1" applyBorder="1" applyAlignment="1">
      <alignment horizontal="right" wrapText="1"/>
    </xf>
    <xf numFmtId="1" fontId="0" fillId="0" borderId="0" xfId="0" applyNumberFormat="1" applyFill="1" applyAlignment="1">
      <alignment horizontal="center"/>
    </xf>
    <xf numFmtId="10" fontId="0" fillId="0" borderId="0" xfId="0" applyNumberFormat="1"/>
    <xf numFmtId="0" fontId="2" fillId="0" borderId="0" xfId="0" applyFont="1"/>
    <xf numFmtId="0" fontId="0" fillId="23" borderId="0" xfId="0" applyFill="1"/>
    <xf numFmtId="0" fontId="2" fillId="23" borderId="0" xfId="0" applyFont="1" applyFill="1"/>
    <xf numFmtId="2" fontId="0" fillId="23" borderId="0" xfId="0" applyNumberFormat="1" applyFill="1"/>
    <xf numFmtId="0" fontId="3" fillId="23" borderId="0" xfId="0" applyFont="1" applyFill="1"/>
    <xf numFmtId="0" fontId="2" fillId="24" borderId="0" xfId="0" applyFont="1" applyFill="1"/>
    <xf numFmtId="0" fontId="0" fillId="24" borderId="0" xfId="0" applyFill="1"/>
    <xf numFmtId="0" fontId="2" fillId="0" borderId="0" xfId="0" applyFont="1" applyFill="1"/>
    <xf numFmtId="0" fontId="0" fillId="25" borderId="0" xfId="0" applyFill="1"/>
    <xf numFmtId="0" fontId="0" fillId="15" borderId="0" xfId="0" applyFill="1" applyAlignment="1" applyProtection="1">
      <alignment horizontal="right"/>
      <protection locked="0"/>
    </xf>
    <xf numFmtId="166" fontId="1" fillId="0" borderId="0" xfId="0" applyNumberFormat="1" applyFont="1"/>
    <xf numFmtId="166" fontId="1" fillId="5" borderId="0" xfId="0" applyNumberFormat="1" applyFont="1" applyFill="1"/>
    <xf numFmtId="0" fontId="2" fillId="0" borderId="0" xfId="0" applyFont="1" applyFill="1" applyBorder="1"/>
    <xf numFmtId="0" fontId="2" fillId="12" borderId="0" xfId="0" applyFont="1" applyFill="1"/>
    <xf numFmtId="0" fontId="2" fillId="18" borderId="0" xfId="0" applyFont="1" applyFill="1"/>
    <xf numFmtId="0" fontId="27" fillId="9" borderId="1" xfId="0" applyFont="1" applyFill="1" applyBorder="1"/>
    <xf numFmtId="0" fontId="28" fillId="8" borderId="1" xfId="0" applyFont="1" applyFill="1" applyBorder="1"/>
    <xf numFmtId="0" fontId="28" fillId="9" borderId="1" xfId="0" applyFont="1" applyFill="1" applyBorder="1"/>
    <xf numFmtId="0" fontId="29" fillId="7" borderId="0" xfId="0" applyFont="1" applyFill="1"/>
    <xf numFmtId="0" fontId="22" fillId="0" borderId="0" xfId="0" applyFont="1"/>
    <xf numFmtId="0" fontId="26" fillId="0" borderId="0" xfId="0" applyFont="1" applyFill="1"/>
    <xf numFmtId="0" fontId="0" fillId="15" borderId="0" xfId="0" applyFill="1" applyBorder="1"/>
    <xf numFmtId="0" fontId="30" fillId="0" borderId="0" xfId="0" applyFont="1"/>
    <xf numFmtId="0" fontId="0" fillId="15" borderId="1" xfId="0" applyFill="1" applyBorder="1"/>
    <xf numFmtId="0" fontId="0" fillId="0" borderId="2" xfId="0" applyFill="1" applyBorder="1"/>
  </cellXfs>
  <cellStyles count="4">
    <cellStyle name="Comma [0]" xfId="1"/>
    <cellStyle name="Currency [0]" xfId="2"/>
    <cellStyle name="Hyperlink" xfId="3" builtinId="8"/>
    <cellStyle name="Standard" xfId="0" builtinId="0"/>
  </cellStyles>
  <dxfs count="0"/>
  <tableStyles count="0" defaultTableStyle="TableStyleMedium9" defaultPivotStyle="PivotStyleLight16"/>
  <colors>
    <mruColors>
      <color rgb="FFFF6699"/>
      <color rgb="FFFF99CC"/>
      <color rgb="FFFF99FF"/>
      <color rgb="FFFF66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de-CH"/>
  <c:chart>
    <c:title>
      <c:tx>
        <c:rich>
          <a:bodyPr/>
          <a:lstStyle/>
          <a:p>
            <a:pPr>
              <a:defRPr sz="1200" b="1" i="0" u="none" strike="noStrike" baseline="0">
                <a:solidFill>
                  <a:srgbClr val="000000"/>
                </a:solidFill>
                <a:latin typeface="Arial"/>
                <a:ea typeface="Arial"/>
                <a:cs typeface="Arial"/>
              </a:defRPr>
            </a:pPr>
            <a:r>
              <a:rPr lang="de-CH"/>
              <a:t>Daten Forststatistik</a:t>
            </a:r>
          </a:p>
        </c:rich>
      </c:tx>
      <c:layout>
        <c:manualLayout>
          <c:xMode val="edge"/>
          <c:yMode val="edge"/>
          <c:x val="0.41052680695615085"/>
          <c:y val="3.2500000000000001E-2"/>
        </c:manualLayout>
      </c:layout>
      <c:spPr>
        <a:noFill/>
        <a:ln w="25400">
          <a:noFill/>
        </a:ln>
      </c:spPr>
    </c:title>
    <c:plotArea>
      <c:layout>
        <c:manualLayout>
          <c:layoutTarget val="inner"/>
          <c:xMode val="edge"/>
          <c:yMode val="edge"/>
          <c:x val="0.12397674979069628"/>
          <c:y val="0.12250014953631622"/>
          <c:w val="0.86549806457655465"/>
          <c:h val="0.72000087890732289"/>
        </c:manualLayout>
      </c:layout>
      <c:lineChart>
        <c:grouping val="standard"/>
        <c:ser>
          <c:idx val="0"/>
          <c:order val="0"/>
          <c:tx>
            <c:v>FS Jahresdaten</c:v>
          </c:tx>
          <c:cat>
            <c:numRef>
              <c:f>jährl_Abgänge_LF12_Kalib_stratu!$F$7:$AG$7</c:f>
              <c:numCache>
                <c:formatCode>General</c:formatCode>
                <c:ptCount val="2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numCache>
            </c:numRef>
          </c:cat>
          <c:val>
            <c:numRef>
              <c:f>jährl_Abgänge_LF12_Kalib_stratu!$G$11:$AG$11</c:f>
              <c:numCache>
                <c:formatCode>#,##0</c:formatCode>
                <c:ptCount val="27"/>
                <c:pt idx="0">
                  <c:v>4628044</c:v>
                </c:pt>
                <c:pt idx="1">
                  <c:v>4570117</c:v>
                </c:pt>
                <c:pt idx="2">
                  <c:v>4495074</c:v>
                </c:pt>
                <c:pt idx="3">
                  <c:v>4542006</c:v>
                </c:pt>
                <c:pt idx="4">
                  <c:v>6261678</c:v>
                </c:pt>
                <c:pt idx="5">
                  <c:v>4536909</c:v>
                </c:pt>
                <c:pt idx="6">
                  <c:v>4446553</c:v>
                </c:pt>
                <c:pt idx="7">
                  <c:v>4337775</c:v>
                </c:pt>
                <c:pt idx="8">
                  <c:v>4609915</c:v>
                </c:pt>
                <c:pt idx="9">
                  <c:v>4678408</c:v>
                </c:pt>
                <c:pt idx="10">
                  <c:v>3994915</c:v>
                </c:pt>
                <c:pt idx="11">
                  <c:v>4383158</c:v>
                </c:pt>
                <c:pt idx="12">
                  <c:v>4845047</c:v>
                </c:pt>
                <c:pt idx="13">
                  <c:v>4727709</c:v>
                </c:pt>
                <c:pt idx="14">
                  <c:v>9237974</c:v>
                </c:pt>
                <c:pt idx="15">
                  <c:v>5661580</c:v>
                </c:pt>
                <c:pt idx="16">
                  <c:v>4556617</c:v>
                </c:pt>
                <c:pt idx="17">
                  <c:v>5120971</c:v>
                </c:pt>
                <c:pt idx="18" formatCode="General">
                  <c:v>5160516</c:v>
                </c:pt>
                <c:pt idx="19" formatCode="General">
                  <c:v>5284639</c:v>
                </c:pt>
                <c:pt idx="20" formatCode="General">
                  <c:v>5701515</c:v>
                </c:pt>
                <c:pt idx="21" formatCode="General">
                  <c:v>5690549</c:v>
                </c:pt>
                <c:pt idx="22" formatCode="General">
                  <c:v>5262183</c:v>
                </c:pt>
                <c:pt idx="23" formatCode="General">
                  <c:v>4879697</c:v>
                </c:pt>
                <c:pt idx="24" formatCode="General">
                  <c:v>5128995</c:v>
                </c:pt>
                <c:pt idx="25" formatCode="General">
                  <c:v>5075084</c:v>
                </c:pt>
                <c:pt idx="26" formatCode="General">
                  <c:v>4658379</c:v>
                </c:pt>
              </c:numCache>
            </c:numRef>
          </c:val>
        </c:ser>
        <c:ser>
          <c:idx val="1"/>
          <c:order val="1"/>
          <c:tx>
            <c:v>FS 3-Jahresmittel</c:v>
          </c:tx>
          <c:cat>
            <c:numRef>
              <c:f>jährl_Abgänge_LF12_Kalib_stratu!$F$7:$AG$7</c:f>
              <c:numCache>
                <c:formatCode>General</c:formatCode>
                <c:ptCount val="2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numCache>
            </c:numRef>
          </c:cat>
          <c:val>
            <c:numRef>
              <c:f>jährl_Abgänge_LF12_Kalib_stratu!$G$35:$AG$35</c:f>
              <c:numCache>
                <c:formatCode>#,##0.0</c:formatCode>
                <c:ptCount val="27"/>
                <c:pt idx="0">
                  <c:v>4435252.333333333</c:v>
                </c:pt>
                <c:pt idx="1">
                  <c:v>4438173.666666667</c:v>
                </c:pt>
                <c:pt idx="2">
                  <c:v>4564411.666666667</c:v>
                </c:pt>
                <c:pt idx="3">
                  <c:v>4535732.333333333</c:v>
                </c:pt>
                <c:pt idx="4">
                  <c:v>5099586</c:v>
                </c:pt>
                <c:pt idx="5">
                  <c:v>5113531</c:v>
                </c:pt>
                <c:pt idx="6">
                  <c:v>5081713.333333333</c:v>
                </c:pt>
                <c:pt idx="7">
                  <c:v>4440412.333333333</c:v>
                </c:pt>
                <c:pt idx="8">
                  <c:v>4464747.666666667</c:v>
                </c:pt>
                <c:pt idx="9">
                  <c:v>4542032.666666667</c:v>
                </c:pt>
                <c:pt idx="10">
                  <c:v>4427746</c:v>
                </c:pt>
                <c:pt idx="11">
                  <c:v>4352160.333333333</c:v>
                </c:pt>
                <c:pt idx="12">
                  <c:v>4407706.666666667</c:v>
                </c:pt>
                <c:pt idx="13">
                  <c:v>4651971.333333333</c:v>
                </c:pt>
                <c:pt idx="14">
                  <c:v>6270243.333333333</c:v>
                </c:pt>
                <c:pt idx="15">
                  <c:v>6542421</c:v>
                </c:pt>
                <c:pt idx="16">
                  <c:v>6485390.333333333</c:v>
                </c:pt>
                <c:pt idx="17">
                  <c:v>5113056</c:v>
                </c:pt>
                <c:pt idx="18">
                  <c:v>4946034.666666667</c:v>
                </c:pt>
                <c:pt idx="19">
                  <c:v>5188708.666666667</c:v>
                </c:pt>
                <c:pt idx="20">
                  <c:v>5382223.333333333</c:v>
                </c:pt>
                <c:pt idx="21">
                  <c:v>5558901</c:v>
                </c:pt>
                <c:pt idx="22">
                  <c:v>5551415.666666667</c:v>
                </c:pt>
                <c:pt idx="23">
                  <c:v>5277476.333333333</c:v>
                </c:pt>
                <c:pt idx="24">
                  <c:v>5090291.666666667</c:v>
                </c:pt>
                <c:pt idx="25">
                  <c:v>5027925.333333333</c:v>
                </c:pt>
                <c:pt idx="26">
                  <c:v>4954152.666666667</c:v>
                </c:pt>
              </c:numCache>
            </c:numRef>
          </c:val>
        </c:ser>
        <c:marker val="1"/>
        <c:axId val="81777408"/>
        <c:axId val="81778944"/>
      </c:lineChart>
      <c:catAx>
        <c:axId val="81777408"/>
        <c:scaling>
          <c:orientation val="minMax"/>
        </c:scaling>
        <c:axPos val="b"/>
        <c:numFmt formatCode="General" sourceLinked="1"/>
        <c:tickLblPos val="nextTo"/>
        <c:spPr>
          <a:ln w="3175">
            <a:solidFill>
              <a:srgbClr val="000000"/>
            </a:solidFill>
            <a:prstDash val="solid"/>
          </a:ln>
        </c:spPr>
        <c:txPr>
          <a:bodyPr rot="-2700000" vert="horz"/>
          <a:lstStyle/>
          <a:p>
            <a:pPr>
              <a:defRPr sz="1075" b="0" i="0" u="none" strike="noStrike" baseline="0">
                <a:solidFill>
                  <a:srgbClr val="000000"/>
                </a:solidFill>
                <a:latin typeface="Arial"/>
                <a:ea typeface="Arial"/>
                <a:cs typeface="Arial"/>
              </a:defRPr>
            </a:pPr>
            <a:endParaRPr lang="de-DE"/>
          </a:p>
        </c:txPr>
        <c:crossAx val="81778944"/>
        <c:crosses val="autoZero"/>
        <c:auto val="1"/>
        <c:lblAlgn val="ctr"/>
        <c:lblOffset val="100"/>
        <c:tickLblSkip val="2"/>
        <c:tickMarkSkip val="1"/>
      </c:catAx>
      <c:valAx>
        <c:axId val="81778944"/>
        <c:scaling>
          <c:orientation val="minMax"/>
          <c:max val="9500000"/>
          <c:min val="3500000"/>
        </c:scaling>
        <c:axPos val="l"/>
        <c:majorGridlines>
          <c:spPr>
            <a:ln w="3175">
              <a:solidFill>
                <a:srgbClr val="000000"/>
              </a:solidFill>
              <a:prstDash val="solid"/>
            </a:ln>
          </c:spPr>
        </c:majorGridlines>
        <c:title>
          <c:tx>
            <c:rich>
              <a:bodyPr/>
              <a:lstStyle/>
              <a:p>
                <a:pPr>
                  <a:defRPr sz="1050" b="1" i="0" u="none" strike="noStrike" baseline="0">
                    <a:solidFill>
                      <a:srgbClr val="000000"/>
                    </a:solidFill>
                    <a:latin typeface="Arial"/>
                    <a:ea typeface="Arial"/>
                    <a:cs typeface="Arial"/>
                  </a:defRPr>
                </a:pPr>
                <a:r>
                  <a:rPr lang="de-CH"/>
                  <a:t>m3</a:t>
                </a:r>
              </a:p>
            </c:rich>
          </c:tx>
          <c:layout>
            <c:manualLayout>
              <c:xMode val="edge"/>
              <c:yMode val="edge"/>
              <c:x val="5.8479532163742704E-3"/>
              <c:y val="0.45250052493438331"/>
            </c:manualLayout>
          </c:layout>
          <c:spPr>
            <a:noFill/>
            <a:ln w="25400">
              <a:noFill/>
            </a:ln>
          </c:spPr>
        </c:title>
        <c:numFmt formatCode="#,##0" sourceLinked="1"/>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de-DE"/>
          </a:p>
        </c:txPr>
        <c:crossAx val="81777408"/>
        <c:crosses val="autoZero"/>
        <c:crossBetween val="between"/>
      </c:valAx>
      <c:spPr>
        <a:noFill/>
        <a:ln w="12700">
          <a:solidFill>
            <a:srgbClr val="808080"/>
          </a:solidFill>
          <a:prstDash val="solid"/>
        </a:ln>
      </c:spPr>
    </c:plotArea>
    <c:legend>
      <c:legendPos val="r"/>
      <c:layout>
        <c:manualLayout>
          <c:xMode val="edge"/>
          <c:yMode val="edge"/>
          <c:x val="0.74269091802121712"/>
          <c:y val="0.17000026246719338"/>
          <c:w val="0.15918908382066424"/>
          <c:h val="0.10784776902887137"/>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217" footer="0.49212598450000217"/>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idmbuwal.uvek.intra.admin.ch/fsc/openmx.asp?mx=COO.2002.100.7.5368468&amp;name=NIR_Abgang_Forststatistk_Berechnung_J%E4hrliche_Nutzungsdaten"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idmbuwal.uvek.intra.admin.ch/fsc/openmx.asp?mx=COO.2002.100.7.5454481&amp;name=LFI1-2_J%E4hrliche%20Nutzung%20und%20Mortalit%E4t%20in%20Biomasse_pro_ha" TargetMode="External"/><Relationship Id="rId3" Type="http://schemas.openxmlformats.org/officeDocument/2006/relationships/image" Target="../media/image1.gif"/><Relationship Id="rId7" Type="http://schemas.openxmlformats.org/officeDocument/2006/relationships/hyperlink" Target="http://idmbuwal.uvek.intra.admin.ch/fsc/openmx.asp?mx=COO.2002.100.7.5484088&amp;name=LFI1-2_Waldfl%E4che%20Gemnetz" TargetMode="External"/><Relationship Id="rId2" Type="http://schemas.openxmlformats.org/officeDocument/2006/relationships/hyperlink" Target="http://idmbuwal.uvek.intra.admin.ch/fsc/openmx.asp?mx=COO.2002.100.7.5368468&amp;name=NIR_Abgang_Forststatistk_Berechnung_J%E4hrliche_Nutzungsdaten" TargetMode="External"/><Relationship Id="rId1" Type="http://schemas.openxmlformats.org/officeDocument/2006/relationships/chart" Target="../charts/chart1.xml"/><Relationship Id="rId6" Type="http://schemas.openxmlformats.org/officeDocument/2006/relationships/hyperlink" Target="http://idmbuwal.uvek.intra.admin.ch/fsc/openmx.asp?mx=COO.2002.100.7.5454480&amp;name=LFI1_Biomasse_der_lebenden_B%E4ume_Netz1-2_Summe" TargetMode="External"/><Relationship Id="rId5" Type="http://schemas.openxmlformats.org/officeDocument/2006/relationships/image" Target="../media/image2.gif"/><Relationship Id="rId4" Type="http://schemas.openxmlformats.org/officeDocument/2006/relationships/hyperlink" Target="http://idmbuwal.uvek.intra.admin.ch/fsc/openmx.asp?mx=COO.2002.100.7.5454482&amp;name=LFI1-2_J%E4hrliche%20Nutzung%20und%20Mortalit%E4t%20in%20Biomasse_Summe" TargetMode="External"/></Relationships>
</file>

<file path=xl/drawings/_rels/drawing3.xml.rels><?xml version="1.0" encoding="UTF-8" standalone="yes"?>
<Relationships xmlns="http://schemas.openxmlformats.org/package/2006/relationships"><Relationship Id="rId8" Type="http://schemas.openxmlformats.org/officeDocument/2006/relationships/image" Target="../media/image1.gif"/><Relationship Id="rId3" Type="http://schemas.openxmlformats.org/officeDocument/2006/relationships/hyperlink" Target="http://idmbuwal.uvek.intra.admin.ch/fsc/openmx.asp?mx=COO.2002.100.7.5454481&amp;name=LFI1-2_J%E4hrliche%20Nutzung%20und%20Mortalit%E4t%20in%20Biomasse_pro_ha" TargetMode="External"/><Relationship Id="rId7" Type="http://schemas.openxmlformats.org/officeDocument/2006/relationships/hyperlink" Target="http://idmbuwal.uvek.intra.admin.ch/fsc/openmx.asp?mx=COO.2002.100.7.5368468&amp;name=NIR_Abgang_Forststatistk_Berechnung_J%E4hrliche_Nutzungsdaten" TargetMode="External"/><Relationship Id="rId2" Type="http://schemas.openxmlformats.org/officeDocument/2006/relationships/image" Target="../media/image2.gif"/><Relationship Id="rId1" Type="http://schemas.openxmlformats.org/officeDocument/2006/relationships/hyperlink" Target="http://idmbuwal.uvek.intra.admin.ch/fsc/openmx.asp?mx=COO.2002.100.7.5454480&amp;name=LFI1_Biomasse_der_lebenden_B%E4ume_Netz1-2_Summe" TargetMode="External"/><Relationship Id="rId6" Type="http://schemas.openxmlformats.org/officeDocument/2006/relationships/hyperlink" Target="http://idmbuwal.uvek.intra.admin.ch/fsc/openmx.asp?mx=COO.2002.100.7.5454456&amp;name=LFI2-3_J%E4hrliche%20Nutzung%20und%20Mortalit%E4t%20in%20Biomasse_pro_ha" TargetMode="External"/><Relationship Id="rId5" Type="http://schemas.openxmlformats.org/officeDocument/2006/relationships/hyperlink" Target="http://idmbuwal.uvek.intra.admin.ch/fsc/openmx.asp?mx=COO.2002.100.7.5454457&amp;name=LFI2-3_J%E4hrliche%20Nutzung%20und%20Mortalit%E4t%20in%20Biomasse_Summe" TargetMode="External"/><Relationship Id="rId4" Type="http://schemas.openxmlformats.org/officeDocument/2006/relationships/hyperlink" Target="http://idmbuwal.uvek.intra.admin.ch/fsc/openmx.asp?mx=COO.2002.100.7.5486176&amp;name=LFI2-3_Waldfl%E4che%20Gemnetz" TargetMode="External"/></Relationships>
</file>

<file path=xl/drawings/_rels/drawing4.xml.rels><?xml version="1.0" encoding="UTF-8" standalone="yes"?>
<Relationships xmlns="http://schemas.openxmlformats.org/package/2006/relationships"><Relationship Id="rId8" Type="http://schemas.openxmlformats.org/officeDocument/2006/relationships/image" Target="../media/image1.gif"/><Relationship Id="rId3" Type="http://schemas.openxmlformats.org/officeDocument/2006/relationships/hyperlink" Target="http://idmbuwal.uvek.intra.admin.ch/fsc/openmx.asp?mx=COO.2002.100.7.5454481&amp;name=LFI1-2_J%E4hrliche%20Nutzung%20und%20Mortalit%E4t%20in%20Biomasse_pro_ha" TargetMode="External"/><Relationship Id="rId7" Type="http://schemas.openxmlformats.org/officeDocument/2006/relationships/hyperlink" Target="http://idmbuwal.uvek.intra.admin.ch/fsc/openmx.asp?mx=COO.2002.100.7.5368468&amp;name=NIR_Abgang_Forststatistk_Berechnung_J%E4hrliche_Nutzungsdaten" TargetMode="External"/><Relationship Id="rId12" Type="http://schemas.openxmlformats.org/officeDocument/2006/relationships/hyperlink" Target="http://idmbuwal.uvek.intra.admin.ch/fsc/openmx.asp?mx=COO.2002.100.7.5454470&amp;name=LFI3-4a_J%E4hrliche%20Nutzung%20und%20Mortalit%E4t%20in%20Biomasse_Summe" TargetMode="External"/><Relationship Id="rId2" Type="http://schemas.openxmlformats.org/officeDocument/2006/relationships/image" Target="../media/image2.gif"/><Relationship Id="rId1" Type="http://schemas.openxmlformats.org/officeDocument/2006/relationships/hyperlink" Target="http://idmbuwal.uvek.intra.admin.ch/fsc/openmx.asp?mx=COO.2002.100.7.5454480&amp;name=LFI1_Biomasse_der_lebenden_B%E4ume_Netz1-2_Summe" TargetMode="External"/><Relationship Id="rId6" Type="http://schemas.openxmlformats.org/officeDocument/2006/relationships/hyperlink" Target="http://idmbuwal.uvek.intra.admin.ch/fsc/openmx.asp?mx=COO.2002.100.7.5454456&amp;name=LFI2-3_J%E4hrliche%20Nutzung%20und%20Mortalit%E4t%20in%20Biomasse_pro_ha" TargetMode="External"/><Relationship Id="rId11" Type="http://schemas.openxmlformats.org/officeDocument/2006/relationships/hyperlink" Target="http://idmbuwal.uvek.intra.admin.ch/fsc/openmx.asp?mx=COO.2002.100.7.5454464&amp;name=LFI3_Biomasse_der_lebenden_B%E4ume_Netz2-3_Summe" TargetMode="External"/><Relationship Id="rId5" Type="http://schemas.openxmlformats.org/officeDocument/2006/relationships/hyperlink" Target="http://idmbuwal.uvek.intra.admin.ch/fsc/openmx.asp?mx=COO.2002.100.7.5454457&amp;name=LFI2-3_J%E4hrliche%20Nutzung%20und%20Mortalit%E4t%20in%20Biomasse_Summe" TargetMode="External"/><Relationship Id="rId10" Type="http://schemas.openxmlformats.org/officeDocument/2006/relationships/hyperlink" Target="http://idmbuwal.uvek.intra.admin.ch/fsc/openmx.asp?mx=COO.2002.100.7.5486177&amp;name=LFI3-4_Waldfl%E4che%20Gemnetz" TargetMode="External"/><Relationship Id="rId4" Type="http://schemas.openxmlformats.org/officeDocument/2006/relationships/hyperlink" Target="http://idmbuwal.uvek.intra.admin.ch/fsc/openmx.asp?mx=COO.2002.100.7.5486176&amp;name=LFI2-3_Waldfl%E4che%20Gemnetz" TargetMode="External"/><Relationship Id="rId9" Type="http://schemas.openxmlformats.org/officeDocument/2006/relationships/hyperlink" Target="http://idmbuwal.uvek.intra.admin.ch/fsc/openmx.asp?mx=COO.2002.100.7.5454466&amp;name=LFI3_Biomasse_der_lebenden_B%E4ume_Netz3-4_Summe" TargetMode="External"/></Relationships>
</file>

<file path=xl/drawings/_rels/drawing5.xml.rels><?xml version="1.0" encoding="UTF-8" standalone="yes"?>
<Relationships xmlns="http://schemas.openxmlformats.org/package/2006/relationships"><Relationship Id="rId3" Type="http://schemas.openxmlformats.org/officeDocument/2006/relationships/hyperlink" Target="http://idmbuwal.uvek.intra.admin.ch/fsc/openmx.asp?mx=COO.2002.100.7.5454448&amp;name=LFI1-2_J%E4hrlicher%20Bruttozuwachs%20in%20Biomasse_Summe" TargetMode="External"/><Relationship Id="rId2" Type="http://schemas.openxmlformats.org/officeDocument/2006/relationships/image" Target="../media/image2.gif"/><Relationship Id="rId1" Type="http://schemas.openxmlformats.org/officeDocument/2006/relationships/hyperlink" Target="http://idmbuwal.uvek.intra.admin.ch/fsc/openmx.asp?mx=COO.2002.100.7.5454472&amp;name=LFI3-4a_J%E4hrlicher%20Bruttozuwachs%20in%20Biomasse_Summe" TargetMode="External"/><Relationship Id="rId6" Type="http://schemas.openxmlformats.org/officeDocument/2006/relationships/hyperlink" Target="http://idmbuwal.uvek.intra.admin.ch/fsc/openmx.asp?mx=COO.2002.100.7.6189296&amp;name=Gemischt%20LFI3-4b%20J%E4hrlicher%20Bruttozuwachs%20in%20Biomasse%20pro%20ha" TargetMode="External"/><Relationship Id="rId5" Type="http://schemas.openxmlformats.org/officeDocument/2006/relationships/hyperlink" Target="http://idmbuwal.uvek.intra.admin.ch/fsc/openmx.asp?mx=COO.2002.100.7.6189300&amp;name=LFI3-4b_Waldfl%E4che%20Gemnetz.-1" TargetMode="External"/><Relationship Id="rId4" Type="http://schemas.openxmlformats.org/officeDocument/2006/relationships/hyperlink" Target="http://idmbuwal.uvek.intra.admin.ch/fsc/openmx.asp?mx=COO.2002.100.7.5454457&amp;name=LFI2-3_J%E4hrliche%20Nutzung%20und%20Mortalit%E4t%20in%20Biomasse_Summe" TargetMode="External"/></Relationships>
</file>

<file path=xl/drawings/_rels/drawing6.xml.rels><?xml version="1.0" encoding="UTF-8" standalone="yes"?>
<Relationships xmlns="http://schemas.openxmlformats.org/package/2006/relationships"><Relationship Id="rId3" Type="http://schemas.openxmlformats.org/officeDocument/2006/relationships/hyperlink" Target="http://idmbuwal.uvek.intra.admin.ch/fsc/openmx.asp?mx=COO.2002.100.7.5454464&amp;name=LFI3_Biomasse_der_lebenden_B%E4ume_Netz2-3_Summe" TargetMode="External"/><Relationship Id="rId2" Type="http://schemas.openxmlformats.org/officeDocument/2006/relationships/image" Target="../media/image2.gif"/><Relationship Id="rId1" Type="http://schemas.openxmlformats.org/officeDocument/2006/relationships/hyperlink" Target="http://idmbuwal.uvek.intra.admin.ch/fsc/openmx.asp?mx=COO.2002.100.7.5454475&amp;name=LFI4a_Biomasse_der_lebenden_B%E4ume_Netz3-4_Summe" TargetMode="External"/><Relationship Id="rId4" Type="http://schemas.openxmlformats.org/officeDocument/2006/relationships/hyperlink" Target="http://idmbuwal.uvek.intra.admin.ch/fsc/openmx.asp?mx=COO.2002.100.7.5454451&amp;name=LFI2_Biomasse_der_lebenden_B%E4ume_Netz1-2_Summe" TargetMode="External"/></Relationships>
</file>

<file path=xl/drawings/_rels/drawing7.xml.rels><?xml version="1.0" encoding="UTF-8" standalone="yes"?>
<Relationships xmlns="http://schemas.openxmlformats.org/package/2006/relationships"><Relationship Id="rId3" Type="http://schemas.openxmlformats.org/officeDocument/2006/relationships/hyperlink" Target="http://idmbuwal.uvek.intra.admin.ch/fsc/openmx.asp?mx=COO.2002.100.7.5454464&amp;name=LFI3_Biomasse_der_lebenden_B%E4ume_Netz2-3_Summe" TargetMode="External"/><Relationship Id="rId2" Type="http://schemas.openxmlformats.org/officeDocument/2006/relationships/image" Target="../media/image2.gif"/><Relationship Id="rId1" Type="http://schemas.openxmlformats.org/officeDocument/2006/relationships/hyperlink" Target="http://idmbuwal.uvek.intra.admin.ch/fsc/openmx.asp?mx=COO.2002.100.7.5454475&amp;name=LFI4a_Biomasse_der_lebenden_B%E4ume_Netz3-4_Summe" TargetMode="External"/><Relationship Id="rId4" Type="http://schemas.openxmlformats.org/officeDocument/2006/relationships/hyperlink" Target="http://idmbuwal.uvek.intra.admin.ch/fsc/openmx.asp?mx=COO.2002.100.7.5454451&amp;name=LFI2_Biomasse_der_lebenden_B%E4ume_Netz1-2_Summ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152400</xdr:colOff>
      <xdr:row>3</xdr:row>
      <xdr:rowOff>152400</xdr:rowOff>
    </xdr:to>
    <xdr:pic>
      <xdr:nvPicPr>
        <xdr:cNvPr id="2" name="Picture 15" descr="http://idmbuwal.uvek.intra.admin.ch/fscaspread/content/tmp/COO.1.1.1.1263.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323850"/>
          <a:ext cx="152400" cy="152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48</xdr:col>
      <xdr:colOff>228600</xdr:colOff>
      <xdr:row>3</xdr:row>
      <xdr:rowOff>95250</xdr:rowOff>
    </xdr:from>
    <xdr:to>
      <xdr:col>61</xdr:col>
      <xdr:colOff>447675</xdr:colOff>
      <xdr:row>27</xdr:row>
      <xdr:rowOff>19050</xdr:rowOff>
    </xdr:to>
    <xdr:graphicFrame macro="">
      <xdr:nvGraphicFramePr>
        <xdr:cNvPr id="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xdr:row>
      <xdr:rowOff>0</xdr:rowOff>
    </xdr:from>
    <xdr:to>
      <xdr:col>0</xdr:col>
      <xdr:colOff>152400</xdr:colOff>
      <xdr:row>2</xdr:row>
      <xdr:rowOff>152400</xdr:rowOff>
    </xdr:to>
    <xdr:pic>
      <xdr:nvPicPr>
        <xdr:cNvPr id="3" name="Picture 15" descr="http://idmbuwal.uvek.intra.admin.ch/fscaspread/content/tmp/COO.1.1.1.1263.gif">
          <a:hlinkClick xmlns:r="http://schemas.openxmlformats.org/officeDocument/2006/relationships" r:id="rId2"/>
        </xdr:cNvPr>
        <xdr:cNvPicPr>
          <a:picLocks noChangeAspect="1" noChangeArrowheads="1"/>
        </xdr:cNvPicPr>
      </xdr:nvPicPr>
      <xdr:blipFill>
        <a:blip xmlns:r="http://schemas.openxmlformats.org/officeDocument/2006/relationships" r:embed="rId3" cstate="print"/>
        <a:srcRect/>
        <a:stretch>
          <a:fillRect/>
        </a:stretch>
      </xdr:blipFill>
      <xdr:spPr bwMode="auto">
        <a:xfrm>
          <a:off x="0" y="161925"/>
          <a:ext cx="152400" cy="152400"/>
        </a:xfrm>
        <a:prstGeom prst="rect">
          <a:avLst/>
        </a:prstGeom>
        <a:noFill/>
      </xdr:spPr>
    </xdr:pic>
    <xdr:clientData/>
  </xdr:twoCellAnchor>
  <xdr:twoCellAnchor editAs="oneCell">
    <xdr:from>
      <xdr:col>19</xdr:col>
      <xdr:colOff>0</xdr:colOff>
      <xdr:row>88</xdr:row>
      <xdr:rowOff>0</xdr:rowOff>
    </xdr:from>
    <xdr:to>
      <xdr:col>19</xdr:col>
      <xdr:colOff>152400</xdr:colOff>
      <xdr:row>88</xdr:row>
      <xdr:rowOff>152400</xdr:rowOff>
    </xdr:to>
    <xdr:pic>
      <xdr:nvPicPr>
        <xdr:cNvPr id="4" name="Picture 20"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5" cstate="print"/>
        <a:srcRect/>
        <a:stretch>
          <a:fillRect/>
        </a:stretch>
      </xdr:blipFill>
      <xdr:spPr bwMode="auto">
        <a:xfrm>
          <a:off x="15592425" y="14163675"/>
          <a:ext cx="152400" cy="152400"/>
        </a:xfrm>
        <a:prstGeom prst="rect">
          <a:avLst/>
        </a:prstGeom>
        <a:noFill/>
      </xdr:spPr>
    </xdr:pic>
    <xdr:clientData/>
  </xdr:twoCellAnchor>
  <xdr:twoCellAnchor editAs="oneCell">
    <xdr:from>
      <xdr:col>20</xdr:col>
      <xdr:colOff>0</xdr:colOff>
      <xdr:row>86</xdr:row>
      <xdr:rowOff>0</xdr:rowOff>
    </xdr:from>
    <xdr:to>
      <xdr:col>20</xdr:col>
      <xdr:colOff>152400</xdr:colOff>
      <xdr:row>86</xdr:row>
      <xdr:rowOff>152400</xdr:rowOff>
    </xdr:to>
    <xdr:pic>
      <xdr:nvPicPr>
        <xdr:cNvPr id="5" name="Picture 22" descr="http://idmbuwal.uvek.intra.admin.ch/fscaspread/content/tmp/COO.1.1.1.1261.gif">
          <a:hlinkClick xmlns:r="http://schemas.openxmlformats.org/officeDocument/2006/relationships" r:id="rId6"/>
        </xdr:cNvPr>
        <xdr:cNvPicPr>
          <a:picLocks noChangeAspect="1" noChangeArrowheads="1"/>
        </xdr:cNvPicPr>
      </xdr:nvPicPr>
      <xdr:blipFill>
        <a:blip xmlns:r="http://schemas.openxmlformats.org/officeDocument/2006/relationships" r:embed="rId5" cstate="print"/>
        <a:srcRect/>
        <a:stretch>
          <a:fillRect/>
        </a:stretch>
      </xdr:blipFill>
      <xdr:spPr bwMode="auto">
        <a:xfrm>
          <a:off x="16430625" y="13839825"/>
          <a:ext cx="152400" cy="152400"/>
        </a:xfrm>
        <a:prstGeom prst="rect">
          <a:avLst/>
        </a:prstGeom>
        <a:noFill/>
      </xdr:spPr>
    </xdr:pic>
    <xdr:clientData/>
  </xdr:twoCellAnchor>
  <xdr:twoCellAnchor editAs="oneCell">
    <xdr:from>
      <xdr:col>22</xdr:col>
      <xdr:colOff>0</xdr:colOff>
      <xdr:row>87</xdr:row>
      <xdr:rowOff>0</xdr:rowOff>
    </xdr:from>
    <xdr:to>
      <xdr:col>22</xdr:col>
      <xdr:colOff>152400</xdr:colOff>
      <xdr:row>87</xdr:row>
      <xdr:rowOff>152400</xdr:rowOff>
    </xdr:to>
    <xdr:pic>
      <xdr:nvPicPr>
        <xdr:cNvPr id="6" name="Picture 23" descr="http://idmbuwal.uvek.intra.admin.ch/fscaspread/content/tmp/COO.1.1.1.1261.gif">
          <a:hlinkClick xmlns:r="http://schemas.openxmlformats.org/officeDocument/2006/relationships" r:id="rId7"/>
        </xdr:cNvPr>
        <xdr:cNvPicPr>
          <a:picLocks noChangeAspect="1" noChangeArrowheads="1"/>
        </xdr:cNvPicPr>
      </xdr:nvPicPr>
      <xdr:blipFill>
        <a:blip xmlns:r="http://schemas.openxmlformats.org/officeDocument/2006/relationships" r:embed="rId5" cstate="print"/>
        <a:srcRect/>
        <a:stretch>
          <a:fillRect/>
        </a:stretch>
      </xdr:blipFill>
      <xdr:spPr bwMode="auto">
        <a:xfrm>
          <a:off x="18154650" y="14001750"/>
          <a:ext cx="152400" cy="152400"/>
        </a:xfrm>
        <a:prstGeom prst="rect">
          <a:avLst/>
        </a:prstGeom>
        <a:noFill/>
      </xdr:spPr>
    </xdr:pic>
    <xdr:clientData/>
  </xdr:twoCellAnchor>
  <xdr:twoCellAnchor editAs="oneCell">
    <xdr:from>
      <xdr:col>16</xdr:col>
      <xdr:colOff>0</xdr:colOff>
      <xdr:row>129</xdr:row>
      <xdr:rowOff>0</xdr:rowOff>
    </xdr:from>
    <xdr:to>
      <xdr:col>16</xdr:col>
      <xdr:colOff>152400</xdr:colOff>
      <xdr:row>129</xdr:row>
      <xdr:rowOff>152400</xdr:rowOff>
    </xdr:to>
    <xdr:pic>
      <xdr:nvPicPr>
        <xdr:cNvPr id="7" name="Picture 24" descr="http://idmbuwal.uvek.intra.admin.ch/fscaspread/content/tmp/COO.1.1.1.1261.gif">
          <a:hlinkClick xmlns:r="http://schemas.openxmlformats.org/officeDocument/2006/relationships" r:id="rId8"/>
        </xdr:cNvPr>
        <xdr:cNvPicPr>
          <a:picLocks noChangeAspect="1" noChangeArrowheads="1"/>
        </xdr:cNvPicPr>
      </xdr:nvPicPr>
      <xdr:blipFill>
        <a:blip xmlns:r="http://schemas.openxmlformats.org/officeDocument/2006/relationships" r:embed="rId5" cstate="print"/>
        <a:srcRect/>
        <a:stretch>
          <a:fillRect/>
        </a:stretch>
      </xdr:blipFill>
      <xdr:spPr bwMode="auto">
        <a:xfrm>
          <a:off x="13163550" y="20802600"/>
          <a:ext cx="152400" cy="1524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0</xdr:colOff>
      <xdr:row>43</xdr:row>
      <xdr:rowOff>0</xdr:rowOff>
    </xdr:from>
    <xdr:to>
      <xdr:col>20</xdr:col>
      <xdr:colOff>152400</xdr:colOff>
      <xdr:row>43</xdr:row>
      <xdr:rowOff>152400</xdr:rowOff>
    </xdr:to>
    <xdr:pic>
      <xdr:nvPicPr>
        <xdr:cNvPr id="3" name="Picture 22" descr="http://idmbuwal.uvek.intra.admin.ch/fscaspread/content/tmp/COO.1.1.1.1261.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430625" y="6696075"/>
          <a:ext cx="152400" cy="152400"/>
        </a:xfrm>
        <a:prstGeom prst="rect">
          <a:avLst/>
        </a:prstGeom>
        <a:noFill/>
      </xdr:spPr>
    </xdr:pic>
    <xdr:clientData/>
  </xdr:twoCellAnchor>
  <xdr:twoCellAnchor editAs="oneCell">
    <xdr:from>
      <xdr:col>16</xdr:col>
      <xdr:colOff>0</xdr:colOff>
      <xdr:row>86</xdr:row>
      <xdr:rowOff>0</xdr:rowOff>
    </xdr:from>
    <xdr:to>
      <xdr:col>16</xdr:col>
      <xdr:colOff>152400</xdr:colOff>
      <xdr:row>86</xdr:row>
      <xdr:rowOff>152400</xdr:rowOff>
    </xdr:to>
    <xdr:pic>
      <xdr:nvPicPr>
        <xdr:cNvPr id="4" name="Picture 24" descr="http://idmbuwal.uvek.intra.admin.ch/fscaspread/content/tmp/COO.1.1.1.1261.gif">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13163550" y="13658850"/>
          <a:ext cx="152400" cy="152400"/>
        </a:xfrm>
        <a:prstGeom prst="rect">
          <a:avLst/>
        </a:prstGeom>
        <a:noFill/>
      </xdr:spPr>
    </xdr:pic>
    <xdr:clientData/>
  </xdr:twoCellAnchor>
  <xdr:twoCellAnchor editAs="oneCell">
    <xdr:from>
      <xdr:col>20</xdr:col>
      <xdr:colOff>0</xdr:colOff>
      <xdr:row>43</xdr:row>
      <xdr:rowOff>0</xdr:rowOff>
    </xdr:from>
    <xdr:to>
      <xdr:col>20</xdr:col>
      <xdr:colOff>152400</xdr:colOff>
      <xdr:row>43</xdr:row>
      <xdr:rowOff>152400</xdr:rowOff>
    </xdr:to>
    <xdr:pic>
      <xdr:nvPicPr>
        <xdr:cNvPr id="5" name="Picture 9"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430625" y="6696075"/>
          <a:ext cx="152400" cy="152400"/>
        </a:xfrm>
        <a:prstGeom prst="rect">
          <a:avLst/>
        </a:prstGeom>
        <a:noFill/>
      </xdr:spPr>
    </xdr:pic>
    <xdr:clientData/>
  </xdr:twoCellAnchor>
  <xdr:twoCellAnchor editAs="oneCell">
    <xdr:from>
      <xdr:col>19</xdr:col>
      <xdr:colOff>0</xdr:colOff>
      <xdr:row>45</xdr:row>
      <xdr:rowOff>0</xdr:rowOff>
    </xdr:from>
    <xdr:to>
      <xdr:col>19</xdr:col>
      <xdr:colOff>152400</xdr:colOff>
      <xdr:row>45</xdr:row>
      <xdr:rowOff>152400</xdr:rowOff>
    </xdr:to>
    <xdr:pic>
      <xdr:nvPicPr>
        <xdr:cNvPr id="6" name="Picture 10" descr="http://idmbuwal.uvek.intra.admin.ch/fscaspread/content/tmp/COO.1.1.1.1261.gif">
          <a:hlinkClick xmlns:r="http://schemas.openxmlformats.org/officeDocument/2006/relationships" r:id="rId5"/>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592425" y="7019925"/>
          <a:ext cx="152400" cy="152400"/>
        </a:xfrm>
        <a:prstGeom prst="rect">
          <a:avLst/>
        </a:prstGeom>
        <a:noFill/>
      </xdr:spPr>
    </xdr:pic>
    <xdr:clientData/>
  </xdr:twoCellAnchor>
  <xdr:twoCellAnchor editAs="oneCell">
    <xdr:from>
      <xdr:col>16</xdr:col>
      <xdr:colOff>0</xdr:colOff>
      <xdr:row>86</xdr:row>
      <xdr:rowOff>0</xdr:rowOff>
    </xdr:from>
    <xdr:to>
      <xdr:col>16</xdr:col>
      <xdr:colOff>152400</xdr:colOff>
      <xdr:row>86</xdr:row>
      <xdr:rowOff>152400</xdr:rowOff>
    </xdr:to>
    <xdr:pic>
      <xdr:nvPicPr>
        <xdr:cNvPr id="7" name="Picture 11" descr="http://idmbuwal.uvek.intra.admin.ch/fscaspread/content/tmp/COO.1.1.1.1261.gif">
          <a:hlinkClick xmlns:r="http://schemas.openxmlformats.org/officeDocument/2006/relationships" r:id="rId6"/>
        </xdr:cNvPr>
        <xdr:cNvPicPr>
          <a:picLocks noChangeAspect="1" noChangeArrowheads="1"/>
        </xdr:cNvPicPr>
      </xdr:nvPicPr>
      <xdr:blipFill>
        <a:blip xmlns:r="http://schemas.openxmlformats.org/officeDocument/2006/relationships" r:embed="rId2" cstate="print"/>
        <a:srcRect/>
        <a:stretch>
          <a:fillRect/>
        </a:stretch>
      </xdr:blipFill>
      <xdr:spPr bwMode="auto">
        <a:xfrm>
          <a:off x="13163550" y="13658850"/>
          <a:ext cx="152400" cy="152400"/>
        </a:xfrm>
        <a:prstGeom prst="rect">
          <a:avLst/>
        </a:prstGeom>
        <a:noFill/>
      </xdr:spPr>
    </xdr:pic>
    <xdr:clientData/>
  </xdr:twoCellAnchor>
  <xdr:twoCellAnchor editAs="oneCell">
    <xdr:from>
      <xdr:col>0</xdr:col>
      <xdr:colOff>0</xdr:colOff>
      <xdr:row>2</xdr:row>
      <xdr:rowOff>0</xdr:rowOff>
    </xdr:from>
    <xdr:to>
      <xdr:col>0</xdr:col>
      <xdr:colOff>152400</xdr:colOff>
      <xdr:row>2</xdr:row>
      <xdr:rowOff>152400</xdr:rowOff>
    </xdr:to>
    <xdr:pic>
      <xdr:nvPicPr>
        <xdr:cNvPr id="8" name="Picture 15" descr="http://idmbuwal.uvek.intra.admin.ch/fscaspread/content/tmp/COO.1.1.1.1263.gif">
          <a:hlinkClick xmlns:r="http://schemas.openxmlformats.org/officeDocument/2006/relationships" r:id="rId7"/>
        </xdr:cNvPr>
        <xdr:cNvPicPr>
          <a:picLocks noChangeAspect="1" noChangeArrowheads="1"/>
        </xdr:cNvPicPr>
      </xdr:nvPicPr>
      <xdr:blipFill>
        <a:blip xmlns:r="http://schemas.openxmlformats.org/officeDocument/2006/relationships" r:embed="rId8" cstate="print"/>
        <a:srcRect/>
        <a:stretch>
          <a:fillRect/>
        </a:stretch>
      </xdr:blipFill>
      <xdr:spPr bwMode="auto">
        <a:xfrm>
          <a:off x="0" y="323850"/>
          <a:ext cx="152400" cy="1524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43</xdr:row>
      <xdr:rowOff>0</xdr:rowOff>
    </xdr:from>
    <xdr:to>
      <xdr:col>20</xdr:col>
      <xdr:colOff>152400</xdr:colOff>
      <xdr:row>43</xdr:row>
      <xdr:rowOff>152400</xdr:rowOff>
    </xdr:to>
    <xdr:pic>
      <xdr:nvPicPr>
        <xdr:cNvPr id="2" name="Picture 22" descr="http://idmbuwal.uvek.intra.admin.ch/fscaspread/content/tmp/COO.1.1.1.1261.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430625" y="7019925"/>
          <a:ext cx="152400" cy="152400"/>
        </a:xfrm>
        <a:prstGeom prst="rect">
          <a:avLst/>
        </a:prstGeom>
        <a:noFill/>
      </xdr:spPr>
    </xdr:pic>
    <xdr:clientData/>
  </xdr:twoCellAnchor>
  <xdr:twoCellAnchor editAs="oneCell">
    <xdr:from>
      <xdr:col>16</xdr:col>
      <xdr:colOff>0</xdr:colOff>
      <xdr:row>86</xdr:row>
      <xdr:rowOff>0</xdr:rowOff>
    </xdr:from>
    <xdr:to>
      <xdr:col>16</xdr:col>
      <xdr:colOff>152400</xdr:colOff>
      <xdr:row>86</xdr:row>
      <xdr:rowOff>152400</xdr:rowOff>
    </xdr:to>
    <xdr:pic>
      <xdr:nvPicPr>
        <xdr:cNvPr id="3" name="Picture 24" descr="http://idmbuwal.uvek.intra.admin.ch/fscaspread/content/tmp/COO.1.1.1.1261.gif">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13163550" y="13982700"/>
          <a:ext cx="152400" cy="152400"/>
        </a:xfrm>
        <a:prstGeom prst="rect">
          <a:avLst/>
        </a:prstGeom>
        <a:noFill/>
      </xdr:spPr>
    </xdr:pic>
    <xdr:clientData/>
  </xdr:twoCellAnchor>
  <xdr:twoCellAnchor editAs="oneCell">
    <xdr:from>
      <xdr:col>20</xdr:col>
      <xdr:colOff>0</xdr:colOff>
      <xdr:row>43</xdr:row>
      <xdr:rowOff>0</xdr:rowOff>
    </xdr:from>
    <xdr:to>
      <xdr:col>20</xdr:col>
      <xdr:colOff>152400</xdr:colOff>
      <xdr:row>43</xdr:row>
      <xdr:rowOff>152400</xdr:rowOff>
    </xdr:to>
    <xdr:pic>
      <xdr:nvPicPr>
        <xdr:cNvPr id="4" name="Picture 9"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430625" y="7019925"/>
          <a:ext cx="152400" cy="152400"/>
        </a:xfrm>
        <a:prstGeom prst="rect">
          <a:avLst/>
        </a:prstGeom>
        <a:noFill/>
      </xdr:spPr>
    </xdr:pic>
    <xdr:clientData/>
  </xdr:twoCellAnchor>
  <xdr:twoCellAnchor editAs="oneCell">
    <xdr:from>
      <xdr:col>19</xdr:col>
      <xdr:colOff>0</xdr:colOff>
      <xdr:row>45</xdr:row>
      <xdr:rowOff>0</xdr:rowOff>
    </xdr:from>
    <xdr:to>
      <xdr:col>19</xdr:col>
      <xdr:colOff>152400</xdr:colOff>
      <xdr:row>45</xdr:row>
      <xdr:rowOff>152400</xdr:rowOff>
    </xdr:to>
    <xdr:pic>
      <xdr:nvPicPr>
        <xdr:cNvPr id="5" name="Picture 10" descr="http://idmbuwal.uvek.intra.admin.ch/fscaspread/content/tmp/COO.1.1.1.1261.gif">
          <a:hlinkClick xmlns:r="http://schemas.openxmlformats.org/officeDocument/2006/relationships" r:id="rId5"/>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592425" y="7343775"/>
          <a:ext cx="152400" cy="152400"/>
        </a:xfrm>
        <a:prstGeom prst="rect">
          <a:avLst/>
        </a:prstGeom>
        <a:noFill/>
      </xdr:spPr>
    </xdr:pic>
    <xdr:clientData/>
  </xdr:twoCellAnchor>
  <xdr:twoCellAnchor editAs="oneCell">
    <xdr:from>
      <xdr:col>16</xdr:col>
      <xdr:colOff>0</xdr:colOff>
      <xdr:row>86</xdr:row>
      <xdr:rowOff>0</xdr:rowOff>
    </xdr:from>
    <xdr:to>
      <xdr:col>16</xdr:col>
      <xdr:colOff>152400</xdr:colOff>
      <xdr:row>86</xdr:row>
      <xdr:rowOff>152400</xdr:rowOff>
    </xdr:to>
    <xdr:pic>
      <xdr:nvPicPr>
        <xdr:cNvPr id="6" name="Picture 11" descr="http://idmbuwal.uvek.intra.admin.ch/fscaspread/content/tmp/COO.1.1.1.1261.gif">
          <a:hlinkClick xmlns:r="http://schemas.openxmlformats.org/officeDocument/2006/relationships" r:id="rId6"/>
        </xdr:cNvPr>
        <xdr:cNvPicPr>
          <a:picLocks noChangeAspect="1" noChangeArrowheads="1"/>
        </xdr:cNvPicPr>
      </xdr:nvPicPr>
      <xdr:blipFill>
        <a:blip xmlns:r="http://schemas.openxmlformats.org/officeDocument/2006/relationships" r:embed="rId2" cstate="print"/>
        <a:srcRect/>
        <a:stretch>
          <a:fillRect/>
        </a:stretch>
      </xdr:blipFill>
      <xdr:spPr bwMode="auto">
        <a:xfrm>
          <a:off x="13163550" y="13982700"/>
          <a:ext cx="152400" cy="152400"/>
        </a:xfrm>
        <a:prstGeom prst="rect">
          <a:avLst/>
        </a:prstGeom>
        <a:noFill/>
      </xdr:spPr>
    </xdr:pic>
    <xdr:clientData/>
  </xdr:twoCellAnchor>
  <xdr:twoCellAnchor editAs="oneCell">
    <xdr:from>
      <xdr:col>0</xdr:col>
      <xdr:colOff>0</xdr:colOff>
      <xdr:row>2</xdr:row>
      <xdr:rowOff>0</xdr:rowOff>
    </xdr:from>
    <xdr:to>
      <xdr:col>0</xdr:col>
      <xdr:colOff>152400</xdr:colOff>
      <xdr:row>2</xdr:row>
      <xdr:rowOff>152400</xdr:rowOff>
    </xdr:to>
    <xdr:pic>
      <xdr:nvPicPr>
        <xdr:cNvPr id="7" name="Picture 15" descr="http://idmbuwal.uvek.intra.admin.ch/fscaspread/content/tmp/COO.1.1.1.1263.gif">
          <a:hlinkClick xmlns:r="http://schemas.openxmlformats.org/officeDocument/2006/relationships" r:id="rId7"/>
        </xdr:cNvPr>
        <xdr:cNvPicPr>
          <a:picLocks noChangeAspect="1" noChangeArrowheads="1"/>
        </xdr:cNvPicPr>
      </xdr:nvPicPr>
      <xdr:blipFill>
        <a:blip xmlns:r="http://schemas.openxmlformats.org/officeDocument/2006/relationships" r:embed="rId8" cstate="print"/>
        <a:srcRect/>
        <a:stretch>
          <a:fillRect/>
        </a:stretch>
      </xdr:blipFill>
      <xdr:spPr bwMode="auto">
        <a:xfrm>
          <a:off x="0" y="323850"/>
          <a:ext cx="152400" cy="152400"/>
        </a:xfrm>
        <a:prstGeom prst="rect">
          <a:avLst/>
        </a:prstGeom>
        <a:noFill/>
      </xdr:spPr>
    </xdr:pic>
    <xdr:clientData/>
  </xdr:twoCellAnchor>
  <xdr:twoCellAnchor editAs="oneCell">
    <xdr:from>
      <xdr:col>19</xdr:col>
      <xdr:colOff>0</xdr:colOff>
      <xdr:row>45</xdr:row>
      <xdr:rowOff>0</xdr:rowOff>
    </xdr:from>
    <xdr:to>
      <xdr:col>19</xdr:col>
      <xdr:colOff>152400</xdr:colOff>
      <xdr:row>45</xdr:row>
      <xdr:rowOff>152400</xdr:rowOff>
    </xdr:to>
    <xdr:pic>
      <xdr:nvPicPr>
        <xdr:cNvPr id="12295" name="Picture 7" descr="http://idmbuwal.uvek.intra.admin.ch/fscaspread/content/tmp/COO.1.1.1.1261.gif">
          <a:hlinkClick xmlns:r="http://schemas.openxmlformats.org/officeDocument/2006/relationships" r:id="rId9"/>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592425" y="7343775"/>
          <a:ext cx="152400" cy="152400"/>
        </a:xfrm>
        <a:prstGeom prst="rect">
          <a:avLst/>
        </a:prstGeom>
        <a:noFill/>
      </xdr:spPr>
    </xdr:pic>
    <xdr:clientData/>
  </xdr:twoCellAnchor>
  <xdr:twoCellAnchor editAs="oneCell">
    <xdr:from>
      <xdr:col>20</xdr:col>
      <xdr:colOff>0</xdr:colOff>
      <xdr:row>43</xdr:row>
      <xdr:rowOff>0</xdr:rowOff>
    </xdr:from>
    <xdr:to>
      <xdr:col>20</xdr:col>
      <xdr:colOff>152400</xdr:colOff>
      <xdr:row>43</xdr:row>
      <xdr:rowOff>152400</xdr:rowOff>
    </xdr:to>
    <xdr:pic>
      <xdr:nvPicPr>
        <xdr:cNvPr id="12296" name="Picture 8" descr="http://idmbuwal.uvek.intra.admin.ch/fscaspread/content/tmp/COO.1.1.1.1261.gif">
          <a:hlinkClick xmlns:r="http://schemas.openxmlformats.org/officeDocument/2006/relationships" r:id="rId10"/>
        </xdr:cNvPr>
        <xdr:cNvPicPr>
          <a:picLocks noChangeAspect="1" noChangeArrowheads="1"/>
        </xdr:cNvPicPr>
      </xdr:nvPicPr>
      <xdr:blipFill>
        <a:blip xmlns:r="http://schemas.openxmlformats.org/officeDocument/2006/relationships" r:embed="rId2" cstate="print"/>
        <a:srcRect/>
        <a:stretch>
          <a:fillRect/>
        </a:stretch>
      </xdr:blipFill>
      <xdr:spPr bwMode="auto">
        <a:xfrm>
          <a:off x="16430625" y="7019925"/>
          <a:ext cx="152400" cy="152400"/>
        </a:xfrm>
        <a:prstGeom prst="rect">
          <a:avLst/>
        </a:prstGeom>
        <a:noFill/>
      </xdr:spPr>
    </xdr:pic>
    <xdr:clientData/>
  </xdr:twoCellAnchor>
  <xdr:twoCellAnchor editAs="oneCell">
    <xdr:from>
      <xdr:col>16</xdr:col>
      <xdr:colOff>0</xdr:colOff>
      <xdr:row>86</xdr:row>
      <xdr:rowOff>0</xdr:rowOff>
    </xdr:from>
    <xdr:to>
      <xdr:col>16</xdr:col>
      <xdr:colOff>152400</xdr:colOff>
      <xdr:row>86</xdr:row>
      <xdr:rowOff>152400</xdr:rowOff>
    </xdr:to>
    <xdr:pic>
      <xdr:nvPicPr>
        <xdr:cNvPr id="12297" name="Picture 9" descr="http://idmbuwal.uvek.intra.admin.ch/fscaspread/content/tmp/COO.1.1.1.1261.gif">
          <a:hlinkClick xmlns:r="http://schemas.openxmlformats.org/officeDocument/2006/relationships" r:id="rId11"/>
        </xdr:cNvPr>
        <xdr:cNvPicPr>
          <a:picLocks noChangeAspect="1" noChangeArrowheads="1"/>
        </xdr:cNvPicPr>
      </xdr:nvPicPr>
      <xdr:blipFill>
        <a:blip xmlns:r="http://schemas.openxmlformats.org/officeDocument/2006/relationships" r:embed="rId2" cstate="print"/>
        <a:srcRect/>
        <a:stretch>
          <a:fillRect/>
        </a:stretch>
      </xdr:blipFill>
      <xdr:spPr bwMode="auto">
        <a:xfrm>
          <a:off x="13163550" y="13982700"/>
          <a:ext cx="152400" cy="152400"/>
        </a:xfrm>
        <a:prstGeom prst="rect">
          <a:avLst/>
        </a:prstGeom>
        <a:noFill/>
      </xdr:spPr>
    </xdr:pic>
    <xdr:clientData/>
  </xdr:twoCellAnchor>
  <xdr:twoCellAnchor editAs="oneCell">
    <xdr:from>
      <xdr:col>19</xdr:col>
      <xdr:colOff>0</xdr:colOff>
      <xdr:row>45</xdr:row>
      <xdr:rowOff>0</xdr:rowOff>
    </xdr:from>
    <xdr:to>
      <xdr:col>19</xdr:col>
      <xdr:colOff>152400</xdr:colOff>
      <xdr:row>45</xdr:row>
      <xdr:rowOff>152400</xdr:rowOff>
    </xdr:to>
    <xdr:pic>
      <xdr:nvPicPr>
        <xdr:cNvPr id="8" name="Picture 7" descr="http://idmbuwal.uvek.intra.admin.ch/fscaspread/content/tmp/COO.1.1.1.1261.gif">
          <a:hlinkClick xmlns:r="http://schemas.openxmlformats.org/officeDocument/2006/relationships" r:id="rId12"/>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592425" y="7343775"/>
          <a:ext cx="152400" cy="1524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0</xdr:colOff>
      <xdr:row>4</xdr:row>
      <xdr:rowOff>0</xdr:rowOff>
    </xdr:from>
    <xdr:to>
      <xdr:col>13</xdr:col>
      <xdr:colOff>152400</xdr:colOff>
      <xdr:row>4</xdr:row>
      <xdr:rowOff>152400</xdr:rowOff>
    </xdr:to>
    <xdr:pic>
      <xdr:nvPicPr>
        <xdr:cNvPr id="4097" name="Picture 1" descr="http://idmbuwal.uvek.intra.admin.ch/fscaspread/content/tmp/COO.1.1.1.1261.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11353800" y="161925"/>
          <a:ext cx="152400" cy="152400"/>
        </a:xfrm>
        <a:prstGeom prst="rect">
          <a:avLst/>
        </a:prstGeom>
        <a:noFill/>
      </xdr:spPr>
    </xdr:pic>
    <xdr:clientData/>
  </xdr:twoCellAnchor>
  <xdr:twoCellAnchor editAs="oneCell">
    <xdr:from>
      <xdr:col>11</xdr:col>
      <xdr:colOff>0</xdr:colOff>
      <xdr:row>4</xdr:row>
      <xdr:rowOff>0</xdr:rowOff>
    </xdr:from>
    <xdr:to>
      <xdr:col>11</xdr:col>
      <xdr:colOff>152400</xdr:colOff>
      <xdr:row>4</xdr:row>
      <xdr:rowOff>152400</xdr:rowOff>
    </xdr:to>
    <xdr:pic>
      <xdr:nvPicPr>
        <xdr:cNvPr id="4098" name="Picture 2" descr="http://idmbuwal.uvek.intra.admin.ch/fscaspread/content/tmp/COO.1.1.1.1261.gif">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9182100" y="0"/>
          <a:ext cx="152400" cy="152400"/>
        </a:xfrm>
        <a:prstGeom prst="rect">
          <a:avLst/>
        </a:prstGeom>
        <a:noFill/>
      </xdr:spPr>
    </xdr:pic>
    <xdr:clientData/>
  </xdr:twoCellAnchor>
  <xdr:twoCellAnchor editAs="oneCell">
    <xdr:from>
      <xdr:col>12</xdr:col>
      <xdr:colOff>0</xdr:colOff>
      <xdr:row>3</xdr:row>
      <xdr:rowOff>0</xdr:rowOff>
    </xdr:from>
    <xdr:to>
      <xdr:col>12</xdr:col>
      <xdr:colOff>152400</xdr:colOff>
      <xdr:row>3</xdr:row>
      <xdr:rowOff>152400</xdr:rowOff>
    </xdr:to>
    <xdr:pic>
      <xdr:nvPicPr>
        <xdr:cNvPr id="4099" name="Picture 3"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296525" y="323850"/>
          <a:ext cx="152400" cy="152400"/>
        </a:xfrm>
        <a:prstGeom prst="rect">
          <a:avLst/>
        </a:prstGeom>
        <a:noFill/>
      </xdr:spPr>
    </xdr:pic>
    <xdr:clientData/>
  </xdr:twoCellAnchor>
  <xdr:twoCellAnchor editAs="oneCell">
    <xdr:from>
      <xdr:col>9</xdr:col>
      <xdr:colOff>0</xdr:colOff>
      <xdr:row>4</xdr:row>
      <xdr:rowOff>0</xdr:rowOff>
    </xdr:from>
    <xdr:to>
      <xdr:col>9</xdr:col>
      <xdr:colOff>152400</xdr:colOff>
      <xdr:row>4</xdr:row>
      <xdr:rowOff>152400</xdr:rowOff>
    </xdr:to>
    <xdr:pic>
      <xdr:nvPicPr>
        <xdr:cNvPr id="23553" name="Picture 1" descr="http://idmbuwal.uvek.intra.admin.ch/fscaspread/content/tmp/COO.1.1.1.1261.gif">
          <a:hlinkClick xmlns:r="http://schemas.openxmlformats.org/officeDocument/2006/relationships" r:id="rId5"/>
        </xdr:cNvPr>
        <xdr:cNvPicPr>
          <a:picLocks noChangeAspect="1" noChangeArrowheads="1"/>
        </xdr:cNvPicPr>
      </xdr:nvPicPr>
      <xdr:blipFill>
        <a:blip xmlns:r="http://schemas.openxmlformats.org/officeDocument/2006/relationships" r:embed="rId2" cstate="print"/>
        <a:srcRect/>
        <a:stretch>
          <a:fillRect/>
        </a:stretch>
      </xdr:blipFill>
      <xdr:spPr bwMode="auto">
        <a:xfrm>
          <a:off x="7658100" y="781050"/>
          <a:ext cx="152400" cy="152400"/>
        </a:xfrm>
        <a:prstGeom prst="rect">
          <a:avLst/>
        </a:prstGeom>
        <a:noFill/>
      </xdr:spPr>
    </xdr:pic>
    <xdr:clientData/>
  </xdr:twoCellAnchor>
  <xdr:twoCellAnchor editAs="oneCell">
    <xdr:from>
      <xdr:col>13</xdr:col>
      <xdr:colOff>0</xdr:colOff>
      <xdr:row>4</xdr:row>
      <xdr:rowOff>0</xdr:rowOff>
    </xdr:from>
    <xdr:to>
      <xdr:col>13</xdr:col>
      <xdr:colOff>152400</xdr:colOff>
      <xdr:row>4</xdr:row>
      <xdr:rowOff>152400</xdr:rowOff>
    </xdr:to>
    <xdr:pic>
      <xdr:nvPicPr>
        <xdr:cNvPr id="23554" name="Picture 2" descr="http://idmbuwal.uvek.intra.admin.ch/fscaspread/content/tmp/COO.1.1.1.1261.gif">
          <a:hlinkClick xmlns:r="http://schemas.openxmlformats.org/officeDocument/2006/relationships" r:id="rId6"/>
        </xdr:cNvPr>
        <xdr:cNvPicPr>
          <a:picLocks noChangeAspect="1" noChangeArrowheads="1"/>
        </xdr:cNvPicPr>
      </xdr:nvPicPr>
      <xdr:blipFill>
        <a:blip xmlns:r="http://schemas.openxmlformats.org/officeDocument/2006/relationships" r:embed="rId2" cstate="print"/>
        <a:srcRect/>
        <a:stretch>
          <a:fillRect/>
        </a:stretch>
      </xdr:blipFill>
      <xdr:spPr bwMode="auto">
        <a:xfrm>
          <a:off x="11353800" y="781050"/>
          <a:ext cx="152400" cy="1524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11</xdr:col>
      <xdr:colOff>0</xdr:colOff>
      <xdr:row>5</xdr:row>
      <xdr:rowOff>0</xdr:rowOff>
    </xdr:from>
    <xdr:to>
      <xdr:col>11</xdr:col>
      <xdr:colOff>152400</xdr:colOff>
      <xdr:row>5</xdr:row>
      <xdr:rowOff>152400</xdr:rowOff>
    </xdr:to>
    <xdr:pic>
      <xdr:nvPicPr>
        <xdr:cNvPr id="3075" name="Picture 3" descr="http://idmbuwal.uvek.intra.admin.ch/fscaspread/content/tmp/COO.1.1.1.1261.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029575" y="1133475"/>
          <a:ext cx="152400" cy="152400"/>
        </a:xfrm>
        <a:prstGeom prst="rect">
          <a:avLst/>
        </a:prstGeom>
        <a:noFill/>
      </xdr:spPr>
    </xdr:pic>
    <xdr:clientData/>
  </xdr:twoCellAnchor>
  <xdr:twoCellAnchor editAs="oneCell">
    <xdr:from>
      <xdr:col>10</xdr:col>
      <xdr:colOff>0</xdr:colOff>
      <xdr:row>5</xdr:row>
      <xdr:rowOff>0</xdr:rowOff>
    </xdr:from>
    <xdr:to>
      <xdr:col>10</xdr:col>
      <xdr:colOff>152400</xdr:colOff>
      <xdr:row>5</xdr:row>
      <xdr:rowOff>152400</xdr:rowOff>
    </xdr:to>
    <xdr:pic>
      <xdr:nvPicPr>
        <xdr:cNvPr id="3076" name="Picture 4" descr="http://idmbuwal.uvek.intra.admin.ch/fscaspread/content/tmp/COO.1.1.1.1261.gif">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7115175" y="1133475"/>
          <a:ext cx="152400" cy="152400"/>
        </a:xfrm>
        <a:prstGeom prst="rect">
          <a:avLst/>
        </a:prstGeom>
        <a:noFill/>
      </xdr:spPr>
    </xdr:pic>
    <xdr:clientData/>
  </xdr:twoCellAnchor>
  <xdr:twoCellAnchor editAs="oneCell">
    <xdr:from>
      <xdr:col>9</xdr:col>
      <xdr:colOff>0</xdr:colOff>
      <xdr:row>5</xdr:row>
      <xdr:rowOff>0</xdr:rowOff>
    </xdr:from>
    <xdr:to>
      <xdr:col>9</xdr:col>
      <xdr:colOff>152400</xdr:colOff>
      <xdr:row>5</xdr:row>
      <xdr:rowOff>152400</xdr:rowOff>
    </xdr:to>
    <xdr:pic>
      <xdr:nvPicPr>
        <xdr:cNvPr id="3077" name="Picture 5"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6505575" y="1133475"/>
          <a:ext cx="152400" cy="15240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0</xdr:colOff>
      <xdr:row>6</xdr:row>
      <xdr:rowOff>0</xdr:rowOff>
    </xdr:from>
    <xdr:to>
      <xdr:col>11</xdr:col>
      <xdr:colOff>152400</xdr:colOff>
      <xdr:row>6</xdr:row>
      <xdr:rowOff>152400</xdr:rowOff>
    </xdr:to>
    <xdr:pic>
      <xdr:nvPicPr>
        <xdr:cNvPr id="2" name="Picture 3" descr="http://idmbuwal.uvek.intra.admin.ch/fscaspread/content/tmp/COO.1.1.1.1261.gif">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8229600" y="1133475"/>
          <a:ext cx="152400" cy="152400"/>
        </a:xfrm>
        <a:prstGeom prst="rect">
          <a:avLst/>
        </a:prstGeom>
        <a:noFill/>
      </xdr:spPr>
    </xdr:pic>
    <xdr:clientData/>
  </xdr:twoCellAnchor>
  <xdr:twoCellAnchor editAs="oneCell">
    <xdr:from>
      <xdr:col>10</xdr:col>
      <xdr:colOff>0</xdr:colOff>
      <xdr:row>6</xdr:row>
      <xdr:rowOff>0</xdr:rowOff>
    </xdr:from>
    <xdr:to>
      <xdr:col>10</xdr:col>
      <xdr:colOff>152400</xdr:colOff>
      <xdr:row>6</xdr:row>
      <xdr:rowOff>152400</xdr:rowOff>
    </xdr:to>
    <xdr:pic>
      <xdr:nvPicPr>
        <xdr:cNvPr id="3" name="Picture 4" descr="http://idmbuwal.uvek.intra.admin.ch/fscaspread/content/tmp/COO.1.1.1.1261.gif">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7315200" y="1133475"/>
          <a:ext cx="152400" cy="152400"/>
        </a:xfrm>
        <a:prstGeom prst="rect">
          <a:avLst/>
        </a:prstGeom>
        <a:noFill/>
      </xdr:spPr>
    </xdr:pic>
    <xdr:clientData/>
  </xdr:twoCellAnchor>
  <xdr:twoCellAnchor editAs="oneCell">
    <xdr:from>
      <xdr:col>9</xdr:col>
      <xdr:colOff>0</xdr:colOff>
      <xdr:row>6</xdr:row>
      <xdr:rowOff>0</xdr:rowOff>
    </xdr:from>
    <xdr:to>
      <xdr:col>9</xdr:col>
      <xdr:colOff>152400</xdr:colOff>
      <xdr:row>6</xdr:row>
      <xdr:rowOff>152400</xdr:rowOff>
    </xdr:to>
    <xdr:pic>
      <xdr:nvPicPr>
        <xdr:cNvPr id="4" name="Picture 5" descr="http://idmbuwal.uvek.intra.admin.ch/fscaspread/content/tmp/COO.1.1.1.1261.gif">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6705600" y="1133475"/>
          <a:ext cx="152400" cy="152400"/>
        </a:xfrm>
        <a:prstGeom prst="rect">
          <a:avLst/>
        </a:prstGeom>
        <a:noFill/>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idmbuwal.uvek.intra.admin.ch/fsc/openmx.asp?mx=COO.2002.100.7.5368468&amp;name=NIR%5FAbgang%5FForststatistk%5FBerechnung%5FJ%E4hrliche%5FNutzungsdaten"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idmbuwal.uvek.intra.admin.ch/fsc/openmx.asp?mx=COO.2002.100.7.5454480&amp;name=LFI1%5FBiomasse%5Fder%5Flebenden%5FB%E4ume%5FNetz1%2D2%5FSumme" TargetMode="External"/><Relationship Id="rId7" Type="http://schemas.openxmlformats.org/officeDocument/2006/relationships/drawing" Target="../drawings/drawing2.xml"/><Relationship Id="rId2" Type="http://schemas.openxmlformats.org/officeDocument/2006/relationships/hyperlink" Target="http://idmbuwal.uvek.intra.admin.ch/fsc/openmx.asp?mx=COO.2002.100.7.5454482&amp;name=LFI1%2D2%5FJ%E4hrliche%20Nutzung%20und%20Mortalit%E4t%20in%20Biomasse%5FSumme" TargetMode="External"/><Relationship Id="rId1" Type="http://schemas.openxmlformats.org/officeDocument/2006/relationships/hyperlink" Target="http://idmbuwal.uvek.intra.admin.ch/fsc/openmx.asp?mx=COO.2002.100.7.5368468&amp;name=NIR%5FAbgang%5FForststatistk%5FBerechnung%5FJ%E4hrliche%5FNutzungsdaten" TargetMode="External"/><Relationship Id="rId6" Type="http://schemas.openxmlformats.org/officeDocument/2006/relationships/printerSettings" Target="../printerSettings/printerSettings2.bin"/><Relationship Id="rId5" Type="http://schemas.openxmlformats.org/officeDocument/2006/relationships/hyperlink" Target="http://idmbuwal.uvek.intra.admin.ch/fsc/openmx.asp?mx=COO.2002.100.7.5454481&amp;name=LFI1%2D2%5FJ%E4hrliche%20Nutzung%20und%20Mortalit%E4t%20in%20Biomasse%5Fpro%5Fha" TargetMode="External"/><Relationship Id="rId4" Type="http://schemas.openxmlformats.org/officeDocument/2006/relationships/hyperlink" Target="http://idmbuwal.uvek.intra.admin.ch/fsc/openmx.asp?mx=COO.2002.100.7.5484088&amp;name=LFI1%2D2%5FWaldfl%E4che%20Gemnetz" TargetMode="External"/><Relationship Id="rId9"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idmbuwal.uvek.intra.admin.ch/fsc/openmx.asp?mx=COO.2002.100.7.5454457&amp;name=LFI2%2D3%5FJ%E4hrliche%20Nutzung%20und%20Mortalit%E4t%20in%20Biomasse%5FSumme" TargetMode="External"/><Relationship Id="rId7" Type="http://schemas.openxmlformats.org/officeDocument/2006/relationships/vmlDrawing" Target="../drawings/vmlDrawing2.vml"/><Relationship Id="rId2" Type="http://schemas.openxmlformats.org/officeDocument/2006/relationships/hyperlink" Target="http://idmbuwal.uvek.intra.admin.ch/fsc/openmx.asp?mx=COO.2002.100.7.5454456&amp;name=LFI2%2D3%5FJ%E4hrliche%20Nutzung%20und%20Mortalit%E4t%20in%20Biomasse%5Fpro%5Fha" TargetMode="External"/><Relationship Id="rId1" Type="http://schemas.openxmlformats.org/officeDocument/2006/relationships/hyperlink" Target="http://idmbuwal.uvek.intra.admin.ch/fsc/openmx.asp?mx=COO.2002.100.7.5486176&amp;name=LFI2%2D3%5FWaldfl%E4che%20Gemnetz"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idmbuwal.uvek.intra.admin.ch/fsc/openmx.asp?mx=COO.2002.100.7.5368468&amp;name=NIR%5FAbgang%5FForststatistk%5FBerechnung%5FJ%E4hrliche%5FNutzungsdaten"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http://idmbuwal.uvek.intra.admin.ch/fsc/openmx.asp?mx=COO.2002.100.7.5454464&amp;name=LFI3%5FBiomasse%5Fder%5Flebenden%5FB%E4ume%5FNetz2%2D3%5FSumme" TargetMode="External"/><Relationship Id="rId7" Type="http://schemas.openxmlformats.org/officeDocument/2006/relationships/vmlDrawing" Target="../drawings/vmlDrawing3.vml"/><Relationship Id="rId2" Type="http://schemas.openxmlformats.org/officeDocument/2006/relationships/hyperlink" Target="http://idmbuwal.uvek.intra.admin.ch/fsc/openmx.asp?mx=COO.2002.100.7.5486177&amp;name=LFI3%2D4%5FWaldfl%E4che%20Gemnetz" TargetMode="External"/><Relationship Id="rId1" Type="http://schemas.openxmlformats.org/officeDocument/2006/relationships/hyperlink" Target="http://idmbuwal.uvek.intra.admin.ch/fsc/openmx.asp?mx=COO.2002.100.7.5368468&amp;name=NIR%5FAbgang%5FForststatistk%5FBerechnung%5FJ%E4hrliche%5FNutzungsdaten"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idmbuwal.uvek.intra.admin.ch/fsc/openmx.asp?mx=COO.2002.100.7.5454470&amp;name=LFI3%2D4a%5FJ%E4hrliche%20Nutzung%20und%20Mortalit%E4t%20in%20Biomasse%5FSumm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idmbuwal.uvek.intra.admin.ch/fsc/openmx.asp?mx=COO.2002.100.7.6189300&amp;name=LFI3%2D4b%5FWaldfl%E4che%20Gemnetz%2E%2D1" TargetMode="External"/><Relationship Id="rId2" Type="http://schemas.openxmlformats.org/officeDocument/2006/relationships/hyperlink" Target="http://idmbuwal.uvek.intra.admin.ch/fsc/openmx.asp?mx=COO.2002.100.7.5454457&amp;name=LFI2%2D3%5FJ%E4hrliche%20Nutzung%20und%20Mortalit%E4t%20in%20Biomasse%5FSumme" TargetMode="External"/><Relationship Id="rId1" Type="http://schemas.openxmlformats.org/officeDocument/2006/relationships/hyperlink" Target="http://idmbuwal.uvek.intra.admin.ch/fsc/openmx.asp?mx=COO.2002.100.7.5454448&amp;name=LFI1%2D2%5FJ%E4hrlicher%20Bruttozuwachs%20in%20Biomasse%5FSumme"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idmbuwal.uvek.intra.admin.ch/fsc/openmx.asp?mx=COO.2002.100.7.6189296&amp;name=Gemischt%20LFI3%2D4b%20J%E4hrlicher%20Bruttozuwachs%20in%20Biomasse%20pro%20ha"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idmbuwal.uvek.intra.admin.ch/fsc/openmx.asp?mx=COO.2002.100.7.5454475&amp;name=LFI4a%5FBiomasse%5Fder%5Flebenden%5FB%E4ume%5FNetz3%2D4%5FSumme" TargetMode="External"/><Relationship Id="rId7" Type="http://schemas.openxmlformats.org/officeDocument/2006/relationships/comments" Target="../comments4.xml"/><Relationship Id="rId2" Type="http://schemas.openxmlformats.org/officeDocument/2006/relationships/hyperlink" Target="http://idmbuwal.uvek.intra.admin.ch/fsc/openmx.asp?mx=COO.2002.100.7.5454464&amp;name=LFI3%5FBiomasse%5Fder%5Flebenden%5FB%E4ume%5FNetz2%2D3%5FSumme" TargetMode="External"/><Relationship Id="rId1" Type="http://schemas.openxmlformats.org/officeDocument/2006/relationships/hyperlink" Target="http://idmbuwal.uvek.intra.admin.ch/fsc/openmx.asp?mx=COO.2002.100.7.5454451&amp;name=LFI2%5FBiomasse%5Fder%5Flebenden%5FB%E4ume%5FNetz1%2D2%5FSumme" TargetMode="External"/><Relationship Id="rId6" Type="http://schemas.openxmlformats.org/officeDocument/2006/relationships/vmlDrawing" Target="../drawings/vmlDrawing4.vm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idmbuwal.uvek.intra.admin.ch/fsc/openmx.asp?mx=COO.2002.100.7.5454451&amp;name=LFI2%5FBiomasse%5Fder%5Flebenden%5FB%E4ume%5FNetz1%2D2%5FSumme" TargetMode="External"/><Relationship Id="rId7" Type="http://schemas.openxmlformats.org/officeDocument/2006/relationships/comments" Target="../comments5.xml"/><Relationship Id="rId2" Type="http://schemas.openxmlformats.org/officeDocument/2006/relationships/hyperlink" Target="http://idmbuwal.uvek.intra.admin.ch/fsc/openmx.asp?mx=COO.2002.100.7.5454464&amp;name=LFI3%5FBiomasse%5Fder%5Flebenden%5FB%E4ume%5FNetz2%2D3%5FSumme" TargetMode="External"/><Relationship Id="rId1" Type="http://schemas.openxmlformats.org/officeDocument/2006/relationships/hyperlink" Target="http://idmbuwal.uvek.intra.admin.ch/fsc/openmx.asp?mx=COO.2002.100.7.5454475&amp;name=LFI4a%5FBiomasse%5Fder%5Flebenden%5FB%E4ume%5FNetz3%2D4%5FSumme" TargetMode="External"/><Relationship Id="rId6" Type="http://schemas.openxmlformats.org/officeDocument/2006/relationships/vmlDrawing" Target="../drawings/vmlDrawing5.vml"/><Relationship Id="rId5" Type="http://schemas.openxmlformats.org/officeDocument/2006/relationships/drawing" Target="../drawings/drawing7.x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D10"/>
  <sheetViews>
    <sheetView tabSelected="1" workbookViewId="0"/>
  </sheetViews>
  <sheetFormatPr baseColWidth="10" defaultColWidth="11.42578125" defaultRowHeight="12.75"/>
  <cols>
    <col min="1" max="1" width="36" customWidth="1"/>
    <col min="2" max="2" width="74.7109375" customWidth="1"/>
    <col min="3" max="3" width="38.7109375" customWidth="1"/>
  </cols>
  <sheetData>
    <row r="1" spans="1:4">
      <c r="A1" s="168" t="s">
        <v>342</v>
      </c>
    </row>
    <row r="3" spans="1:4" s="25" customFormat="1">
      <c r="A3" s="25" t="s">
        <v>37</v>
      </c>
      <c r="B3" s="25" t="s">
        <v>44</v>
      </c>
    </row>
    <row r="4" spans="1:4" ht="63.75">
      <c r="A4" s="1" t="s">
        <v>120</v>
      </c>
      <c r="B4" s="104" t="s">
        <v>123</v>
      </c>
      <c r="C4" s="37" t="s">
        <v>66</v>
      </c>
      <c r="D4" s="10"/>
    </row>
    <row r="5" spans="1:4">
      <c r="A5" s="1" t="s">
        <v>121</v>
      </c>
      <c r="B5" s="8" t="s">
        <v>122</v>
      </c>
      <c r="D5" s="10"/>
    </row>
    <row r="6" spans="1:4">
      <c r="A6" s="1" t="s">
        <v>267</v>
      </c>
      <c r="B6" s="168" t="s">
        <v>343</v>
      </c>
      <c r="D6" s="10"/>
    </row>
    <row r="7" spans="1:4">
      <c r="A7" s="1" t="s">
        <v>124</v>
      </c>
      <c r="B7" s="8" t="s">
        <v>125</v>
      </c>
    </row>
    <row r="8" spans="1:4">
      <c r="A8" s="1" t="s">
        <v>248</v>
      </c>
      <c r="B8" s="8" t="s">
        <v>250</v>
      </c>
    </row>
    <row r="9" spans="1:4">
      <c r="A9" s="1" t="s">
        <v>249</v>
      </c>
      <c r="B9" s="8" t="s">
        <v>251</v>
      </c>
    </row>
    <row r="10" spans="1:4">
      <c r="A10" s="1" t="s">
        <v>344</v>
      </c>
      <c r="B10" s="168" t="s">
        <v>345</v>
      </c>
    </row>
  </sheetData>
  <phoneticPr fontId="4" type="noConversion"/>
  <hyperlinks>
    <hyperlink ref="C4" r:id="rId1" display="http://idmbuwal.uvek.intra.admin.ch/fsc/openmx.asp?mx=COO.2002.100.7.5368468&amp;name=NIR%5FAbgang%5FForststatistk%5FBerechnung%5FJ%E4hrliche%5FNutzungsdaten"/>
  </hyperlinks>
  <pageMargins left="0.78740157499999996" right="0.78740157499999996" top="0.984251969" bottom="0.984251969" header="0.4921259845" footer="0.4921259845"/>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dimension ref="A1:BP246"/>
  <sheetViews>
    <sheetView zoomScaleNormal="100" workbookViewId="0">
      <selection activeCell="B17" sqref="B17"/>
    </sheetView>
  </sheetViews>
  <sheetFormatPr baseColWidth="10" defaultColWidth="9.140625" defaultRowHeight="12.75"/>
  <cols>
    <col min="1" max="1" width="9.5703125" customWidth="1"/>
    <col min="2" max="2" width="12.85546875" customWidth="1"/>
    <col min="3" max="3" width="11.42578125" customWidth="1"/>
    <col min="4" max="13" width="12.42578125" customWidth="1"/>
    <col min="14" max="14" width="15.42578125" customWidth="1"/>
    <col min="15" max="15" width="14" customWidth="1"/>
    <col min="16" max="16" width="9.85546875" customWidth="1"/>
    <col min="17" max="17" width="12.85546875" customWidth="1"/>
    <col min="18" max="18" width="13.42578125" customWidth="1"/>
    <col min="19" max="19" width="10.140625" bestFit="1" customWidth="1"/>
    <col min="20" max="20" width="12.5703125" customWidth="1"/>
    <col min="21" max="21" width="13" customWidth="1"/>
    <col min="22" max="22" width="12.85546875" customWidth="1"/>
    <col min="23" max="23" width="17.85546875" customWidth="1"/>
    <col min="24" max="24" width="18.85546875" customWidth="1"/>
    <col min="25" max="25" width="12.140625" customWidth="1"/>
    <col min="26" max="26" width="12" customWidth="1"/>
    <col min="27" max="27" width="13.28515625" customWidth="1"/>
    <col min="28" max="29" width="12.7109375" customWidth="1"/>
    <col min="30" max="30" width="13.28515625" customWidth="1"/>
    <col min="31" max="31" width="12.140625" bestFit="1" customWidth="1"/>
    <col min="32" max="32" width="14.5703125" customWidth="1"/>
    <col min="33" max="33" width="12.28515625" customWidth="1"/>
    <col min="34" max="41" width="12.140625" bestFit="1" customWidth="1"/>
    <col min="42" max="42" width="18" customWidth="1"/>
    <col min="43" max="43" width="11" customWidth="1"/>
    <col min="44" max="44" width="9.140625" customWidth="1"/>
    <col min="45" max="45" width="12.28515625" customWidth="1"/>
    <col min="46" max="46" width="11.140625" bestFit="1" customWidth="1"/>
  </cols>
  <sheetData>
    <row r="1" spans="1:65" s="12" customFormat="1">
      <c r="A1" s="11" t="s">
        <v>67</v>
      </c>
    </row>
    <row r="2" spans="1:65" s="12" customFormat="1">
      <c r="A2" s="11" t="s">
        <v>119</v>
      </c>
    </row>
    <row r="3" spans="1:65">
      <c r="A3" s="37" t="s">
        <v>66</v>
      </c>
      <c r="F3" s="73"/>
      <c r="G3" s="73"/>
      <c r="H3" s="73"/>
      <c r="I3" s="73"/>
      <c r="J3" s="73"/>
      <c r="K3" s="73"/>
      <c r="L3" s="73"/>
      <c r="M3" s="73"/>
      <c r="N3" s="73"/>
      <c r="O3" s="73"/>
    </row>
    <row r="4" spans="1:65">
      <c r="A4" s="37"/>
    </row>
    <row r="5" spans="1:65" s="12" customFormat="1">
      <c r="A5" s="11" t="s">
        <v>43</v>
      </c>
    </row>
    <row r="7" spans="1:65">
      <c r="D7" s="1" t="s">
        <v>0</v>
      </c>
      <c r="E7" s="69">
        <v>1984</v>
      </c>
      <c r="F7">
        <v>1985</v>
      </c>
      <c r="G7" s="69">
        <v>1986</v>
      </c>
      <c r="H7">
        <v>1987</v>
      </c>
      <c r="I7" s="69">
        <v>1988</v>
      </c>
      <c r="J7">
        <v>1989</v>
      </c>
      <c r="K7" s="69">
        <v>1990</v>
      </c>
      <c r="L7">
        <v>1991</v>
      </c>
      <c r="M7" s="69">
        <v>1992</v>
      </c>
      <c r="N7">
        <v>1993</v>
      </c>
      <c r="O7" s="69">
        <v>1994</v>
      </c>
      <c r="P7">
        <v>1995</v>
      </c>
      <c r="Q7" s="69">
        <v>1996</v>
      </c>
      <c r="R7">
        <v>1997</v>
      </c>
      <c r="S7" s="69">
        <v>1998</v>
      </c>
      <c r="T7">
        <v>1999</v>
      </c>
      <c r="U7" s="69">
        <v>2000</v>
      </c>
      <c r="V7">
        <v>2001</v>
      </c>
      <c r="W7" s="69">
        <v>2002</v>
      </c>
      <c r="X7">
        <v>2003</v>
      </c>
      <c r="Y7" s="69">
        <v>2004</v>
      </c>
      <c r="Z7">
        <v>2005</v>
      </c>
      <c r="AA7" s="69">
        <v>2006</v>
      </c>
      <c r="AB7">
        <v>2007</v>
      </c>
      <c r="AC7" s="69">
        <v>2008</v>
      </c>
      <c r="AD7">
        <v>2009</v>
      </c>
      <c r="AE7" s="69">
        <v>2010</v>
      </c>
      <c r="AF7">
        <v>2011</v>
      </c>
      <c r="AG7">
        <v>2012</v>
      </c>
      <c r="AH7" s="69">
        <v>2013</v>
      </c>
      <c r="AI7">
        <v>2014</v>
      </c>
      <c r="AJ7">
        <v>2015</v>
      </c>
      <c r="AK7" s="69">
        <v>2016</v>
      </c>
      <c r="AL7">
        <v>2017</v>
      </c>
      <c r="AM7">
        <v>2018</v>
      </c>
      <c r="AN7" s="69">
        <v>2019</v>
      </c>
      <c r="AO7">
        <v>2020</v>
      </c>
    </row>
    <row r="8" spans="1:65">
      <c r="B8" s="1" t="s">
        <v>1</v>
      </c>
      <c r="C8" s="1" t="s">
        <v>2</v>
      </c>
      <c r="AP8" t="s">
        <v>310</v>
      </c>
      <c r="AQ8" s="6">
        <f>AVERAGE(Q9:Z9)</f>
        <v>4056469.1</v>
      </c>
    </row>
    <row r="9" spans="1:65" s="13" customFormat="1">
      <c r="B9" s="13" t="s">
        <v>4</v>
      </c>
      <c r="C9" s="13" t="s">
        <v>5</v>
      </c>
      <c r="D9" s="13" t="s">
        <v>3</v>
      </c>
      <c r="E9" s="19">
        <v>3488543</v>
      </c>
      <c r="F9" s="19">
        <v>3027078</v>
      </c>
      <c r="G9" s="19">
        <v>3451249</v>
      </c>
      <c r="H9" s="19">
        <v>3411672</v>
      </c>
      <c r="I9" s="19">
        <v>3332952</v>
      </c>
      <c r="J9" s="19">
        <v>3374532</v>
      </c>
      <c r="K9" s="19">
        <v>5065667</v>
      </c>
      <c r="L9" s="19">
        <v>3461045</v>
      </c>
      <c r="M9" s="19">
        <v>3274417</v>
      </c>
      <c r="N9" s="19">
        <v>3172844</v>
      </c>
      <c r="O9" s="19">
        <v>3449297</v>
      </c>
      <c r="P9" s="19">
        <v>3456046</v>
      </c>
      <c r="Q9" s="19">
        <v>2796054</v>
      </c>
      <c r="R9" s="19">
        <v>3154339</v>
      </c>
      <c r="S9" s="19">
        <v>3480517</v>
      </c>
      <c r="T9" s="19">
        <v>3408099</v>
      </c>
      <c r="U9" s="19">
        <v>7610407</v>
      </c>
      <c r="V9" s="19">
        <v>4474629</v>
      </c>
      <c r="W9" s="19">
        <v>3499532</v>
      </c>
      <c r="X9" s="19">
        <v>4047322</v>
      </c>
      <c r="Y9" s="45">
        <v>4068558</v>
      </c>
      <c r="Z9" s="45">
        <v>4025234</v>
      </c>
      <c r="AA9" s="45">
        <v>4245213</v>
      </c>
      <c r="AB9" s="45">
        <v>4209356</v>
      </c>
      <c r="AC9" s="45">
        <v>3723244</v>
      </c>
      <c r="AD9" s="45">
        <v>3360646</v>
      </c>
      <c r="AE9" s="45">
        <v>3511655</v>
      </c>
      <c r="AF9" s="45">
        <v>3411532</v>
      </c>
      <c r="AG9" s="45">
        <v>3079530</v>
      </c>
      <c r="AP9" s="13" t="s">
        <v>311</v>
      </c>
      <c r="AQ9" s="13">
        <f>AVERAGE(AC9:AF9)</f>
        <v>3501769.25</v>
      </c>
      <c r="AT9"/>
      <c r="AU9"/>
      <c r="AV9"/>
      <c r="AW9"/>
      <c r="AX9"/>
      <c r="AY9"/>
      <c r="AZ9"/>
      <c r="BA9"/>
      <c r="BB9"/>
      <c r="BC9"/>
      <c r="BD9"/>
      <c r="BE9"/>
      <c r="BF9"/>
      <c r="BG9"/>
      <c r="BH9"/>
      <c r="BI9"/>
      <c r="BJ9"/>
      <c r="BK9"/>
      <c r="BL9"/>
      <c r="BM9"/>
    </row>
    <row r="10" spans="1:65">
      <c r="C10" t="s">
        <v>6</v>
      </c>
      <c r="D10" t="s">
        <v>3</v>
      </c>
      <c r="E10" s="6">
        <v>1072810</v>
      </c>
      <c r="F10" s="6">
        <v>1089282</v>
      </c>
      <c r="G10" s="6">
        <v>1176795</v>
      </c>
      <c r="H10" s="6">
        <v>1158445</v>
      </c>
      <c r="I10" s="6">
        <v>1162122</v>
      </c>
      <c r="J10" s="6">
        <v>1167474</v>
      </c>
      <c r="K10" s="6">
        <v>1196011</v>
      </c>
      <c r="L10" s="6">
        <v>1075864</v>
      </c>
      <c r="M10" s="6">
        <v>1172136</v>
      </c>
      <c r="N10" s="6">
        <v>1164931</v>
      </c>
      <c r="O10" s="6">
        <v>1160618</v>
      </c>
      <c r="P10" s="6">
        <v>1222362</v>
      </c>
      <c r="Q10" s="6">
        <v>1198861</v>
      </c>
      <c r="R10" s="6">
        <v>1228819</v>
      </c>
      <c r="S10" s="6">
        <v>1364530</v>
      </c>
      <c r="T10" s="6">
        <v>1319610</v>
      </c>
      <c r="U10" s="6">
        <v>1627567</v>
      </c>
      <c r="V10" s="6">
        <v>1186951</v>
      </c>
      <c r="W10" s="6">
        <v>1057085</v>
      </c>
      <c r="X10" s="6">
        <v>1073649</v>
      </c>
      <c r="Y10" s="45">
        <v>1091964</v>
      </c>
      <c r="Z10" s="45">
        <v>1259416</v>
      </c>
      <c r="AA10" s="45">
        <v>1456314</v>
      </c>
      <c r="AB10" s="45">
        <v>1481202</v>
      </c>
      <c r="AC10" s="45">
        <v>1538955</v>
      </c>
      <c r="AD10" s="45">
        <v>1519050</v>
      </c>
      <c r="AE10" s="45">
        <v>1617344</v>
      </c>
      <c r="AF10" s="45">
        <v>1663556</v>
      </c>
      <c r="AG10" s="45">
        <v>1578854</v>
      </c>
      <c r="AQ10" s="167">
        <f>(AQ8-AQ9)/AQ8</f>
        <v>0.13674450274994085</v>
      </c>
    </row>
    <row r="11" spans="1:65" s="30" customFormat="1">
      <c r="C11" s="30" t="s">
        <v>3</v>
      </c>
      <c r="D11" s="30" t="s">
        <v>3</v>
      </c>
      <c r="E11" s="68">
        <v>4561353</v>
      </c>
      <c r="F11" s="68">
        <v>4116360</v>
      </c>
      <c r="G11" s="68">
        <v>4628044</v>
      </c>
      <c r="H11" s="68">
        <v>4570117</v>
      </c>
      <c r="I11" s="68">
        <v>4495074</v>
      </c>
      <c r="J11" s="68">
        <v>4542006</v>
      </c>
      <c r="K11" s="68">
        <v>6261678</v>
      </c>
      <c r="L11" s="68">
        <v>4536909</v>
      </c>
      <c r="M11" s="68">
        <v>4446553</v>
      </c>
      <c r="N11" s="68">
        <v>4337775</v>
      </c>
      <c r="O11" s="68">
        <v>4609915</v>
      </c>
      <c r="P11" s="68">
        <v>4678408</v>
      </c>
      <c r="Q11" s="68">
        <v>3994915</v>
      </c>
      <c r="R11" s="68">
        <v>4383158</v>
      </c>
      <c r="S11" s="68">
        <v>4845047</v>
      </c>
      <c r="T11" s="68">
        <v>4727709</v>
      </c>
      <c r="U11" s="68">
        <v>9237974</v>
      </c>
      <c r="V11" s="68">
        <v>5661580</v>
      </c>
      <c r="W11" s="68">
        <v>4556617</v>
      </c>
      <c r="X11" s="68">
        <v>5120971</v>
      </c>
      <c r="Y11" s="177">
        <v>5160516</v>
      </c>
      <c r="Z11" s="177">
        <v>5284639</v>
      </c>
      <c r="AA11" s="177">
        <v>5701515</v>
      </c>
      <c r="AB11" s="177">
        <v>5690549</v>
      </c>
      <c r="AC11" s="177">
        <v>5262183</v>
      </c>
      <c r="AD11" s="177">
        <v>4879697</v>
      </c>
      <c r="AE11" s="177">
        <v>5128995</v>
      </c>
      <c r="AF11" s="177">
        <v>5075084</v>
      </c>
      <c r="AG11" s="177">
        <v>4658379</v>
      </c>
      <c r="AT11"/>
      <c r="AU11"/>
      <c r="AV11"/>
      <c r="AW11"/>
      <c r="AX11"/>
      <c r="AY11"/>
      <c r="AZ11"/>
      <c r="BA11"/>
      <c r="BB11"/>
      <c r="BC11"/>
      <c r="BD11"/>
      <c r="BE11"/>
      <c r="BF11"/>
      <c r="BG11"/>
      <c r="BH11"/>
      <c r="BI11"/>
      <c r="BJ11"/>
      <c r="BK11"/>
      <c r="BL11"/>
      <c r="BM11"/>
    </row>
    <row r="12" spans="1:65">
      <c r="B12" t="s">
        <v>7</v>
      </c>
      <c r="C12" t="s">
        <v>5</v>
      </c>
      <c r="D12" t="s">
        <v>3</v>
      </c>
      <c r="E12" s="6">
        <v>736028</v>
      </c>
      <c r="F12" s="6">
        <v>564908</v>
      </c>
      <c r="G12" s="6">
        <v>657871</v>
      </c>
      <c r="H12" s="6">
        <v>597156</v>
      </c>
      <c r="I12" s="6">
        <v>636335</v>
      </c>
      <c r="J12" s="6">
        <v>685605</v>
      </c>
      <c r="K12" s="6">
        <v>687327</v>
      </c>
      <c r="L12" s="6">
        <v>476956</v>
      </c>
      <c r="M12" s="6">
        <v>555523</v>
      </c>
      <c r="N12" s="6">
        <v>550536</v>
      </c>
      <c r="O12" s="6">
        <v>621726</v>
      </c>
      <c r="P12" s="6">
        <v>650572</v>
      </c>
      <c r="Q12" s="6">
        <v>520335</v>
      </c>
      <c r="R12" s="6">
        <v>599981</v>
      </c>
      <c r="S12" s="6">
        <v>604703</v>
      </c>
      <c r="T12" s="6">
        <v>602652</v>
      </c>
      <c r="U12" s="6">
        <v>994262</v>
      </c>
      <c r="V12" s="6">
        <v>443612</v>
      </c>
      <c r="W12" s="6">
        <v>442519</v>
      </c>
      <c r="X12" s="6">
        <v>557454</v>
      </c>
      <c r="Y12" s="45">
        <v>655757</v>
      </c>
      <c r="Z12" s="45">
        <v>653049</v>
      </c>
      <c r="AA12" s="45">
        <v>735256</v>
      </c>
      <c r="AB12" s="45">
        <v>793459</v>
      </c>
      <c r="AC12" s="45">
        <v>705815</v>
      </c>
      <c r="AD12" s="45">
        <v>598292</v>
      </c>
      <c r="AE12" s="45">
        <v>647176</v>
      </c>
      <c r="AF12" s="45">
        <v>617887</v>
      </c>
      <c r="AG12" s="45">
        <v>566782</v>
      </c>
    </row>
    <row r="13" spans="1:65">
      <c r="C13" t="s">
        <v>6</v>
      </c>
      <c r="D13" t="s">
        <v>3</v>
      </c>
      <c r="E13" s="6">
        <v>371932</v>
      </c>
      <c r="F13" s="6">
        <v>350597</v>
      </c>
      <c r="G13" s="6">
        <v>369190</v>
      </c>
      <c r="H13" s="6">
        <v>371349</v>
      </c>
      <c r="I13" s="6">
        <v>364910</v>
      </c>
      <c r="J13" s="6">
        <v>369332</v>
      </c>
      <c r="K13" s="6">
        <v>358647</v>
      </c>
      <c r="L13" s="6">
        <v>354002</v>
      </c>
      <c r="M13" s="6">
        <v>372249</v>
      </c>
      <c r="N13" s="6">
        <v>373298</v>
      </c>
      <c r="O13" s="6">
        <v>392967</v>
      </c>
      <c r="P13" s="6">
        <v>407119</v>
      </c>
      <c r="Q13" s="6">
        <v>381365</v>
      </c>
      <c r="R13" s="6">
        <v>394846</v>
      </c>
      <c r="S13" s="6">
        <v>422216</v>
      </c>
      <c r="T13" s="6">
        <v>398648</v>
      </c>
      <c r="U13" s="6">
        <v>387183</v>
      </c>
      <c r="V13" s="6">
        <v>338751</v>
      </c>
      <c r="W13" s="6">
        <v>329480</v>
      </c>
      <c r="X13" s="6">
        <v>315096</v>
      </c>
      <c r="Y13" s="45">
        <v>305681</v>
      </c>
      <c r="Z13" s="45">
        <v>359808</v>
      </c>
      <c r="AA13" s="45">
        <v>405850</v>
      </c>
      <c r="AB13" s="45">
        <v>425790</v>
      </c>
      <c r="AC13" s="45">
        <v>459994</v>
      </c>
      <c r="AD13" s="45">
        <v>461055</v>
      </c>
      <c r="AE13" s="45">
        <v>494739</v>
      </c>
      <c r="AF13" s="45">
        <v>513720</v>
      </c>
      <c r="AG13" s="45">
        <v>488626</v>
      </c>
    </row>
    <row r="14" spans="1:65">
      <c r="C14" t="s">
        <v>3</v>
      </c>
      <c r="D14" t="s">
        <v>3</v>
      </c>
      <c r="E14" s="6">
        <v>1107960</v>
      </c>
      <c r="F14" s="6">
        <v>915505</v>
      </c>
      <c r="G14" s="6">
        <v>1027061</v>
      </c>
      <c r="H14" s="6">
        <v>968505</v>
      </c>
      <c r="I14" s="6">
        <v>1001245</v>
      </c>
      <c r="J14" s="6">
        <v>1054937</v>
      </c>
      <c r="K14" s="6">
        <v>1045974</v>
      </c>
      <c r="L14" s="6">
        <v>830958</v>
      </c>
      <c r="M14" s="6">
        <v>927772</v>
      </c>
      <c r="N14" s="6">
        <v>923834</v>
      </c>
      <c r="O14" s="6">
        <v>1014693</v>
      </c>
      <c r="P14" s="6">
        <v>1057691</v>
      </c>
      <c r="Q14" s="6">
        <v>901700</v>
      </c>
      <c r="R14" s="6">
        <v>994827</v>
      </c>
      <c r="S14" s="6">
        <v>1026919</v>
      </c>
      <c r="T14" s="6">
        <v>1001300</v>
      </c>
      <c r="U14" s="6">
        <v>1381445</v>
      </c>
      <c r="V14" s="6">
        <v>782363</v>
      </c>
      <c r="W14" s="6">
        <v>771999</v>
      </c>
      <c r="X14" s="6">
        <v>872550</v>
      </c>
      <c r="Y14" s="45">
        <v>961437</v>
      </c>
      <c r="Z14" s="45">
        <v>1012856</v>
      </c>
      <c r="AA14" s="45">
        <v>1141103</v>
      </c>
      <c r="AB14" s="45">
        <v>1219244</v>
      </c>
      <c r="AC14" s="45">
        <v>1165800</v>
      </c>
      <c r="AD14" s="45">
        <v>1059345</v>
      </c>
      <c r="AE14" s="45">
        <v>1141912</v>
      </c>
      <c r="AF14" s="45">
        <v>1131605</v>
      </c>
      <c r="AG14" s="45">
        <v>1055407</v>
      </c>
    </row>
    <row r="15" spans="1:65">
      <c r="B15" t="s">
        <v>8</v>
      </c>
      <c r="C15" t="s">
        <v>5</v>
      </c>
      <c r="D15" t="s">
        <v>3</v>
      </c>
      <c r="E15" s="6">
        <v>1381995</v>
      </c>
      <c r="F15" s="6">
        <v>1105766</v>
      </c>
      <c r="G15" s="6">
        <v>1376145</v>
      </c>
      <c r="H15" s="6">
        <v>1191488</v>
      </c>
      <c r="I15" s="6">
        <v>1171550</v>
      </c>
      <c r="J15" s="6">
        <v>1259808</v>
      </c>
      <c r="K15" s="6">
        <v>1769813</v>
      </c>
      <c r="L15" s="6">
        <v>1017232</v>
      </c>
      <c r="M15" s="6">
        <v>1199596</v>
      </c>
      <c r="N15" s="6">
        <v>1206294</v>
      </c>
      <c r="O15" s="6">
        <v>1270296</v>
      </c>
      <c r="P15" s="6">
        <v>1388932</v>
      </c>
      <c r="Q15" s="6">
        <v>1066770</v>
      </c>
      <c r="R15" s="6">
        <v>1176333</v>
      </c>
      <c r="S15" s="6">
        <v>1330973</v>
      </c>
      <c r="T15" s="6">
        <v>1342905</v>
      </c>
      <c r="U15" s="6">
        <v>3916680</v>
      </c>
      <c r="V15" s="6">
        <v>2020561</v>
      </c>
      <c r="W15" s="6">
        <v>1406758</v>
      </c>
      <c r="X15" s="6">
        <v>1669605</v>
      </c>
      <c r="Y15" s="45">
        <v>1774841</v>
      </c>
      <c r="Z15" s="45">
        <v>1810839</v>
      </c>
      <c r="AA15" s="45">
        <v>1779973</v>
      </c>
      <c r="AB15" s="45">
        <v>1587494</v>
      </c>
      <c r="AC15" s="45">
        <v>1281782</v>
      </c>
      <c r="AD15" s="45">
        <v>1149202</v>
      </c>
      <c r="AE15" s="45">
        <v>1090994</v>
      </c>
      <c r="AF15" s="45">
        <v>1061986</v>
      </c>
      <c r="AG15" s="45">
        <v>970748</v>
      </c>
    </row>
    <row r="16" spans="1:65">
      <c r="C16" t="s">
        <v>6</v>
      </c>
      <c r="D16" t="s">
        <v>3</v>
      </c>
      <c r="E16" s="6">
        <v>493411</v>
      </c>
      <c r="F16" s="6">
        <v>510447</v>
      </c>
      <c r="G16" s="6">
        <v>566975</v>
      </c>
      <c r="H16" s="6">
        <v>546012</v>
      </c>
      <c r="I16" s="6">
        <v>563432</v>
      </c>
      <c r="J16" s="6">
        <v>576869</v>
      </c>
      <c r="K16" s="6">
        <v>606718</v>
      </c>
      <c r="L16" s="6">
        <v>489742</v>
      </c>
      <c r="M16" s="6">
        <v>571610</v>
      </c>
      <c r="N16" s="6">
        <v>562232</v>
      </c>
      <c r="O16" s="6">
        <v>530906</v>
      </c>
      <c r="P16" s="6">
        <v>570552</v>
      </c>
      <c r="Q16" s="6">
        <v>567769</v>
      </c>
      <c r="R16" s="6">
        <v>576415</v>
      </c>
      <c r="S16" s="6">
        <v>627633</v>
      </c>
      <c r="T16" s="6">
        <v>639150</v>
      </c>
      <c r="U16" s="6">
        <v>934372</v>
      </c>
      <c r="V16" s="6">
        <v>594616</v>
      </c>
      <c r="W16" s="6">
        <v>493905</v>
      </c>
      <c r="X16" s="6">
        <v>518273</v>
      </c>
      <c r="Y16" s="45">
        <v>515877</v>
      </c>
      <c r="Z16" s="45">
        <v>614845</v>
      </c>
      <c r="AA16" s="45">
        <v>687428</v>
      </c>
      <c r="AB16" s="45">
        <v>699076</v>
      </c>
      <c r="AC16" s="45">
        <v>727581</v>
      </c>
      <c r="AD16" s="45">
        <v>701188</v>
      </c>
      <c r="AE16" s="45">
        <v>722644</v>
      </c>
      <c r="AF16" s="45">
        <v>741587</v>
      </c>
      <c r="AG16" s="45">
        <v>719003</v>
      </c>
    </row>
    <row r="17" spans="1:43">
      <c r="C17" t="s">
        <v>3</v>
      </c>
      <c r="D17" t="s">
        <v>3</v>
      </c>
      <c r="E17" s="6">
        <v>1875406</v>
      </c>
      <c r="F17" s="6">
        <v>1616213</v>
      </c>
      <c r="G17" s="6">
        <v>1943120</v>
      </c>
      <c r="H17" s="6">
        <v>1737500</v>
      </c>
      <c r="I17" s="6">
        <v>1734982</v>
      </c>
      <c r="J17" s="6">
        <v>1836677</v>
      </c>
      <c r="K17" s="6">
        <v>2376531</v>
      </c>
      <c r="L17" s="6">
        <v>1506974</v>
      </c>
      <c r="M17" s="6">
        <v>1771206</v>
      </c>
      <c r="N17" s="6">
        <v>1768526</v>
      </c>
      <c r="O17" s="6">
        <v>1801202</v>
      </c>
      <c r="P17" s="6">
        <v>1959484</v>
      </c>
      <c r="Q17" s="6">
        <v>1634539</v>
      </c>
      <c r="R17" s="6">
        <v>1752748</v>
      </c>
      <c r="S17" s="6">
        <v>1958606</v>
      </c>
      <c r="T17" s="6">
        <v>1982055</v>
      </c>
      <c r="U17" s="6">
        <v>4851052</v>
      </c>
      <c r="V17" s="6">
        <v>2615177</v>
      </c>
      <c r="W17" s="6">
        <v>1900663</v>
      </c>
      <c r="X17" s="6">
        <v>2187878</v>
      </c>
      <c r="Y17" s="45">
        <v>2290714</v>
      </c>
      <c r="Z17" s="45">
        <v>2425678</v>
      </c>
      <c r="AA17" s="45">
        <v>2467393</v>
      </c>
      <c r="AB17" s="45">
        <v>2286567</v>
      </c>
      <c r="AC17" s="45">
        <v>2009359</v>
      </c>
      <c r="AD17" s="45">
        <v>1850390</v>
      </c>
      <c r="AE17" s="45">
        <v>1813638</v>
      </c>
      <c r="AF17" s="45">
        <v>1803573</v>
      </c>
      <c r="AG17" s="45">
        <v>1689751</v>
      </c>
    </row>
    <row r="18" spans="1:43">
      <c r="B18" t="s">
        <v>9</v>
      </c>
      <c r="C18" t="s">
        <v>5</v>
      </c>
      <c r="D18" t="s">
        <v>3</v>
      </c>
      <c r="E18" s="6">
        <v>680304</v>
      </c>
      <c r="F18" s="6">
        <v>661563</v>
      </c>
      <c r="G18" s="6">
        <v>749973</v>
      </c>
      <c r="H18" s="6">
        <v>989988</v>
      </c>
      <c r="I18" s="6">
        <v>865849</v>
      </c>
      <c r="J18" s="6">
        <v>739561</v>
      </c>
      <c r="K18" s="6">
        <v>1285639</v>
      </c>
      <c r="L18" s="6">
        <v>877851</v>
      </c>
      <c r="M18" s="6">
        <v>735680</v>
      </c>
      <c r="N18" s="6">
        <v>723565</v>
      </c>
      <c r="O18" s="6">
        <v>798449</v>
      </c>
      <c r="P18" s="6">
        <v>774040</v>
      </c>
      <c r="Q18" s="6">
        <v>654554</v>
      </c>
      <c r="R18" s="6">
        <v>742830</v>
      </c>
      <c r="S18" s="6">
        <v>836806</v>
      </c>
      <c r="T18" s="6">
        <v>824142</v>
      </c>
      <c r="U18" s="6">
        <v>2241486</v>
      </c>
      <c r="V18" s="6">
        <v>1477489</v>
      </c>
      <c r="W18" s="6">
        <v>1090875</v>
      </c>
      <c r="X18" s="6">
        <v>1195090</v>
      </c>
      <c r="Y18" s="45">
        <v>1119243</v>
      </c>
      <c r="Z18" s="45">
        <v>1010979</v>
      </c>
      <c r="AA18" s="45">
        <v>1116868</v>
      </c>
      <c r="AB18" s="45">
        <v>1144370</v>
      </c>
      <c r="AC18" s="45">
        <v>1018497</v>
      </c>
      <c r="AD18" s="45">
        <v>878565</v>
      </c>
      <c r="AE18" s="45">
        <v>992435</v>
      </c>
      <c r="AF18" s="45">
        <v>983040</v>
      </c>
      <c r="AG18" s="45">
        <v>825019</v>
      </c>
    </row>
    <row r="19" spans="1:43">
      <c r="C19" t="s">
        <v>6</v>
      </c>
      <c r="D19" t="s">
        <v>3</v>
      </c>
      <c r="E19" s="6">
        <v>121012</v>
      </c>
      <c r="F19" s="6">
        <v>125302</v>
      </c>
      <c r="G19" s="6">
        <v>145813</v>
      </c>
      <c r="H19" s="6">
        <v>146991</v>
      </c>
      <c r="I19" s="6">
        <v>142558</v>
      </c>
      <c r="J19" s="6">
        <v>135815</v>
      </c>
      <c r="K19" s="6">
        <v>138126</v>
      </c>
      <c r="L19" s="6">
        <v>133155</v>
      </c>
      <c r="M19" s="6">
        <v>128934</v>
      </c>
      <c r="N19" s="6">
        <v>132676</v>
      </c>
      <c r="O19" s="6">
        <v>136103</v>
      </c>
      <c r="P19" s="6">
        <v>154108</v>
      </c>
      <c r="Q19" s="6">
        <v>151164</v>
      </c>
      <c r="R19" s="6">
        <v>153719</v>
      </c>
      <c r="S19" s="6">
        <v>164348</v>
      </c>
      <c r="T19" s="6">
        <v>173845</v>
      </c>
      <c r="U19" s="6">
        <v>213858</v>
      </c>
      <c r="V19" s="6">
        <v>157710</v>
      </c>
      <c r="W19" s="6">
        <v>134603</v>
      </c>
      <c r="X19" s="6">
        <v>142055</v>
      </c>
      <c r="Y19" s="45">
        <v>164745</v>
      </c>
      <c r="Z19" s="45">
        <v>180546</v>
      </c>
      <c r="AA19" s="45">
        <v>229781</v>
      </c>
      <c r="AB19" s="45">
        <v>230284</v>
      </c>
      <c r="AC19" s="45">
        <v>224634</v>
      </c>
      <c r="AD19" s="45">
        <v>224490</v>
      </c>
      <c r="AE19" s="45">
        <v>248151</v>
      </c>
      <c r="AF19" s="45">
        <v>253300</v>
      </c>
      <c r="AG19" s="45">
        <v>225988</v>
      </c>
    </row>
    <row r="20" spans="1:43">
      <c r="C20" t="s">
        <v>3</v>
      </c>
      <c r="D20" t="s">
        <v>3</v>
      </c>
      <c r="E20" s="6">
        <v>801316</v>
      </c>
      <c r="F20" s="6">
        <v>786865</v>
      </c>
      <c r="G20" s="6">
        <v>895786</v>
      </c>
      <c r="H20" s="6">
        <v>1136979</v>
      </c>
      <c r="I20" s="6">
        <v>1008407</v>
      </c>
      <c r="J20" s="6">
        <v>875376</v>
      </c>
      <c r="K20" s="6">
        <v>1423765</v>
      </c>
      <c r="L20" s="6">
        <v>1011006</v>
      </c>
      <c r="M20" s="6">
        <v>864614</v>
      </c>
      <c r="N20" s="6">
        <v>856241</v>
      </c>
      <c r="O20" s="6">
        <v>934552</v>
      </c>
      <c r="P20" s="6">
        <v>928148</v>
      </c>
      <c r="Q20" s="6">
        <v>805718</v>
      </c>
      <c r="R20" s="6">
        <v>896549</v>
      </c>
      <c r="S20" s="6">
        <v>1001154</v>
      </c>
      <c r="T20" s="6">
        <v>997987</v>
      </c>
      <c r="U20" s="6">
        <v>2455344</v>
      </c>
      <c r="V20" s="6">
        <v>1635199</v>
      </c>
      <c r="W20" s="6">
        <v>1225478</v>
      </c>
      <c r="X20" s="6">
        <v>1337145</v>
      </c>
      <c r="Y20" s="45">
        <v>1283987</v>
      </c>
      <c r="Z20" s="45">
        <v>1191521</v>
      </c>
      <c r="AA20" s="45">
        <v>1346648</v>
      </c>
      <c r="AB20" s="45">
        <v>1374653</v>
      </c>
      <c r="AC20" s="45">
        <v>1243128</v>
      </c>
      <c r="AD20" s="45">
        <v>1103054</v>
      </c>
      <c r="AE20" s="45">
        <v>1240585</v>
      </c>
      <c r="AF20" s="45">
        <v>1236339</v>
      </c>
      <c r="AG20" s="45">
        <v>1051005</v>
      </c>
    </row>
    <row r="21" spans="1:43">
      <c r="B21" t="s">
        <v>10</v>
      </c>
      <c r="C21" t="s">
        <v>5</v>
      </c>
      <c r="D21" t="s">
        <v>3</v>
      </c>
      <c r="E21" s="6">
        <v>656999</v>
      </c>
      <c r="F21" s="6">
        <v>655341</v>
      </c>
      <c r="G21" s="6">
        <v>619031</v>
      </c>
      <c r="H21" s="6">
        <v>598385</v>
      </c>
      <c r="I21" s="6">
        <v>612122</v>
      </c>
      <c r="J21" s="6">
        <v>641860</v>
      </c>
      <c r="K21" s="6">
        <v>1301313</v>
      </c>
      <c r="L21" s="6">
        <v>1064650</v>
      </c>
      <c r="M21" s="6">
        <v>736230</v>
      </c>
      <c r="N21" s="6">
        <v>649938</v>
      </c>
      <c r="O21" s="6">
        <v>717840</v>
      </c>
      <c r="P21" s="6">
        <v>590859</v>
      </c>
      <c r="Q21" s="6">
        <v>506107</v>
      </c>
      <c r="R21" s="6">
        <v>574152</v>
      </c>
      <c r="S21" s="6">
        <v>657409</v>
      </c>
      <c r="T21" s="6">
        <v>593844</v>
      </c>
      <c r="U21" s="6">
        <v>436743</v>
      </c>
      <c r="V21" s="6">
        <v>510730</v>
      </c>
      <c r="W21" s="6">
        <v>528144</v>
      </c>
      <c r="X21" s="6">
        <v>588062</v>
      </c>
      <c r="Y21" s="45">
        <v>488722</v>
      </c>
      <c r="Z21" s="45">
        <v>514905</v>
      </c>
      <c r="AA21" s="45">
        <v>569673</v>
      </c>
      <c r="AB21" s="45">
        <v>621234</v>
      </c>
      <c r="AC21" s="45">
        <v>664086</v>
      </c>
      <c r="AD21" s="45">
        <v>678212</v>
      </c>
      <c r="AE21" s="45">
        <v>720659</v>
      </c>
      <c r="AF21" s="45">
        <v>686797</v>
      </c>
      <c r="AG21" s="45">
        <v>665506</v>
      </c>
    </row>
    <row r="22" spans="1:43">
      <c r="C22" t="s">
        <v>6</v>
      </c>
      <c r="D22" t="s">
        <v>3</v>
      </c>
      <c r="E22" s="6">
        <v>58982</v>
      </c>
      <c r="F22" s="6">
        <v>73930</v>
      </c>
      <c r="G22" s="6">
        <v>63789</v>
      </c>
      <c r="H22" s="6">
        <v>67300</v>
      </c>
      <c r="I22" s="6">
        <v>64688</v>
      </c>
      <c r="J22" s="6">
        <v>62370</v>
      </c>
      <c r="K22" s="6">
        <v>70064</v>
      </c>
      <c r="L22" s="6">
        <v>72229</v>
      </c>
      <c r="M22" s="6">
        <v>70706</v>
      </c>
      <c r="N22" s="6">
        <v>63940</v>
      </c>
      <c r="O22" s="6">
        <v>66896</v>
      </c>
      <c r="P22" s="6">
        <v>56714</v>
      </c>
      <c r="Q22" s="6">
        <v>59674</v>
      </c>
      <c r="R22" s="6">
        <v>63650</v>
      </c>
      <c r="S22" s="6">
        <v>108848</v>
      </c>
      <c r="T22" s="6">
        <v>68786</v>
      </c>
      <c r="U22" s="6">
        <v>57105</v>
      </c>
      <c r="V22" s="6">
        <v>60152</v>
      </c>
      <c r="W22" s="6">
        <v>63303</v>
      </c>
      <c r="X22" s="6">
        <v>62739</v>
      </c>
      <c r="Y22" s="45">
        <v>70090</v>
      </c>
      <c r="Z22" s="45">
        <v>70603</v>
      </c>
      <c r="AA22" s="45">
        <v>84656</v>
      </c>
      <c r="AB22" s="45">
        <v>82414</v>
      </c>
      <c r="AC22" s="45">
        <v>82623</v>
      </c>
      <c r="AD22" s="45">
        <v>90001</v>
      </c>
      <c r="AE22" s="45">
        <v>99773</v>
      </c>
      <c r="AF22" s="45">
        <v>101644</v>
      </c>
      <c r="AG22" s="45">
        <v>94480</v>
      </c>
    </row>
    <row r="23" spans="1:43">
      <c r="C23" t="s">
        <v>3</v>
      </c>
      <c r="D23" t="s">
        <v>3</v>
      </c>
      <c r="E23" s="6">
        <v>715981</v>
      </c>
      <c r="F23" s="6">
        <v>729271</v>
      </c>
      <c r="G23" s="6">
        <v>682820</v>
      </c>
      <c r="H23" s="6">
        <v>665685</v>
      </c>
      <c r="I23" s="6">
        <v>676810</v>
      </c>
      <c r="J23" s="6">
        <v>704230</v>
      </c>
      <c r="K23" s="6">
        <v>1371377</v>
      </c>
      <c r="L23" s="6">
        <v>1136879</v>
      </c>
      <c r="M23" s="6">
        <v>806936</v>
      </c>
      <c r="N23" s="6">
        <v>713878</v>
      </c>
      <c r="O23" s="6">
        <v>784736</v>
      </c>
      <c r="P23" s="6">
        <v>647573</v>
      </c>
      <c r="Q23" s="6">
        <v>565781</v>
      </c>
      <c r="R23" s="6">
        <v>637802</v>
      </c>
      <c r="S23" s="6">
        <v>766257</v>
      </c>
      <c r="T23" s="6">
        <v>662630</v>
      </c>
      <c r="U23" s="6">
        <v>493848</v>
      </c>
      <c r="V23" s="6">
        <v>570882</v>
      </c>
      <c r="W23" s="6">
        <v>591447</v>
      </c>
      <c r="X23" s="6">
        <v>650801</v>
      </c>
      <c r="Y23" s="45">
        <v>558812</v>
      </c>
      <c r="Z23" s="45">
        <v>585508</v>
      </c>
      <c r="AA23" s="45">
        <v>654329</v>
      </c>
      <c r="AB23" s="45">
        <v>703648</v>
      </c>
      <c r="AC23" s="45">
        <v>746709</v>
      </c>
      <c r="AD23" s="45">
        <v>768218</v>
      </c>
      <c r="AE23" s="45">
        <v>820432</v>
      </c>
      <c r="AF23" s="45">
        <v>788440</v>
      </c>
      <c r="AG23" s="45">
        <v>759984</v>
      </c>
    </row>
    <row r="24" spans="1:43">
      <c r="B24" t="s">
        <v>11</v>
      </c>
      <c r="C24" t="s">
        <v>5</v>
      </c>
      <c r="D24" t="s">
        <v>3</v>
      </c>
      <c r="E24" s="6">
        <v>33217</v>
      </c>
      <c r="F24" s="6">
        <v>39500</v>
      </c>
      <c r="G24" s="6">
        <v>48229</v>
      </c>
      <c r="H24" s="6">
        <v>34655</v>
      </c>
      <c r="I24" s="6">
        <v>47096</v>
      </c>
      <c r="J24" s="6">
        <v>47698</v>
      </c>
      <c r="K24" s="6">
        <v>21575</v>
      </c>
      <c r="L24" s="6">
        <v>24356</v>
      </c>
      <c r="M24" s="6">
        <v>47388</v>
      </c>
      <c r="N24" s="6">
        <v>42511</v>
      </c>
      <c r="O24" s="6">
        <v>40986</v>
      </c>
      <c r="P24" s="6">
        <v>51643</v>
      </c>
      <c r="Q24" s="6">
        <v>48288</v>
      </c>
      <c r="R24" s="6">
        <v>61043</v>
      </c>
      <c r="S24" s="6">
        <v>50626</v>
      </c>
      <c r="T24" s="6">
        <v>44556</v>
      </c>
      <c r="U24" s="6">
        <v>21236</v>
      </c>
      <c r="V24" s="6">
        <v>22237</v>
      </c>
      <c r="W24" s="6">
        <v>31236</v>
      </c>
      <c r="X24" s="6">
        <v>37111</v>
      </c>
      <c r="Y24" s="45">
        <v>29995</v>
      </c>
      <c r="Z24" s="45">
        <v>35462</v>
      </c>
      <c r="AA24" s="45">
        <v>43443</v>
      </c>
      <c r="AB24" s="45">
        <v>62799</v>
      </c>
      <c r="AC24" s="45">
        <v>53064</v>
      </c>
      <c r="AD24" s="45">
        <v>56375</v>
      </c>
      <c r="AE24" s="45">
        <v>60391</v>
      </c>
      <c r="AF24" s="45">
        <v>61822</v>
      </c>
      <c r="AG24" s="45">
        <v>51475</v>
      </c>
    </row>
    <row r="25" spans="1:43">
      <c r="C25" t="s">
        <v>6</v>
      </c>
      <c r="D25" t="s">
        <v>3</v>
      </c>
      <c r="E25" s="6">
        <v>27473</v>
      </c>
      <c r="F25" s="6">
        <v>29006</v>
      </c>
      <c r="G25" s="6">
        <v>31028</v>
      </c>
      <c r="H25" s="6">
        <v>26793</v>
      </c>
      <c r="I25" s="6">
        <v>26534</v>
      </c>
      <c r="J25" s="6">
        <v>23088</v>
      </c>
      <c r="K25" s="6">
        <v>22456</v>
      </c>
      <c r="L25" s="6">
        <v>26736</v>
      </c>
      <c r="M25" s="6">
        <v>28637</v>
      </c>
      <c r="N25" s="6">
        <v>32785</v>
      </c>
      <c r="O25" s="6">
        <v>33746</v>
      </c>
      <c r="P25" s="6">
        <v>33869</v>
      </c>
      <c r="Q25" s="6">
        <v>38889</v>
      </c>
      <c r="R25" s="6">
        <v>40189</v>
      </c>
      <c r="S25" s="6">
        <v>41485</v>
      </c>
      <c r="T25" s="6">
        <v>39181</v>
      </c>
      <c r="U25" s="6">
        <v>35049</v>
      </c>
      <c r="V25" s="6">
        <v>35722</v>
      </c>
      <c r="W25" s="6">
        <v>35794</v>
      </c>
      <c r="X25" s="6">
        <v>35486</v>
      </c>
      <c r="Y25" s="45">
        <v>35571</v>
      </c>
      <c r="Z25" s="45">
        <v>33614</v>
      </c>
      <c r="AA25" s="45">
        <v>48599</v>
      </c>
      <c r="AB25" s="45">
        <v>43638</v>
      </c>
      <c r="AC25" s="45">
        <v>44123</v>
      </c>
      <c r="AD25" s="45">
        <v>42316</v>
      </c>
      <c r="AE25" s="45">
        <v>52037</v>
      </c>
      <c r="AF25" s="45">
        <v>53305</v>
      </c>
      <c r="AG25" s="45">
        <v>50757</v>
      </c>
    </row>
    <row r="26" spans="1:43">
      <c r="C26" t="s">
        <v>3</v>
      </c>
      <c r="D26" t="s">
        <v>3</v>
      </c>
      <c r="E26" s="6">
        <v>60690</v>
      </c>
      <c r="F26" s="6">
        <v>68506</v>
      </c>
      <c r="G26" s="6">
        <v>79257</v>
      </c>
      <c r="H26" s="6">
        <v>61448</v>
      </c>
      <c r="I26" s="6">
        <v>73630</v>
      </c>
      <c r="J26" s="6">
        <v>70786</v>
      </c>
      <c r="K26" s="6">
        <v>44031</v>
      </c>
      <c r="L26" s="6">
        <v>51092</v>
      </c>
      <c r="M26" s="6">
        <v>76025</v>
      </c>
      <c r="N26" s="6">
        <v>75296</v>
      </c>
      <c r="O26" s="6">
        <v>74732</v>
      </c>
      <c r="P26" s="6">
        <v>85512</v>
      </c>
      <c r="Q26" s="6">
        <v>87177</v>
      </c>
      <c r="R26" s="6">
        <v>101232</v>
      </c>
      <c r="S26" s="6">
        <v>92111</v>
      </c>
      <c r="T26" s="6">
        <v>83737</v>
      </c>
      <c r="U26" s="6">
        <v>56285</v>
      </c>
      <c r="V26" s="6">
        <v>57959</v>
      </c>
      <c r="W26" s="6">
        <v>67030</v>
      </c>
      <c r="X26" s="6">
        <v>72597</v>
      </c>
      <c r="Y26" s="45">
        <v>65566</v>
      </c>
      <c r="Z26" s="45">
        <v>69076</v>
      </c>
      <c r="AA26" s="45">
        <v>92042</v>
      </c>
      <c r="AB26" s="45">
        <v>106437</v>
      </c>
      <c r="AC26" s="45">
        <v>97187</v>
      </c>
      <c r="AD26" s="45">
        <v>98690</v>
      </c>
      <c r="AE26" s="45">
        <v>112428</v>
      </c>
      <c r="AF26" s="45">
        <v>115127</v>
      </c>
      <c r="AG26" s="45">
        <v>102232</v>
      </c>
    </row>
    <row r="27" spans="1:43">
      <c r="U27" s="30">
        <f t="shared" ref="U27:W27" si="0">U12+U13+U15+U16+U18+U19+U21+U22+U24+U25</f>
        <v>9237974</v>
      </c>
      <c r="V27" s="30">
        <f t="shared" si="0"/>
        <v>5661580</v>
      </c>
      <c r="W27" s="30">
        <f t="shared" si="0"/>
        <v>4556617</v>
      </c>
      <c r="X27" s="30">
        <f t="shared" ref="X27:AF27" si="1">X12+X13+X15+X16+X18+X19+X21+X22+X24+X25</f>
        <v>5120971</v>
      </c>
      <c r="Y27" s="106">
        <f t="shared" si="1"/>
        <v>5160522</v>
      </c>
      <c r="Z27" s="106">
        <f t="shared" si="1"/>
        <v>5284650</v>
      </c>
      <c r="AA27" s="106">
        <f t="shared" si="1"/>
        <v>5701527</v>
      </c>
      <c r="AB27" s="106">
        <f t="shared" si="1"/>
        <v>5690558</v>
      </c>
      <c r="AC27" s="106">
        <f t="shared" si="1"/>
        <v>5262199</v>
      </c>
      <c r="AD27" s="106">
        <f t="shared" si="1"/>
        <v>4879696</v>
      </c>
      <c r="AE27" s="106">
        <f t="shared" si="1"/>
        <v>5128999</v>
      </c>
      <c r="AF27" s="106">
        <f t="shared" si="1"/>
        <v>5075088</v>
      </c>
      <c r="AG27" s="106"/>
      <c r="AO27" s="6"/>
    </row>
    <row r="28" spans="1:43">
      <c r="Y28" s="107" t="s">
        <v>126</v>
      </c>
      <c r="Z28" s="106"/>
      <c r="AA28" s="106"/>
      <c r="AB28" s="106"/>
      <c r="AC28" s="106"/>
      <c r="AD28" s="106"/>
      <c r="AE28" s="106"/>
      <c r="AF28" s="106"/>
      <c r="AG28" s="106"/>
    </row>
    <row r="29" spans="1:43" s="12" customFormat="1" ht="14.25">
      <c r="A29" s="11" t="s">
        <v>45</v>
      </c>
      <c r="V29" s="11"/>
      <c r="W29" s="11"/>
      <c r="X29" s="11"/>
      <c r="Y29" s="11"/>
      <c r="Z29" s="11"/>
      <c r="AA29" s="11"/>
      <c r="AB29" s="11"/>
    </row>
    <row r="31" spans="1:43">
      <c r="D31" s="1" t="s">
        <v>0</v>
      </c>
      <c r="G31" s="8" t="s">
        <v>21</v>
      </c>
      <c r="H31" t="s">
        <v>20</v>
      </c>
      <c r="I31" t="s">
        <v>19</v>
      </c>
      <c r="J31" t="s">
        <v>18</v>
      </c>
      <c r="K31" t="s">
        <v>17</v>
      </c>
      <c r="L31" t="s">
        <v>16</v>
      </c>
      <c r="M31" t="s">
        <v>15</v>
      </c>
      <c r="N31" t="s">
        <v>14</v>
      </c>
      <c r="O31" t="s">
        <v>13</v>
      </c>
      <c r="P31" t="s">
        <v>12</v>
      </c>
      <c r="Q31" t="s">
        <v>29</v>
      </c>
      <c r="R31" t="s">
        <v>28</v>
      </c>
      <c r="S31" t="s">
        <v>27</v>
      </c>
      <c r="T31" t="s">
        <v>26</v>
      </c>
      <c r="U31" t="s">
        <v>25</v>
      </c>
      <c r="V31" t="s">
        <v>24</v>
      </c>
      <c r="W31" t="s">
        <v>23</v>
      </c>
      <c r="X31" t="s">
        <v>22</v>
      </c>
      <c r="Y31" s="8" t="s">
        <v>31</v>
      </c>
      <c r="Z31" s="8" t="s">
        <v>33</v>
      </c>
      <c r="AA31" s="8" t="s">
        <v>34</v>
      </c>
      <c r="AB31" s="8" t="s">
        <v>35</v>
      </c>
      <c r="AC31" s="1" t="s">
        <v>38</v>
      </c>
      <c r="AD31" s="8" t="s">
        <v>39</v>
      </c>
      <c r="AE31" s="8" t="s">
        <v>40</v>
      </c>
      <c r="AF31" s="8" t="s">
        <v>41</v>
      </c>
      <c r="AG31" s="8" t="s">
        <v>42</v>
      </c>
      <c r="AH31" s="8" t="s">
        <v>52</v>
      </c>
      <c r="AI31" s="8" t="s">
        <v>53</v>
      </c>
      <c r="AJ31" s="8" t="s">
        <v>54</v>
      </c>
      <c r="AK31" s="8" t="s">
        <v>55</v>
      </c>
      <c r="AL31" s="8" t="s">
        <v>56</v>
      </c>
      <c r="AM31" s="8" t="s">
        <v>57</v>
      </c>
      <c r="AN31" s="8" t="s">
        <v>58</v>
      </c>
      <c r="AO31" s="8" t="s">
        <v>59</v>
      </c>
      <c r="AQ31" s="1"/>
    </row>
    <row r="32" spans="1:43">
      <c r="B32" s="1" t="s">
        <v>1</v>
      </c>
      <c r="C32" s="1" t="s">
        <v>2</v>
      </c>
      <c r="AP32" s="5"/>
      <c r="AQ32" s="5"/>
    </row>
    <row r="33" spans="1:68">
      <c r="B33" t="s">
        <v>4</v>
      </c>
      <c r="C33" t="s">
        <v>5</v>
      </c>
      <c r="D33" t="s">
        <v>3</v>
      </c>
      <c r="G33" s="9">
        <f>AVERAGE(E9:G9)</f>
        <v>3322290</v>
      </c>
      <c r="H33" s="9">
        <f t="shared" ref="H33:AO37" si="2">AVERAGE(F9:H9)</f>
        <v>3296666.3333333335</v>
      </c>
      <c r="I33" s="9">
        <f t="shared" si="2"/>
        <v>3398624.3333333335</v>
      </c>
      <c r="J33" s="9">
        <f t="shared" si="2"/>
        <v>3373052</v>
      </c>
      <c r="K33" s="9">
        <f t="shared" si="2"/>
        <v>3924383.6666666665</v>
      </c>
      <c r="L33" s="9">
        <f t="shared" si="2"/>
        <v>3967081.3333333335</v>
      </c>
      <c r="M33" s="9">
        <f t="shared" si="2"/>
        <v>3933709.6666666665</v>
      </c>
      <c r="N33" s="9">
        <f t="shared" si="2"/>
        <v>3302768.6666666665</v>
      </c>
      <c r="O33" s="9">
        <f t="shared" si="2"/>
        <v>3298852.6666666665</v>
      </c>
      <c r="P33" s="9">
        <f t="shared" si="2"/>
        <v>3359395.6666666665</v>
      </c>
      <c r="Q33" s="9">
        <f t="shared" si="2"/>
        <v>3233799</v>
      </c>
      <c r="R33" s="9">
        <f>AVERAGE(P9:R9)</f>
        <v>3135479.6666666665</v>
      </c>
      <c r="S33" s="9">
        <f t="shared" si="2"/>
        <v>3143636.6666666665</v>
      </c>
      <c r="T33" s="9">
        <f t="shared" si="2"/>
        <v>3347651.6666666665</v>
      </c>
      <c r="U33" s="9">
        <f t="shared" si="2"/>
        <v>4833007.666666667</v>
      </c>
      <c r="V33" s="9">
        <f t="shared" si="2"/>
        <v>5164378.333333333</v>
      </c>
      <c r="W33" s="9">
        <f t="shared" si="2"/>
        <v>5194856</v>
      </c>
      <c r="X33" s="9">
        <f t="shared" si="2"/>
        <v>4007161</v>
      </c>
      <c r="Y33" s="9">
        <f t="shared" si="2"/>
        <v>3871804</v>
      </c>
      <c r="Z33" s="9">
        <f t="shared" si="2"/>
        <v>4047038</v>
      </c>
      <c r="AA33" s="9">
        <f t="shared" si="2"/>
        <v>4113001.6666666665</v>
      </c>
      <c r="AB33" s="9">
        <f t="shared" si="2"/>
        <v>4159934.3333333335</v>
      </c>
      <c r="AC33" s="9">
        <f t="shared" si="2"/>
        <v>4059271</v>
      </c>
      <c r="AD33" s="9">
        <f t="shared" si="2"/>
        <v>3764415.3333333335</v>
      </c>
      <c r="AE33" s="9">
        <f>AVERAGE(AC9:AE9)</f>
        <v>3531848.3333333335</v>
      </c>
      <c r="AF33" s="9">
        <f t="shared" si="2"/>
        <v>3427944.3333333335</v>
      </c>
      <c r="AG33" s="178">
        <f t="shared" si="2"/>
        <v>3334239</v>
      </c>
      <c r="AH33" s="70">
        <f t="shared" si="2"/>
        <v>3245531</v>
      </c>
      <c r="AI33" s="70">
        <f t="shared" si="2"/>
        <v>3079530</v>
      </c>
      <c r="AJ33" s="70" t="e">
        <f t="shared" si="2"/>
        <v>#DIV/0!</v>
      </c>
      <c r="AK33" s="70" t="e">
        <f t="shared" si="2"/>
        <v>#DIV/0!</v>
      </c>
      <c r="AL33" s="70" t="e">
        <f t="shared" si="2"/>
        <v>#DIV/0!</v>
      </c>
      <c r="AM33" s="70" t="e">
        <f t="shared" si="2"/>
        <v>#DIV/0!</v>
      </c>
      <c r="AN33" s="70" t="e">
        <f t="shared" si="2"/>
        <v>#DIV/0!</v>
      </c>
      <c r="AO33" s="70" t="e">
        <f t="shared" si="2"/>
        <v>#DIV/0!</v>
      </c>
      <c r="AP33" s="9"/>
      <c r="AQ33" s="9"/>
    </row>
    <row r="34" spans="1:68">
      <c r="C34" t="s">
        <v>6</v>
      </c>
      <c r="D34" t="s">
        <v>3</v>
      </c>
      <c r="G34" s="9">
        <f>AVERAGE(E10:G10)</f>
        <v>1112962.3333333333</v>
      </c>
      <c r="H34" s="9">
        <f t="shared" si="2"/>
        <v>1141507.3333333333</v>
      </c>
      <c r="I34" s="9">
        <f t="shared" si="2"/>
        <v>1165787.3333333333</v>
      </c>
      <c r="J34" s="9">
        <f t="shared" si="2"/>
        <v>1162680.3333333333</v>
      </c>
      <c r="K34" s="9">
        <f t="shared" si="2"/>
        <v>1175202.3333333333</v>
      </c>
      <c r="L34" s="9">
        <f t="shared" si="2"/>
        <v>1146449.6666666667</v>
      </c>
      <c r="M34" s="9">
        <f t="shared" si="2"/>
        <v>1148003.6666666667</v>
      </c>
      <c r="N34" s="9">
        <f t="shared" si="2"/>
        <v>1137643.6666666667</v>
      </c>
      <c r="O34" s="9">
        <f t="shared" si="2"/>
        <v>1165895</v>
      </c>
      <c r="P34" s="9">
        <f t="shared" si="2"/>
        <v>1182637</v>
      </c>
      <c r="Q34" s="9">
        <f t="shared" si="2"/>
        <v>1193947</v>
      </c>
      <c r="R34" s="9">
        <f t="shared" si="2"/>
        <v>1216680.6666666667</v>
      </c>
      <c r="S34" s="9">
        <f t="shared" si="2"/>
        <v>1264070</v>
      </c>
      <c r="T34" s="9">
        <f t="shared" si="2"/>
        <v>1304319.6666666667</v>
      </c>
      <c r="U34" s="9">
        <f t="shared" si="2"/>
        <v>1437235.6666666667</v>
      </c>
      <c r="V34" s="9">
        <f t="shared" si="2"/>
        <v>1378042.6666666667</v>
      </c>
      <c r="W34" s="9">
        <f t="shared" si="2"/>
        <v>1290534.3333333333</v>
      </c>
      <c r="X34" s="9">
        <f t="shared" si="2"/>
        <v>1105895</v>
      </c>
      <c r="Y34" s="9">
        <f t="shared" si="2"/>
        <v>1074232.6666666667</v>
      </c>
      <c r="Z34" s="9">
        <f t="shared" si="2"/>
        <v>1141676.3333333333</v>
      </c>
      <c r="AA34" s="9">
        <f t="shared" si="2"/>
        <v>1269231.3333333333</v>
      </c>
      <c r="AB34" s="9">
        <f t="shared" si="2"/>
        <v>1398977.3333333333</v>
      </c>
      <c r="AC34" s="9">
        <f t="shared" si="2"/>
        <v>1492157</v>
      </c>
      <c r="AD34" s="9">
        <f t="shared" si="2"/>
        <v>1513069</v>
      </c>
      <c r="AE34" s="9">
        <f t="shared" si="2"/>
        <v>1558449.6666666667</v>
      </c>
      <c r="AF34" s="9">
        <f t="shared" si="2"/>
        <v>1599983.3333333333</v>
      </c>
      <c r="AG34" s="178">
        <f t="shared" si="2"/>
        <v>1619918</v>
      </c>
      <c r="AH34" s="70">
        <f t="shared" si="2"/>
        <v>1621205</v>
      </c>
      <c r="AI34" s="70">
        <f t="shared" si="2"/>
        <v>1578854</v>
      </c>
      <c r="AJ34" s="70" t="e">
        <f t="shared" si="2"/>
        <v>#DIV/0!</v>
      </c>
      <c r="AK34" s="70" t="e">
        <f t="shared" si="2"/>
        <v>#DIV/0!</v>
      </c>
      <c r="AL34" s="70" t="e">
        <f t="shared" si="2"/>
        <v>#DIV/0!</v>
      </c>
      <c r="AM34" s="70" t="e">
        <f t="shared" si="2"/>
        <v>#DIV/0!</v>
      </c>
      <c r="AN34" s="70" t="e">
        <f t="shared" si="2"/>
        <v>#DIV/0!</v>
      </c>
      <c r="AO34" s="70" t="e">
        <f t="shared" si="2"/>
        <v>#DIV/0!</v>
      </c>
      <c r="AP34" s="9"/>
      <c r="AQ34" s="9"/>
    </row>
    <row r="35" spans="1:68" s="30" customFormat="1">
      <c r="C35" s="30" t="s">
        <v>3</v>
      </c>
      <c r="D35" s="30" t="s">
        <v>3</v>
      </c>
      <c r="G35" s="71">
        <f>AVERAGE(E11:G11)</f>
        <v>4435252.333333333</v>
      </c>
      <c r="H35" s="71">
        <f t="shared" si="2"/>
        <v>4438173.666666667</v>
      </c>
      <c r="I35" s="71">
        <f t="shared" si="2"/>
        <v>4564411.666666667</v>
      </c>
      <c r="J35" s="71">
        <f t="shared" si="2"/>
        <v>4535732.333333333</v>
      </c>
      <c r="K35" s="71">
        <f t="shared" si="2"/>
        <v>5099586</v>
      </c>
      <c r="L35" s="71">
        <f t="shared" si="2"/>
        <v>5113531</v>
      </c>
      <c r="M35" s="71">
        <f t="shared" si="2"/>
        <v>5081713.333333333</v>
      </c>
      <c r="N35" s="71">
        <f t="shared" si="2"/>
        <v>4440412.333333333</v>
      </c>
      <c r="O35" s="71">
        <f t="shared" si="2"/>
        <v>4464747.666666667</v>
      </c>
      <c r="P35" s="71">
        <f t="shared" si="2"/>
        <v>4542032.666666667</v>
      </c>
      <c r="Q35" s="71">
        <f t="shared" si="2"/>
        <v>4427746</v>
      </c>
      <c r="R35" s="71">
        <f t="shared" si="2"/>
        <v>4352160.333333333</v>
      </c>
      <c r="S35" s="71">
        <f t="shared" si="2"/>
        <v>4407706.666666667</v>
      </c>
      <c r="T35" s="71">
        <f t="shared" si="2"/>
        <v>4651971.333333333</v>
      </c>
      <c r="U35" s="71">
        <f t="shared" si="2"/>
        <v>6270243.333333333</v>
      </c>
      <c r="V35" s="71">
        <f t="shared" si="2"/>
        <v>6542421</v>
      </c>
      <c r="W35" s="71">
        <f t="shared" si="2"/>
        <v>6485390.333333333</v>
      </c>
      <c r="X35" s="71">
        <f>AVERAGE(V11:X11)</f>
        <v>5113056</v>
      </c>
      <c r="Y35" s="71">
        <f>AVERAGE(W11:Y11)</f>
        <v>4946034.666666667</v>
      </c>
      <c r="Z35" s="71">
        <f t="shared" si="2"/>
        <v>5188708.666666667</v>
      </c>
      <c r="AA35" s="71">
        <f t="shared" si="2"/>
        <v>5382223.333333333</v>
      </c>
      <c r="AB35" s="71">
        <f t="shared" si="2"/>
        <v>5558901</v>
      </c>
      <c r="AC35" s="71">
        <f t="shared" si="2"/>
        <v>5551415.666666667</v>
      </c>
      <c r="AD35" s="71">
        <f t="shared" si="2"/>
        <v>5277476.333333333</v>
      </c>
      <c r="AE35" s="71">
        <f t="shared" si="2"/>
        <v>5090291.666666667</v>
      </c>
      <c r="AF35" s="71">
        <f t="shared" si="2"/>
        <v>5027925.333333333</v>
      </c>
      <c r="AG35" s="179">
        <f t="shared" si="2"/>
        <v>4954152.666666667</v>
      </c>
      <c r="AH35" s="72">
        <f t="shared" si="2"/>
        <v>4866731.5</v>
      </c>
      <c r="AI35" s="72">
        <f t="shared" si="2"/>
        <v>4658379</v>
      </c>
      <c r="AJ35" s="72" t="e">
        <f t="shared" si="2"/>
        <v>#DIV/0!</v>
      </c>
      <c r="AK35" s="72" t="e">
        <f t="shared" si="2"/>
        <v>#DIV/0!</v>
      </c>
      <c r="AL35" s="72" t="e">
        <f t="shared" si="2"/>
        <v>#DIV/0!</v>
      </c>
      <c r="AM35" s="72" t="e">
        <f t="shared" si="2"/>
        <v>#DIV/0!</v>
      </c>
      <c r="AN35" s="72" t="e">
        <f t="shared" si="2"/>
        <v>#DIV/0!</v>
      </c>
      <c r="AO35" s="72" t="e">
        <f t="shared" si="2"/>
        <v>#DIV/0!</v>
      </c>
      <c r="AP35" s="71"/>
      <c r="AQ35" s="71"/>
    </row>
    <row r="36" spans="1:68" s="20" customFormat="1">
      <c r="B36" s="21" t="s">
        <v>7</v>
      </c>
      <c r="C36" s="21" t="s">
        <v>5</v>
      </c>
      <c r="D36" s="20" t="s">
        <v>3</v>
      </c>
      <c r="G36" s="73">
        <f>AVERAGE(E12:G12)</f>
        <v>652935.66666666663</v>
      </c>
      <c r="H36" s="73">
        <f t="shared" si="2"/>
        <v>606645</v>
      </c>
      <c r="I36" s="73">
        <f t="shared" si="2"/>
        <v>630454</v>
      </c>
      <c r="J36" s="73">
        <f t="shared" si="2"/>
        <v>639698.66666666663</v>
      </c>
      <c r="K36" s="73">
        <f t="shared" si="2"/>
        <v>669755.66666666663</v>
      </c>
      <c r="L36" s="73">
        <f t="shared" si="2"/>
        <v>616629.33333333337</v>
      </c>
      <c r="M36" s="73">
        <f t="shared" si="2"/>
        <v>573268.66666666663</v>
      </c>
      <c r="N36" s="73">
        <f t="shared" si="2"/>
        <v>527671.66666666663</v>
      </c>
      <c r="O36" s="73">
        <f t="shared" si="2"/>
        <v>575928.33333333337</v>
      </c>
      <c r="P36" s="73">
        <f t="shared" si="2"/>
        <v>607611.33333333337</v>
      </c>
      <c r="Q36" s="73">
        <f t="shared" si="2"/>
        <v>597544.33333333337</v>
      </c>
      <c r="R36" s="73">
        <f t="shared" si="2"/>
        <v>590296</v>
      </c>
      <c r="S36" s="73">
        <f t="shared" si="2"/>
        <v>575006.33333333337</v>
      </c>
      <c r="T36" s="73">
        <f t="shared" si="2"/>
        <v>602445.33333333337</v>
      </c>
      <c r="U36" s="73">
        <f t="shared" si="2"/>
        <v>733872.33333333337</v>
      </c>
      <c r="V36" s="73">
        <f t="shared" si="2"/>
        <v>680175.33333333337</v>
      </c>
      <c r="W36" s="73">
        <f t="shared" si="2"/>
        <v>626797.66666666663</v>
      </c>
      <c r="X36" s="73">
        <f t="shared" si="2"/>
        <v>481195</v>
      </c>
      <c r="Y36" s="73">
        <f t="shared" si="2"/>
        <v>551910</v>
      </c>
      <c r="Z36" s="73">
        <f t="shared" si="2"/>
        <v>622086.66666666663</v>
      </c>
      <c r="AA36" s="73">
        <f t="shared" si="2"/>
        <v>681354</v>
      </c>
      <c r="AB36" s="73">
        <f t="shared" si="2"/>
        <v>727254.66666666663</v>
      </c>
      <c r="AC36" s="73">
        <f t="shared" si="2"/>
        <v>744843.33333333337</v>
      </c>
      <c r="AD36" s="73">
        <f t="shared" si="2"/>
        <v>699188.66666666663</v>
      </c>
      <c r="AE36" s="73">
        <f t="shared" si="2"/>
        <v>650427.66666666663</v>
      </c>
      <c r="AF36" s="73">
        <f t="shared" si="2"/>
        <v>621118.33333333337</v>
      </c>
      <c r="AG36" s="73">
        <f t="shared" si="2"/>
        <v>610615</v>
      </c>
      <c r="AH36" s="73">
        <f t="shared" si="2"/>
        <v>592334.5</v>
      </c>
      <c r="AI36" s="73">
        <f t="shared" si="2"/>
        <v>566782</v>
      </c>
      <c r="AJ36" s="73" t="e">
        <f t="shared" si="2"/>
        <v>#DIV/0!</v>
      </c>
      <c r="AK36" s="73" t="e">
        <f t="shared" si="2"/>
        <v>#DIV/0!</v>
      </c>
      <c r="AL36" s="73" t="e">
        <f t="shared" si="2"/>
        <v>#DIV/0!</v>
      </c>
      <c r="AM36" s="73" t="e">
        <f t="shared" si="2"/>
        <v>#DIV/0!</v>
      </c>
      <c r="AN36" s="73" t="e">
        <f t="shared" si="2"/>
        <v>#DIV/0!</v>
      </c>
      <c r="AO36" s="73" t="e">
        <f t="shared" si="2"/>
        <v>#DIV/0!</v>
      </c>
      <c r="AP36" s="23"/>
      <c r="AQ36" s="23"/>
    </row>
    <row r="37" spans="1:68" s="20" customFormat="1">
      <c r="B37" s="21"/>
      <c r="C37" s="21" t="s">
        <v>6</v>
      </c>
      <c r="D37" s="20" t="s">
        <v>3</v>
      </c>
      <c r="G37" s="73">
        <f>AVERAGE(E13:G13)</f>
        <v>363906.33333333331</v>
      </c>
      <c r="H37" s="73">
        <f t="shared" si="2"/>
        <v>363712</v>
      </c>
      <c r="I37" s="73">
        <f t="shared" si="2"/>
        <v>368483</v>
      </c>
      <c r="J37" s="73">
        <f t="shared" si="2"/>
        <v>368530.33333333331</v>
      </c>
      <c r="K37" s="73">
        <f t="shared" si="2"/>
        <v>364296.33333333331</v>
      </c>
      <c r="L37" s="73">
        <f t="shared" si="2"/>
        <v>360660.33333333331</v>
      </c>
      <c r="M37" s="73">
        <f t="shared" si="2"/>
        <v>361632.66666666669</v>
      </c>
      <c r="N37" s="73">
        <f t="shared" si="2"/>
        <v>366516.33333333331</v>
      </c>
      <c r="O37" s="73">
        <f t="shared" si="2"/>
        <v>379504.66666666669</v>
      </c>
      <c r="P37" s="73">
        <f t="shared" si="2"/>
        <v>391128</v>
      </c>
      <c r="Q37" s="73">
        <f t="shared" si="2"/>
        <v>393817</v>
      </c>
      <c r="R37" s="73">
        <f t="shared" si="2"/>
        <v>394443.33333333331</v>
      </c>
      <c r="S37" s="73">
        <f t="shared" si="2"/>
        <v>399475.66666666669</v>
      </c>
      <c r="T37" s="73">
        <f t="shared" si="2"/>
        <v>405236.66666666669</v>
      </c>
      <c r="U37" s="73">
        <f t="shared" si="2"/>
        <v>402682.33333333331</v>
      </c>
      <c r="V37" s="73">
        <f t="shared" si="2"/>
        <v>374860.66666666669</v>
      </c>
      <c r="W37" s="73">
        <f t="shared" si="2"/>
        <v>351804.66666666669</v>
      </c>
      <c r="X37" s="73">
        <f t="shared" si="2"/>
        <v>327775.66666666669</v>
      </c>
      <c r="Y37" s="73">
        <f t="shared" si="2"/>
        <v>316752.33333333331</v>
      </c>
      <c r="Z37" s="73">
        <f t="shared" si="2"/>
        <v>326861.66666666669</v>
      </c>
      <c r="AA37" s="73">
        <f t="shared" si="2"/>
        <v>357113</v>
      </c>
      <c r="AB37" s="73">
        <f t="shared" si="2"/>
        <v>397149.33333333331</v>
      </c>
      <c r="AC37" s="73">
        <f t="shared" si="2"/>
        <v>430544.66666666669</v>
      </c>
      <c r="AD37" s="73">
        <f t="shared" si="2"/>
        <v>448946.33333333331</v>
      </c>
      <c r="AE37" s="73">
        <f t="shared" si="2"/>
        <v>471929.33333333331</v>
      </c>
      <c r="AF37" s="73">
        <f t="shared" si="2"/>
        <v>489838</v>
      </c>
      <c r="AG37" s="73">
        <f t="shared" si="2"/>
        <v>499028.33333333331</v>
      </c>
      <c r="AH37" s="73">
        <f t="shared" si="2"/>
        <v>501173</v>
      </c>
      <c r="AI37" s="73">
        <f t="shared" si="2"/>
        <v>488626</v>
      </c>
      <c r="AJ37" s="73" t="e">
        <f t="shared" si="2"/>
        <v>#DIV/0!</v>
      </c>
      <c r="AK37" s="73" t="e">
        <f t="shared" si="2"/>
        <v>#DIV/0!</v>
      </c>
      <c r="AL37" s="73" t="e">
        <f t="shared" si="2"/>
        <v>#DIV/0!</v>
      </c>
      <c r="AM37" s="73" t="e">
        <f t="shared" si="2"/>
        <v>#DIV/0!</v>
      </c>
      <c r="AN37" s="73" t="e">
        <f t="shared" si="2"/>
        <v>#DIV/0!</v>
      </c>
      <c r="AO37" s="73" t="e">
        <f t="shared" si="2"/>
        <v>#DIV/0!</v>
      </c>
      <c r="AP37" s="23"/>
      <c r="AQ37" s="23"/>
      <c r="AT37" s="23"/>
    </row>
    <row r="38" spans="1:68" s="20" customFormat="1">
      <c r="B38" s="21" t="s">
        <v>8</v>
      </c>
      <c r="C38" s="21" t="s">
        <v>5</v>
      </c>
      <c r="D38" s="20" t="s">
        <v>3</v>
      </c>
      <c r="G38" s="73">
        <f>AVERAGE(E15:G15)</f>
        <v>1287968.6666666667</v>
      </c>
      <c r="H38" s="73">
        <f t="shared" ref="H38:AO39" si="3">AVERAGE(F15:H15)</f>
        <v>1224466.3333333333</v>
      </c>
      <c r="I38" s="73">
        <f t="shared" si="3"/>
        <v>1246394.3333333333</v>
      </c>
      <c r="J38" s="73">
        <f t="shared" si="3"/>
        <v>1207615.3333333333</v>
      </c>
      <c r="K38" s="73">
        <f t="shared" si="3"/>
        <v>1400390.3333333333</v>
      </c>
      <c r="L38" s="73">
        <f t="shared" si="3"/>
        <v>1348951</v>
      </c>
      <c r="M38" s="73">
        <f t="shared" si="3"/>
        <v>1328880.3333333333</v>
      </c>
      <c r="N38" s="73">
        <f t="shared" si="3"/>
        <v>1141040.6666666667</v>
      </c>
      <c r="O38" s="73">
        <f t="shared" si="3"/>
        <v>1225395.3333333333</v>
      </c>
      <c r="P38" s="73">
        <f t="shared" si="3"/>
        <v>1288507.3333333333</v>
      </c>
      <c r="Q38" s="73">
        <f t="shared" si="3"/>
        <v>1241999.3333333333</v>
      </c>
      <c r="R38" s="73">
        <f t="shared" si="3"/>
        <v>1210678.3333333333</v>
      </c>
      <c r="S38" s="73">
        <f t="shared" si="3"/>
        <v>1191358.6666666667</v>
      </c>
      <c r="T38" s="73">
        <f t="shared" si="3"/>
        <v>1283403.6666666667</v>
      </c>
      <c r="U38" s="73">
        <f t="shared" si="3"/>
        <v>2196852.6666666665</v>
      </c>
      <c r="V38" s="73">
        <f t="shared" si="3"/>
        <v>2426715.3333333335</v>
      </c>
      <c r="W38" s="73">
        <f t="shared" si="3"/>
        <v>2447999.6666666665</v>
      </c>
      <c r="X38" s="73">
        <f t="shared" si="3"/>
        <v>1698974.6666666667</v>
      </c>
      <c r="Y38" s="73">
        <f t="shared" si="3"/>
        <v>1617068</v>
      </c>
      <c r="Z38" s="73">
        <f t="shared" si="3"/>
        <v>1751761.6666666667</v>
      </c>
      <c r="AA38" s="73">
        <f t="shared" si="3"/>
        <v>1788551</v>
      </c>
      <c r="AB38" s="73">
        <f t="shared" si="3"/>
        <v>1726102</v>
      </c>
      <c r="AC38" s="73">
        <f t="shared" si="3"/>
        <v>1549749.6666666667</v>
      </c>
      <c r="AD38" s="73">
        <f t="shared" si="3"/>
        <v>1339492.6666666667</v>
      </c>
      <c r="AE38" s="73">
        <f t="shared" si="3"/>
        <v>1173992.6666666667</v>
      </c>
      <c r="AF38" s="73">
        <f t="shared" si="3"/>
        <v>1100727.3333333333</v>
      </c>
      <c r="AG38" s="73">
        <f t="shared" si="3"/>
        <v>1041242.6666666666</v>
      </c>
      <c r="AH38" s="73">
        <f t="shared" si="3"/>
        <v>1016367</v>
      </c>
      <c r="AI38" s="73">
        <f t="shared" si="3"/>
        <v>970748</v>
      </c>
      <c r="AJ38" s="73" t="e">
        <f t="shared" si="3"/>
        <v>#DIV/0!</v>
      </c>
      <c r="AK38" s="73" t="e">
        <f t="shared" si="3"/>
        <v>#DIV/0!</v>
      </c>
      <c r="AL38" s="73" t="e">
        <f t="shared" si="3"/>
        <v>#DIV/0!</v>
      </c>
      <c r="AM38" s="73" t="e">
        <f t="shared" si="3"/>
        <v>#DIV/0!</v>
      </c>
      <c r="AN38" s="73" t="e">
        <f t="shared" si="3"/>
        <v>#DIV/0!</v>
      </c>
      <c r="AO38" s="73" t="e">
        <f t="shared" si="3"/>
        <v>#DIV/0!</v>
      </c>
      <c r="AP38" s="23"/>
      <c r="AQ38" s="23"/>
      <c r="AT38" s="22"/>
    </row>
    <row r="39" spans="1:68" s="20" customFormat="1">
      <c r="B39" s="21"/>
      <c r="C39" s="21" t="s">
        <v>6</v>
      </c>
      <c r="D39" s="20" t="s">
        <v>3</v>
      </c>
      <c r="G39" s="73">
        <f>AVERAGE(E16:G16)</f>
        <v>523611</v>
      </c>
      <c r="H39" s="73">
        <f t="shared" si="3"/>
        <v>541144.66666666663</v>
      </c>
      <c r="I39" s="73">
        <f t="shared" si="3"/>
        <v>558806.33333333337</v>
      </c>
      <c r="J39" s="73">
        <f t="shared" si="3"/>
        <v>562104.33333333337</v>
      </c>
      <c r="K39" s="73">
        <f t="shared" si="3"/>
        <v>582339.66666666663</v>
      </c>
      <c r="L39" s="73">
        <f t="shared" si="3"/>
        <v>557776.33333333337</v>
      </c>
      <c r="M39" s="73">
        <f t="shared" si="3"/>
        <v>556023.33333333337</v>
      </c>
      <c r="N39" s="73">
        <f t="shared" si="3"/>
        <v>541194.66666666663</v>
      </c>
      <c r="O39" s="73">
        <f t="shared" si="3"/>
        <v>554916</v>
      </c>
      <c r="P39" s="73">
        <f t="shared" si="3"/>
        <v>554563.33333333337</v>
      </c>
      <c r="Q39" s="73">
        <f t="shared" si="3"/>
        <v>556409</v>
      </c>
      <c r="R39" s="73">
        <f t="shared" si="3"/>
        <v>571578.66666666663</v>
      </c>
      <c r="S39" s="73">
        <f t="shared" si="3"/>
        <v>590605.66666666663</v>
      </c>
      <c r="T39" s="73">
        <f t="shared" si="3"/>
        <v>614399.33333333337</v>
      </c>
      <c r="U39" s="73">
        <f t="shared" si="3"/>
        <v>733718.33333333337</v>
      </c>
      <c r="V39" s="73">
        <f t="shared" si="3"/>
        <v>722712.66666666663</v>
      </c>
      <c r="W39" s="73">
        <f t="shared" si="3"/>
        <v>674297.66666666663</v>
      </c>
      <c r="X39" s="73">
        <f t="shared" si="3"/>
        <v>535598</v>
      </c>
      <c r="Y39" s="73">
        <f t="shared" si="3"/>
        <v>509351.66666666669</v>
      </c>
      <c r="Z39" s="73">
        <f t="shared" si="3"/>
        <v>549665</v>
      </c>
      <c r="AA39" s="73">
        <f t="shared" si="3"/>
        <v>606050</v>
      </c>
      <c r="AB39" s="73">
        <f t="shared" si="3"/>
        <v>667116.33333333337</v>
      </c>
      <c r="AC39" s="73">
        <f t="shared" si="3"/>
        <v>704695</v>
      </c>
      <c r="AD39" s="73">
        <f t="shared" si="3"/>
        <v>709281.66666666663</v>
      </c>
      <c r="AE39" s="73">
        <f t="shared" si="3"/>
        <v>717137.66666666663</v>
      </c>
      <c r="AF39" s="73">
        <f t="shared" si="3"/>
        <v>721806.33333333337</v>
      </c>
      <c r="AG39" s="73">
        <f t="shared" si="3"/>
        <v>727744.66666666663</v>
      </c>
      <c r="AH39" s="73">
        <f t="shared" si="3"/>
        <v>730295</v>
      </c>
      <c r="AI39" s="73">
        <f t="shared" si="3"/>
        <v>719003</v>
      </c>
      <c r="AJ39" s="73" t="e">
        <f t="shared" si="3"/>
        <v>#DIV/0!</v>
      </c>
      <c r="AK39" s="73" t="e">
        <f t="shared" si="3"/>
        <v>#DIV/0!</v>
      </c>
      <c r="AL39" s="73" t="e">
        <f t="shared" si="3"/>
        <v>#DIV/0!</v>
      </c>
      <c r="AM39" s="73" t="e">
        <f t="shared" si="3"/>
        <v>#DIV/0!</v>
      </c>
      <c r="AN39" s="73" t="e">
        <f t="shared" si="3"/>
        <v>#DIV/0!</v>
      </c>
      <c r="AO39" s="73" t="e">
        <f t="shared" si="3"/>
        <v>#DIV/0!</v>
      </c>
      <c r="AP39" s="23"/>
      <c r="AQ39" s="23"/>
    </row>
    <row r="40" spans="1:68" s="20" customFormat="1">
      <c r="B40" s="21" t="s">
        <v>9</v>
      </c>
      <c r="C40" s="21" t="s">
        <v>5</v>
      </c>
      <c r="D40" s="20" t="s">
        <v>3</v>
      </c>
      <c r="G40" s="73">
        <f>AVERAGE(E18:G18)</f>
        <v>697280</v>
      </c>
      <c r="H40" s="73">
        <f t="shared" ref="H40:AO41" si="4">AVERAGE(F18:H18)</f>
        <v>800508</v>
      </c>
      <c r="I40" s="73">
        <f t="shared" si="4"/>
        <v>868603.33333333337</v>
      </c>
      <c r="J40" s="73">
        <f t="shared" si="4"/>
        <v>865132.66666666663</v>
      </c>
      <c r="K40" s="73">
        <f t="shared" si="4"/>
        <v>963683</v>
      </c>
      <c r="L40" s="73">
        <f t="shared" si="4"/>
        <v>967683.66666666663</v>
      </c>
      <c r="M40" s="73">
        <f t="shared" si="4"/>
        <v>966390</v>
      </c>
      <c r="N40" s="73">
        <f t="shared" si="4"/>
        <v>779032</v>
      </c>
      <c r="O40" s="73">
        <f t="shared" si="4"/>
        <v>752564.66666666663</v>
      </c>
      <c r="P40" s="73">
        <f t="shared" si="4"/>
        <v>765351.33333333337</v>
      </c>
      <c r="Q40" s="73">
        <f t="shared" si="4"/>
        <v>742347.66666666663</v>
      </c>
      <c r="R40" s="73">
        <f t="shared" si="4"/>
        <v>723808</v>
      </c>
      <c r="S40" s="73">
        <f t="shared" si="4"/>
        <v>744730</v>
      </c>
      <c r="T40" s="73">
        <f t="shared" si="4"/>
        <v>801259.33333333337</v>
      </c>
      <c r="U40" s="73">
        <f t="shared" si="4"/>
        <v>1300811.3333333333</v>
      </c>
      <c r="V40" s="73">
        <f t="shared" si="4"/>
        <v>1514372.3333333333</v>
      </c>
      <c r="W40" s="73">
        <f t="shared" si="4"/>
        <v>1603283.3333333333</v>
      </c>
      <c r="X40" s="73">
        <f t="shared" si="4"/>
        <v>1254484.6666666667</v>
      </c>
      <c r="Y40" s="73">
        <f t="shared" si="4"/>
        <v>1135069.3333333333</v>
      </c>
      <c r="Z40" s="73">
        <f t="shared" si="4"/>
        <v>1108437.3333333333</v>
      </c>
      <c r="AA40" s="73">
        <f t="shared" si="4"/>
        <v>1082363.3333333333</v>
      </c>
      <c r="AB40" s="73">
        <f t="shared" si="4"/>
        <v>1090739</v>
      </c>
      <c r="AC40" s="73">
        <f t="shared" si="4"/>
        <v>1093245</v>
      </c>
      <c r="AD40" s="73">
        <f t="shared" si="4"/>
        <v>1013810.6666666666</v>
      </c>
      <c r="AE40" s="73">
        <f t="shared" si="4"/>
        <v>963165.66666666663</v>
      </c>
      <c r="AF40" s="73">
        <f t="shared" si="4"/>
        <v>951346.66666666663</v>
      </c>
      <c r="AG40" s="73">
        <f t="shared" si="4"/>
        <v>933498</v>
      </c>
      <c r="AH40" s="73">
        <f t="shared" si="4"/>
        <v>904029.5</v>
      </c>
      <c r="AI40" s="73">
        <f t="shared" si="4"/>
        <v>825019</v>
      </c>
      <c r="AJ40" s="73" t="e">
        <f t="shared" si="4"/>
        <v>#DIV/0!</v>
      </c>
      <c r="AK40" s="73" t="e">
        <f t="shared" si="4"/>
        <v>#DIV/0!</v>
      </c>
      <c r="AL40" s="73" t="e">
        <f t="shared" si="4"/>
        <v>#DIV/0!</v>
      </c>
      <c r="AM40" s="73" t="e">
        <f t="shared" si="4"/>
        <v>#DIV/0!</v>
      </c>
      <c r="AN40" s="73" t="e">
        <f t="shared" si="4"/>
        <v>#DIV/0!</v>
      </c>
      <c r="AO40" s="73" t="e">
        <f t="shared" si="4"/>
        <v>#DIV/0!</v>
      </c>
      <c r="AP40" s="23"/>
      <c r="AQ40" s="23"/>
      <c r="AX40" s="24"/>
    </row>
    <row r="41" spans="1:68" s="20" customFormat="1">
      <c r="B41" s="21"/>
      <c r="C41" s="21" t="s">
        <v>6</v>
      </c>
      <c r="D41" s="20" t="s">
        <v>3</v>
      </c>
      <c r="G41" s="73">
        <f>AVERAGE(E19:G19)</f>
        <v>130709</v>
      </c>
      <c r="H41" s="73">
        <f t="shared" si="4"/>
        <v>139368.66666666666</v>
      </c>
      <c r="I41" s="73">
        <f t="shared" si="4"/>
        <v>145120.66666666666</v>
      </c>
      <c r="J41" s="73">
        <f t="shared" si="4"/>
        <v>141788</v>
      </c>
      <c r="K41" s="73">
        <f t="shared" si="4"/>
        <v>138833</v>
      </c>
      <c r="L41" s="73">
        <f t="shared" si="4"/>
        <v>135698.66666666666</v>
      </c>
      <c r="M41" s="73">
        <f t="shared" si="4"/>
        <v>133405</v>
      </c>
      <c r="N41" s="73">
        <f t="shared" si="4"/>
        <v>131588.33333333334</v>
      </c>
      <c r="O41" s="73">
        <f t="shared" si="4"/>
        <v>132571</v>
      </c>
      <c r="P41" s="73">
        <f t="shared" si="4"/>
        <v>140962.33333333334</v>
      </c>
      <c r="Q41" s="73">
        <f t="shared" si="4"/>
        <v>147125</v>
      </c>
      <c r="R41" s="73">
        <f t="shared" si="4"/>
        <v>152997</v>
      </c>
      <c r="S41" s="73">
        <f t="shared" si="4"/>
        <v>156410.33333333334</v>
      </c>
      <c r="T41" s="73">
        <f t="shared" si="4"/>
        <v>163970.66666666666</v>
      </c>
      <c r="U41" s="73">
        <f t="shared" si="4"/>
        <v>184017</v>
      </c>
      <c r="V41" s="73">
        <f t="shared" si="4"/>
        <v>181804.33333333334</v>
      </c>
      <c r="W41" s="73">
        <f t="shared" si="4"/>
        <v>168723.66666666666</v>
      </c>
      <c r="X41" s="73">
        <f t="shared" si="4"/>
        <v>144789.33333333334</v>
      </c>
      <c r="Y41" s="73">
        <f t="shared" si="4"/>
        <v>147134.33333333334</v>
      </c>
      <c r="Z41" s="73">
        <f t="shared" si="4"/>
        <v>162448.66666666666</v>
      </c>
      <c r="AA41" s="73">
        <f t="shared" si="4"/>
        <v>191690.66666666666</v>
      </c>
      <c r="AB41" s="73">
        <f t="shared" si="4"/>
        <v>213537</v>
      </c>
      <c r="AC41" s="73">
        <f t="shared" si="4"/>
        <v>228233</v>
      </c>
      <c r="AD41" s="73">
        <f t="shared" si="4"/>
        <v>226469.33333333334</v>
      </c>
      <c r="AE41" s="73">
        <f t="shared" si="4"/>
        <v>232425</v>
      </c>
      <c r="AF41" s="73">
        <f t="shared" si="4"/>
        <v>241980.33333333334</v>
      </c>
      <c r="AG41" s="73">
        <f t="shared" si="4"/>
        <v>242479.66666666666</v>
      </c>
      <c r="AH41" s="73">
        <f t="shared" si="4"/>
        <v>239644</v>
      </c>
      <c r="AI41" s="73">
        <f t="shared" si="4"/>
        <v>225988</v>
      </c>
      <c r="AJ41" s="73" t="e">
        <f t="shared" si="4"/>
        <v>#DIV/0!</v>
      </c>
      <c r="AK41" s="73" t="e">
        <f t="shared" si="4"/>
        <v>#DIV/0!</v>
      </c>
      <c r="AL41" s="73" t="e">
        <f t="shared" si="4"/>
        <v>#DIV/0!</v>
      </c>
      <c r="AM41" s="73" t="e">
        <f t="shared" si="4"/>
        <v>#DIV/0!</v>
      </c>
      <c r="AN41" s="73" t="e">
        <f t="shared" si="4"/>
        <v>#DIV/0!</v>
      </c>
      <c r="AO41" s="73" t="e">
        <f t="shared" si="4"/>
        <v>#DIV/0!</v>
      </c>
      <c r="AP41" s="23"/>
      <c r="AQ41" s="23"/>
      <c r="AW41" s="22"/>
      <c r="AX41" s="22"/>
      <c r="AY41" s="22"/>
      <c r="AZ41" s="22"/>
      <c r="BA41" s="22"/>
      <c r="BB41" s="22"/>
      <c r="BC41" s="22"/>
      <c r="BD41" s="22"/>
      <c r="BE41" s="22"/>
      <c r="BF41" s="22"/>
      <c r="BG41" s="22"/>
      <c r="BH41" s="22"/>
      <c r="BI41" s="22"/>
      <c r="BJ41" s="22"/>
      <c r="BK41" s="22"/>
      <c r="BL41" s="22"/>
      <c r="BM41" s="22"/>
      <c r="BN41" s="22"/>
      <c r="BO41" s="22"/>
      <c r="BP41" s="22"/>
    </row>
    <row r="42" spans="1:68" s="20" customFormat="1">
      <c r="B42" s="21" t="s">
        <v>10</v>
      </c>
      <c r="C42" s="21" t="s">
        <v>5</v>
      </c>
      <c r="D42" s="20" t="s">
        <v>3</v>
      </c>
      <c r="G42" s="73">
        <f>AVERAGE(E21:G21)</f>
        <v>643790.33333333337</v>
      </c>
      <c r="H42" s="73">
        <f t="shared" ref="H42:AO43" si="5">AVERAGE(F21:H21)</f>
        <v>624252.33333333337</v>
      </c>
      <c r="I42" s="73">
        <f t="shared" si="5"/>
        <v>609846</v>
      </c>
      <c r="J42" s="73">
        <f t="shared" si="5"/>
        <v>617455.66666666663</v>
      </c>
      <c r="K42" s="73">
        <f t="shared" si="5"/>
        <v>851765</v>
      </c>
      <c r="L42" s="73">
        <f t="shared" si="5"/>
        <v>1002607.6666666666</v>
      </c>
      <c r="M42" s="73">
        <f t="shared" si="5"/>
        <v>1034064.3333333334</v>
      </c>
      <c r="N42" s="73">
        <f t="shared" si="5"/>
        <v>816939.33333333337</v>
      </c>
      <c r="O42" s="73">
        <f t="shared" si="5"/>
        <v>701336</v>
      </c>
      <c r="P42" s="73">
        <f t="shared" si="5"/>
        <v>652879</v>
      </c>
      <c r="Q42" s="73">
        <f t="shared" si="5"/>
        <v>604935.33333333337</v>
      </c>
      <c r="R42" s="73">
        <f t="shared" si="5"/>
        <v>557039.33333333337</v>
      </c>
      <c r="S42" s="73">
        <f t="shared" si="5"/>
        <v>579222.66666666663</v>
      </c>
      <c r="T42" s="73">
        <f t="shared" si="5"/>
        <v>608468.33333333337</v>
      </c>
      <c r="U42" s="73">
        <f t="shared" si="5"/>
        <v>562665.33333333337</v>
      </c>
      <c r="V42" s="73">
        <f t="shared" si="5"/>
        <v>513772.33333333331</v>
      </c>
      <c r="W42" s="73">
        <f t="shared" si="5"/>
        <v>491872.33333333331</v>
      </c>
      <c r="X42" s="73">
        <f t="shared" si="5"/>
        <v>542312</v>
      </c>
      <c r="Y42" s="73">
        <f t="shared" si="5"/>
        <v>534976</v>
      </c>
      <c r="Z42" s="73">
        <f t="shared" si="5"/>
        <v>530563</v>
      </c>
      <c r="AA42" s="73">
        <f t="shared" si="5"/>
        <v>524433.33333333337</v>
      </c>
      <c r="AB42" s="73">
        <f t="shared" si="5"/>
        <v>568604</v>
      </c>
      <c r="AC42" s="73">
        <f t="shared" si="5"/>
        <v>618331</v>
      </c>
      <c r="AD42" s="73">
        <f t="shared" si="5"/>
        <v>654510.66666666663</v>
      </c>
      <c r="AE42" s="73">
        <f t="shared" si="5"/>
        <v>687652.33333333337</v>
      </c>
      <c r="AF42" s="73">
        <f t="shared" si="5"/>
        <v>695222.66666666663</v>
      </c>
      <c r="AG42" s="73">
        <f t="shared" si="5"/>
        <v>690987.33333333337</v>
      </c>
      <c r="AH42" s="73">
        <f t="shared" si="5"/>
        <v>676151.5</v>
      </c>
      <c r="AI42" s="73">
        <f t="shared" si="5"/>
        <v>665506</v>
      </c>
      <c r="AJ42" s="73" t="e">
        <f t="shared" si="5"/>
        <v>#DIV/0!</v>
      </c>
      <c r="AK42" s="73" t="e">
        <f t="shared" si="5"/>
        <v>#DIV/0!</v>
      </c>
      <c r="AL42" s="73" t="e">
        <f t="shared" si="5"/>
        <v>#DIV/0!</v>
      </c>
      <c r="AM42" s="73" t="e">
        <f t="shared" si="5"/>
        <v>#DIV/0!</v>
      </c>
      <c r="AN42" s="73" t="e">
        <f t="shared" si="5"/>
        <v>#DIV/0!</v>
      </c>
      <c r="AO42" s="73" t="e">
        <f t="shared" si="5"/>
        <v>#DIV/0!</v>
      </c>
      <c r="AP42" s="23"/>
      <c r="AQ42" s="23"/>
    </row>
    <row r="43" spans="1:68" s="20" customFormat="1">
      <c r="B43" s="21"/>
      <c r="C43" s="21" t="s">
        <v>6</v>
      </c>
      <c r="D43" s="20" t="s">
        <v>3</v>
      </c>
      <c r="G43" s="73">
        <f>AVERAGE(E22:G22)</f>
        <v>65567</v>
      </c>
      <c r="H43" s="73">
        <f t="shared" si="5"/>
        <v>68339.666666666672</v>
      </c>
      <c r="I43" s="73">
        <f t="shared" si="5"/>
        <v>65259</v>
      </c>
      <c r="J43" s="73">
        <f t="shared" si="5"/>
        <v>64786</v>
      </c>
      <c r="K43" s="73">
        <f t="shared" si="5"/>
        <v>65707.333333333328</v>
      </c>
      <c r="L43" s="73">
        <f t="shared" si="5"/>
        <v>68221</v>
      </c>
      <c r="M43" s="73">
        <f t="shared" si="5"/>
        <v>70999.666666666672</v>
      </c>
      <c r="N43" s="73">
        <f t="shared" si="5"/>
        <v>68958.333333333328</v>
      </c>
      <c r="O43" s="73">
        <f t="shared" si="5"/>
        <v>67180.666666666672</v>
      </c>
      <c r="P43" s="73">
        <f t="shared" si="5"/>
        <v>62516.666666666664</v>
      </c>
      <c r="Q43" s="73">
        <f t="shared" si="5"/>
        <v>61094.666666666664</v>
      </c>
      <c r="R43" s="73">
        <f t="shared" si="5"/>
        <v>60012.666666666664</v>
      </c>
      <c r="S43" s="73">
        <f t="shared" si="5"/>
        <v>77390.666666666672</v>
      </c>
      <c r="T43" s="73">
        <f t="shared" si="5"/>
        <v>80428</v>
      </c>
      <c r="U43" s="73">
        <f t="shared" si="5"/>
        <v>78246.333333333328</v>
      </c>
      <c r="V43" s="73">
        <f t="shared" si="5"/>
        <v>62014.333333333336</v>
      </c>
      <c r="W43" s="73">
        <f t="shared" si="5"/>
        <v>60186.666666666664</v>
      </c>
      <c r="X43" s="73">
        <f t="shared" si="5"/>
        <v>62064.666666666664</v>
      </c>
      <c r="Y43" s="73">
        <f t="shared" si="5"/>
        <v>65377.333333333336</v>
      </c>
      <c r="Z43" s="73">
        <f t="shared" si="5"/>
        <v>67810.666666666672</v>
      </c>
      <c r="AA43" s="73">
        <f t="shared" si="5"/>
        <v>75116.333333333328</v>
      </c>
      <c r="AB43" s="73">
        <f t="shared" si="5"/>
        <v>79224.333333333328</v>
      </c>
      <c r="AC43" s="73">
        <f t="shared" si="5"/>
        <v>83231</v>
      </c>
      <c r="AD43" s="73">
        <f t="shared" si="5"/>
        <v>85012.666666666672</v>
      </c>
      <c r="AE43" s="73">
        <f t="shared" si="5"/>
        <v>90799</v>
      </c>
      <c r="AF43" s="73">
        <f t="shared" si="5"/>
        <v>97139.333333333328</v>
      </c>
      <c r="AG43" s="73">
        <f t="shared" si="5"/>
        <v>98632.333333333328</v>
      </c>
      <c r="AH43" s="73">
        <f t="shared" si="5"/>
        <v>98062</v>
      </c>
      <c r="AI43" s="73">
        <f t="shared" si="5"/>
        <v>94480</v>
      </c>
      <c r="AJ43" s="73" t="e">
        <f t="shared" si="5"/>
        <v>#DIV/0!</v>
      </c>
      <c r="AK43" s="73" t="e">
        <f t="shared" si="5"/>
        <v>#DIV/0!</v>
      </c>
      <c r="AL43" s="73" t="e">
        <f t="shared" si="5"/>
        <v>#DIV/0!</v>
      </c>
      <c r="AM43" s="73" t="e">
        <f t="shared" si="5"/>
        <v>#DIV/0!</v>
      </c>
      <c r="AN43" s="73" t="e">
        <f t="shared" si="5"/>
        <v>#DIV/0!</v>
      </c>
      <c r="AO43" s="73" t="e">
        <f t="shared" si="5"/>
        <v>#DIV/0!</v>
      </c>
      <c r="AP43" s="23"/>
      <c r="AQ43" s="23"/>
    </row>
    <row r="44" spans="1:68" s="20" customFormat="1">
      <c r="B44" s="21" t="s">
        <v>11</v>
      </c>
      <c r="C44" s="21" t="s">
        <v>5</v>
      </c>
      <c r="D44" s="20" t="s">
        <v>3</v>
      </c>
      <c r="G44" s="73">
        <f>AVERAGE(E24:G24)</f>
        <v>40315.333333333336</v>
      </c>
      <c r="H44" s="73">
        <f t="shared" ref="H44:AO45" si="6">AVERAGE(F24:H24)</f>
        <v>40794.666666666664</v>
      </c>
      <c r="I44" s="73">
        <f t="shared" si="6"/>
        <v>43326.666666666664</v>
      </c>
      <c r="J44" s="73">
        <f t="shared" si="6"/>
        <v>43149.666666666664</v>
      </c>
      <c r="K44" s="73">
        <f t="shared" si="6"/>
        <v>38789.666666666664</v>
      </c>
      <c r="L44" s="73">
        <f t="shared" si="6"/>
        <v>31209.666666666668</v>
      </c>
      <c r="M44" s="73">
        <f t="shared" si="6"/>
        <v>31106.333333333332</v>
      </c>
      <c r="N44" s="73">
        <f t="shared" si="6"/>
        <v>38085</v>
      </c>
      <c r="O44" s="73">
        <f t="shared" si="6"/>
        <v>43628.333333333336</v>
      </c>
      <c r="P44" s="73">
        <f t="shared" si="6"/>
        <v>45046.666666666664</v>
      </c>
      <c r="Q44" s="73">
        <f t="shared" si="6"/>
        <v>46972.333333333336</v>
      </c>
      <c r="R44" s="73">
        <f t="shared" si="6"/>
        <v>53658</v>
      </c>
      <c r="S44" s="73">
        <f t="shared" si="6"/>
        <v>53319</v>
      </c>
      <c r="T44" s="73">
        <f t="shared" si="6"/>
        <v>52075</v>
      </c>
      <c r="U44" s="73">
        <f t="shared" si="6"/>
        <v>38806</v>
      </c>
      <c r="V44" s="73">
        <f t="shared" si="6"/>
        <v>29343</v>
      </c>
      <c r="W44" s="73">
        <f t="shared" si="6"/>
        <v>24903</v>
      </c>
      <c r="X44" s="73">
        <f t="shared" si="6"/>
        <v>30194.666666666668</v>
      </c>
      <c r="Y44" s="73">
        <f t="shared" si="6"/>
        <v>32780.666666666664</v>
      </c>
      <c r="Z44" s="73">
        <f t="shared" si="6"/>
        <v>34189.333333333336</v>
      </c>
      <c r="AA44" s="73">
        <f t="shared" si="6"/>
        <v>36300</v>
      </c>
      <c r="AB44" s="73">
        <f t="shared" si="6"/>
        <v>47234.666666666664</v>
      </c>
      <c r="AC44" s="73">
        <f t="shared" si="6"/>
        <v>53102</v>
      </c>
      <c r="AD44" s="73">
        <f t="shared" si="6"/>
        <v>57412.666666666664</v>
      </c>
      <c r="AE44" s="73">
        <f t="shared" si="6"/>
        <v>56610</v>
      </c>
      <c r="AF44" s="73">
        <f t="shared" si="6"/>
        <v>59529.333333333336</v>
      </c>
      <c r="AG44" s="73">
        <f t="shared" si="6"/>
        <v>57896</v>
      </c>
      <c r="AH44" s="73">
        <f t="shared" si="6"/>
        <v>56648.5</v>
      </c>
      <c r="AI44" s="73">
        <f t="shared" si="6"/>
        <v>51475</v>
      </c>
      <c r="AJ44" s="73" t="e">
        <f t="shared" si="6"/>
        <v>#DIV/0!</v>
      </c>
      <c r="AK44" s="73" t="e">
        <f t="shared" si="6"/>
        <v>#DIV/0!</v>
      </c>
      <c r="AL44" s="73" t="e">
        <f t="shared" si="6"/>
        <v>#DIV/0!</v>
      </c>
      <c r="AM44" s="73" t="e">
        <f t="shared" si="6"/>
        <v>#DIV/0!</v>
      </c>
      <c r="AN44" s="73" t="e">
        <f t="shared" si="6"/>
        <v>#DIV/0!</v>
      </c>
      <c r="AO44" s="73" t="e">
        <f t="shared" si="6"/>
        <v>#DIV/0!</v>
      </c>
      <c r="AP44" s="23"/>
      <c r="AQ44" s="23"/>
    </row>
    <row r="45" spans="1:68" s="20" customFormat="1">
      <c r="B45" s="21"/>
      <c r="C45" s="21" t="s">
        <v>6</v>
      </c>
      <c r="D45" s="20" t="s">
        <v>3</v>
      </c>
      <c r="G45" s="73">
        <f>AVERAGE(E25:G25)</f>
        <v>29169</v>
      </c>
      <c r="H45" s="73">
        <f t="shared" si="6"/>
        <v>28942.333333333332</v>
      </c>
      <c r="I45" s="73">
        <f t="shared" si="6"/>
        <v>28118.333333333332</v>
      </c>
      <c r="J45" s="73">
        <f t="shared" si="6"/>
        <v>25471.666666666668</v>
      </c>
      <c r="K45" s="73">
        <f t="shared" si="6"/>
        <v>24026</v>
      </c>
      <c r="L45" s="73">
        <f t="shared" si="6"/>
        <v>24093.333333333332</v>
      </c>
      <c r="M45" s="73">
        <f t="shared" si="6"/>
        <v>25943</v>
      </c>
      <c r="N45" s="73">
        <f t="shared" si="6"/>
        <v>29386</v>
      </c>
      <c r="O45" s="73">
        <f t="shared" si="6"/>
        <v>31722.666666666668</v>
      </c>
      <c r="P45" s="73">
        <f t="shared" si="6"/>
        <v>33466.666666666664</v>
      </c>
      <c r="Q45" s="73">
        <f t="shared" si="6"/>
        <v>35501.333333333336</v>
      </c>
      <c r="R45" s="73">
        <f t="shared" si="6"/>
        <v>37649</v>
      </c>
      <c r="S45" s="73">
        <f t="shared" si="6"/>
        <v>40187.666666666664</v>
      </c>
      <c r="T45" s="73">
        <f t="shared" si="6"/>
        <v>40285</v>
      </c>
      <c r="U45" s="73">
        <f t="shared" si="6"/>
        <v>38571.666666666664</v>
      </c>
      <c r="V45" s="73">
        <f t="shared" si="6"/>
        <v>36650.666666666664</v>
      </c>
      <c r="W45" s="73">
        <f t="shared" si="6"/>
        <v>35521.666666666664</v>
      </c>
      <c r="X45" s="73">
        <f t="shared" si="6"/>
        <v>35667.333333333336</v>
      </c>
      <c r="Y45" s="73">
        <f t="shared" si="6"/>
        <v>35617</v>
      </c>
      <c r="Z45" s="73">
        <f t="shared" si="6"/>
        <v>34890.333333333336</v>
      </c>
      <c r="AA45" s="73">
        <f t="shared" si="6"/>
        <v>39261.333333333336</v>
      </c>
      <c r="AB45" s="73">
        <f t="shared" si="6"/>
        <v>41950.333333333336</v>
      </c>
      <c r="AC45" s="73">
        <f t="shared" si="6"/>
        <v>45453.333333333336</v>
      </c>
      <c r="AD45" s="73">
        <f t="shared" si="6"/>
        <v>43359</v>
      </c>
      <c r="AE45" s="73">
        <f t="shared" si="6"/>
        <v>46158.666666666664</v>
      </c>
      <c r="AF45" s="73">
        <f t="shared" si="6"/>
        <v>49219.333333333336</v>
      </c>
      <c r="AG45" s="73">
        <f t="shared" si="6"/>
        <v>52033</v>
      </c>
      <c r="AH45" s="73">
        <f t="shared" si="6"/>
        <v>52031</v>
      </c>
      <c r="AI45" s="73">
        <f t="shared" si="6"/>
        <v>50757</v>
      </c>
      <c r="AJ45" s="73" t="e">
        <f t="shared" si="6"/>
        <v>#DIV/0!</v>
      </c>
      <c r="AK45" s="73" t="e">
        <f t="shared" si="6"/>
        <v>#DIV/0!</v>
      </c>
      <c r="AL45" s="73" t="e">
        <f t="shared" si="6"/>
        <v>#DIV/0!</v>
      </c>
      <c r="AM45" s="73" t="e">
        <f t="shared" si="6"/>
        <v>#DIV/0!</v>
      </c>
      <c r="AN45" s="73" t="e">
        <f t="shared" si="6"/>
        <v>#DIV/0!</v>
      </c>
      <c r="AO45" s="73" t="e">
        <f t="shared" si="6"/>
        <v>#DIV/0!</v>
      </c>
      <c r="AP45" s="23"/>
      <c r="AQ45" s="23"/>
    </row>
    <row r="46" spans="1:68">
      <c r="G46" s="71">
        <f>SUM(G36:G45)</f>
        <v>4435252.333333333</v>
      </c>
      <c r="H46" s="71">
        <f>SUM(H36:H45)</f>
        <v>4438173.666666666</v>
      </c>
      <c r="I46" s="9">
        <f t="shared" ref="I46:Z46" si="7">SUM(I36:I45)</f>
        <v>4564411.666666666</v>
      </c>
      <c r="J46" s="9">
        <f t="shared" si="7"/>
        <v>4535732.333333334</v>
      </c>
      <c r="K46" s="9">
        <f t="shared" si="7"/>
        <v>5099586</v>
      </c>
      <c r="L46" s="9">
        <f t="shared" si="7"/>
        <v>5113531</v>
      </c>
      <c r="M46" s="9">
        <f t="shared" si="7"/>
        <v>5081713.333333333</v>
      </c>
      <c r="N46" s="9">
        <f t="shared" si="7"/>
        <v>4440412.333333333</v>
      </c>
      <c r="O46" s="9">
        <f t="shared" si="7"/>
        <v>4464747.666666667</v>
      </c>
      <c r="P46" s="9">
        <f t="shared" si="7"/>
        <v>4542032.6666666679</v>
      </c>
      <c r="Q46" s="9">
        <f t="shared" si="7"/>
        <v>4427745.9999999991</v>
      </c>
      <c r="R46" s="9">
        <f t="shared" si="7"/>
        <v>4352160.333333333</v>
      </c>
      <c r="S46" s="9">
        <f t="shared" si="7"/>
        <v>4407706.6666666679</v>
      </c>
      <c r="T46" s="9">
        <f t="shared" si="7"/>
        <v>4651971.333333334</v>
      </c>
      <c r="U46" s="9">
        <f t="shared" si="7"/>
        <v>6270243.333333333</v>
      </c>
      <c r="V46" s="9">
        <f t="shared" si="7"/>
        <v>6542420.9999999991</v>
      </c>
      <c r="W46" s="9">
        <f t="shared" si="7"/>
        <v>6485390.333333334</v>
      </c>
      <c r="X46" s="9">
        <f>SUM(X36:X45)</f>
        <v>5113056</v>
      </c>
      <c r="Y46" s="108">
        <f>SUM(Y36:Y45)</f>
        <v>4946036.666666666</v>
      </c>
      <c r="Z46" s="108">
        <f t="shared" si="7"/>
        <v>5188714.333333333</v>
      </c>
      <c r="AA46" s="108">
        <f t="shared" ref="AA46:AE46" si="8">SUM(AA36:AA45)</f>
        <v>5382232.9999999991</v>
      </c>
      <c r="AB46" s="108">
        <f t="shared" si="8"/>
        <v>5558911.666666667</v>
      </c>
      <c r="AC46" s="108">
        <f t="shared" si="8"/>
        <v>5551428</v>
      </c>
      <c r="AD46" s="108">
        <f t="shared" si="8"/>
        <v>5277484.333333334</v>
      </c>
      <c r="AE46" s="108">
        <f t="shared" si="8"/>
        <v>5090298</v>
      </c>
      <c r="AF46" s="108">
        <f>SUM(AF36:AF45)</f>
        <v>5027927.666666666</v>
      </c>
      <c r="AG46" s="108">
        <f>SUM(AG36:AG45)</f>
        <v>4954156.9999999991</v>
      </c>
    </row>
    <row r="48" spans="1:68" s="12" customFormat="1">
      <c r="A48" s="11" t="s">
        <v>61</v>
      </c>
      <c r="T48" s="11"/>
      <c r="U48" s="11"/>
      <c r="V48" s="11"/>
      <c r="W48" s="11"/>
      <c r="X48" s="11"/>
      <c r="Y48" s="11"/>
      <c r="Z48" s="11"/>
      <c r="AA48" s="11"/>
      <c r="AB48" s="11"/>
      <c r="AC48" s="11"/>
      <c r="AD48" s="11"/>
    </row>
    <row r="49" spans="1:44" s="15" customFormat="1">
      <c r="A49" s="14" t="s">
        <v>62</v>
      </c>
      <c r="S49" s="14"/>
      <c r="T49" s="14"/>
      <c r="U49" s="14"/>
      <c r="V49" s="14"/>
      <c r="W49" s="14"/>
      <c r="X49" s="14"/>
      <c r="Y49" s="14"/>
      <c r="Z49" s="14"/>
      <c r="AA49" s="14"/>
      <c r="AB49" s="14"/>
      <c r="AC49" s="14"/>
      <c r="AD49" s="14"/>
    </row>
    <row r="50" spans="1:44" s="13" customFormat="1">
      <c r="A50" s="17" t="s">
        <v>63</v>
      </c>
      <c r="S50" s="17"/>
      <c r="T50" s="17"/>
      <c r="U50" s="17"/>
      <c r="V50" s="17"/>
      <c r="W50" s="17"/>
      <c r="X50" s="17"/>
      <c r="Y50" s="17"/>
      <c r="Z50" s="17"/>
      <c r="AA50" s="17"/>
      <c r="AB50" s="17"/>
      <c r="AC50" s="17"/>
      <c r="AD50" s="17"/>
    </row>
    <row r="51" spans="1:44" s="13" customFormat="1">
      <c r="A51" s="17" t="s">
        <v>64</v>
      </c>
      <c r="S51" s="17"/>
      <c r="T51" s="17"/>
      <c r="U51" s="17"/>
      <c r="V51" s="17"/>
      <c r="W51" s="17"/>
      <c r="X51" s="17"/>
      <c r="Y51" s="17"/>
      <c r="Z51" s="17"/>
      <c r="AA51" s="17"/>
      <c r="AB51" s="17"/>
      <c r="AC51" s="17"/>
      <c r="AD51" s="17"/>
    </row>
    <row r="52" spans="1:44" s="13" customFormat="1">
      <c r="A52" s="17" t="s">
        <v>65</v>
      </c>
      <c r="S52" s="17"/>
      <c r="T52" s="17"/>
      <c r="U52" s="17"/>
      <c r="V52" s="17"/>
      <c r="W52" s="17"/>
      <c r="X52" s="17"/>
      <c r="Y52" s="17"/>
      <c r="Z52" s="17"/>
      <c r="AA52" s="17"/>
      <c r="AB52" s="17"/>
      <c r="AD52" s="17"/>
    </row>
    <row r="53" spans="1:44" s="13" customFormat="1">
      <c r="A53" s="17"/>
      <c r="S53" s="17"/>
      <c r="T53" s="17"/>
      <c r="U53" s="17"/>
      <c r="V53" s="17"/>
      <c r="W53" s="17"/>
      <c r="X53" s="17"/>
      <c r="Y53" s="17"/>
      <c r="Z53" s="17"/>
      <c r="AA53" s="17"/>
      <c r="AB53" s="17"/>
    </row>
    <row r="54" spans="1:44">
      <c r="D54" s="2"/>
      <c r="E54" s="2"/>
      <c r="F54" s="2"/>
      <c r="G54" s="2"/>
      <c r="H54" s="2"/>
      <c r="I54" s="2"/>
      <c r="J54" s="2"/>
      <c r="K54" s="2"/>
      <c r="L54" s="2"/>
      <c r="O54" s="13"/>
      <c r="P54" s="13"/>
      <c r="Q54" s="13"/>
      <c r="R54" s="13"/>
    </row>
    <row r="55" spans="1:44" ht="4.5" customHeight="1">
      <c r="O55" s="13"/>
      <c r="P55" s="13"/>
      <c r="Q55" s="13"/>
      <c r="R55" s="13"/>
    </row>
    <row r="56" spans="1:44">
      <c r="A56" s="2"/>
      <c r="B56" s="2"/>
      <c r="C56" s="2"/>
      <c r="D56" s="33" t="s">
        <v>49</v>
      </c>
      <c r="E56" s="33"/>
      <c r="F56" s="33"/>
      <c r="G56" s="33"/>
      <c r="H56" s="33"/>
      <c r="I56" s="33"/>
      <c r="J56" s="33"/>
      <c r="K56" s="33"/>
      <c r="L56" s="33"/>
      <c r="M56" s="33"/>
      <c r="N56" s="33"/>
      <c r="O56" s="33"/>
      <c r="P56" s="13"/>
      <c r="AO56" s="13"/>
      <c r="AP56" s="13"/>
      <c r="AQ56" s="13"/>
      <c r="AR56" s="13"/>
    </row>
    <row r="57" spans="1:44" ht="25.5">
      <c r="B57" s="2" t="s">
        <v>1</v>
      </c>
      <c r="C57" s="1" t="s">
        <v>2</v>
      </c>
      <c r="D57" s="1" t="s">
        <v>21</v>
      </c>
      <c r="E57" s="1" t="s">
        <v>20</v>
      </c>
      <c r="F57" s="1" t="s">
        <v>19</v>
      </c>
      <c r="G57" s="1" t="s">
        <v>18</v>
      </c>
      <c r="H57" s="1" t="s">
        <v>17</v>
      </c>
      <c r="I57" s="1" t="s">
        <v>16</v>
      </c>
      <c r="J57" s="1" t="s">
        <v>15</v>
      </c>
      <c r="K57" s="1" t="s">
        <v>14</v>
      </c>
      <c r="L57" s="1" t="s">
        <v>13</v>
      </c>
      <c r="M57" s="1" t="s">
        <v>12</v>
      </c>
      <c r="N57" s="27" t="s">
        <v>46</v>
      </c>
      <c r="O57" s="36" t="s">
        <v>47</v>
      </c>
      <c r="P57" s="13"/>
      <c r="AO57" s="13"/>
      <c r="AP57" s="13"/>
      <c r="AQ57" s="13"/>
      <c r="AR57" s="13"/>
    </row>
    <row r="58" spans="1:44">
      <c r="B58" s="21" t="s">
        <v>7</v>
      </c>
      <c r="C58" s="21" t="s">
        <v>5</v>
      </c>
      <c r="D58" s="26">
        <f>G36</f>
        <v>652935.66666666663</v>
      </c>
      <c r="E58" s="26">
        <f t="shared" ref="D58:M67" si="9">H36</f>
        <v>606645</v>
      </c>
      <c r="F58" s="26">
        <f t="shared" si="9"/>
        <v>630454</v>
      </c>
      <c r="G58" s="26">
        <f t="shared" si="9"/>
        <v>639698.66666666663</v>
      </c>
      <c r="H58" s="26">
        <f t="shared" si="9"/>
        <v>669755.66666666663</v>
      </c>
      <c r="I58" s="26">
        <f t="shared" si="9"/>
        <v>616629.33333333337</v>
      </c>
      <c r="J58" s="26">
        <f t="shared" si="9"/>
        <v>573268.66666666663</v>
      </c>
      <c r="K58" s="26">
        <f t="shared" si="9"/>
        <v>527671.66666666663</v>
      </c>
      <c r="L58" s="26">
        <f t="shared" si="9"/>
        <v>575928.33333333337</v>
      </c>
      <c r="M58" s="26">
        <f t="shared" si="9"/>
        <v>607611.33333333337</v>
      </c>
      <c r="N58" s="28">
        <f>SUM(D58:M58)</f>
        <v>6100598.333333333</v>
      </c>
      <c r="O58" s="29">
        <f>AVERAGE(D58:M58)</f>
        <v>610059.83333333326</v>
      </c>
      <c r="P58" s="13"/>
    </row>
    <row r="59" spans="1:44">
      <c r="B59" s="21"/>
      <c r="C59" s="21" t="s">
        <v>6</v>
      </c>
      <c r="D59" s="26">
        <f t="shared" si="9"/>
        <v>363906.33333333331</v>
      </c>
      <c r="E59" s="26">
        <f t="shared" si="9"/>
        <v>363712</v>
      </c>
      <c r="F59" s="26">
        <f t="shared" si="9"/>
        <v>368483</v>
      </c>
      <c r="G59" s="26">
        <f t="shared" si="9"/>
        <v>368530.33333333331</v>
      </c>
      <c r="H59" s="26">
        <f t="shared" si="9"/>
        <v>364296.33333333331</v>
      </c>
      <c r="I59" s="26">
        <f t="shared" si="9"/>
        <v>360660.33333333331</v>
      </c>
      <c r="J59" s="26">
        <f t="shared" si="9"/>
        <v>361632.66666666669</v>
      </c>
      <c r="K59" s="26">
        <f t="shared" si="9"/>
        <v>366516.33333333331</v>
      </c>
      <c r="L59" s="26">
        <f t="shared" si="9"/>
        <v>379504.66666666669</v>
      </c>
      <c r="M59" s="26">
        <f t="shared" si="9"/>
        <v>391128</v>
      </c>
      <c r="N59" s="28">
        <f t="shared" ref="N59:N67" si="10">SUM(D59:M59)</f>
        <v>3688369.9999999995</v>
      </c>
      <c r="O59" s="29">
        <f t="shared" ref="O59:O67" si="11">AVERAGE(D59:M59)</f>
        <v>368836.99999999994</v>
      </c>
      <c r="P59" s="13"/>
    </row>
    <row r="60" spans="1:44">
      <c r="B60" s="21" t="s">
        <v>8</v>
      </c>
      <c r="C60" s="21" t="s">
        <v>5</v>
      </c>
      <c r="D60" s="26">
        <f t="shared" si="9"/>
        <v>1287968.6666666667</v>
      </c>
      <c r="E60" s="26">
        <f t="shared" si="9"/>
        <v>1224466.3333333333</v>
      </c>
      <c r="F60" s="26">
        <f t="shared" si="9"/>
        <v>1246394.3333333333</v>
      </c>
      <c r="G60" s="26">
        <f t="shared" si="9"/>
        <v>1207615.3333333333</v>
      </c>
      <c r="H60" s="26">
        <f t="shared" si="9"/>
        <v>1400390.3333333333</v>
      </c>
      <c r="I60" s="26">
        <f t="shared" si="9"/>
        <v>1348951</v>
      </c>
      <c r="J60" s="26">
        <f t="shared" si="9"/>
        <v>1328880.3333333333</v>
      </c>
      <c r="K60" s="26">
        <f t="shared" si="9"/>
        <v>1141040.6666666667</v>
      </c>
      <c r="L60" s="26">
        <f t="shared" si="9"/>
        <v>1225395.3333333333</v>
      </c>
      <c r="M60" s="26">
        <f t="shared" si="9"/>
        <v>1288507.3333333333</v>
      </c>
      <c r="N60" s="28">
        <f t="shared" si="10"/>
        <v>12699609.666666666</v>
      </c>
      <c r="O60" s="29">
        <f t="shared" si="11"/>
        <v>1269960.9666666666</v>
      </c>
      <c r="P60" s="13"/>
    </row>
    <row r="61" spans="1:44">
      <c r="B61" s="21"/>
      <c r="C61" s="21" t="s">
        <v>6</v>
      </c>
      <c r="D61" s="26">
        <f t="shared" si="9"/>
        <v>523611</v>
      </c>
      <c r="E61" s="26">
        <f t="shared" si="9"/>
        <v>541144.66666666663</v>
      </c>
      <c r="F61" s="26">
        <f t="shared" si="9"/>
        <v>558806.33333333337</v>
      </c>
      <c r="G61" s="26">
        <f t="shared" si="9"/>
        <v>562104.33333333337</v>
      </c>
      <c r="H61" s="26">
        <f t="shared" si="9"/>
        <v>582339.66666666663</v>
      </c>
      <c r="I61" s="26">
        <f t="shared" si="9"/>
        <v>557776.33333333337</v>
      </c>
      <c r="J61" s="26">
        <f t="shared" si="9"/>
        <v>556023.33333333337</v>
      </c>
      <c r="K61" s="26">
        <f t="shared" si="9"/>
        <v>541194.66666666663</v>
      </c>
      <c r="L61" s="26">
        <f t="shared" si="9"/>
        <v>554916</v>
      </c>
      <c r="M61" s="26">
        <f t="shared" si="9"/>
        <v>554563.33333333337</v>
      </c>
      <c r="N61" s="28">
        <f t="shared" si="10"/>
        <v>5532479.666666667</v>
      </c>
      <c r="O61" s="29">
        <f t="shared" si="11"/>
        <v>553247.96666666667</v>
      </c>
      <c r="P61" s="13"/>
    </row>
    <row r="62" spans="1:44">
      <c r="B62" s="21" t="s">
        <v>9</v>
      </c>
      <c r="C62" s="21" t="s">
        <v>5</v>
      </c>
      <c r="D62" s="26">
        <f t="shared" si="9"/>
        <v>697280</v>
      </c>
      <c r="E62" s="26">
        <f t="shared" si="9"/>
        <v>800508</v>
      </c>
      <c r="F62" s="26">
        <f t="shared" si="9"/>
        <v>868603.33333333337</v>
      </c>
      <c r="G62" s="26">
        <f t="shared" si="9"/>
        <v>865132.66666666663</v>
      </c>
      <c r="H62" s="26">
        <f t="shared" si="9"/>
        <v>963683</v>
      </c>
      <c r="I62" s="26">
        <f t="shared" si="9"/>
        <v>967683.66666666663</v>
      </c>
      <c r="J62" s="26">
        <f t="shared" si="9"/>
        <v>966390</v>
      </c>
      <c r="K62" s="26">
        <f t="shared" si="9"/>
        <v>779032</v>
      </c>
      <c r="L62" s="26">
        <f t="shared" si="9"/>
        <v>752564.66666666663</v>
      </c>
      <c r="M62" s="26">
        <f t="shared" si="9"/>
        <v>765351.33333333337</v>
      </c>
      <c r="N62" s="28">
        <f t="shared" si="10"/>
        <v>8426228.6666666679</v>
      </c>
      <c r="O62" s="29">
        <f t="shared" si="11"/>
        <v>842622.86666666681</v>
      </c>
      <c r="P62" s="13"/>
    </row>
    <row r="63" spans="1:44">
      <c r="B63" s="21"/>
      <c r="C63" s="21" t="s">
        <v>6</v>
      </c>
      <c r="D63" s="26">
        <f t="shared" si="9"/>
        <v>130709</v>
      </c>
      <c r="E63" s="26">
        <f t="shared" si="9"/>
        <v>139368.66666666666</v>
      </c>
      <c r="F63" s="26">
        <f t="shared" si="9"/>
        <v>145120.66666666666</v>
      </c>
      <c r="G63" s="26">
        <f t="shared" si="9"/>
        <v>141788</v>
      </c>
      <c r="H63" s="26">
        <f t="shared" si="9"/>
        <v>138833</v>
      </c>
      <c r="I63" s="26">
        <f t="shared" si="9"/>
        <v>135698.66666666666</v>
      </c>
      <c r="J63" s="26">
        <f t="shared" si="9"/>
        <v>133405</v>
      </c>
      <c r="K63" s="26">
        <f t="shared" si="9"/>
        <v>131588.33333333334</v>
      </c>
      <c r="L63" s="26">
        <f t="shared" si="9"/>
        <v>132571</v>
      </c>
      <c r="M63" s="26">
        <f t="shared" si="9"/>
        <v>140962.33333333334</v>
      </c>
      <c r="N63" s="28">
        <f t="shared" si="10"/>
        <v>1370044.6666666665</v>
      </c>
      <c r="O63" s="29">
        <f t="shared" si="11"/>
        <v>137004.46666666665</v>
      </c>
      <c r="P63" s="13"/>
    </row>
    <row r="64" spans="1:44">
      <c r="B64" s="21" t="s">
        <v>10</v>
      </c>
      <c r="C64" s="21" t="s">
        <v>5</v>
      </c>
      <c r="D64" s="26">
        <f t="shared" si="9"/>
        <v>643790.33333333337</v>
      </c>
      <c r="E64" s="26">
        <f t="shared" si="9"/>
        <v>624252.33333333337</v>
      </c>
      <c r="F64" s="26">
        <f t="shared" si="9"/>
        <v>609846</v>
      </c>
      <c r="G64" s="26">
        <f t="shared" si="9"/>
        <v>617455.66666666663</v>
      </c>
      <c r="H64" s="26">
        <f t="shared" si="9"/>
        <v>851765</v>
      </c>
      <c r="I64" s="26">
        <f t="shared" si="9"/>
        <v>1002607.6666666666</v>
      </c>
      <c r="J64" s="26">
        <f t="shared" si="9"/>
        <v>1034064.3333333334</v>
      </c>
      <c r="K64" s="26">
        <f t="shared" si="9"/>
        <v>816939.33333333337</v>
      </c>
      <c r="L64" s="26">
        <f t="shared" si="9"/>
        <v>701336</v>
      </c>
      <c r="M64" s="26">
        <f t="shared" si="9"/>
        <v>652879</v>
      </c>
      <c r="N64" s="28">
        <f t="shared" si="10"/>
        <v>7554935.666666666</v>
      </c>
      <c r="O64" s="29">
        <f t="shared" si="11"/>
        <v>755493.56666666665</v>
      </c>
      <c r="P64" s="13"/>
    </row>
    <row r="65" spans="2:40">
      <c r="B65" s="21"/>
      <c r="C65" s="21" t="s">
        <v>6</v>
      </c>
      <c r="D65" s="26">
        <f t="shared" si="9"/>
        <v>65567</v>
      </c>
      <c r="E65" s="26">
        <f t="shared" si="9"/>
        <v>68339.666666666672</v>
      </c>
      <c r="F65" s="26">
        <f t="shared" si="9"/>
        <v>65259</v>
      </c>
      <c r="G65" s="26">
        <f t="shared" si="9"/>
        <v>64786</v>
      </c>
      <c r="H65" s="26">
        <f t="shared" si="9"/>
        <v>65707.333333333328</v>
      </c>
      <c r="I65" s="26">
        <f t="shared" si="9"/>
        <v>68221</v>
      </c>
      <c r="J65" s="26">
        <f t="shared" si="9"/>
        <v>70999.666666666672</v>
      </c>
      <c r="K65" s="26">
        <f t="shared" si="9"/>
        <v>68958.333333333328</v>
      </c>
      <c r="L65" s="26">
        <f t="shared" si="9"/>
        <v>67180.666666666672</v>
      </c>
      <c r="M65" s="26">
        <f t="shared" si="9"/>
        <v>62516.666666666664</v>
      </c>
      <c r="N65" s="28">
        <f t="shared" si="10"/>
        <v>667535.33333333326</v>
      </c>
      <c r="O65" s="29">
        <f t="shared" si="11"/>
        <v>66753.533333333326</v>
      </c>
      <c r="P65" s="13"/>
    </row>
    <row r="66" spans="2:40">
      <c r="B66" s="21" t="s">
        <v>11</v>
      </c>
      <c r="C66" s="21" t="s">
        <v>5</v>
      </c>
      <c r="D66" s="26">
        <f t="shared" si="9"/>
        <v>40315.333333333336</v>
      </c>
      <c r="E66" s="26">
        <f t="shared" si="9"/>
        <v>40794.666666666664</v>
      </c>
      <c r="F66" s="26">
        <f t="shared" si="9"/>
        <v>43326.666666666664</v>
      </c>
      <c r="G66" s="26">
        <f t="shared" si="9"/>
        <v>43149.666666666664</v>
      </c>
      <c r="H66" s="26">
        <f t="shared" si="9"/>
        <v>38789.666666666664</v>
      </c>
      <c r="I66" s="26">
        <f t="shared" si="9"/>
        <v>31209.666666666668</v>
      </c>
      <c r="J66" s="26">
        <f t="shared" si="9"/>
        <v>31106.333333333332</v>
      </c>
      <c r="K66" s="26">
        <f t="shared" si="9"/>
        <v>38085</v>
      </c>
      <c r="L66" s="26">
        <f t="shared" si="9"/>
        <v>43628.333333333336</v>
      </c>
      <c r="M66" s="26">
        <f t="shared" si="9"/>
        <v>45046.666666666664</v>
      </c>
      <c r="N66" s="28">
        <f t="shared" si="10"/>
        <v>395451.99999999994</v>
      </c>
      <c r="O66" s="29">
        <f t="shared" si="11"/>
        <v>39545.199999999997</v>
      </c>
      <c r="P66" s="13"/>
    </row>
    <row r="67" spans="2:40">
      <c r="B67" s="21"/>
      <c r="C67" s="21" t="s">
        <v>6</v>
      </c>
      <c r="D67" s="26">
        <f t="shared" si="9"/>
        <v>29169</v>
      </c>
      <c r="E67" s="26">
        <f t="shared" si="9"/>
        <v>28942.333333333332</v>
      </c>
      <c r="F67" s="26">
        <f t="shared" si="9"/>
        <v>28118.333333333332</v>
      </c>
      <c r="G67" s="26">
        <f t="shared" si="9"/>
        <v>25471.666666666668</v>
      </c>
      <c r="H67" s="26">
        <f t="shared" si="9"/>
        <v>24026</v>
      </c>
      <c r="I67" s="26">
        <f t="shared" si="9"/>
        <v>24093.333333333332</v>
      </c>
      <c r="J67" s="26">
        <f t="shared" si="9"/>
        <v>25943</v>
      </c>
      <c r="K67" s="26">
        <f t="shared" si="9"/>
        <v>29386</v>
      </c>
      <c r="L67" s="26">
        <f t="shared" si="9"/>
        <v>31722.666666666668</v>
      </c>
      <c r="M67" s="26">
        <f t="shared" si="9"/>
        <v>33466.666666666664</v>
      </c>
      <c r="N67" s="28">
        <f t="shared" si="10"/>
        <v>280339</v>
      </c>
      <c r="O67" s="29">
        <f t="shared" si="11"/>
        <v>28033.9</v>
      </c>
      <c r="P67" s="13"/>
    </row>
    <row r="68" spans="2:40">
      <c r="B68" s="4"/>
      <c r="C68" s="4"/>
      <c r="D68" s="31">
        <f>SUM(D58:D67)</f>
        <v>4435252.333333333</v>
      </c>
      <c r="E68" s="31">
        <f t="shared" ref="E68:O68" si="12">SUM(E58:E67)</f>
        <v>4438173.666666666</v>
      </c>
      <c r="F68" s="31">
        <f t="shared" si="12"/>
        <v>4564411.666666666</v>
      </c>
      <c r="G68" s="31">
        <f t="shared" si="12"/>
        <v>4535732.333333334</v>
      </c>
      <c r="H68" s="31">
        <f t="shared" si="12"/>
        <v>5099586</v>
      </c>
      <c r="I68" s="31">
        <f t="shared" si="12"/>
        <v>5113531</v>
      </c>
      <c r="J68" s="31">
        <f t="shared" si="12"/>
        <v>5081713.333333333</v>
      </c>
      <c r="K68" s="31">
        <f t="shared" si="12"/>
        <v>4440412.333333333</v>
      </c>
      <c r="L68" s="31">
        <f t="shared" si="12"/>
        <v>4464747.666666667</v>
      </c>
      <c r="M68" s="31">
        <f t="shared" si="12"/>
        <v>4542032.6666666679</v>
      </c>
      <c r="N68" s="28">
        <f>SUM(N58:N67)</f>
        <v>46715593</v>
      </c>
      <c r="O68" s="28">
        <f t="shared" si="12"/>
        <v>4671559.3000000007</v>
      </c>
      <c r="P68" s="13"/>
    </row>
    <row r="69" spans="2:40">
      <c r="B69" s="3"/>
      <c r="C69" s="3"/>
      <c r="D69" s="75"/>
      <c r="E69" s="75"/>
      <c r="F69" s="75"/>
      <c r="G69" s="75"/>
      <c r="H69" s="75"/>
      <c r="I69" s="75"/>
      <c r="J69" s="75"/>
      <c r="K69" s="75"/>
      <c r="L69" s="75"/>
      <c r="M69" s="75"/>
      <c r="N69" s="74">
        <f>SUM(D68:M68)</f>
        <v>46715593</v>
      </c>
      <c r="O69" s="13"/>
      <c r="P69" s="13"/>
      <c r="Q69" s="13"/>
      <c r="R69" s="13"/>
      <c r="S69" s="18"/>
      <c r="AC69" s="17"/>
      <c r="AD69" s="16"/>
      <c r="AE69" s="16"/>
      <c r="AF69" s="16"/>
      <c r="AG69" s="16"/>
      <c r="AH69" s="16"/>
      <c r="AI69" s="16"/>
      <c r="AJ69" s="16"/>
      <c r="AK69" s="16"/>
      <c r="AL69" s="16"/>
      <c r="AM69" s="16"/>
      <c r="AN69" s="16"/>
    </row>
    <row r="70" spans="2:40">
      <c r="B70" s="4"/>
      <c r="C70" s="4"/>
      <c r="D70" s="4"/>
      <c r="E70" s="4"/>
      <c r="F70" s="4"/>
      <c r="G70" s="4"/>
      <c r="H70" s="4"/>
      <c r="I70" s="4"/>
      <c r="J70" s="4"/>
      <c r="K70" s="4"/>
      <c r="L70" s="4"/>
      <c r="M70" s="4"/>
      <c r="N70" s="4"/>
      <c r="O70" s="13"/>
      <c r="P70" s="13"/>
      <c r="Q70" s="13"/>
      <c r="R70" s="13"/>
      <c r="S70" s="18"/>
      <c r="AC70" s="17"/>
      <c r="AD70" s="16"/>
      <c r="AE70" s="16"/>
      <c r="AF70" s="16"/>
      <c r="AG70" s="16"/>
      <c r="AH70" s="16"/>
      <c r="AI70" s="16"/>
      <c r="AJ70" s="16"/>
      <c r="AK70" s="16"/>
      <c r="AL70" s="16"/>
      <c r="AM70" s="16"/>
      <c r="AN70" s="16"/>
    </row>
    <row r="71" spans="2:40">
      <c r="B71" s="3"/>
      <c r="C71" s="3"/>
      <c r="D71" s="33" t="s">
        <v>48</v>
      </c>
      <c r="E71" s="33"/>
      <c r="F71" s="33"/>
      <c r="G71" s="33"/>
      <c r="H71" s="33"/>
      <c r="I71" s="33"/>
      <c r="J71" s="33"/>
      <c r="K71" s="33"/>
      <c r="L71" s="33"/>
      <c r="M71" s="33"/>
      <c r="N71" s="33"/>
      <c r="O71" s="33"/>
      <c r="P71" s="13"/>
      <c r="Q71" s="13"/>
      <c r="R71" s="13"/>
      <c r="S71" s="18"/>
      <c r="AD71" s="16"/>
      <c r="AE71" s="16"/>
      <c r="AF71" s="16"/>
      <c r="AG71" s="16"/>
      <c r="AH71" s="16"/>
      <c r="AI71" s="16"/>
      <c r="AJ71" s="16"/>
      <c r="AK71" s="16"/>
      <c r="AL71" s="16"/>
      <c r="AM71" s="16"/>
      <c r="AN71" s="16"/>
    </row>
    <row r="72" spans="2:40">
      <c r="B72" s="2" t="s">
        <v>1</v>
      </c>
      <c r="C72" s="1" t="s">
        <v>2</v>
      </c>
      <c r="D72" s="1" t="s">
        <v>21</v>
      </c>
      <c r="E72" s="1" t="s">
        <v>20</v>
      </c>
      <c r="F72" s="1" t="s">
        <v>19</v>
      </c>
      <c r="G72" s="1" t="s">
        <v>18</v>
      </c>
      <c r="H72" s="1" t="s">
        <v>17</v>
      </c>
      <c r="I72" s="1" t="s">
        <v>16</v>
      </c>
      <c r="J72" s="1" t="s">
        <v>15</v>
      </c>
      <c r="K72" s="1" t="s">
        <v>14</v>
      </c>
      <c r="L72" s="1" t="s">
        <v>13</v>
      </c>
      <c r="M72" s="1" t="s">
        <v>12</v>
      </c>
      <c r="N72" s="32" t="s">
        <v>36</v>
      </c>
      <c r="O72" s="46"/>
      <c r="P72" s="13"/>
      <c r="Q72" s="13"/>
      <c r="R72" s="13"/>
      <c r="S72" s="18"/>
      <c r="AD72" s="16"/>
      <c r="AE72" s="16"/>
      <c r="AF72" s="16"/>
      <c r="AG72" s="16"/>
      <c r="AH72" s="16"/>
      <c r="AI72" s="16"/>
      <c r="AJ72" s="16"/>
      <c r="AK72" s="16"/>
      <c r="AL72" s="16"/>
      <c r="AM72" s="16"/>
      <c r="AN72" s="16"/>
    </row>
    <row r="73" spans="2:40">
      <c r="B73" s="21" t="s">
        <v>7</v>
      </c>
      <c r="C73" s="21" t="s">
        <v>5</v>
      </c>
      <c r="D73" s="43">
        <f>D58/$O58</f>
        <v>1.0702813576482526</v>
      </c>
      <c r="E73" s="43">
        <f>E58/$O58</f>
        <v>0.99440246161646995</v>
      </c>
      <c r="F73" s="43">
        <f t="shared" ref="F73:M73" si="13">F58/$O58</f>
        <v>1.0334297810679227</v>
      </c>
      <c r="G73" s="43">
        <f t="shared" si="13"/>
        <v>1.048583485936762</v>
      </c>
      <c r="H73" s="43">
        <f t="shared" si="13"/>
        <v>1.0978524237649914</v>
      </c>
      <c r="I73" s="43">
        <f t="shared" si="13"/>
        <v>1.0107686158652747</v>
      </c>
      <c r="J73" s="43">
        <f t="shared" si="13"/>
        <v>0.93969252742695464</v>
      </c>
      <c r="K73" s="43">
        <f t="shared" si="13"/>
        <v>0.8649506783351032</v>
      </c>
      <c r="L73" s="43">
        <f t="shared" si="13"/>
        <v>0.94405220908659526</v>
      </c>
      <c r="M73" s="43">
        <f t="shared" si="13"/>
        <v>0.99598645925167473</v>
      </c>
      <c r="N73" s="44">
        <f>AVERAGE(D73:M73)</f>
        <v>1.0000000000000004</v>
      </c>
      <c r="O73" s="13"/>
      <c r="P73" s="13"/>
      <c r="Q73" s="13"/>
      <c r="R73" s="13"/>
      <c r="S73" s="18"/>
      <c r="AD73" s="16"/>
      <c r="AE73" s="16"/>
      <c r="AF73" s="16"/>
      <c r="AG73" s="16"/>
      <c r="AH73" s="16"/>
      <c r="AI73" s="16"/>
      <c r="AJ73" s="16"/>
      <c r="AK73" s="16"/>
      <c r="AL73" s="16"/>
      <c r="AM73" s="16"/>
      <c r="AN73" s="16"/>
    </row>
    <row r="74" spans="2:40">
      <c r="B74" s="21"/>
      <c r="C74" s="21" t="s">
        <v>6</v>
      </c>
      <c r="D74" s="43">
        <f>D59/$O59</f>
        <v>0.98663185454098523</v>
      </c>
      <c r="E74" s="43">
        <f t="shared" ref="E74:M75" si="14">E59/$O59</f>
        <v>0.9861049731995436</v>
      </c>
      <c r="F74" s="43">
        <f t="shared" si="14"/>
        <v>0.9990402264414906</v>
      </c>
      <c r="G74" s="43">
        <f t="shared" si="14"/>
        <v>0.99916855774592406</v>
      </c>
      <c r="H74" s="43">
        <f t="shared" si="14"/>
        <v>0.98768923219019067</v>
      </c>
      <c r="I74" s="43">
        <f t="shared" si="14"/>
        <v>0.97783121902990577</v>
      </c>
      <c r="J74" s="43">
        <f t="shared" si="14"/>
        <v>0.98046743322027552</v>
      </c>
      <c r="K74" s="43">
        <f t="shared" si="14"/>
        <v>0.99370815111643729</v>
      </c>
      <c r="L74" s="43">
        <f t="shared" si="14"/>
        <v>1.0289224418013019</v>
      </c>
      <c r="M74" s="43">
        <f t="shared" si="14"/>
        <v>1.0604359107139469</v>
      </c>
      <c r="N74" s="44">
        <f t="shared" ref="N74:N84" si="15">AVERAGE(D74:M74)</f>
        <v>1.0000000000000002</v>
      </c>
      <c r="O74" s="13"/>
      <c r="P74" s="13"/>
      <c r="Q74" s="13"/>
      <c r="R74" s="13"/>
      <c r="S74" s="18"/>
      <c r="AD74" s="16"/>
      <c r="AE74" s="16"/>
      <c r="AF74" s="16"/>
      <c r="AG74" s="16"/>
      <c r="AH74" s="16"/>
      <c r="AI74" s="16"/>
      <c r="AJ74" s="16"/>
      <c r="AK74" s="16"/>
      <c r="AL74" s="16"/>
      <c r="AM74" s="16"/>
      <c r="AN74" s="16"/>
    </row>
    <row r="75" spans="2:40">
      <c r="B75" s="21" t="s">
        <v>8</v>
      </c>
      <c r="C75" s="21" t="s">
        <v>5</v>
      </c>
      <c r="D75" s="102">
        <f>D60/$O60</f>
        <v>1.0141797271511943</v>
      </c>
      <c r="E75" s="102">
        <f t="shared" si="14"/>
        <v>0.96417635303174276</v>
      </c>
      <c r="F75" s="102">
        <f t="shared" si="14"/>
        <v>0.98144302545361695</v>
      </c>
      <c r="G75" s="102">
        <f t="shared" si="14"/>
        <v>0.95090744127595106</v>
      </c>
      <c r="H75" s="102">
        <f t="shared" si="14"/>
        <v>1.1027034452948672</v>
      </c>
      <c r="I75" s="102">
        <f t="shared" si="14"/>
        <v>1.062198788314465</v>
      </c>
      <c r="J75" s="102">
        <f t="shared" si="14"/>
        <v>1.0463946280343683</v>
      </c>
      <c r="K75" s="102">
        <f t="shared" si="14"/>
        <v>0.8984848326965641</v>
      </c>
      <c r="L75" s="102">
        <f t="shared" si="14"/>
        <v>0.96490787157789026</v>
      </c>
      <c r="M75" s="102">
        <f t="shared" si="14"/>
        <v>1.0146038871693406</v>
      </c>
      <c r="N75" s="44">
        <f t="shared" si="15"/>
        <v>1</v>
      </c>
      <c r="O75" s="13"/>
      <c r="P75" s="13"/>
      <c r="Q75" s="13"/>
      <c r="R75" s="13"/>
      <c r="S75" s="18"/>
      <c r="AD75" s="16"/>
      <c r="AE75" s="16"/>
      <c r="AF75" s="16"/>
      <c r="AG75" s="16"/>
      <c r="AH75" s="16"/>
      <c r="AI75" s="16"/>
      <c r="AJ75" s="16"/>
      <c r="AK75" s="16"/>
      <c r="AL75" s="16"/>
      <c r="AM75" s="16"/>
      <c r="AN75" s="16"/>
    </row>
    <row r="76" spans="2:40">
      <c r="B76" s="21"/>
      <c r="C76" s="21" t="s">
        <v>6</v>
      </c>
      <c r="D76" s="102">
        <f t="shared" ref="D76:M82" si="16">D61/$O61</f>
        <v>0.94643095238970298</v>
      </c>
      <c r="E76" s="102">
        <f t="shared" si="16"/>
        <v>0.97812319117425273</v>
      </c>
      <c r="F76" s="102">
        <f t="shared" si="16"/>
        <v>1.0100467909537127</v>
      </c>
      <c r="G76" s="102">
        <f t="shared" si="16"/>
        <v>1.0160079515881939</v>
      </c>
      <c r="H76" s="102">
        <f t="shared" si="16"/>
        <v>1.0525834738720834</v>
      </c>
      <c r="I76" s="102">
        <f t="shared" si="16"/>
        <v>1.0081850579477956</v>
      </c>
      <c r="J76" s="102">
        <f t="shared" si="16"/>
        <v>1.0050164968221904</v>
      </c>
      <c r="K76" s="102">
        <f t="shared" si="16"/>
        <v>0.97821356656288949</v>
      </c>
      <c r="L76" s="102">
        <f t="shared" si="16"/>
        <v>1.0030149832151816</v>
      </c>
      <c r="M76" s="102">
        <f t="shared" si="16"/>
        <v>1.002377535473997</v>
      </c>
      <c r="N76" s="44">
        <f t="shared" si="15"/>
        <v>1</v>
      </c>
      <c r="O76" s="13"/>
      <c r="P76" s="13"/>
      <c r="Q76" s="13"/>
      <c r="R76" s="13"/>
      <c r="S76" s="18"/>
      <c r="AD76" s="16"/>
      <c r="AE76" s="16"/>
      <c r="AF76" s="16"/>
      <c r="AG76" s="16"/>
      <c r="AH76" s="16"/>
      <c r="AI76" s="16"/>
      <c r="AJ76" s="16"/>
      <c r="AK76" s="16"/>
      <c r="AL76" s="16"/>
      <c r="AM76" s="16"/>
      <c r="AN76" s="16"/>
    </row>
    <row r="77" spans="2:40">
      <c r="B77" s="21" t="s">
        <v>9</v>
      </c>
      <c r="C77" s="21" t="s">
        <v>5</v>
      </c>
      <c r="D77" s="43">
        <f t="shared" si="16"/>
        <v>0.82751136669049952</v>
      </c>
      <c r="E77" s="43">
        <f t="shared" si="16"/>
        <v>0.95001931666859563</v>
      </c>
      <c r="F77" s="43">
        <f t="shared" si="16"/>
        <v>1.0308328526253301</v>
      </c>
      <c r="G77" s="43">
        <f t="shared" si="16"/>
        <v>1.0267139676484764</v>
      </c>
      <c r="H77" s="43">
        <f t="shared" si="16"/>
        <v>1.1436706006000468</v>
      </c>
      <c r="I77" s="43">
        <f t="shared" si="16"/>
        <v>1.1484184739665659</v>
      </c>
      <c r="J77" s="43">
        <f t="shared" si="16"/>
        <v>1.146883188469527</v>
      </c>
      <c r="K77" s="43">
        <f t="shared" si="16"/>
        <v>0.92453223241113069</v>
      </c>
      <c r="L77" s="43">
        <f t="shared" si="16"/>
        <v>0.89312158076570891</v>
      </c>
      <c r="M77" s="43">
        <f t="shared" si="16"/>
        <v>0.90829642015411705</v>
      </c>
      <c r="N77" s="44">
        <f t="shared" si="15"/>
        <v>0.99999999999999978</v>
      </c>
      <c r="O77" s="13"/>
      <c r="P77" s="13"/>
      <c r="Q77" s="13"/>
      <c r="R77" s="13"/>
      <c r="S77" s="18"/>
      <c r="AD77" s="16"/>
      <c r="AE77" s="16"/>
      <c r="AF77" s="16"/>
      <c r="AG77" s="16"/>
      <c r="AH77" s="16"/>
      <c r="AI77" s="16"/>
      <c r="AJ77" s="16"/>
      <c r="AK77" s="16"/>
      <c r="AL77" s="16"/>
      <c r="AM77" s="16"/>
      <c r="AN77" s="16"/>
    </row>
    <row r="78" spans="2:40">
      <c r="B78" s="21"/>
      <c r="C78" s="21" t="s">
        <v>6</v>
      </c>
      <c r="D78" s="43">
        <f t="shared" si="16"/>
        <v>0.95404918671751349</v>
      </c>
      <c r="E78" s="43">
        <f t="shared" si="16"/>
        <v>1.0172563716900715</v>
      </c>
      <c r="F78" s="43">
        <f t="shared" si="16"/>
        <v>1.0592404043274501</v>
      </c>
      <c r="G78" s="43">
        <f t="shared" si="16"/>
        <v>1.0349151633499056</v>
      </c>
      <c r="H78" s="43">
        <f t="shared" si="16"/>
        <v>1.0133465234953412</v>
      </c>
      <c r="I78" s="43">
        <f t="shared" si="16"/>
        <v>0.99046892388423358</v>
      </c>
      <c r="J78" s="43">
        <f t="shared" si="16"/>
        <v>0.97372737725825986</v>
      </c>
      <c r="K78" s="43">
        <f t="shared" si="16"/>
        <v>0.96046746894383517</v>
      </c>
      <c r="L78" s="43">
        <f t="shared" si="16"/>
        <v>0.96763998448712396</v>
      </c>
      <c r="M78" s="43">
        <f t="shared" si="16"/>
        <v>1.028888595846267</v>
      </c>
      <c r="N78" s="44">
        <f t="shared" si="15"/>
        <v>1.0000000000000002</v>
      </c>
      <c r="O78" s="13"/>
      <c r="P78" s="13"/>
      <c r="Q78" s="13"/>
      <c r="R78" s="13"/>
      <c r="S78" s="18"/>
      <c r="AD78" s="16"/>
      <c r="AE78" s="16"/>
      <c r="AF78" s="16"/>
      <c r="AG78" s="16"/>
      <c r="AH78" s="16"/>
      <c r="AI78" s="16"/>
      <c r="AJ78" s="16"/>
      <c r="AK78" s="16"/>
      <c r="AL78" s="16"/>
      <c r="AM78" s="16"/>
      <c r="AN78" s="16"/>
    </row>
    <row r="79" spans="2:40">
      <c r="B79" s="21" t="s">
        <v>10</v>
      </c>
      <c r="C79" s="21" t="s">
        <v>5</v>
      </c>
      <c r="D79" s="102">
        <f t="shared" si="16"/>
        <v>0.85214535469020325</v>
      </c>
      <c r="E79" s="102">
        <f t="shared" si="16"/>
        <v>0.82628411528057577</v>
      </c>
      <c r="F79" s="102">
        <f t="shared" si="16"/>
        <v>0.80721534491778379</v>
      </c>
      <c r="G79" s="102">
        <f t="shared" si="16"/>
        <v>0.81728778894962573</v>
      </c>
      <c r="H79" s="102">
        <f t="shared" si="16"/>
        <v>1.1274285282905785</v>
      </c>
      <c r="I79" s="102">
        <f t="shared" si="16"/>
        <v>1.3270896151906346</v>
      </c>
      <c r="J79" s="102">
        <f t="shared" si="16"/>
        <v>1.3687268548106322</v>
      </c>
      <c r="K79" s="102">
        <f t="shared" si="16"/>
        <v>1.0813319522200211</v>
      </c>
      <c r="L79" s="102">
        <f t="shared" si="16"/>
        <v>0.9283149863133624</v>
      </c>
      <c r="M79" s="102">
        <f t="shared" si="16"/>
        <v>0.86417545933658291</v>
      </c>
      <c r="N79" s="44">
        <f t="shared" si="15"/>
        <v>0.99999999999999978</v>
      </c>
      <c r="O79" s="13"/>
      <c r="P79" s="13"/>
      <c r="Q79" s="13"/>
      <c r="R79" s="13"/>
      <c r="S79" s="18"/>
      <c r="AD79" s="16"/>
      <c r="AE79" s="16"/>
      <c r="AF79" s="16"/>
      <c r="AG79" s="16"/>
      <c r="AH79" s="16"/>
      <c r="AI79" s="16"/>
      <c r="AJ79" s="16"/>
      <c r="AK79" s="16"/>
      <c r="AL79" s="16"/>
      <c r="AM79" s="16"/>
      <c r="AN79" s="16"/>
    </row>
    <row r="80" spans="2:40">
      <c r="B80" s="21"/>
      <c r="C80" s="21" t="s">
        <v>6</v>
      </c>
      <c r="D80" s="102">
        <f t="shared" si="16"/>
        <v>0.98222516061571785</v>
      </c>
      <c r="E80" s="102">
        <f t="shared" si="16"/>
        <v>1.0237610393657066</v>
      </c>
      <c r="F80" s="102">
        <f t="shared" si="16"/>
        <v>0.97761117264204755</v>
      </c>
      <c r="G80" s="102">
        <f t="shared" si="16"/>
        <v>0.97052540539676813</v>
      </c>
      <c r="H80" s="102">
        <f t="shared" si="16"/>
        <v>0.98432742136995499</v>
      </c>
      <c r="I80" s="102">
        <f t="shared" si="16"/>
        <v>1.0219833556875393</v>
      </c>
      <c r="J80" s="102">
        <f t="shared" si="16"/>
        <v>1.0636091173201321</v>
      </c>
      <c r="K80" s="102">
        <f t="shared" si="16"/>
        <v>1.0330289632608711</v>
      </c>
      <c r="L80" s="102">
        <f t="shared" si="16"/>
        <v>1.006398662542707</v>
      </c>
      <c r="M80" s="102">
        <f t="shared" si="16"/>
        <v>0.93652970179855655</v>
      </c>
      <c r="N80" s="44">
        <f t="shared" si="15"/>
        <v>1.0000000000000004</v>
      </c>
      <c r="O80" s="13"/>
      <c r="P80" s="13"/>
      <c r="Q80" s="13"/>
      <c r="R80" s="13"/>
      <c r="S80" s="18"/>
      <c r="AD80" s="16"/>
      <c r="AE80" s="16"/>
      <c r="AF80" s="16"/>
      <c r="AG80" s="16"/>
      <c r="AH80" s="16"/>
      <c r="AI80" s="16"/>
      <c r="AJ80" s="16"/>
      <c r="AK80" s="16"/>
      <c r="AL80" s="16"/>
      <c r="AM80" s="16"/>
      <c r="AN80" s="16"/>
    </row>
    <row r="81" spans="1:62">
      <c r="B81" s="21" t="s">
        <v>11</v>
      </c>
      <c r="C81" s="21" t="s">
        <v>5</v>
      </c>
      <c r="D81" s="43">
        <f t="shared" si="16"/>
        <v>1.0194747613701116</v>
      </c>
      <c r="E81" s="43">
        <f t="shared" si="16"/>
        <v>1.031595912188247</v>
      </c>
      <c r="F81" s="43">
        <f t="shared" si="16"/>
        <v>1.0956239105293859</v>
      </c>
      <c r="G81" s="43">
        <f t="shared" si="16"/>
        <v>1.0911480196500882</v>
      </c>
      <c r="H81" s="43">
        <f t="shared" si="16"/>
        <v>0.98089443640863283</v>
      </c>
      <c r="I81" s="43">
        <f t="shared" si="16"/>
        <v>0.7892150416906899</v>
      </c>
      <c r="J81" s="43">
        <f t="shared" si="16"/>
        <v>0.78660199805117526</v>
      </c>
      <c r="K81" s="43">
        <f t="shared" si="16"/>
        <v>0.96307516462174936</v>
      </c>
      <c r="L81" s="43">
        <f t="shared" si="16"/>
        <v>1.1032523121221625</v>
      </c>
      <c r="M81" s="43">
        <f t="shared" si="16"/>
        <v>1.1391184433677581</v>
      </c>
      <c r="N81" s="44">
        <f t="shared" si="15"/>
        <v>1</v>
      </c>
      <c r="O81" s="13"/>
      <c r="P81" s="13"/>
      <c r="Q81" s="13"/>
      <c r="R81" s="13"/>
      <c r="S81" s="18"/>
      <c r="AD81" s="16"/>
      <c r="AE81" s="16"/>
      <c r="AF81" s="16"/>
      <c r="AG81" s="16"/>
      <c r="AH81" s="16"/>
      <c r="AI81" s="16"/>
      <c r="AJ81" s="16"/>
      <c r="AK81" s="16"/>
      <c r="AL81" s="16"/>
      <c r="AM81" s="16"/>
      <c r="AN81" s="16"/>
    </row>
    <row r="82" spans="1:62">
      <c r="B82" s="21"/>
      <c r="C82" s="21" t="s">
        <v>6</v>
      </c>
      <c r="D82" s="43">
        <f>D67/$O67</f>
        <v>1.0404902635737445</v>
      </c>
      <c r="E82" s="43">
        <f t="shared" si="16"/>
        <v>1.0324048146470284</v>
      </c>
      <c r="F82" s="43">
        <f t="shared" si="16"/>
        <v>1.0030118297252018</v>
      </c>
      <c r="G82" s="43">
        <f t="shared" si="16"/>
        <v>0.90860232313972245</v>
      </c>
      <c r="H82" s="43">
        <f t="shared" si="16"/>
        <v>0.85703380549976993</v>
      </c>
      <c r="I82" s="43">
        <f t="shared" si="16"/>
        <v>0.85943565944564726</v>
      </c>
      <c r="J82" s="43">
        <f t="shared" si="16"/>
        <v>0.92541530076086442</v>
      </c>
      <c r="K82" s="43">
        <f t="shared" si="16"/>
        <v>1.0482308918844685</v>
      </c>
      <c r="L82" s="43">
        <f t="shared" si="16"/>
        <v>1.1315823580260564</v>
      </c>
      <c r="M82" s="43">
        <f t="shared" si="16"/>
        <v>1.1937927532974957</v>
      </c>
      <c r="N82" s="44">
        <f t="shared" si="15"/>
        <v>0.99999999999999978</v>
      </c>
      <c r="O82" s="13"/>
      <c r="P82" s="13"/>
      <c r="Q82" s="13"/>
      <c r="R82" s="13"/>
      <c r="S82" s="18"/>
      <c r="AD82" s="16"/>
      <c r="AE82" s="16"/>
      <c r="AF82" s="16"/>
      <c r="AG82" s="16"/>
      <c r="AH82" s="16"/>
      <c r="AI82" s="16"/>
      <c r="AJ82" s="16"/>
      <c r="AK82" s="16"/>
      <c r="AL82" s="16"/>
      <c r="AM82" s="16"/>
      <c r="AN82" s="16"/>
    </row>
    <row r="83" spans="1:62">
      <c r="B83" s="3"/>
      <c r="C83" s="3"/>
      <c r="D83" s="148"/>
      <c r="E83" s="148"/>
      <c r="F83" s="148"/>
      <c r="G83" s="148"/>
      <c r="H83" s="148"/>
      <c r="I83" s="148"/>
      <c r="J83" s="148"/>
      <c r="K83" s="148"/>
      <c r="L83" s="148"/>
      <c r="M83" s="148"/>
      <c r="O83" s="13"/>
      <c r="P83" s="13"/>
      <c r="Q83" s="13"/>
      <c r="R83" s="13"/>
      <c r="S83" s="18"/>
      <c r="AD83" s="16"/>
      <c r="AE83" s="16"/>
      <c r="AF83" s="16"/>
      <c r="AG83" s="16"/>
      <c r="AH83" s="16"/>
      <c r="AI83" s="16"/>
      <c r="AJ83" s="16"/>
      <c r="AK83" s="16"/>
      <c r="AL83" s="16"/>
      <c r="AM83" s="16"/>
      <c r="AN83" s="16"/>
    </row>
    <row r="84" spans="1:62">
      <c r="B84" s="4"/>
      <c r="C84" s="4"/>
      <c r="D84" s="4">
        <f>D68/$O$68</f>
        <v>0.94941582638870325</v>
      </c>
      <c r="E84" s="4">
        <f t="shared" ref="E84:M84" si="17">E68/$O$68</f>
        <v>0.95004117076425965</v>
      </c>
      <c r="F84" s="4">
        <f t="shared" si="17"/>
        <v>0.97706383961917498</v>
      </c>
      <c r="G84" s="4">
        <f t="shared" si="17"/>
        <v>0.97092470459131996</v>
      </c>
      <c r="H84" s="4">
        <f t="shared" si="17"/>
        <v>1.0916239466338358</v>
      </c>
      <c r="I84" s="4">
        <f t="shared" si="17"/>
        <v>1.0946090312928274</v>
      </c>
      <c r="J84" s="4">
        <f t="shared" si="17"/>
        <v>1.0877981005899533</v>
      </c>
      <c r="K84" s="4">
        <f t="shared" si="17"/>
        <v>0.95052038263398098</v>
      </c>
      <c r="L84" s="4">
        <f t="shared" si="17"/>
        <v>0.95572963542743994</v>
      </c>
      <c r="M84" s="4">
        <f t="shared" si="17"/>
        <v>0.97227336205850312</v>
      </c>
      <c r="N84" s="44">
        <f t="shared" si="15"/>
        <v>1</v>
      </c>
      <c r="O84" s="13"/>
      <c r="P84" s="13"/>
      <c r="Q84" s="13"/>
      <c r="R84" s="13"/>
      <c r="S84" s="18"/>
      <c r="AD84" s="16"/>
      <c r="AE84" s="16"/>
      <c r="AF84" s="16"/>
      <c r="AG84" s="16"/>
      <c r="AH84" s="16"/>
      <c r="AI84" s="16"/>
      <c r="AJ84" s="16"/>
      <c r="AK84" s="16"/>
      <c r="AL84" s="16"/>
      <c r="AM84" s="16"/>
      <c r="AN84" s="16"/>
    </row>
    <row r="85" spans="1:62">
      <c r="B85" s="3"/>
      <c r="C85" s="3"/>
      <c r="D85" s="3"/>
      <c r="E85" s="3"/>
      <c r="F85" s="3"/>
      <c r="G85" s="3"/>
      <c r="H85" s="3"/>
      <c r="I85" s="3"/>
      <c r="J85" s="3"/>
      <c r="K85" s="3"/>
      <c r="L85" s="3"/>
      <c r="M85" s="3"/>
      <c r="N85" s="3"/>
      <c r="O85" s="13"/>
      <c r="P85" s="13"/>
      <c r="Q85" s="13"/>
      <c r="R85" s="13"/>
      <c r="S85" s="18"/>
      <c r="Z85" s="3"/>
      <c r="AD85" s="16"/>
      <c r="AE85" s="16"/>
      <c r="AF85" s="16"/>
      <c r="AG85" s="16"/>
      <c r="AH85" s="16"/>
      <c r="AI85" s="16"/>
      <c r="AJ85" s="16"/>
      <c r="AK85" s="16"/>
      <c r="AL85" s="16"/>
      <c r="AM85" s="16"/>
      <c r="AN85" s="16"/>
    </row>
    <row r="86" spans="1:62" s="13" customFormat="1">
      <c r="C86" s="17"/>
      <c r="D86" s="66" t="s">
        <v>79</v>
      </c>
      <c r="E86" s="66"/>
      <c r="F86" s="33" t="s">
        <v>78</v>
      </c>
      <c r="G86" s="33"/>
      <c r="H86" s="33"/>
      <c r="I86" s="33"/>
      <c r="J86" s="33"/>
      <c r="K86" s="33"/>
      <c r="L86" s="33"/>
      <c r="M86" s="33"/>
      <c r="N86" s="33"/>
      <c r="O86" s="33"/>
      <c r="W86" s="57"/>
      <c r="AD86" s="16"/>
      <c r="AE86" s="16"/>
      <c r="AF86" s="16"/>
      <c r="AG86" s="16"/>
      <c r="AH86" s="16"/>
      <c r="AI86" s="16"/>
      <c r="AJ86" s="16"/>
      <c r="AK86" s="16"/>
      <c r="AL86" s="16"/>
      <c r="AM86" s="16"/>
      <c r="AN86" s="16"/>
    </row>
    <row r="87" spans="1:62" s="56" customFormat="1">
      <c r="A87" s="64"/>
      <c r="B87" s="57"/>
      <c r="C87" s="57"/>
      <c r="D87" s="35" t="s">
        <v>77</v>
      </c>
      <c r="E87" s="33"/>
      <c r="F87" s="33"/>
      <c r="G87" s="33"/>
      <c r="H87" s="33"/>
      <c r="I87" s="33"/>
      <c r="J87" s="33"/>
      <c r="K87" s="33"/>
      <c r="L87" s="33"/>
      <c r="M87" s="33"/>
      <c r="N87" s="33"/>
      <c r="O87" s="33"/>
      <c r="P87" s="13"/>
      <c r="Q87" s="13"/>
      <c r="R87" s="13"/>
      <c r="S87" s="13"/>
      <c r="T87" s="13"/>
      <c r="U87" s="37" t="s">
        <v>83</v>
      </c>
      <c r="V87" s="13"/>
      <c r="W87" s="57"/>
      <c r="X87" s="13"/>
      <c r="Y87" s="13"/>
      <c r="Z87" s="13"/>
      <c r="AD87" s="16"/>
      <c r="AE87" s="16"/>
      <c r="AF87" s="16"/>
      <c r="AG87" s="16"/>
      <c r="AH87" s="16"/>
      <c r="AI87" s="16"/>
      <c r="AJ87" s="16"/>
      <c r="AK87" s="16"/>
      <c r="AL87" s="16"/>
      <c r="AM87" s="16"/>
      <c r="AN87" s="16"/>
      <c r="AO87" s="13"/>
      <c r="AP87" s="13"/>
      <c r="AQ87" s="13"/>
      <c r="AR87" s="13"/>
      <c r="AS87" s="13"/>
      <c r="AT87" s="13"/>
      <c r="AU87" s="13"/>
      <c r="AV87" s="13"/>
      <c r="AW87" s="13"/>
      <c r="AX87" s="13"/>
      <c r="AY87" s="13"/>
      <c r="AZ87" s="13"/>
      <c r="BA87" s="13"/>
      <c r="BB87" s="13"/>
      <c r="BC87" s="13"/>
      <c r="BD87" s="13"/>
      <c r="BE87" s="13"/>
      <c r="BF87" s="13"/>
      <c r="BG87" s="13"/>
      <c r="BH87" s="13"/>
      <c r="BI87" s="13"/>
      <c r="BJ87" s="13"/>
    </row>
    <row r="88" spans="1:62">
      <c r="D88" s="33" t="s">
        <v>51</v>
      </c>
      <c r="E88" s="33"/>
      <c r="F88" s="35" t="s">
        <v>60</v>
      </c>
      <c r="G88" s="33"/>
      <c r="H88" s="33"/>
      <c r="I88" s="33"/>
      <c r="J88" s="33"/>
      <c r="K88" s="35"/>
      <c r="L88" s="33"/>
      <c r="M88" s="33"/>
      <c r="N88" s="33"/>
      <c r="O88" s="33"/>
      <c r="P88" s="13"/>
      <c r="Q88" s="13"/>
      <c r="R88" s="13"/>
      <c r="S88" s="13"/>
      <c r="T88" t="s">
        <v>81</v>
      </c>
      <c r="U88" s="13" t="s">
        <v>82</v>
      </c>
      <c r="V88" s="13"/>
      <c r="W88" s="37" t="s">
        <v>84</v>
      </c>
      <c r="X88" s="13"/>
      <c r="Y88" s="13"/>
      <c r="Z88" s="13"/>
      <c r="AD88" s="16"/>
      <c r="AE88" s="16"/>
      <c r="AF88" s="16"/>
      <c r="AG88" s="16"/>
      <c r="AH88" s="16"/>
      <c r="AI88" s="16"/>
      <c r="AJ88" s="16"/>
      <c r="AK88" s="16"/>
      <c r="AL88" s="16"/>
      <c r="AM88" s="16"/>
      <c r="AN88" s="16"/>
      <c r="AO88" s="13"/>
      <c r="AP88" s="13"/>
      <c r="AQ88" s="13"/>
      <c r="AR88" s="13"/>
      <c r="AS88" s="13"/>
      <c r="AT88" s="13"/>
      <c r="AU88" s="13"/>
      <c r="AV88" s="13"/>
      <c r="AW88" s="13"/>
      <c r="AX88" s="13"/>
      <c r="AY88" s="13"/>
      <c r="AZ88" s="13"/>
      <c r="BA88" s="13"/>
      <c r="BB88" s="13"/>
      <c r="BC88" s="13"/>
      <c r="BD88" s="13"/>
      <c r="BE88" s="13"/>
      <c r="BF88" s="13"/>
      <c r="BG88" s="13"/>
      <c r="BH88" s="13"/>
      <c r="BI88" s="13"/>
      <c r="BJ88" s="13"/>
    </row>
    <row r="89" spans="1:62">
      <c r="D89" s="33" t="s">
        <v>50</v>
      </c>
      <c r="E89" s="33"/>
      <c r="F89" s="33"/>
      <c r="G89" s="33"/>
      <c r="H89" s="33"/>
      <c r="I89" s="33"/>
      <c r="J89" s="33"/>
      <c r="K89" s="35"/>
      <c r="L89" s="33"/>
      <c r="M89" s="33"/>
      <c r="N89" s="33"/>
      <c r="O89" s="33"/>
      <c r="P89" s="13"/>
      <c r="T89" s="37" t="s">
        <v>80</v>
      </c>
      <c r="W89" s="58" t="s">
        <v>85</v>
      </c>
      <c r="X89" s="76" t="s">
        <v>75</v>
      </c>
      <c r="Y89" s="77"/>
      <c r="AD89" s="16"/>
      <c r="AE89" s="16"/>
      <c r="AF89" s="16"/>
      <c r="AG89" s="16"/>
      <c r="AH89" s="16"/>
      <c r="AI89" s="16"/>
      <c r="AJ89" s="16"/>
      <c r="AK89" s="16"/>
      <c r="AL89" s="16"/>
      <c r="AM89" s="16"/>
      <c r="AN89" s="16"/>
    </row>
    <row r="90" spans="1:62">
      <c r="A90" s="65"/>
      <c r="B90" s="2" t="s">
        <v>1</v>
      </c>
      <c r="C90" s="1" t="s">
        <v>2</v>
      </c>
      <c r="D90" s="1" t="s">
        <v>21</v>
      </c>
      <c r="E90" s="1" t="s">
        <v>20</v>
      </c>
      <c r="F90" s="1" t="s">
        <v>19</v>
      </c>
      <c r="G90" s="1" t="s">
        <v>18</v>
      </c>
      <c r="H90" s="1" t="s">
        <v>17</v>
      </c>
      <c r="I90" s="1" t="s">
        <v>16</v>
      </c>
      <c r="J90" s="1" t="s">
        <v>15</v>
      </c>
      <c r="K90" s="1" t="s">
        <v>14</v>
      </c>
      <c r="L90" s="1" t="s">
        <v>13</v>
      </c>
      <c r="M90" s="1" t="s">
        <v>12</v>
      </c>
      <c r="N90" s="32" t="s">
        <v>36</v>
      </c>
      <c r="P90" s="13"/>
      <c r="Q90" s="47" t="s">
        <v>1</v>
      </c>
      <c r="R90" s="47" t="s">
        <v>2</v>
      </c>
      <c r="S90" s="47" t="s">
        <v>32</v>
      </c>
      <c r="T90" s="54" t="s">
        <v>68</v>
      </c>
      <c r="U90" s="59" t="s">
        <v>73</v>
      </c>
      <c r="V90" s="60"/>
      <c r="W90" s="61" t="s">
        <v>30</v>
      </c>
      <c r="X90" s="78"/>
      <c r="Y90" s="79"/>
      <c r="AD90" s="16"/>
      <c r="AE90" s="16"/>
      <c r="AF90" s="16"/>
      <c r="AG90" s="16"/>
      <c r="AH90" s="16"/>
      <c r="AI90" s="16"/>
      <c r="AJ90" s="16"/>
      <c r="AK90" s="16"/>
      <c r="AL90" s="16"/>
      <c r="AM90" s="16"/>
      <c r="AN90" s="16"/>
    </row>
    <row r="91" spans="1:62">
      <c r="A91" s="48">
        <v>1</v>
      </c>
      <c r="B91" s="48">
        <v>1</v>
      </c>
      <c r="C91" s="48">
        <v>600</v>
      </c>
      <c r="D91" s="7">
        <f>$T91*D73</f>
        <v>75854.889440104598</v>
      </c>
      <c r="E91" s="7">
        <f t="shared" ref="E91:M91" si="18">$T91*E73</f>
        <v>70477.064975353249</v>
      </c>
      <c r="F91" s="7">
        <f t="shared" si="18"/>
        <v>73243.078772546316</v>
      </c>
      <c r="G91" s="7">
        <f t="shared" si="18"/>
        <v>74317.079173674065</v>
      </c>
      <c r="H91" s="7">
        <f t="shared" si="18"/>
        <v>77808.955216440736</v>
      </c>
      <c r="I91" s="7">
        <f t="shared" si="18"/>
        <v>71636.996251583871</v>
      </c>
      <c r="J91" s="7">
        <f t="shared" si="18"/>
        <v>66599.564933364294</v>
      </c>
      <c r="K91" s="7">
        <f t="shared" si="18"/>
        <v>61302.327287490378</v>
      </c>
      <c r="L91" s="7">
        <f t="shared" si="18"/>
        <v>66908.552068310528</v>
      </c>
      <c r="M91" s="7">
        <f t="shared" si="18"/>
        <v>70589.328881132053</v>
      </c>
      <c r="N91" s="52">
        <f>AVERAGE(D91:M91)</f>
        <v>70873.7837</v>
      </c>
      <c r="P91" s="13"/>
      <c r="Q91" s="48">
        <v>1</v>
      </c>
      <c r="R91" s="48">
        <v>1</v>
      </c>
      <c r="S91" s="48">
        <v>600</v>
      </c>
      <c r="T91" s="50">
        <v>70873.7837</v>
      </c>
      <c r="U91" s="62">
        <v>0.31246052877589281</v>
      </c>
      <c r="V91" s="60"/>
      <c r="W91" s="61">
        <v>50014</v>
      </c>
      <c r="X91" s="80">
        <f>W91*U91</f>
        <v>15627.400886197503</v>
      </c>
      <c r="Y91" s="79"/>
      <c r="AD91" s="16"/>
      <c r="AE91" s="16"/>
      <c r="AF91" s="16"/>
      <c r="AG91" s="16"/>
      <c r="AH91" s="16"/>
      <c r="AI91" s="16"/>
      <c r="AJ91" s="16"/>
      <c r="AK91" s="16"/>
      <c r="AL91" s="16"/>
      <c r="AM91" s="16"/>
      <c r="AN91" s="16"/>
    </row>
    <row r="92" spans="1:62">
      <c r="A92" s="49">
        <v>1</v>
      </c>
      <c r="B92" s="49">
        <v>2</v>
      </c>
      <c r="C92" s="49">
        <v>600</v>
      </c>
      <c r="D92" s="7">
        <f>$T92*D74</f>
        <v>163018.45111813911</v>
      </c>
      <c r="E92" s="7">
        <f t="shared" ref="E92:M92" si="19">$T92*E74</f>
        <v>162931.39597207875</v>
      </c>
      <c r="F92" s="7">
        <f t="shared" si="19"/>
        <v>165068.65207081288</v>
      </c>
      <c r="G92" s="7">
        <f t="shared" si="19"/>
        <v>165089.85589712605</v>
      </c>
      <c r="H92" s="7">
        <f t="shared" si="19"/>
        <v>163193.15870114189</v>
      </c>
      <c r="I92" s="7">
        <f t="shared" si="19"/>
        <v>161564.34646576204</v>
      </c>
      <c r="J92" s="7">
        <f t="shared" si="19"/>
        <v>161999.92084150491</v>
      </c>
      <c r="K92" s="7">
        <f t="shared" si="19"/>
        <v>164187.64801977316</v>
      </c>
      <c r="L92" s="7">
        <f t="shared" si="19"/>
        <v>170006.00782464814</v>
      </c>
      <c r="M92" s="7">
        <f t="shared" si="19"/>
        <v>175212.89108901331</v>
      </c>
      <c r="N92" s="52">
        <f t="shared" ref="N92:N124" si="20">AVERAGE(D92:M92)</f>
        <v>165227.23280000003</v>
      </c>
      <c r="P92" s="13"/>
      <c r="Q92" s="49">
        <v>1</v>
      </c>
      <c r="R92" s="49">
        <v>2</v>
      </c>
      <c r="S92" s="49">
        <v>600</v>
      </c>
      <c r="T92" s="50">
        <v>165227.2328</v>
      </c>
      <c r="U92" s="62">
        <v>0.68753947122410719</v>
      </c>
      <c r="V92" s="63">
        <f>U91+U92</f>
        <v>1</v>
      </c>
      <c r="W92" s="61">
        <v>50014</v>
      </c>
      <c r="X92" s="80">
        <f>W92*U92</f>
        <v>34386.599113802498</v>
      </c>
      <c r="Y92" s="81">
        <f>X91+X92</f>
        <v>50014</v>
      </c>
      <c r="AD92" s="16"/>
      <c r="AE92" s="16"/>
      <c r="AF92" s="16"/>
      <c r="AG92" s="16"/>
      <c r="AH92" s="16"/>
      <c r="AI92" s="16"/>
      <c r="AJ92" s="16"/>
      <c r="AK92" s="16"/>
      <c r="AL92" s="16"/>
      <c r="AM92" s="16"/>
      <c r="AN92" s="16"/>
    </row>
    <row r="93" spans="1:62">
      <c r="A93" s="48">
        <v>1</v>
      </c>
      <c r="B93" s="48">
        <v>1</v>
      </c>
      <c r="C93" s="48">
        <v>1200</v>
      </c>
      <c r="D93" s="7">
        <f>$T93*D73</f>
        <v>331829.18660299171</v>
      </c>
      <c r="E93" s="7">
        <f t="shared" ref="E93:M93" si="21">$T93*E73</f>
        <v>308303.75362162571</v>
      </c>
      <c r="F93" s="7">
        <f t="shared" si="21"/>
        <v>320403.75291277171</v>
      </c>
      <c r="G93" s="7">
        <f t="shared" si="21"/>
        <v>325101.99559887982</v>
      </c>
      <c r="H93" s="7">
        <f t="shared" si="21"/>
        <v>340377.29816068319</v>
      </c>
      <c r="I93" s="7">
        <f t="shared" si="21"/>
        <v>313377.90315566323</v>
      </c>
      <c r="J93" s="7">
        <f t="shared" si="21"/>
        <v>291341.52884635638</v>
      </c>
      <c r="K93" s="7">
        <f t="shared" si="21"/>
        <v>268168.62499997951</v>
      </c>
      <c r="L93" s="7">
        <f t="shared" si="21"/>
        <v>292693.20110396284</v>
      </c>
      <c r="M93" s="7">
        <f t="shared" si="21"/>
        <v>308794.85499708646</v>
      </c>
      <c r="N93" s="52">
        <f t="shared" si="20"/>
        <v>310039.21000000008</v>
      </c>
      <c r="P93" s="13"/>
      <c r="Q93" s="48">
        <v>1</v>
      </c>
      <c r="R93" s="48">
        <v>1</v>
      </c>
      <c r="S93" s="48">
        <v>1200</v>
      </c>
      <c r="T93" s="50">
        <v>310039.21000000002</v>
      </c>
      <c r="U93" s="62">
        <v>0.53948701639838226</v>
      </c>
      <c r="V93" s="60"/>
      <c r="W93" s="61">
        <v>122909</v>
      </c>
      <c r="X93" s="80">
        <f t="shared" ref="X93:X124" si="22">W93*U93</f>
        <v>66307.809698508761</v>
      </c>
      <c r="Y93" s="79"/>
      <c r="AD93" s="16"/>
      <c r="AE93" s="16"/>
      <c r="AF93" s="16"/>
      <c r="AG93" s="16"/>
      <c r="AH93" s="16"/>
      <c r="AI93" s="16"/>
      <c r="AJ93" s="16"/>
      <c r="AK93" s="16"/>
      <c r="AL93" s="16"/>
      <c r="AM93" s="16"/>
      <c r="AN93" s="16"/>
    </row>
    <row r="94" spans="1:62">
      <c r="A94" s="49">
        <v>1</v>
      </c>
      <c r="B94" s="49">
        <v>2</v>
      </c>
      <c r="C94" s="49">
        <v>1200</v>
      </c>
      <c r="D94" s="7">
        <f>$T94*D74</f>
        <v>217793.34180892599</v>
      </c>
      <c r="E94" s="7">
        <f t="shared" ref="E94:M94" si="23">$T94*E74</f>
        <v>217677.03576471994</v>
      </c>
      <c r="F94" s="7">
        <f t="shared" si="23"/>
        <v>220532.41897350459</v>
      </c>
      <c r="G94" s="7">
        <f t="shared" si="23"/>
        <v>220560.74737535237</v>
      </c>
      <c r="H94" s="7">
        <f t="shared" si="23"/>
        <v>218026.75188048877</v>
      </c>
      <c r="I94" s="7">
        <f t="shared" si="23"/>
        <v>215850.6518286881</v>
      </c>
      <c r="J94" s="7">
        <f t="shared" si="23"/>
        <v>216432.5810412938</v>
      </c>
      <c r="K94" s="7">
        <f t="shared" si="23"/>
        <v>219355.39382630767</v>
      </c>
      <c r="L94" s="7">
        <f t="shared" si="23"/>
        <v>227128.74719249882</v>
      </c>
      <c r="M94" s="7">
        <f t="shared" si="23"/>
        <v>234085.16530822017</v>
      </c>
      <c r="N94" s="52">
        <f t="shared" si="20"/>
        <v>220744.28350000005</v>
      </c>
      <c r="P94" s="13"/>
      <c r="Q94" s="49">
        <v>1</v>
      </c>
      <c r="R94" s="49">
        <v>2</v>
      </c>
      <c r="S94" s="49">
        <v>1200</v>
      </c>
      <c r="T94" s="50">
        <v>220744.28349999999</v>
      </c>
      <c r="U94" s="62">
        <v>0.4605129836016178</v>
      </c>
      <c r="V94" s="63">
        <f>U93+U94</f>
        <v>1</v>
      </c>
      <c r="W94" s="61">
        <v>122909</v>
      </c>
      <c r="X94" s="80">
        <f t="shared" si="22"/>
        <v>56601.190301491239</v>
      </c>
      <c r="Y94" s="81">
        <f>X93+X94</f>
        <v>122909</v>
      </c>
      <c r="AD94" s="16"/>
      <c r="AE94" s="16"/>
      <c r="AF94" s="16"/>
      <c r="AG94" s="16"/>
      <c r="AH94" s="16"/>
      <c r="AI94" s="16"/>
      <c r="AJ94" s="16"/>
      <c r="AK94" s="16"/>
      <c r="AL94" s="16"/>
      <c r="AM94" s="16"/>
      <c r="AN94" s="16"/>
    </row>
    <row r="95" spans="1:62">
      <c r="A95" s="48">
        <v>1</v>
      </c>
      <c r="B95" s="48">
        <v>1</v>
      </c>
      <c r="C95" s="48">
        <v>1800</v>
      </c>
      <c r="D95" s="7">
        <f>$T95*D73</f>
        <v>53790.798117795995</v>
      </c>
      <c r="E95" s="7">
        <f t="shared" ref="E95:M95" si="24">$T95*E73</f>
        <v>49977.234190255112</v>
      </c>
      <c r="F95" s="7">
        <f t="shared" si="24"/>
        <v>51938.691004101413</v>
      </c>
      <c r="G95" s="7">
        <f t="shared" si="24"/>
        <v>52700.294365228336</v>
      </c>
      <c r="H95" s="7">
        <f t="shared" si="24"/>
        <v>55176.480154374367</v>
      </c>
      <c r="I95" s="7">
        <f t="shared" si="24"/>
        <v>50799.773509352075</v>
      </c>
      <c r="J95" s="7">
        <f t="shared" si="24"/>
        <v>47227.591767731203</v>
      </c>
      <c r="K95" s="7">
        <f t="shared" si="24"/>
        <v>43471.1741802244</v>
      </c>
      <c r="L95" s="7">
        <f t="shared" si="24"/>
        <v>47446.703083027664</v>
      </c>
      <c r="M95" s="7">
        <f t="shared" si="24"/>
        <v>50056.843627909519</v>
      </c>
      <c r="N95" s="52">
        <f t="shared" si="20"/>
        <v>50258.558400000002</v>
      </c>
      <c r="P95" s="13"/>
      <c r="Q95" s="48">
        <v>1</v>
      </c>
      <c r="R95" s="48">
        <v>1</v>
      </c>
      <c r="S95" s="48">
        <v>1800</v>
      </c>
      <c r="T95" s="50">
        <v>50258.558400000002</v>
      </c>
      <c r="U95" s="62">
        <v>0.74460440944355577</v>
      </c>
      <c r="V95" s="60"/>
      <c r="W95" s="61">
        <v>23265</v>
      </c>
      <c r="X95" s="80">
        <f t="shared" si="22"/>
        <v>17323.221585704327</v>
      </c>
      <c r="Y95" s="79"/>
      <c r="AD95" s="16"/>
      <c r="AE95" s="16"/>
      <c r="AF95" s="16"/>
      <c r="AG95" s="16"/>
      <c r="AH95" s="16"/>
      <c r="AI95" s="16"/>
      <c r="AJ95" s="16"/>
      <c r="AK95" s="16"/>
      <c r="AL95" s="16"/>
      <c r="AM95" s="16"/>
      <c r="AN95" s="16"/>
    </row>
    <row r="96" spans="1:62">
      <c r="A96" s="49">
        <v>1</v>
      </c>
      <c r="B96" s="49">
        <v>2</v>
      </c>
      <c r="C96" s="49">
        <v>1800</v>
      </c>
      <c r="D96" s="7">
        <f>$T96*D74</f>
        <v>7022.4510852072872</v>
      </c>
      <c r="E96" s="7">
        <f t="shared" ref="E96:M96" si="25">$T96*E74</f>
        <v>7018.7009544660659</v>
      </c>
      <c r="F96" s="7">
        <f t="shared" si="25"/>
        <v>7110.7689155279986</v>
      </c>
      <c r="G96" s="7">
        <f t="shared" si="25"/>
        <v>7111.6823264461009</v>
      </c>
      <c r="H96" s="7">
        <f t="shared" si="25"/>
        <v>7029.9770765747471</v>
      </c>
      <c r="I96" s="7">
        <f t="shared" si="25"/>
        <v>6959.8116801335009</v>
      </c>
      <c r="J96" s="7">
        <f t="shared" si="25"/>
        <v>6978.5751987821195</v>
      </c>
      <c r="K96" s="7">
        <f t="shared" si="25"/>
        <v>7072.8173351279838</v>
      </c>
      <c r="L96" s="7">
        <f t="shared" si="25"/>
        <v>7323.4585775494343</v>
      </c>
      <c r="M96" s="7">
        <f t="shared" si="25"/>
        <v>7547.7588501847704</v>
      </c>
      <c r="N96" s="52">
        <f t="shared" si="20"/>
        <v>7117.6002000000008</v>
      </c>
      <c r="P96" s="13"/>
      <c r="Q96" s="49">
        <v>1</v>
      </c>
      <c r="R96" s="49">
        <v>2</v>
      </c>
      <c r="S96" s="49">
        <v>1800</v>
      </c>
      <c r="T96" s="50">
        <v>7117.6001999999999</v>
      </c>
      <c r="U96" s="62">
        <v>0.25539559055644423</v>
      </c>
      <c r="V96" s="63">
        <f>U95+U96</f>
        <v>1</v>
      </c>
      <c r="W96" s="61">
        <v>23265</v>
      </c>
      <c r="X96" s="80">
        <f t="shared" si="22"/>
        <v>5941.7784142956752</v>
      </c>
      <c r="Y96" s="81">
        <f>X95+X96</f>
        <v>23265</v>
      </c>
      <c r="AD96" s="16"/>
      <c r="AE96" s="16"/>
      <c r="AF96" s="16"/>
      <c r="AG96" s="16"/>
      <c r="AH96" s="16"/>
      <c r="AI96" s="16"/>
      <c r="AJ96" s="16"/>
      <c r="AK96" s="16"/>
      <c r="AL96" s="16"/>
      <c r="AM96" s="16"/>
      <c r="AN96" s="16"/>
    </row>
    <row r="97" spans="1:40">
      <c r="A97" s="48">
        <v>2</v>
      </c>
      <c r="B97" s="48">
        <v>1</v>
      </c>
      <c r="C97" s="48">
        <v>600</v>
      </c>
      <c r="D97" s="103">
        <f>$T97*D75</f>
        <v>574742.07285836025</v>
      </c>
      <c r="E97" s="103">
        <f t="shared" ref="E97:M97" si="26">$T97*E75</f>
        <v>546404.84413850307</v>
      </c>
      <c r="F97" s="103">
        <f t="shared" si="26"/>
        <v>556189.97672736901</v>
      </c>
      <c r="G97" s="103">
        <f t="shared" si="26"/>
        <v>538885.2678317274</v>
      </c>
      <c r="H97" s="103">
        <f t="shared" si="26"/>
        <v>624909.02443600574</v>
      </c>
      <c r="I97" s="103">
        <f t="shared" si="26"/>
        <v>601954.7788618753</v>
      </c>
      <c r="J97" s="103">
        <f t="shared" si="26"/>
        <v>592998.46116394282</v>
      </c>
      <c r="K97" s="103">
        <f t="shared" si="26"/>
        <v>509177.04362555803</v>
      </c>
      <c r="L97" s="103">
        <f t="shared" si="26"/>
        <v>546819.40033036086</v>
      </c>
      <c r="M97" s="103">
        <f t="shared" si="26"/>
        <v>574982.44702629768</v>
      </c>
      <c r="N97" s="52">
        <f>AVERAGE(D97:M97)</f>
        <v>566706.33169999998</v>
      </c>
      <c r="P97" s="13"/>
      <c r="Q97" s="48">
        <v>2</v>
      </c>
      <c r="R97" s="48">
        <v>1</v>
      </c>
      <c r="S97" s="48">
        <v>600</v>
      </c>
      <c r="T97" s="50">
        <v>566706.33169999998</v>
      </c>
      <c r="U97" s="62">
        <v>0.5260931468155593</v>
      </c>
      <c r="V97" s="60"/>
      <c r="W97" s="61">
        <v>132427</v>
      </c>
      <c r="X97" s="80">
        <f t="shared" si="22"/>
        <v>69668.937153344072</v>
      </c>
      <c r="Y97" s="79"/>
      <c r="AD97" s="16"/>
      <c r="AE97" s="16"/>
      <c r="AF97" s="16"/>
      <c r="AG97" s="16"/>
      <c r="AH97" s="16"/>
      <c r="AI97" s="16"/>
      <c r="AJ97" s="16"/>
      <c r="AK97" s="16"/>
      <c r="AL97" s="16"/>
      <c r="AM97" s="16"/>
      <c r="AN97" s="16"/>
    </row>
    <row r="98" spans="1:40">
      <c r="A98" s="49">
        <v>2</v>
      </c>
      <c r="B98" s="49">
        <v>2</v>
      </c>
      <c r="C98" s="49">
        <v>600</v>
      </c>
      <c r="D98" s="103">
        <f>$T98*D76</f>
        <v>420772.04840618972</v>
      </c>
      <c r="E98" s="103">
        <f t="shared" ref="E98:M98" si="27">$T98*E76</f>
        <v>434862.04429895099</v>
      </c>
      <c r="F98" s="103">
        <f t="shared" si="27"/>
        <v>449054.90056362207</v>
      </c>
      <c r="G98" s="103">
        <f t="shared" si="27"/>
        <v>451705.16233360709</v>
      </c>
      <c r="H98" s="103">
        <f t="shared" si="27"/>
        <v>467966.20852409711</v>
      </c>
      <c r="I98" s="103">
        <f t="shared" si="27"/>
        <v>448227.19600841153</v>
      </c>
      <c r="J98" s="103">
        <f t="shared" si="27"/>
        <v>446818.49107124237</v>
      </c>
      <c r="K98" s="103">
        <f t="shared" si="27"/>
        <v>434902.22413172823</v>
      </c>
      <c r="L98" s="103">
        <f t="shared" si="27"/>
        <v>445928.64170800301</v>
      </c>
      <c r="M98" s="103">
        <f t="shared" si="27"/>
        <v>445645.23995414778</v>
      </c>
      <c r="N98" s="52">
        <f>AVERAGE(D98:M98)</f>
        <v>444588.21569999994</v>
      </c>
      <c r="P98" s="13"/>
      <c r="Q98" s="49">
        <v>2</v>
      </c>
      <c r="R98" s="49">
        <v>2</v>
      </c>
      <c r="S98" s="49">
        <v>600</v>
      </c>
      <c r="T98" s="50">
        <v>444588.2157</v>
      </c>
      <c r="U98" s="62">
        <v>0.47390685318444076</v>
      </c>
      <c r="V98" s="63">
        <f>U97+U98</f>
        <v>1</v>
      </c>
      <c r="W98" s="61">
        <v>132427</v>
      </c>
      <c r="X98" s="80">
        <f t="shared" si="22"/>
        <v>62758.062846655936</v>
      </c>
      <c r="Y98" s="81">
        <f>X97+X98</f>
        <v>132427</v>
      </c>
      <c r="AD98" s="16"/>
      <c r="AE98" s="16"/>
      <c r="AF98" s="16"/>
      <c r="AG98" s="16"/>
      <c r="AH98" s="16"/>
      <c r="AI98" s="16"/>
      <c r="AJ98" s="16"/>
      <c r="AK98" s="16"/>
      <c r="AL98" s="16"/>
      <c r="AM98" s="16"/>
      <c r="AN98" s="16"/>
    </row>
    <row r="99" spans="1:40">
      <c r="A99" s="48">
        <v>2</v>
      </c>
      <c r="B99" s="48">
        <v>1</v>
      </c>
      <c r="C99" s="48">
        <v>1200</v>
      </c>
      <c r="D99" s="103">
        <f t="shared" ref="D99:M99" si="28">$T99*D75</f>
        <v>434202.62334548531</v>
      </c>
      <c r="E99" s="103">
        <f t="shared" si="28"/>
        <v>412794.58723754715</v>
      </c>
      <c r="F99" s="103">
        <f t="shared" si="28"/>
        <v>420186.99931334803</v>
      </c>
      <c r="G99" s="103">
        <f t="shared" si="28"/>
        <v>407113.74375481642</v>
      </c>
      <c r="H99" s="103">
        <f t="shared" si="28"/>
        <v>472102.44486355915</v>
      </c>
      <c r="I99" s="103">
        <f t="shared" si="28"/>
        <v>454761.11191461358</v>
      </c>
      <c r="J99" s="103">
        <f t="shared" si="28"/>
        <v>447994.84783963911</v>
      </c>
      <c r="K99" s="103">
        <f t="shared" si="28"/>
        <v>384669.95636841166</v>
      </c>
      <c r="L99" s="103">
        <f t="shared" si="28"/>
        <v>413107.77361197345</v>
      </c>
      <c r="M99" s="103">
        <f t="shared" si="28"/>
        <v>434384.2197506064</v>
      </c>
      <c r="N99" s="52">
        <f t="shared" si="20"/>
        <v>428131.8308</v>
      </c>
      <c r="P99" s="13"/>
      <c r="Q99" s="48">
        <v>2</v>
      </c>
      <c r="R99" s="48">
        <v>1</v>
      </c>
      <c r="S99" s="48">
        <v>1200</v>
      </c>
      <c r="T99" s="50">
        <v>428131.8308</v>
      </c>
      <c r="U99" s="62">
        <v>0.59869071780090921</v>
      </c>
      <c r="V99" s="60"/>
      <c r="W99" s="61">
        <v>93140</v>
      </c>
      <c r="X99" s="80">
        <f t="shared" si="22"/>
        <v>55762.053455976682</v>
      </c>
      <c r="Y99" s="79"/>
      <c r="AD99" s="16"/>
      <c r="AE99" s="16"/>
      <c r="AF99" s="16"/>
      <c r="AG99" s="16"/>
      <c r="AH99" s="16"/>
      <c r="AI99" s="16"/>
      <c r="AJ99" s="16"/>
      <c r="AK99" s="16"/>
      <c r="AL99" s="16"/>
      <c r="AM99" s="16"/>
      <c r="AN99" s="16"/>
    </row>
    <row r="100" spans="1:40">
      <c r="A100" s="49">
        <v>2</v>
      </c>
      <c r="B100" s="49">
        <v>2</v>
      </c>
      <c r="C100" s="49">
        <v>1200</v>
      </c>
      <c r="D100" s="103">
        <f>$T100*D76</f>
        <v>233904.57589343836</v>
      </c>
      <c r="E100" s="103">
        <f t="shared" ref="E100:M100" si="29">$T100*E76</f>
        <v>241737.11735174153</v>
      </c>
      <c r="F100" s="103">
        <f t="shared" si="29"/>
        <v>249626.83825378132</v>
      </c>
      <c r="G100" s="103">
        <f t="shared" si="29"/>
        <v>251100.10235880694</v>
      </c>
      <c r="H100" s="103">
        <f t="shared" si="29"/>
        <v>260139.51723243578</v>
      </c>
      <c r="I100" s="103">
        <f t="shared" si="29"/>
        <v>249166.72241746346</v>
      </c>
      <c r="J100" s="103">
        <f t="shared" si="29"/>
        <v>248383.63206691464</v>
      </c>
      <c r="K100" s="103">
        <f t="shared" si="29"/>
        <v>241759.45307195114</v>
      </c>
      <c r="L100" s="103">
        <f t="shared" si="29"/>
        <v>247888.97031667258</v>
      </c>
      <c r="M100" s="103">
        <f t="shared" si="29"/>
        <v>247731.4290367942</v>
      </c>
      <c r="N100" s="52">
        <f t="shared" si="20"/>
        <v>247143.8358</v>
      </c>
      <c r="P100" s="13"/>
      <c r="Q100" s="49">
        <v>2</v>
      </c>
      <c r="R100" s="49">
        <v>2</v>
      </c>
      <c r="S100" s="49">
        <v>1200</v>
      </c>
      <c r="T100" s="50">
        <v>247143.8358</v>
      </c>
      <c r="U100" s="62">
        <v>0.40130928219909079</v>
      </c>
      <c r="V100" s="63">
        <f>U99+U100</f>
        <v>1</v>
      </c>
      <c r="W100" s="61">
        <v>93140</v>
      </c>
      <c r="X100" s="80">
        <f t="shared" si="22"/>
        <v>37377.946544023318</v>
      </c>
      <c r="Y100" s="81">
        <f>X99+X100</f>
        <v>93140</v>
      </c>
      <c r="AD100" s="16"/>
      <c r="AE100" s="16"/>
      <c r="AF100" s="16"/>
      <c r="AG100" s="16"/>
      <c r="AH100" s="16"/>
      <c r="AI100" s="16"/>
      <c r="AJ100" s="16"/>
      <c r="AK100" s="16"/>
      <c r="AL100" s="16"/>
      <c r="AM100" s="16"/>
      <c r="AN100" s="16"/>
    </row>
    <row r="101" spans="1:40">
      <c r="A101" s="48">
        <v>2</v>
      </c>
      <c r="B101" s="48">
        <v>1</v>
      </c>
      <c r="C101" s="48">
        <v>1800</v>
      </c>
      <c r="D101" s="103">
        <f>$T101*D75</f>
        <v>3675.6314442562534</v>
      </c>
      <c r="E101" s="103">
        <f t="shared" ref="E101:M101" si="30">$T101*E75</f>
        <v>3494.4071806352104</v>
      </c>
      <c r="F101" s="103">
        <f t="shared" si="30"/>
        <v>3556.9857575801343</v>
      </c>
      <c r="G101" s="103">
        <f t="shared" si="30"/>
        <v>3446.3174506051614</v>
      </c>
      <c r="H101" s="103">
        <f t="shared" si="30"/>
        <v>3996.4627064678812</v>
      </c>
      <c r="I101" s="103">
        <f t="shared" si="30"/>
        <v>3849.6640800999685</v>
      </c>
      <c r="J101" s="103">
        <f t="shared" si="30"/>
        <v>3792.3859991835184</v>
      </c>
      <c r="K101" s="103">
        <f t="shared" si="30"/>
        <v>3256.3252989915782</v>
      </c>
      <c r="L101" s="103">
        <f t="shared" si="30"/>
        <v>3497.058379922963</v>
      </c>
      <c r="M101" s="103">
        <f t="shared" si="30"/>
        <v>3677.1687022573319</v>
      </c>
      <c r="N101" s="52">
        <f t="shared" si="20"/>
        <v>3624.2407000000007</v>
      </c>
      <c r="P101" s="13"/>
      <c r="Q101" s="48">
        <v>2</v>
      </c>
      <c r="R101" s="48">
        <v>1</v>
      </c>
      <c r="S101" s="48">
        <v>1800</v>
      </c>
      <c r="T101" s="53">
        <v>3624.2406999999998</v>
      </c>
      <c r="U101" s="62">
        <v>0.90059443981296894</v>
      </c>
      <c r="V101" s="60"/>
      <c r="W101" s="61">
        <v>2593</v>
      </c>
      <c r="X101" s="80">
        <f t="shared" si="22"/>
        <v>2335.2413824350283</v>
      </c>
      <c r="Y101" s="79"/>
      <c r="AD101" s="16"/>
      <c r="AE101" s="16"/>
      <c r="AF101" s="16"/>
      <c r="AG101" s="16"/>
      <c r="AH101" s="16"/>
      <c r="AI101" s="16"/>
      <c r="AJ101" s="16"/>
      <c r="AK101" s="16"/>
      <c r="AL101" s="16"/>
      <c r="AM101" s="16"/>
      <c r="AN101" s="16"/>
    </row>
    <row r="102" spans="1:40">
      <c r="A102" s="49">
        <v>2</v>
      </c>
      <c r="B102" s="49">
        <v>2</v>
      </c>
      <c r="C102" s="49">
        <v>1800</v>
      </c>
      <c r="D102" s="103">
        <f>$T102*D76</f>
        <v>400.78360111894369</v>
      </c>
      <c r="E102" s="103">
        <f t="shared" ref="E102:M102" si="31">$T102*E76</f>
        <v>414.20426276945489</v>
      </c>
      <c r="F102" s="103">
        <f t="shared" si="31"/>
        <v>427.72289849030318</v>
      </c>
      <c r="G102" s="103">
        <f t="shared" si="31"/>
        <v>430.24726164632989</v>
      </c>
      <c r="H102" s="103">
        <f t="shared" si="31"/>
        <v>445.73583954705293</v>
      </c>
      <c r="I102" s="103">
        <f t="shared" si="31"/>
        <v>426.93451339306023</v>
      </c>
      <c r="J102" s="103">
        <f t="shared" si="31"/>
        <v>425.59272788289803</v>
      </c>
      <c r="K102" s="103">
        <f t="shared" si="31"/>
        <v>414.24253389068031</v>
      </c>
      <c r="L102" s="103">
        <f t="shared" si="31"/>
        <v>424.74515011815976</v>
      </c>
      <c r="M102" s="103">
        <f t="shared" si="31"/>
        <v>424.47521114311672</v>
      </c>
      <c r="N102" s="52">
        <f t="shared" si="20"/>
        <v>423.46839999999992</v>
      </c>
      <c r="P102" s="13"/>
      <c r="Q102" s="49">
        <v>2</v>
      </c>
      <c r="R102" s="49">
        <v>2</v>
      </c>
      <c r="S102" s="49">
        <v>1800</v>
      </c>
      <c r="T102" s="53">
        <v>423.46839999999997</v>
      </c>
      <c r="U102" s="62">
        <v>9.9405560187031061E-2</v>
      </c>
      <c r="V102" s="63">
        <f>U101+U102</f>
        <v>1</v>
      </c>
      <c r="W102" s="61">
        <v>2593</v>
      </c>
      <c r="X102" s="80">
        <f t="shared" si="22"/>
        <v>257.75861756497153</v>
      </c>
      <c r="Y102" s="81">
        <f>X101+X102</f>
        <v>2593</v>
      </c>
      <c r="AD102" s="16"/>
      <c r="AE102" s="16"/>
      <c r="AF102" s="16"/>
      <c r="AG102" s="16"/>
      <c r="AH102" s="16"/>
      <c r="AI102" s="16"/>
      <c r="AJ102" s="16"/>
      <c r="AK102" s="16"/>
      <c r="AL102" s="16"/>
      <c r="AM102" s="16"/>
      <c r="AN102" s="16"/>
    </row>
    <row r="103" spans="1:40">
      <c r="A103" s="48">
        <v>3</v>
      </c>
      <c r="B103" s="48">
        <v>1</v>
      </c>
      <c r="C103" s="48">
        <v>600</v>
      </c>
      <c r="D103" s="7">
        <f>$T103*D77</f>
        <v>11578.428321712607</v>
      </c>
      <c r="E103" s="7">
        <f t="shared" ref="E103:M103" si="32">$T103*E77</f>
        <v>13292.54316624242</v>
      </c>
      <c r="F103" s="7">
        <f t="shared" si="32"/>
        <v>14423.275348497938</v>
      </c>
      <c r="G103" s="7">
        <f t="shared" si="32"/>
        <v>14365.644461008611</v>
      </c>
      <c r="H103" s="7">
        <f t="shared" si="32"/>
        <v>16002.086020469495</v>
      </c>
      <c r="I103" s="7">
        <f t="shared" si="32"/>
        <v>16068.517629348375</v>
      </c>
      <c r="J103" s="7">
        <f t="shared" si="32"/>
        <v>16047.036120095005</v>
      </c>
      <c r="K103" s="7">
        <f t="shared" si="32"/>
        <v>12935.931293483844</v>
      </c>
      <c r="L103" s="7">
        <f t="shared" si="32"/>
        <v>12496.437658406294</v>
      </c>
      <c r="M103" s="7">
        <f t="shared" si="32"/>
        <v>12708.761980735389</v>
      </c>
      <c r="N103" s="52">
        <f t="shared" si="20"/>
        <v>13991.866199999999</v>
      </c>
      <c r="P103" s="13"/>
      <c r="Q103" s="48">
        <v>3</v>
      </c>
      <c r="R103" s="48">
        <v>1</v>
      </c>
      <c r="S103" s="48">
        <v>600</v>
      </c>
      <c r="T103" s="53">
        <v>13991.8662</v>
      </c>
      <c r="U103" s="62">
        <v>0.40015271969724231</v>
      </c>
      <c r="V103" s="60"/>
      <c r="W103" s="61">
        <v>7319</v>
      </c>
      <c r="X103" s="80">
        <f t="shared" si="22"/>
        <v>2928.7177554641166</v>
      </c>
      <c r="Y103" s="79"/>
      <c r="AD103" s="16"/>
      <c r="AE103" s="16"/>
      <c r="AF103" s="16"/>
      <c r="AG103" s="16"/>
      <c r="AH103" s="16"/>
      <c r="AI103" s="16"/>
      <c r="AJ103" s="16"/>
      <c r="AK103" s="16"/>
      <c r="AL103" s="16"/>
      <c r="AM103" s="16"/>
      <c r="AN103" s="16"/>
    </row>
    <row r="104" spans="1:40">
      <c r="A104" s="49">
        <v>3</v>
      </c>
      <c r="B104" s="49">
        <v>2</v>
      </c>
      <c r="C104" s="49">
        <v>600</v>
      </c>
      <c r="D104" s="7">
        <f>$T104*D78</f>
        <v>26888.543425514355</v>
      </c>
      <c r="E104" s="7">
        <f t="shared" ref="E104:M104" si="33">$T104*E78</f>
        <v>28669.949627207781</v>
      </c>
      <c r="F104" s="7">
        <f t="shared" si="33"/>
        <v>29853.210931200298</v>
      </c>
      <c r="G104" s="7">
        <f t="shared" si="33"/>
        <v>29167.637999042377</v>
      </c>
      <c r="H104" s="7">
        <f t="shared" si="33"/>
        <v>28559.756018288215</v>
      </c>
      <c r="I104" s="7">
        <f t="shared" si="33"/>
        <v>27914.982835543567</v>
      </c>
      <c r="J104" s="7">
        <f t="shared" si="33"/>
        <v>27443.145733505287</v>
      </c>
      <c r="K104" s="7">
        <f t="shared" si="33"/>
        <v>27069.433743081136</v>
      </c>
      <c r="L104" s="7">
        <f t="shared" si="33"/>
        <v>27271.581072947265</v>
      </c>
      <c r="M104" s="7">
        <f t="shared" si="33"/>
        <v>28997.787613669781</v>
      </c>
      <c r="N104" s="52">
        <f t="shared" si="20"/>
        <v>28183.602900000009</v>
      </c>
      <c r="P104" s="13"/>
      <c r="Q104" s="49">
        <v>3</v>
      </c>
      <c r="R104" s="49">
        <v>2</v>
      </c>
      <c r="S104" s="49">
        <v>600</v>
      </c>
      <c r="T104" s="53">
        <v>28183.602900000002</v>
      </c>
      <c r="U104" s="62">
        <v>0.59984728030275769</v>
      </c>
      <c r="V104" s="63">
        <f>U103+U104</f>
        <v>1</v>
      </c>
      <c r="W104" s="61">
        <v>7319</v>
      </c>
      <c r="X104" s="80">
        <f t="shared" si="22"/>
        <v>4390.2822445358834</v>
      </c>
      <c r="Y104" s="81">
        <f>X103+X104</f>
        <v>7319</v>
      </c>
      <c r="AD104" s="16"/>
      <c r="AE104" s="16"/>
      <c r="AF104" s="16"/>
      <c r="AG104" s="16"/>
      <c r="AH104" s="16"/>
      <c r="AI104" s="16"/>
      <c r="AJ104" s="16"/>
      <c r="AK104" s="16"/>
      <c r="AL104" s="16"/>
      <c r="AM104" s="16"/>
      <c r="AN104" s="16"/>
    </row>
    <row r="105" spans="1:40">
      <c r="A105" s="48">
        <v>3</v>
      </c>
      <c r="B105" s="48">
        <v>1</v>
      </c>
      <c r="C105" s="48">
        <v>1200</v>
      </c>
      <c r="D105" s="7">
        <f>$T105*D77</f>
        <v>443140.85907132347</v>
      </c>
      <c r="E105" s="7">
        <f t="shared" ref="E105:M105" si="34">$T105*E77</f>
        <v>508745.12794496759</v>
      </c>
      <c r="F105" s="7">
        <f t="shared" si="34"/>
        <v>552021.60871608031</v>
      </c>
      <c r="G105" s="7">
        <f t="shared" si="34"/>
        <v>549815.90339222632</v>
      </c>
      <c r="H105" s="7">
        <f t="shared" si="34"/>
        <v>612447.38482737239</v>
      </c>
      <c r="I105" s="7">
        <f t="shared" si="34"/>
        <v>614989.91991159203</v>
      </c>
      <c r="J105" s="7">
        <f t="shared" si="34"/>
        <v>614167.75871663645</v>
      </c>
      <c r="K105" s="7">
        <f t="shared" si="34"/>
        <v>495096.53184380918</v>
      </c>
      <c r="L105" s="7">
        <f t="shared" si="34"/>
        <v>478275.80440194876</v>
      </c>
      <c r="M105" s="7">
        <f t="shared" si="34"/>
        <v>486402.08717404224</v>
      </c>
      <c r="N105" s="52">
        <f t="shared" si="20"/>
        <v>535510.29859999998</v>
      </c>
      <c r="P105" s="13"/>
      <c r="Q105" s="48">
        <v>3</v>
      </c>
      <c r="R105" s="48">
        <v>1</v>
      </c>
      <c r="S105" s="48">
        <v>1200</v>
      </c>
      <c r="T105" s="53">
        <v>535510.29859999998</v>
      </c>
      <c r="U105" s="62">
        <v>0.69672986251379232</v>
      </c>
      <c r="V105" s="60"/>
      <c r="W105" s="61">
        <v>130711</v>
      </c>
      <c r="X105" s="80">
        <f t="shared" si="22"/>
        <v>91070.257059040305</v>
      </c>
      <c r="Y105" s="79"/>
      <c r="AD105" s="16"/>
      <c r="AE105" s="16"/>
      <c r="AF105" s="16"/>
      <c r="AG105" s="16"/>
      <c r="AH105" s="16"/>
      <c r="AI105" s="16"/>
      <c r="AJ105" s="16"/>
      <c r="AK105" s="16"/>
      <c r="AL105" s="16"/>
      <c r="AM105" s="16"/>
      <c r="AN105" s="16"/>
    </row>
    <row r="106" spans="1:40">
      <c r="A106" s="49">
        <v>3</v>
      </c>
      <c r="B106" s="49">
        <v>2</v>
      </c>
      <c r="C106" s="49">
        <v>1200</v>
      </c>
      <c r="D106" s="7">
        <f>$T106*D78</f>
        <v>175655.63305239589</v>
      </c>
      <c r="E106" s="7">
        <f t="shared" ref="E106:M106" si="35">$T106*E78</f>
        <v>187293.08135630813</v>
      </c>
      <c r="F106" s="7">
        <f t="shared" si="35"/>
        <v>195023.00968042793</v>
      </c>
      <c r="G106" s="7">
        <f t="shared" si="35"/>
        <v>190544.34583106832</v>
      </c>
      <c r="H106" s="7">
        <f t="shared" si="35"/>
        <v>186573.21610266529</v>
      </c>
      <c r="I106" s="7">
        <f t="shared" si="35"/>
        <v>182361.08605910369</v>
      </c>
      <c r="J106" s="7">
        <f t="shared" si="35"/>
        <v>179278.70098734499</v>
      </c>
      <c r="K106" s="7">
        <f t="shared" si="35"/>
        <v>176837.34091743</v>
      </c>
      <c r="L106" s="7">
        <f t="shared" si="35"/>
        <v>178157.91513506474</v>
      </c>
      <c r="M106" s="7">
        <f t="shared" si="35"/>
        <v>189434.75887819135</v>
      </c>
      <c r="N106" s="52">
        <f t="shared" si="20"/>
        <v>184115.90880000003</v>
      </c>
      <c r="P106" s="13"/>
      <c r="Q106" s="49">
        <v>3</v>
      </c>
      <c r="R106" s="49">
        <v>2</v>
      </c>
      <c r="S106" s="49">
        <v>1200</v>
      </c>
      <c r="T106" s="53">
        <v>184115.9088</v>
      </c>
      <c r="U106" s="62">
        <v>0.30327013748620762</v>
      </c>
      <c r="V106" s="63">
        <f>U105+U106</f>
        <v>1</v>
      </c>
      <c r="W106" s="61">
        <v>130711</v>
      </c>
      <c r="X106" s="80">
        <f t="shared" si="22"/>
        <v>39640.742940959688</v>
      </c>
      <c r="Y106" s="81">
        <f>X105+X106</f>
        <v>130711</v>
      </c>
      <c r="AD106" s="16"/>
      <c r="AE106" s="16"/>
      <c r="AF106" s="16"/>
      <c r="AG106" s="16"/>
      <c r="AH106" s="16"/>
      <c r="AI106" s="16"/>
      <c r="AJ106" s="16"/>
      <c r="AK106" s="16"/>
      <c r="AL106" s="16"/>
      <c r="AM106" s="16"/>
      <c r="AN106" s="16"/>
    </row>
    <row r="107" spans="1:40">
      <c r="A107" s="48">
        <v>3</v>
      </c>
      <c r="B107" s="48">
        <v>1</v>
      </c>
      <c r="C107" s="48">
        <v>1800</v>
      </c>
      <c r="D107" s="7">
        <f>$T107*D77</f>
        <v>210380.05729053475</v>
      </c>
      <c r="E107" s="7">
        <f t="shared" ref="E107:M107" si="36">$T107*E77</f>
        <v>241525.52618966755</v>
      </c>
      <c r="F107" s="7">
        <f t="shared" si="36"/>
        <v>262070.93137536731</v>
      </c>
      <c r="G107" s="7">
        <f t="shared" si="36"/>
        <v>261023.77807659251</v>
      </c>
      <c r="H107" s="7">
        <f t="shared" si="36"/>
        <v>290757.92328750918</v>
      </c>
      <c r="I107" s="7">
        <f t="shared" si="36"/>
        <v>291964.98570509418</v>
      </c>
      <c r="J107" s="7">
        <f t="shared" si="36"/>
        <v>291574.66665471526</v>
      </c>
      <c r="K107" s="7">
        <f t="shared" si="36"/>
        <v>235045.88800935043</v>
      </c>
      <c r="L107" s="7">
        <f t="shared" si="36"/>
        <v>227060.28810257791</v>
      </c>
      <c r="M107" s="7">
        <f t="shared" si="36"/>
        <v>230918.22130859029</v>
      </c>
      <c r="N107" s="52">
        <f t="shared" si="20"/>
        <v>254232.22659999994</v>
      </c>
      <c r="P107" s="13"/>
      <c r="Q107" s="48">
        <v>3</v>
      </c>
      <c r="R107" s="48">
        <v>1</v>
      </c>
      <c r="S107" s="48">
        <v>1800</v>
      </c>
      <c r="T107" s="53">
        <v>254232.22659999999</v>
      </c>
      <c r="U107" s="62">
        <v>0.92472540086988997</v>
      </c>
      <c r="V107" s="60"/>
      <c r="W107" s="61">
        <v>71156</v>
      </c>
      <c r="X107" s="80">
        <f t="shared" si="22"/>
        <v>65799.760624297895</v>
      </c>
      <c r="Y107" s="79"/>
      <c r="AD107" s="16"/>
      <c r="AE107" s="16"/>
      <c r="AF107" s="16"/>
      <c r="AG107" s="16"/>
      <c r="AH107" s="16"/>
      <c r="AI107" s="16"/>
      <c r="AJ107" s="16"/>
      <c r="AK107" s="16"/>
      <c r="AL107" s="16"/>
      <c r="AM107" s="16"/>
      <c r="AN107" s="16"/>
    </row>
    <row r="108" spans="1:40">
      <c r="A108" s="49">
        <v>3</v>
      </c>
      <c r="B108" s="49">
        <v>2</v>
      </c>
      <c r="C108" s="49">
        <v>1800</v>
      </c>
      <c r="D108" s="7">
        <f>$T108*D78</f>
        <v>8361.4457307720404</v>
      </c>
      <c r="E108" s="7">
        <f t="shared" ref="E108:M108" si="37">$T108*E78</f>
        <v>8915.4040112263992</v>
      </c>
      <c r="F108" s="7">
        <f t="shared" si="37"/>
        <v>9283.3590552050136</v>
      </c>
      <c r="G108" s="7">
        <f t="shared" si="37"/>
        <v>9070.1685979902395</v>
      </c>
      <c r="H108" s="7">
        <f t="shared" si="37"/>
        <v>8881.1374514400286</v>
      </c>
      <c r="I108" s="7">
        <f t="shared" si="37"/>
        <v>8680.6343639034658</v>
      </c>
      <c r="J108" s="7">
        <f t="shared" si="37"/>
        <v>8533.9086651542275</v>
      </c>
      <c r="K108" s="7">
        <f t="shared" si="37"/>
        <v>8417.6966235638574</v>
      </c>
      <c r="L108" s="7">
        <f t="shared" si="37"/>
        <v>8480.557742574576</v>
      </c>
      <c r="M108" s="7">
        <f t="shared" si="37"/>
        <v>9017.3507581701742</v>
      </c>
      <c r="N108" s="52">
        <f t="shared" si="20"/>
        <v>8764.1663000000008</v>
      </c>
      <c r="P108" s="13"/>
      <c r="Q108" s="49">
        <v>3</v>
      </c>
      <c r="R108" s="49">
        <v>2</v>
      </c>
      <c r="S108" s="49">
        <v>1800</v>
      </c>
      <c r="T108" s="53">
        <v>8764.1663000000008</v>
      </c>
      <c r="U108" s="62">
        <v>7.5274599130110031E-2</v>
      </c>
      <c r="V108" s="63">
        <f>U107+U108</f>
        <v>1</v>
      </c>
      <c r="W108" s="61">
        <v>71156</v>
      </c>
      <c r="X108" s="80">
        <f t="shared" si="22"/>
        <v>5356.2393757021091</v>
      </c>
      <c r="Y108" s="81">
        <f>X107+X108</f>
        <v>71156</v>
      </c>
      <c r="AD108" s="16"/>
      <c r="AE108" s="16"/>
      <c r="AF108" s="16"/>
      <c r="AG108" s="16"/>
      <c r="AH108" s="16"/>
      <c r="AI108" s="16"/>
      <c r="AJ108" s="16"/>
      <c r="AK108" s="16"/>
      <c r="AL108" s="16"/>
      <c r="AM108" s="16"/>
      <c r="AN108" s="16"/>
    </row>
    <row r="109" spans="1:40">
      <c r="A109" s="48">
        <v>4</v>
      </c>
      <c r="B109" s="48">
        <v>1</v>
      </c>
      <c r="C109" s="48" t="s">
        <v>69</v>
      </c>
      <c r="D109" s="103">
        <f>$T109*D79</f>
        <v>2780.321917399076</v>
      </c>
      <c r="E109" s="103">
        <f t="shared" ref="E109:M109" si="38">$T109*E79</f>
        <v>2695.9436240176237</v>
      </c>
      <c r="F109" s="103">
        <f t="shared" si="38"/>
        <v>2633.7273367542907</v>
      </c>
      <c r="G109" s="103">
        <f t="shared" si="38"/>
        <v>2666.5910222151902</v>
      </c>
      <c r="H109" s="103">
        <f t="shared" si="38"/>
        <v>3678.4971369665759</v>
      </c>
      <c r="I109" s="103">
        <f t="shared" si="38"/>
        <v>4329.9377543501696</v>
      </c>
      <c r="J109" s="103">
        <f t="shared" si="38"/>
        <v>4465.7889084500039</v>
      </c>
      <c r="K109" s="103">
        <f t="shared" si="38"/>
        <v>3528.0963631307341</v>
      </c>
      <c r="L109" s="103">
        <f t="shared" si="38"/>
        <v>3028.8430119241693</v>
      </c>
      <c r="M109" s="103">
        <f t="shared" si="38"/>
        <v>2819.5729247921677</v>
      </c>
      <c r="N109" s="52">
        <f t="shared" si="20"/>
        <v>3262.7320000000004</v>
      </c>
      <c r="P109" s="13"/>
      <c r="Q109" s="48">
        <v>4</v>
      </c>
      <c r="R109" s="48">
        <v>1</v>
      </c>
      <c r="S109" s="48" t="s">
        <v>69</v>
      </c>
      <c r="T109" s="53">
        <v>3262.732</v>
      </c>
      <c r="U109" s="62">
        <v>0.39365924074947128</v>
      </c>
      <c r="V109" s="60"/>
      <c r="W109" s="61">
        <v>2528</v>
      </c>
      <c r="X109" s="80">
        <f t="shared" si="22"/>
        <v>995.17056061466337</v>
      </c>
      <c r="Y109" s="79"/>
      <c r="AD109" s="16"/>
      <c r="AE109" s="16"/>
      <c r="AF109" s="16"/>
      <c r="AG109" s="16"/>
      <c r="AH109" s="16"/>
      <c r="AI109" s="16"/>
      <c r="AJ109" s="16"/>
      <c r="AK109" s="16"/>
      <c r="AL109" s="16"/>
      <c r="AM109" s="16"/>
      <c r="AN109" s="16"/>
    </row>
    <row r="110" spans="1:40">
      <c r="A110" s="49">
        <v>4</v>
      </c>
      <c r="B110" s="49">
        <v>2</v>
      </c>
      <c r="C110" s="48" t="s">
        <v>69</v>
      </c>
      <c r="D110" s="103">
        <f>$T110*D80</f>
        <v>15921.266963777201</v>
      </c>
      <c r="E110" s="103">
        <f t="shared" ref="E110:M110" si="39">$T110*E80</f>
        <v>16594.538063592143</v>
      </c>
      <c r="F110" s="103">
        <f t="shared" si="39"/>
        <v>15846.477050789825</v>
      </c>
      <c r="G110" s="103">
        <f t="shared" si="39"/>
        <v>15731.621112987779</v>
      </c>
      <c r="H110" s="103">
        <f t="shared" si="39"/>
        <v>15955.343320235734</v>
      </c>
      <c r="I110" s="103">
        <f t="shared" si="39"/>
        <v>16565.722902311292</v>
      </c>
      <c r="J110" s="103">
        <f t="shared" si="39"/>
        <v>17240.450948483132</v>
      </c>
      <c r="K110" s="103">
        <f t="shared" si="39"/>
        <v>16744.765421281074</v>
      </c>
      <c r="L110" s="103">
        <f t="shared" si="39"/>
        <v>16313.104592318214</v>
      </c>
      <c r="M110" s="103">
        <f t="shared" si="39"/>
        <v>15180.571624223638</v>
      </c>
      <c r="N110" s="52">
        <f t="shared" si="20"/>
        <v>16209.386200000004</v>
      </c>
      <c r="P110" s="13"/>
      <c r="Q110" s="49">
        <v>4</v>
      </c>
      <c r="R110" s="49">
        <v>2</v>
      </c>
      <c r="S110" s="48" t="s">
        <v>69</v>
      </c>
      <c r="T110" s="53">
        <v>16209.386200000001</v>
      </c>
      <c r="U110" s="62">
        <v>0.60634075925052877</v>
      </c>
      <c r="V110" s="63">
        <f>U109+U110</f>
        <v>1</v>
      </c>
      <c r="W110" s="61">
        <v>2528</v>
      </c>
      <c r="X110" s="80">
        <f t="shared" si="22"/>
        <v>1532.8294393853366</v>
      </c>
      <c r="Y110" s="81">
        <f>X109+X110</f>
        <v>2528</v>
      </c>
      <c r="AD110" s="16"/>
      <c r="AE110" s="16"/>
      <c r="AF110" s="16"/>
      <c r="AG110" s="16"/>
      <c r="AH110" s="16"/>
      <c r="AI110" s="16"/>
      <c r="AJ110" s="16"/>
      <c r="AK110" s="16"/>
      <c r="AL110" s="16"/>
      <c r="AM110" s="16"/>
      <c r="AN110" s="16"/>
    </row>
    <row r="111" spans="1:40">
      <c r="A111" s="48">
        <v>4</v>
      </c>
      <c r="B111" s="48">
        <v>1</v>
      </c>
      <c r="C111" s="48" t="s">
        <v>70</v>
      </c>
      <c r="D111" s="103">
        <f>$T111*D79</f>
        <v>2916.9584825805932</v>
      </c>
      <c r="E111" s="103">
        <f t="shared" ref="E111:M111" si="40">$T111*E79</f>
        <v>2828.4334894549952</v>
      </c>
      <c r="F111" s="103">
        <f t="shared" si="40"/>
        <v>2763.1596354628568</v>
      </c>
      <c r="G111" s="103">
        <f t="shared" si="40"/>
        <v>2797.6383789040869</v>
      </c>
      <c r="H111" s="103">
        <f t="shared" si="40"/>
        <v>3859.2737623925059</v>
      </c>
      <c r="I111" s="103">
        <f t="shared" si="40"/>
        <v>4542.7288770262194</v>
      </c>
      <c r="J111" s="103">
        <f t="shared" si="40"/>
        <v>4685.2563210031303</v>
      </c>
      <c r="K111" s="103">
        <f t="shared" si="40"/>
        <v>3701.4816699438916</v>
      </c>
      <c r="L111" s="103">
        <f t="shared" si="40"/>
        <v>3177.6929357525964</v>
      </c>
      <c r="M111" s="103">
        <f t="shared" si="40"/>
        <v>2958.1384474791248</v>
      </c>
      <c r="N111" s="52">
        <f t="shared" si="20"/>
        <v>3423.0761999999995</v>
      </c>
      <c r="P111" s="13"/>
      <c r="Q111" s="48">
        <v>4</v>
      </c>
      <c r="R111" s="48">
        <v>1</v>
      </c>
      <c r="S111" s="48" t="s">
        <v>70</v>
      </c>
      <c r="T111" s="53">
        <v>3423.0762</v>
      </c>
      <c r="U111" s="62">
        <v>0.26405356133700575</v>
      </c>
      <c r="V111" s="60"/>
      <c r="W111" s="61">
        <v>4091</v>
      </c>
      <c r="X111" s="80">
        <f t="shared" si="22"/>
        <v>1080.2431194296905</v>
      </c>
      <c r="Y111" s="79"/>
      <c r="AD111" s="16"/>
      <c r="AE111" s="16"/>
      <c r="AF111" s="16"/>
      <c r="AG111" s="16"/>
      <c r="AH111" s="16"/>
      <c r="AI111" s="16"/>
      <c r="AJ111" s="16"/>
      <c r="AK111" s="16"/>
      <c r="AL111" s="16"/>
      <c r="AM111" s="16"/>
      <c r="AN111" s="16"/>
    </row>
    <row r="112" spans="1:40">
      <c r="A112" s="49">
        <v>4</v>
      </c>
      <c r="B112" s="49">
        <v>2</v>
      </c>
      <c r="C112" s="48" t="s">
        <v>70</v>
      </c>
      <c r="D112" s="103">
        <f>$T112*D80</f>
        <v>12366.505019686851</v>
      </c>
      <c r="E112" s="103">
        <f t="shared" ref="E112:M112" si="41">$T112*E80</f>
        <v>12889.454007001379</v>
      </c>
      <c r="F112" s="103">
        <f t="shared" si="41"/>
        <v>12308.413547664895</v>
      </c>
      <c r="G112" s="103">
        <f t="shared" si="41"/>
        <v>12219.201644202605</v>
      </c>
      <c r="H112" s="103">
        <f t="shared" si="41"/>
        <v>12392.973103800749</v>
      </c>
      <c r="I112" s="103">
        <f t="shared" si="41"/>
        <v>12867.072444187725</v>
      </c>
      <c r="J112" s="103">
        <f t="shared" si="41"/>
        <v>13391.153083554631</v>
      </c>
      <c r="K112" s="103">
        <f t="shared" si="41"/>
        <v>13006.139907513012</v>
      </c>
      <c r="L112" s="103">
        <f t="shared" si="41"/>
        <v>12670.856552217463</v>
      </c>
      <c r="M112" s="103">
        <f t="shared" si="41"/>
        <v>11791.185690170709</v>
      </c>
      <c r="N112" s="52">
        <f t="shared" si="20"/>
        <v>12590.295500000002</v>
      </c>
      <c r="P112" s="13"/>
      <c r="Q112" s="49">
        <v>4</v>
      </c>
      <c r="R112" s="49">
        <v>2</v>
      </c>
      <c r="S112" s="48" t="s">
        <v>70</v>
      </c>
      <c r="T112" s="53">
        <v>12590.2955</v>
      </c>
      <c r="U112" s="62">
        <v>0.73594643866299425</v>
      </c>
      <c r="V112" s="63">
        <f>U111+U112</f>
        <v>1</v>
      </c>
      <c r="W112" s="61">
        <v>4091</v>
      </c>
      <c r="X112" s="80">
        <f t="shared" si="22"/>
        <v>3010.7568805703095</v>
      </c>
      <c r="Y112" s="81">
        <f>X111+X112</f>
        <v>4091</v>
      </c>
      <c r="AD112" s="16"/>
      <c r="AE112" s="16"/>
      <c r="AF112" s="16"/>
      <c r="AG112" s="16"/>
      <c r="AH112" s="16"/>
      <c r="AI112" s="16"/>
      <c r="AJ112" s="16"/>
      <c r="AK112" s="16"/>
      <c r="AL112" s="16"/>
      <c r="AM112" s="16"/>
      <c r="AN112" s="16"/>
    </row>
    <row r="113" spans="1:40">
      <c r="A113" s="48">
        <v>4</v>
      </c>
      <c r="B113" s="48">
        <v>1</v>
      </c>
      <c r="C113" s="48" t="s">
        <v>71</v>
      </c>
      <c r="D113" s="103">
        <f>$T113*D79</f>
        <v>124467.04260365562</v>
      </c>
      <c r="E113" s="103">
        <f t="shared" ref="E113:M113" si="42">$T113*E79</f>
        <v>120689.66827465789</v>
      </c>
      <c r="F113" s="103">
        <f t="shared" si="42"/>
        <v>117904.42343340916</v>
      </c>
      <c r="G113" s="103">
        <f t="shared" si="42"/>
        <v>119375.63642956517</v>
      </c>
      <c r="H113" s="103">
        <f t="shared" si="42"/>
        <v>164675.77261432845</v>
      </c>
      <c r="I113" s="103">
        <f t="shared" si="42"/>
        <v>193838.9017362564</v>
      </c>
      <c r="J113" s="103">
        <f t="shared" si="42"/>
        <v>199920.56849552065</v>
      </c>
      <c r="K113" s="103">
        <f t="shared" si="42"/>
        <v>157942.76108515973</v>
      </c>
      <c r="L113" s="103">
        <f t="shared" si="42"/>
        <v>135592.61963363446</v>
      </c>
      <c r="M113" s="103">
        <f t="shared" si="42"/>
        <v>126224.19769381243</v>
      </c>
      <c r="N113" s="52">
        <f t="shared" si="20"/>
        <v>146063.15919999999</v>
      </c>
      <c r="P113" s="13"/>
      <c r="Q113" s="48">
        <v>4</v>
      </c>
      <c r="R113" s="48">
        <v>1</v>
      </c>
      <c r="S113" s="48" t="s">
        <v>71</v>
      </c>
      <c r="T113" s="53">
        <v>146063.15919999999</v>
      </c>
      <c r="U113" s="62">
        <v>0.68521533596222717</v>
      </c>
      <c r="V113" s="60"/>
      <c r="W113" s="61">
        <v>51000</v>
      </c>
      <c r="X113" s="80">
        <f t="shared" si="22"/>
        <v>34945.982134073587</v>
      </c>
      <c r="Y113" s="79"/>
      <c r="AD113" s="16"/>
      <c r="AE113" s="16"/>
      <c r="AF113" s="16"/>
      <c r="AG113" s="16"/>
      <c r="AH113" s="16"/>
      <c r="AI113" s="16"/>
      <c r="AJ113" s="16"/>
      <c r="AK113" s="16"/>
      <c r="AL113" s="16"/>
      <c r="AM113" s="16"/>
      <c r="AN113" s="16"/>
    </row>
    <row r="114" spans="1:40">
      <c r="A114" s="49">
        <v>4</v>
      </c>
      <c r="B114" s="49">
        <v>2</v>
      </c>
      <c r="C114" s="48" t="s">
        <v>71</v>
      </c>
      <c r="D114" s="103">
        <f>$T114*D80</f>
        <v>47364.438945502021</v>
      </c>
      <c r="E114" s="103">
        <f t="shared" ref="E114:M114" si="43">$T114*E80</f>
        <v>49367.364213541761</v>
      </c>
      <c r="F114" s="103">
        <f t="shared" si="43"/>
        <v>47141.945203296113</v>
      </c>
      <c r="G114" s="103">
        <f t="shared" si="43"/>
        <v>46800.258384908469</v>
      </c>
      <c r="H114" s="103">
        <f t="shared" si="43"/>
        <v>47465.813258779817</v>
      </c>
      <c r="I114" s="103">
        <f t="shared" si="43"/>
        <v>49281.641516328236</v>
      </c>
      <c r="J114" s="103">
        <f t="shared" si="43"/>
        <v>51288.901078047318</v>
      </c>
      <c r="K114" s="103">
        <f t="shared" si="43"/>
        <v>49814.278050699941</v>
      </c>
      <c r="L114" s="103">
        <f t="shared" si="43"/>
        <v>48530.123151150066</v>
      </c>
      <c r="M114" s="103">
        <f t="shared" si="43"/>
        <v>45160.932197746341</v>
      </c>
      <c r="N114" s="52">
        <f t="shared" si="20"/>
        <v>48221.56960000001</v>
      </c>
      <c r="P114" s="13"/>
      <c r="Q114" s="49">
        <v>4</v>
      </c>
      <c r="R114" s="49">
        <v>2</v>
      </c>
      <c r="S114" s="48" t="s">
        <v>71</v>
      </c>
      <c r="T114" s="53">
        <v>48221.569600000003</v>
      </c>
      <c r="U114" s="62">
        <v>0.31478466403777283</v>
      </c>
      <c r="V114" s="63">
        <f>U113+U114</f>
        <v>1</v>
      </c>
      <c r="W114" s="61">
        <v>51000</v>
      </c>
      <c r="X114" s="80">
        <f t="shared" si="22"/>
        <v>16054.017865926415</v>
      </c>
      <c r="Y114" s="81">
        <f>X113+X114</f>
        <v>51000</v>
      </c>
      <c r="AD114" s="16"/>
      <c r="AE114" s="16"/>
      <c r="AF114" s="16"/>
      <c r="AG114" s="16"/>
      <c r="AH114" s="16"/>
      <c r="AI114" s="16"/>
      <c r="AJ114" s="16"/>
      <c r="AK114" s="16"/>
      <c r="AL114" s="16"/>
      <c r="AM114" s="16"/>
      <c r="AN114" s="16"/>
    </row>
    <row r="115" spans="1:40">
      <c r="A115" s="48">
        <v>4</v>
      </c>
      <c r="B115" s="48">
        <v>1</v>
      </c>
      <c r="C115" s="48" t="s">
        <v>72</v>
      </c>
      <c r="D115" s="103">
        <f>$T115*D79</f>
        <v>74405.741175380273</v>
      </c>
      <c r="E115" s="103">
        <f t="shared" ref="E115:M115" si="44">$T115*E79</f>
        <v>72147.646737152842</v>
      </c>
      <c r="F115" s="103">
        <f t="shared" si="44"/>
        <v>70482.642070592789</v>
      </c>
      <c r="G115" s="103">
        <f t="shared" si="44"/>
        <v>71362.125435152338</v>
      </c>
      <c r="H115" s="103">
        <f t="shared" si="44"/>
        <v>98442.307768286526</v>
      </c>
      <c r="I115" s="103">
        <f t="shared" si="44"/>
        <v>115875.87244468091</v>
      </c>
      <c r="J115" s="103">
        <f t="shared" si="44"/>
        <v>119511.46073648016</v>
      </c>
      <c r="K115" s="103">
        <f t="shared" si="44"/>
        <v>94417.349010605991</v>
      </c>
      <c r="L115" s="103">
        <f t="shared" si="44"/>
        <v>81056.552407035982</v>
      </c>
      <c r="M115" s="103">
        <f t="shared" si="44"/>
        <v>75456.159214632135</v>
      </c>
      <c r="N115" s="52">
        <f t="shared" si="20"/>
        <v>87315.785699999979</v>
      </c>
      <c r="O115" s="13"/>
      <c r="P115" s="13"/>
      <c r="Q115" s="48">
        <v>4</v>
      </c>
      <c r="R115" s="48">
        <v>1</v>
      </c>
      <c r="S115" s="48" t="s">
        <v>72</v>
      </c>
      <c r="T115" s="53">
        <v>87315.785699999993</v>
      </c>
      <c r="U115" s="62">
        <v>0.60077047888594826</v>
      </c>
      <c r="V115" s="60"/>
      <c r="W115" s="61">
        <v>43327</v>
      </c>
      <c r="X115" s="80">
        <f t="shared" si="22"/>
        <v>26029.58253869148</v>
      </c>
      <c r="Y115" s="79"/>
      <c r="AD115" s="16"/>
      <c r="AE115" s="16"/>
      <c r="AF115" s="16"/>
      <c r="AG115" s="16"/>
      <c r="AH115" s="16"/>
      <c r="AI115" s="16"/>
      <c r="AJ115" s="16"/>
      <c r="AK115" s="16"/>
      <c r="AL115" s="16"/>
      <c r="AM115" s="16"/>
      <c r="AN115" s="16"/>
    </row>
    <row r="116" spans="1:40">
      <c r="A116" s="49">
        <v>4</v>
      </c>
      <c r="B116" s="49">
        <v>2</v>
      </c>
      <c r="C116" s="48" t="s">
        <v>72</v>
      </c>
      <c r="D116" s="103">
        <f>$T116*D80</f>
        <v>30988.560656390728</v>
      </c>
      <c r="E116" s="103">
        <f t="shared" ref="E116:M116" si="45">$T116*E80</f>
        <v>32298.990433259467</v>
      </c>
      <c r="F116" s="103">
        <f t="shared" si="45"/>
        <v>30842.992357060753</v>
      </c>
      <c r="G116" s="103">
        <f t="shared" si="45"/>
        <v>30619.441040232581</v>
      </c>
      <c r="H116" s="103">
        <f t="shared" si="45"/>
        <v>31054.885606626565</v>
      </c>
      <c r="I116" s="103">
        <f t="shared" si="45"/>
        <v>32242.90567724056</v>
      </c>
      <c r="J116" s="103">
        <f t="shared" si="45"/>
        <v>33556.171200200144</v>
      </c>
      <c r="K116" s="103">
        <f t="shared" si="45"/>
        <v>32591.38736351534</v>
      </c>
      <c r="L116" s="103">
        <f t="shared" si="45"/>
        <v>31751.218813378175</v>
      </c>
      <c r="M116" s="103">
        <f t="shared" si="45"/>
        <v>29546.898852095721</v>
      </c>
      <c r="N116" s="52">
        <f t="shared" si="20"/>
        <v>31549.345200000003</v>
      </c>
      <c r="O116" s="13"/>
      <c r="P116" s="13"/>
      <c r="Q116" s="49">
        <v>4</v>
      </c>
      <c r="R116" s="49">
        <v>2</v>
      </c>
      <c r="S116" s="48" t="s">
        <v>72</v>
      </c>
      <c r="T116" s="53">
        <v>31549.3452</v>
      </c>
      <c r="U116" s="62">
        <v>0.39922952111405174</v>
      </c>
      <c r="V116" s="63">
        <f>U115+U116</f>
        <v>1</v>
      </c>
      <c r="W116" s="61">
        <v>43327</v>
      </c>
      <c r="X116" s="80">
        <f t="shared" si="22"/>
        <v>17297.41746130852</v>
      </c>
      <c r="Y116" s="81">
        <f>X115+X116</f>
        <v>43327</v>
      </c>
      <c r="AD116" s="16"/>
      <c r="AE116" s="16"/>
      <c r="AF116" s="16"/>
      <c r="AG116" s="16"/>
      <c r="AH116" s="16"/>
      <c r="AI116" s="16"/>
      <c r="AJ116" s="16"/>
      <c r="AK116" s="16"/>
      <c r="AL116" s="16"/>
      <c r="AM116" s="16"/>
      <c r="AN116" s="16"/>
    </row>
    <row r="117" spans="1:40">
      <c r="A117" s="48">
        <v>4</v>
      </c>
      <c r="B117" s="48">
        <v>1</v>
      </c>
      <c r="C117" s="48">
        <v>1800</v>
      </c>
      <c r="D117" s="103">
        <f t="shared" ref="D117:M117" si="46">$T117*D79</f>
        <v>540766.7782096623</v>
      </c>
      <c r="E117" s="103">
        <f t="shared" si="46"/>
        <v>524355.37722146208</v>
      </c>
      <c r="F117" s="103">
        <f t="shared" si="46"/>
        <v>512254.43991452135</v>
      </c>
      <c r="G117" s="103">
        <f t="shared" si="46"/>
        <v>518646.35776963481</v>
      </c>
      <c r="H117" s="103">
        <f t="shared" si="46"/>
        <v>715459.97352412296</v>
      </c>
      <c r="I117" s="103">
        <f t="shared" si="46"/>
        <v>842163.80650580395</v>
      </c>
      <c r="J117" s="103">
        <f t="shared" si="46"/>
        <v>868586.57088387816</v>
      </c>
      <c r="K117" s="103">
        <f t="shared" si="46"/>
        <v>686207.33864091779</v>
      </c>
      <c r="L117" s="103">
        <f t="shared" si="46"/>
        <v>589103.60955370823</v>
      </c>
      <c r="M117" s="103">
        <f t="shared" si="46"/>
        <v>548401.01677628909</v>
      </c>
      <c r="N117" s="52">
        <f t="shared" si="20"/>
        <v>634594.52690000006</v>
      </c>
      <c r="O117" s="13"/>
      <c r="P117" s="13"/>
      <c r="Q117" s="48">
        <v>4</v>
      </c>
      <c r="R117" s="48">
        <v>1</v>
      </c>
      <c r="S117" s="48">
        <v>1800</v>
      </c>
      <c r="T117" s="53">
        <v>634594.52690000006</v>
      </c>
      <c r="U117" s="62">
        <v>0.9705324681105969</v>
      </c>
      <c r="V117" s="60"/>
      <c r="W117" s="61">
        <v>225189</v>
      </c>
      <c r="X117" s="80">
        <f t="shared" si="22"/>
        <v>218553.23596135722</v>
      </c>
      <c r="Y117" s="79"/>
      <c r="AD117" s="16"/>
      <c r="AE117" s="16"/>
      <c r="AF117" s="16"/>
      <c r="AG117" s="16"/>
      <c r="AH117" s="16"/>
      <c r="AI117" s="16"/>
      <c r="AJ117" s="16"/>
      <c r="AK117" s="16"/>
      <c r="AL117" s="16"/>
      <c r="AM117" s="16"/>
      <c r="AN117" s="16"/>
    </row>
    <row r="118" spans="1:40">
      <c r="A118" s="49">
        <v>4</v>
      </c>
      <c r="B118" s="49">
        <v>2</v>
      </c>
      <c r="C118" s="49">
        <v>1800</v>
      </c>
      <c r="D118" s="103">
        <f t="shared" ref="D118:M118" si="47">$T118*D80</f>
        <v>15408.852866411067</v>
      </c>
      <c r="E118" s="103">
        <f t="shared" si="47"/>
        <v>16060.455238248564</v>
      </c>
      <c r="F118" s="103">
        <f t="shared" si="47"/>
        <v>15336.470010967711</v>
      </c>
      <c r="G118" s="103">
        <f t="shared" si="47"/>
        <v>15225.310625822554</v>
      </c>
      <c r="H118" s="103">
        <f t="shared" si="47"/>
        <v>15441.832500763505</v>
      </c>
      <c r="I118" s="103">
        <f t="shared" si="47"/>
        <v>16032.567471432725</v>
      </c>
      <c r="J118" s="103">
        <f t="shared" si="47"/>
        <v>16685.579898895739</v>
      </c>
      <c r="K118" s="103">
        <f t="shared" si="47"/>
        <v>16205.847640524396</v>
      </c>
      <c r="L118" s="103">
        <f t="shared" si="47"/>
        <v>15788.079493252295</v>
      </c>
      <c r="M118" s="103">
        <f t="shared" si="47"/>
        <v>14691.996253681453</v>
      </c>
      <c r="N118" s="52">
        <f t="shared" si="20"/>
        <v>15687.699200000003</v>
      </c>
      <c r="O118" s="13"/>
      <c r="P118" s="13"/>
      <c r="Q118" s="49">
        <v>4</v>
      </c>
      <c r="R118" s="49">
        <v>2</v>
      </c>
      <c r="S118" s="49">
        <v>1800</v>
      </c>
      <c r="T118" s="53">
        <v>15687.699199999999</v>
      </c>
      <c r="U118" s="62">
        <v>2.9467531889403153E-2</v>
      </c>
      <c r="V118" s="63">
        <f>U117+U118</f>
        <v>1</v>
      </c>
      <c r="W118" s="61">
        <v>225189</v>
      </c>
      <c r="X118" s="80">
        <f t="shared" si="22"/>
        <v>6635.7640386428066</v>
      </c>
      <c r="Y118" s="81">
        <f>X117+X118</f>
        <v>225189.00000000003</v>
      </c>
      <c r="AD118" s="16"/>
      <c r="AE118" s="16"/>
      <c r="AF118" s="16"/>
      <c r="AG118" s="16"/>
      <c r="AH118" s="16"/>
      <c r="AI118" s="16"/>
      <c r="AJ118" s="16"/>
      <c r="AK118" s="16"/>
      <c r="AL118" s="16"/>
      <c r="AM118" s="16"/>
      <c r="AN118" s="16"/>
    </row>
    <row r="119" spans="1:40">
      <c r="A119" s="48">
        <v>5</v>
      </c>
      <c r="B119" s="48">
        <v>1</v>
      </c>
      <c r="C119" s="48">
        <v>600</v>
      </c>
      <c r="D119" s="7">
        <f t="shared" ref="D119:M119" si="48">$T119*D81</f>
        <v>1221.7632253151669</v>
      </c>
      <c r="E119" s="7">
        <f t="shared" si="48"/>
        <v>1236.28950578747</v>
      </c>
      <c r="F119" s="7">
        <f t="shared" si="48"/>
        <v>1313.0222084770508</v>
      </c>
      <c r="G119" s="7">
        <f t="shared" si="48"/>
        <v>1307.6581925307412</v>
      </c>
      <c r="H119" s="7">
        <f t="shared" si="48"/>
        <v>1175.5276302374666</v>
      </c>
      <c r="I119" s="7">
        <f t="shared" si="48"/>
        <v>945.81440496613163</v>
      </c>
      <c r="J119" s="7">
        <f t="shared" si="48"/>
        <v>942.68287023288121</v>
      </c>
      <c r="K119" s="7">
        <f t="shared" si="48"/>
        <v>1154.1725837016882</v>
      </c>
      <c r="L119" s="7">
        <f t="shared" si="48"/>
        <v>1322.1642695531527</v>
      </c>
      <c r="M119" s="7">
        <f t="shared" si="48"/>
        <v>1365.1471091982507</v>
      </c>
      <c r="N119" s="52">
        <f t="shared" si="20"/>
        <v>1198.4241999999999</v>
      </c>
      <c r="O119" s="13"/>
      <c r="P119" s="13"/>
      <c r="Q119" s="48">
        <v>5</v>
      </c>
      <c r="R119" s="48">
        <v>1</v>
      </c>
      <c r="S119" s="48">
        <v>600</v>
      </c>
      <c r="T119" s="53">
        <v>1198.4241999999999</v>
      </c>
      <c r="U119" s="62">
        <v>6.9435085254257331E-2</v>
      </c>
      <c r="V119" s="60"/>
      <c r="W119" s="61">
        <v>18764</v>
      </c>
      <c r="X119" s="80">
        <f t="shared" si="22"/>
        <v>1302.8799397108846</v>
      </c>
      <c r="Y119" s="79"/>
      <c r="AD119" s="16"/>
      <c r="AE119" s="16"/>
      <c r="AF119" s="16"/>
      <c r="AG119" s="16"/>
      <c r="AH119" s="16"/>
      <c r="AI119" s="16"/>
      <c r="AJ119" s="16"/>
      <c r="AK119" s="16"/>
      <c r="AL119" s="16"/>
      <c r="AM119" s="16"/>
      <c r="AN119" s="16"/>
    </row>
    <row r="120" spans="1:40">
      <c r="A120" s="49">
        <v>5</v>
      </c>
      <c r="B120" s="49">
        <v>2</v>
      </c>
      <c r="C120" s="49">
        <v>600</v>
      </c>
      <c r="D120" s="7">
        <f t="shared" ref="D120:M120" si="49">$T120*D82</f>
        <v>44639.605439735453</v>
      </c>
      <c r="E120" s="7">
        <f t="shared" si="49"/>
        <v>44292.719685464137</v>
      </c>
      <c r="F120" s="7">
        <f t="shared" si="49"/>
        <v>43031.687943466066</v>
      </c>
      <c r="G120" s="7">
        <f t="shared" si="49"/>
        <v>38981.286636239216</v>
      </c>
      <c r="H120" s="7">
        <f t="shared" si="49"/>
        <v>36768.86970054113</v>
      </c>
      <c r="I120" s="7">
        <f t="shared" si="49"/>
        <v>36871.915174604073</v>
      </c>
      <c r="J120" s="7">
        <f t="shared" si="49"/>
        <v>39702.60495467986</v>
      </c>
      <c r="K120" s="7">
        <f t="shared" si="49"/>
        <v>44971.697536839325</v>
      </c>
      <c r="L120" s="7">
        <f t="shared" si="49"/>
        <v>48547.681562489219</v>
      </c>
      <c r="M120" s="7">
        <f t="shared" si="49"/>
        <v>51216.661365941465</v>
      </c>
      <c r="N120" s="52">
        <f t="shared" si="20"/>
        <v>42902.472999999991</v>
      </c>
      <c r="O120" s="13"/>
      <c r="P120" s="13"/>
      <c r="Q120" s="49">
        <v>5</v>
      </c>
      <c r="R120" s="49">
        <v>2</v>
      </c>
      <c r="S120" s="49">
        <v>600</v>
      </c>
      <c r="T120" s="53">
        <v>42902.472999999998</v>
      </c>
      <c r="U120" s="62">
        <v>0.93056491474574266</v>
      </c>
      <c r="V120" s="63">
        <f>U119+U120</f>
        <v>1</v>
      </c>
      <c r="W120" s="61">
        <v>18764</v>
      </c>
      <c r="X120" s="80">
        <f t="shared" si="22"/>
        <v>17461.120060289115</v>
      </c>
      <c r="Y120" s="81">
        <f>X119+X120</f>
        <v>18764</v>
      </c>
      <c r="AD120" s="16"/>
      <c r="AE120" s="16"/>
      <c r="AF120" s="16"/>
      <c r="AG120" s="16"/>
      <c r="AH120" s="16"/>
      <c r="AI120" s="16"/>
      <c r="AJ120" s="16"/>
      <c r="AK120" s="16"/>
      <c r="AL120" s="16"/>
      <c r="AM120" s="16"/>
      <c r="AN120" s="16"/>
    </row>
    <row r="121" spans="1:40">
      <c r="A121" s="48">
        <v>5</v>
      </c>
      <c r="B121" s="48">
        <v>1</v>
      </c>
      <c r="C121" s="48">
        <v>1200</v>
      </c>
      <c r="D121" s="7">
        <f t="shared" ref="D121:M121" si="50">$T121*D81</f>
        <v>12204.57930609699</v>
      </c>
      <c r="E121" s="7">
        <f t="shared" si="50"/>
        <v>12349.686916453407</v>
      </c>
      <c r="F121" s="7">
        <f t="shared" si="50"/>
        <v>13116.194154469653</v>
      </c>
      <c r="G121" s="7">
        <f t="shared" si="50"/>
        <v>13062.611302523021</v>
      </c>
      <c r="H121" s="7">
        <f t="shared" si="50"/>
        <v>11742.717322368664</v>
      </c>
      <c r="I121" s="7">
        <f t="shared" si="50"/>
        <v>9448.0392559535248</v>
      </c>
      <c r="J121" s="7">
        <f t="shared" si="50"/>
        <v>9416.7573649865644</v>
      </c>
      <c r="K121" s="7">
        <f t="shared" si="50"/>
        <v>11529.395007839132</v>
      </c>
      <c r="L121" s="7">
        <f t="shared" si="50"/>
        <v>13207.51709422804</v>
      </c>
      <c r="M121" s="7">
        <f t="shared" si="50"/>
        <v>13636.886275081004</v>
      </c>
      <c r="N121" s="52">
        <f t="shared" si="20"/>
        <v>11971.438400000001</v>
      </c>
      <c r="O121" s="13"/>
      <c r="P121" s="13"/>
      <c r="Q121" s="48">
        <v>5</v>
      </c>
      <c r="R121" s="48">
        <v>1</v>
      </c>
      <c r="S121" s="48">
        <v>1200</v>
      </c>
      <c r="T121" s="53">
        <v>11971.438399999999</v>
      </c>
      <c r="U121" s="62">
        <v>0.18000583196613931</v>
      </c>
      <c r="V121" s="60"/>
      <c r="W121" s="61">
        <v>51329</v>
      </c>
      <c r="X121" s="80">
        <f t="shared" si="22"/>
        <v>9239.5193489899648</v>
      </c>
      <c r="Y121" s="79"/>
      <c r="AD121" s="16"/>
      <c r="AE121" s="16"/>
      <c r="AF121" s="16"/>
      <c r="AG121" s="16"/>
      <c r="AH121" s="16"/>
      <c r="AI121" s="16"/>
      <c r="AJ121" s="16"/>
      <c r="AK121" s="16"/>
      <c r="AL121" s="16"/>
      <c r="AM121" s="16"/>
      <c r="AN121" s="16"/>
    </row>
    <row r="122" spans="1:40">
      <c r="A122" s="49">
        <v>5</v>
      </c>
      <c r="B122" s="49">
        <v>2</v>
      </c>
      <c r="C122" s="49">
        <v>1200</v>
      </c>
      <c r="D122" s="7">
        <f t="shared" ref="D122:M122" si="51">$T122*D82</f>
        <v>74610.911666525164</v>
      </c>
      <c r="E122" s="7">
        <f t="shared" si="51"/>
        <v>74031.124678818611</v>
      </c>
      <c r="F122" s="7">
        <f t="shared" si="51"/>
        <v>71923.428452920693</v>
      </c>
      <c r="G122" s="7">
        <f t="shared" si="51"/>
        <v>65153.562743523617</v>
      </c>
      <c r="H122" s="7">
        <f t="shared" si="51"/>
        <v>61455.71544104816</v>
      </c>
      <c r="I122" s="7">
        <f t="shared" si="51"/>
        <v>61627.946281513927</v>
      </c>
      <c r="J122" s="7">
        <f t="shared" si="51"/>
        <v>66359.178626783993</v>
      </c>
      <c r="K122" s="7">
        <f t="shared" si="51"/>
        <v>75165.972444461891</v>
      </c>
      <c r="L122" s="7">
        <f t="shared" si="51"/>
        <v>81142.89418537794</v>
      </c>
      <c r="M122" s="7">
        <f t="shared" si="51"/>
        <v>85603.843479025993</v>
      </c>
      <c r="N122" s="52">
        <f t="shared" si="20"/>
        <v>71707.457800000004</v>
      </c>
      <c r="O122" s="13"/>
      <c r="P122" s="13"/>
      <c r="Q122" s="49">
        <v>5</v>
      </c>
      <c r="R122" s="49">
        <v>2</v>
      </c>
      <c r="S122" s="49">
        <v>1200</v>
      </c>
      <c r="T122" s="53">
        <v>71707.457800000004</v>
      </c>
      <c r="U122" s="62">
        <v>0.81999416803386072</v>
      </c>
      <c r="V122" s="63">
        <f>U121+U122</f>
        <v>1</v>
      </c>
      <c r="W122" s="61">
        <v>51329</v>
      </c>
      <c r="X122" s="80">
        <f t="shared" si="22"/>
        <v>42089.480651010039</v>
      </c>
      <c r="Y122" s="81">
        <f>X121+X122</f>
        <v>51329</v>
      </c>
      <c r="AD122" s="16"/>
      <c r="AE122" s="16"/>
      <c r="AF122" s="16"/>
      <c r="AG122" s="16"/>
      <c r="AH122" s="16"/>
      <c r="AI122" s="16"/>
      <c r="AJ122" s="16"/>
      <c r="AK122" s="16"/>
      <c r="AL122" s="16"/>
      <c r="AM122" s="16"/>
      <c r="AN122" s="16"/>
    </row>
    <row r="123" spans="1:40">
      <c r="A123" s="48">
        <v>5</v>
      </c>
      <c r="B123" s="48">
        <v>1</v>
      </c>
      <c r="C123" s="48">
        <v>1800</v>
      </c>
      <c r="D123" s="7">
        <f t="shared" ref="D123:M123" si="52">$T123*D81</f>
        <v>42890.357347743855</v>
      </c>
      <c r="E123" s="7">
        <f t="shared" si="52"/>
        <v>43400.306695932755</v>
      </c>
      <c r="F123" s="7">
        <f t="shared" si="52"/>
        <v>46094.030791094752</v>
      </c>
      <c r="G123" s="7">
        <f t="shared" si="52"/>
        <v>45905.725433731532</v>
      </c>
      <c r="H123" s="7">
        <f t="shared" si="52"/>
        <v>41267.243184558429</v>
      </c>
      <c r="I123" s="7">
        <f t="shared" si="52"/>
        <v>33203.092852280432</v>
      </c>
      <c r="J123" s="7">
        <f t="shared" si="52"/>
        <v>33093.159404478931</v>
      </c>
      <c r="K123" s="7">
        <f t="shared" si="52"/>
        <v>40517.567995357211</v>
      </c>
      <c r="L123" s="7">
        <f t="shared" si="52"/>
        <v>46414.965533870105</v>
      </c>
      <c r="M123" s="7">
        <f t="shared" si="52"/>
        <v>47923.890760952025</v>
      </c>
      <c r="N123" s="52">
        <f t="shared" si="20"/>
        <v>42071.034</v>
      </c>
      <c r="O123" s="13"/>
      <c r="P123" s="13"/>
      <c r="Q123" s="48">
        <v>5</v>
      </c>
      <c r="R123" s="48">
        <v>1</v>
      </c>
      <c r="S123" s="48">
        <v>1800</v>
      </c>
      <c r="T123" s="50">
        <v>42071.034</v>
      </c>
      <c r="U123" s="62">
        <v>0.83857757303503455</v>
      </c>
      <c r="V123" s="60"/>
      <c r="W123" s="61">
        <v>56437</v>
      </c>
      <c r="X123" s="80">
        <f t="shared" si="22"/>
        <v>47326.802489378242</v>
      </c>
      <c r="Y123" s="79"/>
      <c r="AD123" s="16"/>
      <c r="AE123" s="16"/>
      <c r="AF123" s="16"/>
      <c r="AG123" s="16"/>
      <c r="AH123" s="16"/>
      <c r="AI123" s="16"/>
      <c r="AJ123" s="16"/>
      <c r="AK123" s="16"/>
      <c r="AL123" s="16"/>
      <c r="AM123" s="16"/>
      <c r="AN123" s="16"/>
    </row>
    <row r="124" spans="1:40">
      <c r="A124" s="49">
        <v>5</v>
      </c>
      <c r="B124" s="49">
        <v>2</v>
      </c>
      <c r="C124" s="49">
        <v>1800</v>
      </c>
      <c r="D124" s="7">
        <f t="shared" ref="D124:M124" si="53">$T124*D82</f>
        <v>15432.263373522768</v>
      </c>
      <c r="E124" s="7">
        <f t="shared" si="53"/>
        <v>15312.342234711068</v>
      </c>
      <c r="F124" s="7">
        <f t="shared" si="53"/>
        <v>14876.393624207358</v>
      </c>
      <c r="G124" s="7">
        <f t="shared" si="53"/>
        <v>13476.137973964853</v>
      </c>
      <c r="H124" s="7">
        <f t="shared" si="53"/>
        <v>12711.288004808464</v>
      </c>
      <c r="I124" s="7">
        <f t="shared" si="53"/>
        <v>12746.911637220173</v>
      </c>
      <c r="J124" s="7">
        <f t="shared" si="53"/>
        <v>13725.50340084683</v>
      </c>
      <c r="K124" s="7">
        <f t="shared" si="53"/>
        <v>15547.070228473385</v>
      </c>
      <c r="L124" s="7">
        <f t="shared" si="53"/>
        <v>16783.316085929295</v>
      </c>
      <c r="M124" s="7">
        <f t="shared" si="53"/>
        <v>17706.003436315794</v>
      </c>
      <c r="N124" s="52">
        <f t="shared" si="20"/>
        <v>14831.723000000002</v>
      </c>
      <c r="O124" s="13"/>
      <c r="P124" s="13"/>
      <c r="Q124" s="49">
        <v>5</v>
      </c>
      <c r="R124" s="49">
        <v>2</v>
      </c>
      <c r="S124" s="49">
        <v>1800</v>
      </c>
      <c r="T124" s="50">
        <v>14831.723</v>
      </c>
      <c r="U124" s="62">
        <v>0.1614224269649655</v>
      </c>
      <c r="V124" s="63">
        <f>U123+U124</f>
        <v>1</v>
      </c>
      <c r="W124" s="61">
        <v>56437</v>
      </c>
      <c r="X124" s="80">
        <f t="shared" si="22"/>
        <v>9110.1975106217578</v>
      </c>
      <c r="Y124" s="81">
        <f>X123+X124</f>
        <v>56437</v>
      </c>
      <c r="AD124" s="16"/>
      <c r="AE124" s="16"/>
      <c r="AF124" s="16"/>
      <c r="AG124" s="16"/>
      <c r="AH124" s="16"/>
      <c r="AI124" s="16"/>
      <c r="AJ124" s="16"/>
      <c r="AK124" s="16"/>
      <c r="AL124" s="16"/>
      <c r="AM124" s="16"/>
      <c r="AN124" s="16"/>
    </row>
    <row r="125" spans="1:40">
      <c r="B125" s="3"/>
      <c r="C125" s="3"/>
      <c r="D125" s="3"/>
      <c r="E125" s="3"/>
      <c r="F125" s="3"/>
      <c r="G125" s="3"/>
      <c r="H125" s="3"/>
      <c r="I125" s="3"/>
      <c r="J125" s="3"/>
      <c r="K125" s="3"/>
      <c r="L125" s="3"/>
      <c r="M125" s="3"/>
      <c r="N125" s="3"/>
      <c r="O125" s="13"/>
      <c r="P125" s="13"/>
      <c r="W125" s="3"/>
      <c r="X125" s="44">
        <f>SUM(X91:X124)</f>
        <v>1086199</v>
      </c>
      <c r="AD125" s="16"/>
      <c r="AE125" s="16"/>
      <c r="AF125" s="16"/>
      <c r="AG125" s="16"/>
      <c r="AH125" s="16"/>
      <c r="AI125" s="16"/>
      <c r="AJ125" s="16"/>
      <c r="AK125" s="16"/>
      <c r="AL125" s="16"/>
      <c r="AM125" s="16"/>
      <c r="AN125" s="16"/>
    </row>
    <row r="126" spans="1:40">
      <c r="B126" s="3"/>
      <c r="D126" s="51">
        <f>SUM(D91:D124)</f>
        <v>4451397.7678136518</v>
      </c>
      <c r="E126" s="51">
        <f t="shared" ref="E126:M126" si="54">SUM(E91:E124)</f>
        <v>4485084.3632638212</v>
      </c>
      <c r="F126" s="51">
        <f t="shared" si="54"/>
        <v>4597885.6290053893</v>
      </c>
      <c r="G126" s="51">
        <f t="shared" si="54"/>
        <v>4564881.1382119833</v>
      </c>
      <c r="H126" s="51">
        <f t="shared" si="54"/>
        <v>5107941.5523794265</v>
      </c>
      <c r="I126" s="51">
        <f t="shared" si="54"/>
        <v>5163140.8941277824</v>
      </c>
      <c r="J126" s="51">
        <f t="shared" si="54"/>
        <v>5160610.1785518108</v>
      </c>
      <c r="K126" s="51">
        <f t="shared" si="54"/>
        <v>4556185.3740601167</v>
      </c>
      <c r="L126" s="51">
        <f t="shared" si="54"/>
        <v>4545347.0823363885</v>
      </c>
      <c r="M126" s="51">
        <f t="shared" si="54"/>
        <v>4600293.8922496289</v>
      </c>
      <c r="N126" s="52">
        <f>SUM(N91:N124)</f>
        <v>4723276.7872000001</v>
      </c>
      <c r="O126" s="13"/>
      <c r="P126" s="13"/>
      <c r="T126" s="52">
        <f>SUM(T91:T124)</f>
        <v>4723276.7872000011</v>
      </c>
      <c r="W126" s="3"/>
      <c r="X126" s="55" t="s">
        <v>76</v>
      </c>
      <c r="Y126" s="30"/>
      <c r="AD126" s="16"/>
      <c r="AE126" s="16"/>
      <c r="AF126" s="16"/>
      <c r="AG126" s="16"/>
      <c r="AH126" s="16"/>
      <c r="AI126" s="16"/>
      <c r="AJ126" s="16"/>
      <c r="AK126" s="16"/>
      <c r="AL126" s="16"/>
      <c r="AM126" s="16"/>
      <c r="AN126" s="16"/>
    </row>
    <row r="127" spans="1:40">
      <c r="B127" s="3"/>
      <c r="C127" s="3"/>
      <c r="D127" s="3">
        <f>D126/$N126</f>
        <v>0.94243847404345737</v>
      </c>
      <c r="E127" s="3">
        <f t="shared" ref="E127:M127" si="55">E126/$N126</f>
        <v>0.94957051329668496</v>
      </c>
      <c r="F127" s="3">
        <f t="shared" si="55"/>
        <v>0.97345250684134821</v>
      </c>
      <c r="G127" s="3">
        <f t="shared" si="55"/>
        <v>0.9664648810297829</v>
      </c>
      <c r="H127" s="3">
        <f t="shared" si="55"/>
        <v>1.0814402336576721</v>
      </c>
      <c r="I127" s="3">
        <f t="shared" si="55"/>
        <v>1.0931268961666203</v>
      </c>
      <c r="J127" s="3">
        <f t="shared" si="55"/>
        <v>1.0925910995809047</v>
      </c>
      <c r="K127" s="3">
        <f t="shared" si="55"/>
        <v>0.96462383623320613</v>
      </c>
      <c r="L127" s="3">
        <f t="shared" si="55"/>
        <v>0.96232918101564613</v>
      </c>
      <c r="M127" s="3">
        <f t="shared" si="55"/>
        <v>0.97396237813467701</v>
      </c>
      <c r="N127" s="52">
        <f>AVERAGE(D126:M126)</f>
        <v>4723276.7872000001</v>
      </c>
      <c r="O127" s="13"/>
      <c r="P127" s="13"/>
      <c r="Q127" s="13"/>
      <c r="R127" s="13"/>
      <c r="Z127" s="3"/>
      <c r="AD127" s="16"/>
      <c r="AE127" s="16"/>
      <c r="AF127" s="16"/>
      <c r="AG127" s="16"/>
      <c r="AH127" s="16"/>
      <c r="AI127" s="16"/>
      <c r="AJ127" s="16"/>
      <c r="AK127" s="16"/>
      <c r="AL127" s="16"/>
      <c r="AM127" s="16"/>
      <c r="AN127" s="16"/>
    </row>
    <row r="128" spans="1:40">
      <c r="D128" s="66" t="s">
        <v>88</v>
      </c>
      <c r="E128" s="66"/>
      <c r="F128" s="33"/>
    </row>
    <row r="129" spans="1:28">
      <c r="D129" s="35" t="s">
        <v>74</v>
      </c>
      <c r="E129" s="33"/>
      <c r="F129" s="35"/>
      <c r="G129" s="33"/>
      <c r="H129" s="33"/>
      <c r="I129" s="33"/>
      <c r="J129" s="33"/>
      <c r="K129" s="35"/>
      <c r="L129" s="33"/>
      <c r="M129" s="33"/>
      <c r="N129" s="33"/>
      <c r="AA129" s="34"/>
      <c r="AB129" s="40"/>
    </row>
    <row r="130" spans="1:28">
      <c r="D130" s="33" t="s">
        <v>50</v>
      </c>
      <c r="E130" s="33"/>
      <c r="F130" s="33"/>
      <c r="G130" s="33"/>
      <c r="H130" s="33"/>
      <c r="I130" s="33"/>
      <c r="J130" s="33"/>
      <c r="K130" s="35"/>
      <c r="L130" s="33"/>
      <c r="M130" s="33"/>
      <c r="N130" s="33"/>
      <c r="Q130" s="37" t="s">
        <v>87</v>
      </c>
      <c r="AA130" s="34"/>
      <c r="AB130" s="41"/>
    </row>
    <row r="131" spans="1:28">
      <c r="B131" s="2" t="s">
        <v>1</v>
      </c>
      <c r="C131" s="1" t="s">
        <v>2</v>
      </c>
      <c r="D131" s="1" t="s">
        <v>21</v>
      </c>
      <c r="E131" s="1" t="s">
        <v>20</v>
      </c>
      <c r="F131" s="1" t="s">
        <v>19</v>
      </c>
      <c r="G131" s="1" t="s">
        <v>18</v>
      </c>
      <c r="H131" s="1" t="s">
        <v>17</v>
      </c>
      <c r="I131" s="1" t="s">
        <v>16</v>
      </c>
      <c r="J131" s="1" t="s">
        <v>15</v>
      </c>
      <c r="K131" s="1" t="s">
        <v>14</v>
      </c>
      <c r="L131" s="1" t="s">
        <v>13</v>
      </c>
      <c r="M131" s="1" t="s">
        <v>12</v>
      </c>
      <c r="N131" s="32" t="s">
        <v>36</v>
      </c>
      <c r="Q131" s="67" t="s">
        <v>86</v>
      </c>
      <c r="AA131" s="34"/>
      <c r="AB131" s="42"/>
    </row>
    <row r="132" spans="1:28">
      <c r="A132" s="48">
        <v>1</v>
      </c>
      <c r="B132" s="48">
        <v>1</v>
      </c>
      <c r="C132" s="48">
        <v>600</v>
      </c>
      <c r="D132" s="7">
        <f>D91/$W91</f>
        <v>1.5166731203284001</v>
      </c>
      <c r="E132" s="7">
        <f t="shared" ref="D132:M147" si="56">E91/$W91</f>
        <v>1.4091467384203074</v>
      </c>
      <c r="F132" s="7">
        <f t="shared" si="56"/>
        <v>1.4644515290228</v>
      </c>
      <c r="G132" s="7">
        <f t="shared" si="56"/>
        <v>1.4859255243266698</v>
      </c>
      <c r="H132" s="7">
        <f t="shared" si="56"/>
        <v>1.5557434961498928</v>
      </c>
      <c r="I132" s="7">
        <f t="shared" si="56"/>
        <v>1.432338870148036</v>
      </c>
      <c r="J132" s="7">
        <f t="shared" si="56"/>
        <v>1.3316184455025453</v>
      </c>
      <c r="K132" s="7">
        <f t="shared" si="56"/>
        <v>1.22570334881214</v>
      </c>
      <c r="L132" s="7">
        <f t="shared" si="56"/>
        <v>1.3377964583578703</v>
      </c>
      <c r="M132" s="7">
        <f t="shared" si="56"/>
        <v>1.4113913880339914</v>
      </c>
      <c r="N132" s="52">
        <f>AVERAGE(D132:M132)</f>
        <v>1.4170788919102653</v>
      </c>
      <c r="O132" s="7"/>
      <c r="Q132" s="67">
        <v>1.4171</v>
      </c>
      <c r="AA132" s="34"/>
      <c r="AB132" s="39"/>
    </row>
    <row r="133" spans="1:28">
      <c r="A133" s="49">
        <v>1</v>
      </c>
      <c r="B133" s="49">
        <v>2</v>
      </c>
      <c r="C133" s="49">
        <v>600</v>
      </c>
      <c r="D133" s="7">
        <f>D92/$W92</f>
        <v>3.2594563745779004</v>
      </c>
      <c r="E133" s="7">
        <f t="shared" si="56"/>
        <v>3.2577157590290469</v>
      </c>
      <c r="F133" s="7">
        <f t="shared" si="56"/>
        <v>3.3004489157198562</v>
      </c>
      <c r="G133" s="7">
        <f t="shared" si="56"/>
        <v>3.3008728735379305</v>
      </c>
      <c r="H133" s="7">
        <f t="shared" si="56"/>
        <v>3.262949548149356</v>
      </c>
      <c r="I133" s="7">
        <f t="shared" si="56"/>
        <v>3.2303824222370143</v>
      </c>
      <c r="J133" s="7">
        <f t="shared" si="56"/>
        <v>3.2390914712181571</v>
      </c>
      <c r="K133" s="7">
        <f t="shared" si="56"/>
        <v>3.2828337669407199</v>
      </c>
      <c r="L133" s="7">
        <f t="shared" si="56"/>
        <v>3.3991683893439464</v>
      </c>
      <c r="M133" s="7">
        <f t="shared" si="56"/>
        <v>3.5032769042470773</v>
      </c>
      <c r="N133" s="52">
        <f t="shared" ref="N133:N165" si="57">AVERAGE(D133:M133)</f>
        <v>3.3036196425001001</v>
      </c>
      <c r="Q133" s="67">
        <v>3.3035999999999999</v>
      </c>
      <c r="AA133" s="34"/>
      <c r="AB133" s="40"/>
    </row>
    <row r="134" spans="1:28">
      <c r="A134" s="48">
        <v>1</v>
      </c>
      <c r="B134" s="48">
        <v>1</v>
      </c>
      <c r="C134" s="48">
        <v>1200</v>
      </c>
      <c r="D134" s="7">
        <f t="shared" si="56"/>
        <v>2.6997956748732128</v>
      </c>
      <c r="E134" s="7">
        <f t="shared" si="56"/>
        <v>2.5083903833049308</v>
      </c>
      <c r="F134" s="7">
        <f t="shared" si="56"/>
        <v>2.6068371959154475</v>
      </c>
      <c r="G134" s="7">
        <f t="shared" si="56"/>
        <v>2.645062571486871</v>
      </c>
      <c r="H134" s="7">
        <f t="shared" si="56"/>
        <v>2.7693439712363066</v>
      </c>
      <c r="I134" s="7">
        <f t="shared" si="56"/>
        <v>2.5496741748420639</v>
      </c>
      <c r="J134" s="7">
        <f t="shared" si="56"/>
        <v>2.3703840145665196</v>
      </c>
      <c r="K134" s="7">
        <f t="shared" si="56"/>
        <v>2.1818469355375076</v>
      </c>
      <c r="L134" s="7">
        <f t="shared" si="56"/>
        <v>2.3813813561575055</v>
      </c>
      <c r="M134" s="7">
        <f t="shared" si="56"/>
        <v>2.5123860335458468</v>
      </c>
      <c r="N134" s="52">
        <f t="shared" si="57"/>
        <v>2.5225102311466214</v>
      </c>
      <c r="Q134" s="67">
        <v>2.5225</v>
      </c>
      <c r="AA134" s="34"/>
      <c r="AB134" s="41"/>
    </row>
    <row r="135" spans="1:28">
      <c r="A135" s="49">
        <v>1</v>
      </c>
      <c r="B135" s="49">
        <v>2</v>
      </c>
      <c r="C135" s="49">
        <v>1200</v>
      </c>
      <c r="D135" s="7">
        <f t="shared" si="56"/>
        <v>1.7719885590878293</v>
      </c>
      <c r="E135" s="7">
        <f t="shared" si="56"/>
        <v>1.771042281401036</v>
      </c>
      <c r="F135" s="7">
        <f t="shared" si="56"/>
        <v>1.7942739667030454</v>
      </c>
      <c r="G135" s="7">
        <f t="shared" si="56"/>
        <v>1.794504449432933</v>
      </c>
      <c r="H135" s="7">
        <f t="shared" si="56"/>
        <v>1.7738876069326801</v>
      </c>
      <c r="I135" s="7">
        <f t="shared" si="56"/>
        <v>1.7561826377945318</v>
      </c>
      <c r="J135" s="7">
        <f t="shared" si="56"/>
        <v>1.7609172724641304</v>
      </c>
      <c r="K135" s="7">
        <f t="shared" si="56"/>
        <v>1.7846975715879851</v>
      </c>
      <c r="L135" s="7">
        <f t="shared" si="56"/>
        <v>1.8479423572927842</v>
      </c>
      <c r="M135" s="7">
        <f t="shared" si="56"/>
        <v>1.9045404755406046</v>
      </c>
      <c r="N135" s="52">
        <f t="shared" si="57"/>
        <v>1.7959977178237558</v>
      </c>
      <c r="Q135" s="67">
        <v>1.796</v>
      </c>
      <c r="AA135" s="34"/>
      <c r="AB135" s="42"/>
    </row>
    <row r="136" spans="1:28">
      <c r="A136" s="48">
        <v>1</v>
      </c>
      <c r="B136" s="48">
        <v>1</v>
      </c>
      <c r="C136" s="48">
        <v>1800</v>
      </c>
      <c r="D136" s="7">
        <f>D95/$W95</f>
        <v>2.312091043103202</v>
      </c>
      <c r="E136" s="7">
        <f t="shared" si="56"/>
        <v>2.1481725420268694</v>
      </c>
      <c r="F136" s="7">
        <f t="shared" si="56"/>
        <v>2.232481882832642</v>
      </c>
      <c r="G136" s="7">
        <f t="shared" si="56"/>
        <v>2.2652178966356473</v>
      </c>
      <c r="H136" s="7">
        <f t="shared" si="56"/>
        <v>2.3716518441596546</v>
      </c>
      <c r="I136" s="7">
        <f t="shared" si="56"/>
        <v>2.1835277674340028</v>
      </c>
      <c r="J136" s="7">
        <f t="shared" si="56"/>
        <v>2.0299846020946144</v>
      </c>
      <c r="K136" s="7">
        <f t="shared" si="56"/>
        <v>1.8685224233924091</v>
      </c>
      <c r="L136" s="7">
        <f t="shared" si="56"/>
        <v>2.0394026685161255</v>
      </c>
      <c r="M136" s="7">
        <f t="shared" si="56"/>
        <v>2.1515943962136048</v>
      </c>
      <c r="N136" s="52">
        <f t="shared" si="57"/>
        <v>2.1602647066408771</v>
      </c>
      <c r="Q136" s="67">
        <v>2.1602999999999999</v>
      </c>
      <c r="AA136" s="38"/>
      <c r="AB136" s="39"/>
    </row>
    <row r="137" spans="1:28">
      <c r="A137" s="49">
        <v>1</v>
      </c>
      <c r="B137" s="49">
        <v>2</v>
      </c>
      <c r="C137" s="49">
        <v>1800</v>
      </c>
      <c r="D137" s="7">
        <f>D96/$W96</f>
        <v>0.30184616742777937</v>
      </c>
      <c r="E137" s="7">
        <f t="shared" si="56"/>
        <v>0.30168497547672751</v>
      </c>
      <c r="F137" s="7">
        <f t="shared" si="56"/>
        <v>0.30564233464551899</v>
      </c>
      <c r="G137" s="7">
        <f t="shared" si="56"/>
        <v>0.30568159580683862</v>
      </c>
      <c r="H137" s="7">
        <f t="shared" si="56"/>
        <v>0.30216965727808925</v>
      </c>
      <c r="I137" s="7">
        <f t="shared" si="56"/>
        <v>0.29915373651981519</v>
      </c>
      <c r="J137" s="7">
        <f t="shared" si="56"/>
        <v>0.29996024924917769</v>
      </c>
      <c r="K137" s="7">
        <f t="shared" si="56"/>
        <v>0.30401106104139197</v>
      </c>
      <c r="L137" s="7">
        <f t="shared" si="56"/>
        <v>0.31478437900491874</v>
      </c>
      <c r="M137" s="7">
        <f t="shared" si="56"/>
        <v>0.32442548249236064</v>
      </c>
      <c r="N137" s="52">
        <f t="shared" si="57"/>
        <v>0.30593596389426175</v>
      </c>
      <c r="Q137" s="67">
        <v>0.30590000000000001</v>
      </c>
      <c r="AA137" s="38"/>
      <c r="AB137" s="40"/>
    </row>
    <row r="138" spans="1:28">
      <c r="A138" s="48">
        <v>2</v>
      </c>
      <c r="B138" s="48">
        <v>1</v>
      </c>
      <c r="C138" s="48">
        <v>600</v>
      </c>
      <c r="D138" s="7">
        <f>D97/$W97</f>
        <v>4.3400671529096053</v>
      </c>
      <c r="E138" s="7">
        <f t="shared" si="56"/>
        <v>4.1260833828335848</v>
      </c>
      <c r="F138" s="7">
        <f t="shared" si="56"/>
        <v>4.1999741497381127</v>
      </c>
      <c r="G138" s="7">
        <f t="shared" si="56"/>
        <v>4.0693005794266082</v>
      </c>
      <c r="H138" s="7">
        <f t="shared" si="56"/>
        <v>4.7188943677347197</v>
      </c>
      <c r="I138" s="7">
        <f t="shared" si="56"/>
        <v>4.5455592806744489</v>
      </c>
      <c r="J138" s="7">
        <f t="shared" si="56"/>
        <v>4.4779271686585274</v>
      </c>
      <c r="K138" s="7">
        <f t="shared" si="56"/>
        <v>3.8449639697762392</v>
      </c>
      <c r="L138" s="7">
        <f t="shared" si="56"/>
        <v>4.1292138335109971</v>
      </c>
      <c r="M138" s="7">
        <f t="shared" si="56"/>
        <v>4.341882297615272</v>
      </c>
      <c r="N138" s="52">
        <f t="shared" si="57"/>
        <v>4.2793866182878109</v>
      </c>
      <c r="Q138" s="67">
        <v>4.2793999999999999</v>
      </c>
      <c r="AA138" s="38"/>
      <c r="AB138" s="39"/>
    </row>
    <row r="139" spans="1:28">
      <c r="A139" s="49">
        <v>2</v>
      </c>
      <c r="B139" s="49">
        <v>2</v>
      </c>
      <c r="C139" s="49">
        <v>600</v>
      </c>
      <c r="D139" s="7">
        <f>D98/$W98</f>
        <v>3.1773886624796281</v>
      </c>
      <c r="E139" s="7">
        <f t="shared" si="56"/>
        <v>3.2837868735148494</v>
      </c>
      <c r="F139" s="7">
        <f t="shared" si="56"/>
        <v>3.3909618171794427</v>
      </c>
      <c r="G139" s="7">
        <f t="shared" si="56"/>
        <v>3.4109748188330711</v>
      </c>
      <c r="H139" s="7">
        <f t="shared" si="56"/>
        <v>3.5337673474751909</v>
      </c>
      <c r="I139" s="7">
        <f t="shared" si="56"/>
        <v>3.3847115468024764</v>
      </c>
      <c r="J139" s="7">
        <f t="shared" si="56"/>
        <v>3.3740739507142981</v>
      </c>
      <c r="K139" s="7">
        <f t="shared" si="56"/>
        <v>3.2840902846981979</v>
      </c>
      <c r="L139" s="7">
        <f t="shared" si="56"/>
        <v>3.3673544043737533</v>
      </c>
      <c r="M139" s="7">
        <f t="shared" si="56"/>
        <v>3.3652143441605396</v>
      </c>
      <c r="N139" s="52">
        <f t="shared" si="57"/>
        <v>3.357232405023145</v>
      </c>
      <c r="Q139" s="67">
        <v>3.3572000000000002</v>
      </c>
      <c r="AA139" s="38"/>
      <c r="AB139" s="40"/>
    </row>
    <row r="140" spans="1:28">
      <c r="A140" s="48">
        <v>2</v>
      </c>
      <c r="B140" s="48">
        <v>1</v>
      </c>
      <c r="C140" s="48">
        <v>1200</v>
      </c>
      <c r="D140" s="7">
        <f t="shared" si="56"/>
        <v>4.6618276073167841</v>
      </c>
      <c r="E140" s="7">
        <f t="shared" si="56"/>
        <v>4.4319796783073562</v>
      </c>
      <c r="F140" s="7">
        <f t="shared" si="56"/>
        <v>4.5113485002506764</v>
      </c>
      <c r="G140" s="7">
        <f t="shared" si="56"/>
        <v>4.3709871564828902</v>
      </c>
      <c r="H140" s="7">
        <f t="shared" si="56"/>
        <v>5.0687400135662353</v>
      </c>
      <c r="I140" s="7">
        <f t="shared" si="56"/>
        <v>4.8825543473761392</v>
      </c>
      <c r="J140" s="7">
        <f t="shared" si="56"/>
        <v>4.8099081795108347</v>
      </c>
      <c r="K140" s="7">
        <f t="shared" si="56"/>
        <v>4.1300188572945205</v>
      </c>
      <c r="L140" s="7">
        <f t="shared" si="56"/>
        <v>4.4353422118528396</v>
      </c>
      <c r="M140" s="7">
        <f t="shared" si="56"/>
        <v>4.6637773217801843</v>
      </c>
      <c r="N140" s="52">
        <f t="shared" si="57"/>
        <v>4.5966483873738468</v>
      </c>
      <c r="Q140" s="67">
        <v>4.5965999999999996</v>
      </c>
      <c r="AA140" s="38"/>
      <c r="AB140" s="39"/>
    </row>
    <row r="141" spans="1:28">
      <c r="A141" s="49">
        <v>2</v>
      </c>
      <c r="B141" s="49">
        <v>2</v>
      </c>
      <c r="C141" s="49">
        <v>1200</v>
      </c>
      <c r="D141" s="7">
        <f t="shared" si="56"/>
        <v>2.5113224811406307</v>
      </c>
      <c r="E141" s="7">
        <f t="shared" si="56"/>
        <v>2.5954167634930378</v>
      </c>
      <c r="F141" s="7">
        <f t="shared" si="56"/>
        <v>2.6801249544103642</v>
      </c>
      <c r="G141" s="7">
        <f t="shared" si="56"/>
        <v>2.6959426922783654</v>
      </c>
      <c r="H141" s="7">
        <f t="shared" si="56"/>
        <v>2.7929946020231458</v>
      </c>
      <c r="I141" s="7">
        <f t="shared" si="56"/>
        <v>2.675184908927029</v>
      </c>
      <c r="J141" s="7">
        <f t="shared" si="56"/>
        <v>2.666777239284031</v>
      </c>
      <c r="K141" s="7">
        <f t="shared" si="56"/>
        <v>2.5956565715262094</v>
      </c>
      <c r="L141" s="7">
        <f t="shared" si="56"/>
        <v>2.6614662907093898</v>
      </c>
      <c r="M141" s="7">
        <f t="shared" si="56"/>
        <v>2.6597748447154199</v>
      </c>
      <c r="N141" s="52">
        <f t="shared" si="57"/>
        <v>2.6534661348507624</v>
      </c>
      <c r="Q141" s="67">
        <v>2.6535000000000002</v>
      </c>
      <c r="AA141" s="38"/>
      <c r="AB141" s="40"/>
    </row>
    <row r="142" spans="1:28">
      <c r="A142" s="48">
        <v>2</v>
      </c>
      <c r="B142" s="48">
        <v>1</v>
      </c>
      <c r="C142" s="48">
        <v>1800</v>
      </c>
      <c r="D142" s="7">
        <f t="shared" si="56"/>
        <v>1.4175208038011005</v>
      </c>
      <c r="E142" s="7">
        <f t="shared" si="56"/>
        <v>1.3476309990880102</v>
      </c>
      <c r="F142" s="7">
        <f t="shared" si="56"/>
        <v>1.3717646577632605</v>
      </c>
      <c r="G142" s="7">
        <f t="shared" si="56"/>
        <v>1.3290850175877984</v>
      </c>
      <c r="H142" s="7">
        <f t="shared" si="56"/>
        <v>1.5412505616922025</v>
      </c>
      <c r="I142" s="7">
        <f t="shared" si="56"/>
        <v>1.4846371307751518</v>
      </c>
      <c r="J142" s="7">
        <f t="shared" si="56"/>
        <v>1.4625476279149705</v>
      </c>
      <c r="K142" s="7">
        <f t="shared" si="56"/>
        <v>1.2558138445783178</v>
      </c>
      <c r="L142" s="7">
        <f t="shared" si="56"/>
        <v>1.3486534438576796</v>
      </c>
      <c r="M142" s="7">
        <f t="shared" si="56"/>
        <v>1.4181136530109264</v>
      </c>
      <c r="N142" s="52">
        <f t="shared" si="57"/>
        <v>1.397701774006942</v>
      </c>
      <c r="Q142" s="67">
        <v>1.3979999999999999</v>
      </c>
      <c r="AA142" s="38"/>
      <c r="AB142" s="39"/>
    </row>
    <row r="143" spans="1:28">
      <c r="A143" s="49">
        <v>2</v>
      </c>
      <c r="B143" s="49">
        <v>2</v>
      </c>
      <c r="C143" s="49">
        <v>1800</v>
      </c>
      <c r="D143" s="7">
        <f t="shared" si="56"/>
        <v>0.15456367185458686</v>
      </c>
      <c r="E143" s="7">
        <f t="shared" si="56"/>
        <v>0.15973939944830501</v>
      </c>
      <c r="F143" s="7">
        <f t="shared" si="56"/>
        <v>0.16495291110308646</v>
      </c>
      <c r="G143" s="7">
        <f t="shared" si="56"/>
        <v>0.16592644105141915</v>
      </c>
      <c r="H143" s="7">
        <f t="shared" si="56"/>
        <v>0.17189966816315191</v>
      </c>
      <c r="I143" s="7">
        <f t="shared" si="56"/>
        <v>0.16464886748671817</v>
      </c>
      <c r="J143" s="7">
        <f t="shared" si="56"/>
        <v>0.16413140296293793</v>
      </c>
      <c r="K143" s="7">
        <f t="shared" si="56"/>
        <v>0.15975415884715785</v>
      </c>
      <c r="L143" s="7">
        <f t="shared" si="56"/>
        <v>0.16380453147634391</v>
      </c>
      <c r="M143" s="7">
        <f t="shared" si="56"/>
        <v>0.16370042851643529</v>
      </c>
      <c r="N143" s="52">
        <f t="shared" si="57"/>
        <v>0.16331214809101424</v>
      </c>
      <c r="Q143" s="67">
        <v>0.1633</v>
      </c>
      <c r="AA143" s="38"/>
      <c r="AB143" s="40"/>
    </row>
    <row r="144" spans="1:28">
      <c r="A144" s="48">
        <v>3</v>
      </c>
      <c r="B144" s="48">
        <v>1</v>
      </c>
      <c r="C144" s="48">
        <v>600</v>
      </c>
      <c r="D144" s="7">
        <f t="shared" si="56"/>
        <v>1.5819686188977464</v>
      </c>
      <c r="E144" s="7">
        <f t="shared" si="56"/>
        <v>1.8161693081353218</v>
      </c>
      <c r="F144" s="7">
        <f t="shared" si="56"/>
        <v>1.9706620232952505</v>
      </c>
      <c r="G144" s="7">
        <f t="shared" si="56"/>
        <v>1.9627878755306205</v>
      </c>
      <c r="H144" s="7">
        <f t="shared" si="56"/>
        <v>2.1863760104480794</v>
      </c>
      <c r="I144" s="7">
        <f t="shared" si="56"/>
        <v>2.1954526068244808</v>
      </c>
      <c r="J144" s="7">
        <f t="shared" si="56"/>
        <v>2.1925175734519748</v>
      </c>
      <c r="K144" s="7">
        <f t="shared" si="56"/>
        <v>1.7674451828779674</v>
      </c>
      <c r="L144" s="7">
        <f t="shared" si="56"/>
        <v>1.7073968654742853</v>
      </c>
      <c r="M144" s="7">
        <f t="shared" si="56"/>
        <v>1.7364068835545006</v>
      </c>
      <c r="N144" s="52">
        <f t="shared" si="57"/>
        <v>1.9117182948490228</v>
      </c>
      <c r="Q144" s="67">
        <v>1.9117</v>
      </c>
    </row>
    <row r="145" spans="1:17">
      <c r="A145" s="49">
        <v>3</v>
      </c>
      <c r="B145" s="49">
        <v>2</v>
      </c>
      <c r="C145" s="49">
        <v>600</v>
      </c>
      <c r="D145" s="7">
        <f t="shared" si="56"/>
        <v>3.6738001674428684</v>
      </c>
      <c r="E145" s="7">
        <f t="shared" si="56"/>
        <v>3.9171949210558519</v>
      </c>
      <c r="F145" s="7">
        <f t="shared" si="56"/>
        <v>4.0788647262194697</v>
      </c>
      <c r="G145" s="7">
        <f t="shared" si="56"/>
        <v>3.9851944253371197</v>
      </c>
      <c r="H145" s="7">
        <f t="shared" si="56"/>
        <v>3.9021390925383543</v>
      </c>
      <c r="I145" s="7">
        <f t="shared" si="56"/>
        <v>3.8140432894580636</v>
      </c>
      <c r="J145" s="7">
        <f t="shared" si="56"/>
        <v>3.7495758619354129</v>
      </c>
      <c r="K145" s="7">
        <f t="shared" si="56"/>
        <v>3.698515335849315</v>
      </c>
      <c r="L145" s="7">
        <f t="shared" si="56"/>
        <v>3.7261348644551529</v>
      </c>
      <c r="M145" s="7">
        <f t="shared" si="56"/>
        <v>3.961987650453584</v>
      </c>
      <c r="N145" s="52">
        <f t="shared" si="57"/>
        <v>3.8507450334745195</v>
      </c>
      <c r="Q145" s="67">
        <v>3.8506999999999998</v>
      </c>
    </row>
    <row r="146" spans="1:17">
      <c r="A146" s="48">
        <v>3</v>
      </c>
      <c r="B146" s="48">
        <v>1</v>
      </c>
      <c r="C146" s="48">
        <v>1200</v>
      </c>
      <c r="D146" s="7">
        <f t="shared" si="56"/>
        <v>3.3902338676264696</v>
      </c>
      <c r="E146" s="7">
        <f t="shared" si="56"/>
        <v>3.8921370653194267</v>
      </c>
      <c r="F146" s="7">
        <f t="shared" si="56"/>
        <v>4.2232222897543457</v>
      </c>
      <c r="G146" s="7">
        <f t="shared" si="56"/>
        <v>4.2063476172030381</v>
      </c>
      <c r="H146" s="7">
        <f t="shared" si="56"/>
        <v>4.6855076070672892</v>
      </c>
      <c r="I146" s="7">
        <f t="shared" si="56"/>
        <v>4.7049591840900309</v>
      </c>
      <c r="J146" s="7">
        <f t="shared" si="56"/>
        <v>4.6986692682072393</v>
      </c>
      <c r="K146" s="7">
        <f t="shared" si="56"/>
        <v>3.7877189513033271</v>
      </c>
      <c r="L146" s="7">
        <f t="shared" si="56"/>
        <v>3.6590325558059287</v>
      </c>
      <c r="M146" s="7">
        <f t="shared" si="56"/>
        <v>3.7212024020475876</v>
      </c>
      <c r="N146" s="52">
        <f t="shared" si="57"/>
        <v>4.096903080842468</v>
      </c>
      <c r="Q146" s="67">
        <v>4.0968999999999998</v>
      </c>
    </row>
    <row r="147" spans="1:17">
      <c r="A147" s="49">
        <v>3</v>
      </c>
      <c r="B147" s="49">
        <v>2</v>
      </c>
      <c r="C147" s="49">
        <v>1200</v>
      </c>
      <c r="D147" s="7">
        <f t="shared" si="56"/>
        <v>1.3438473659630474</v>
      </c>
      <c r="E147" s="7">
        <f t="shared" si="56"/>
        <v>1.4328792630789156</v>
      </c>
      <c r="F147" s="7">
        <f t="shared" si="56"/>
        <v>1.4920168132783616</v>
      </c>
      <c r="G147" s="7">
        <f t="shared" si="56"/>
        <v>1.4577529498746726</v>
      </c>
      <c r="H147" s="7">
        <f t="shared" si="56"/>
        <v>1.4273719587690805</v>
      </c>
      <c r="I147" s="7">
        <f t="shared" si="56"/>
        <v>1.3951472030594494</v>
      </c>
      <c r="J147" s="7">
        <f t="shared" si="56"/>
        <v>1.3715655223152221</v>
      </c>
      <c r="K147" s="7">
        <f t="shared" si="56"/>
        <v>1.3528879812519987</v>
      </c>
      <c r="L147" s="7">
        <f t="shared" si="56"/>
        <v>1.3629909887849128</v>
      </c>
      <c r="M147" s="7">
        <f t="shared" si="56"/>
        <v>1.4492640931382312</v>
      </c>
      <c r="N147" s="52">
        <f t="shared" si="57"/>
        <v>1.4085724139513893</v>
      </c>
      <c r="Q147" s="67">
        <v>1.4086000000000001</v>
      </c>
    </row>
    <row r="148" spans="1:17">
      <c r="A148" s="48">
        <v>3</v>
      </c>
      <c r="B148" s="48">
        <v>1</v>
      </c>
      <c r="C148" s="48">
        <v>1800</v>
      </c>
      <c r="D148" s="7">
        <f t="shared" ref="D148:M163" si="58">D107/$W107</f>
        <v>2.9566031998782218</v>
      </c>
      <c r="E148" s="7">
        <f t="shared" si="58"/>
        <v>3.3943100538207256</v>
      </c>
      <c r="F148" s="7">
        <f t="shared" si="58"/>
        <v>3.6830475487009853</v>
      </c>
      <c r="G148" s="7">
        <f t="shared" si="58"/>
        <v>3.6683312451036105</v>
      </c>
      <c r="H148" s="7">
        <f t="shared" si="58"/>
        <v>4.0862038800313281</v>
      </c>
      <c r="I148" s="7">
        <f t="shared" si="58"/>
        <v>4.1031674870017172</v>
      </c>
      <c r="J148" s="7">
        <f t="shared" si="58"/>
        <v>4.0976820880138742</v>
      </c>
      <c r="K148" s="7">
        <f t="shared" si="58"/>
        <v>3.3032476250681659</v>
      </c>
      <c r="L148" s="7">
        <f t="shared" si="58"/>
        <v>3.1910209694555332</v>
      </c>
      <c r="M148" s="7">
        <f t="shared" si="58"/>
        <v>3.2452389300774396</v>
      </c>
      <c r="N148" s="52">
        <f t="shared" si="57"/>
        <v>3.5728853027151608</v>
      </c>
      <c r="Q148" s="67">
        <v>3.5729000000000002</v>
      </c>
    </row>
    <row r="149" spans="1:17">
      <c r="A149" s="49">
        <v>3</v>
      </c>
      <c r="B149" s="49">
        <v>2</v>
      </c>
      <c r="C149" s="49">
        <v>1800</v>
      </c>
      <c r="D149" s="7">
        <f t="shared" si="58"/>
        <v>0.11750865325161673</v>
      </c>
      <c r="E149" s="7">
        <f t="shared" si="58"/>
        <v>0.12529377721100679</v>
      </c>
      <c r="F149" s="7">
        <f t="shared" si="58"/>
        <v>0.13046488075784213</v>
      </c>
      <c r="G149" s="7">
        <f t="shared" si="58"/>
        <v>0.1274687812410793</v>
      </c>
      <c r="H149" s="7">
        <f t="shared" si="58"/>
        <v>0.12481220770476177</v>
      </c>
      <c r="I149" s="7">
        <f t="shared" si="58"/>
        <v>0.1219944117699627</v>
      </c>
      <c r="J149" s="7">
        <f t="shared" si="58"/>
        <v>0.11993238328678155</v>
      </c>
      <c r="K149" s="7">
        <f t="shared" si="58"/>
        <v>0.11829918240997045</v>
      </c>
      <c r="L149" s="7">
        <f t="shared" si="58"/>
        <v>0.11918260923287673</v>
      </c>
      <c r="M149" s="7">
        <f t="shared" si="58"/>
        <v>0.12672649893431578</v>
      </c>
      <c r="N149" s="52">
        <f t="shared" si="57"/>
        <v>0.12316833858002138</v>
      </c>
      <c r="Q149" s="67">
        <v>0.1232</v>
      </c>
    </row>
    <row r="150" spans="1:17">
      <c r="A150" s="48">
        <v>4</v>
      </c>
      <c r="B150" s="48">
        <v>1</v>
      </c>
      <c r="C150" s="48" t="s">
        <v>69</v>
      </c>
      <c r="D150" s="7">
        <f t="shared" si="58"/>
        <v>1.0998108850471029</v>
      </c>
      <c r="E150" s="7">
        <f t="shared" si="58"/>
        <v>1.0664333955765917</v>
      </c>
      <c r="F150" s="7">
        <f t="shared" si="58"/>
        <v>1.0418225224502733</v>
      </c>
      <c r="G150" s="7">
        <f t="shared" si="58"/>
        <v>1.0548223980281606</v>
      </c>
      <c r="H150" s="7">
        <f t="shared" si="58"/>
        <v>1.4551017155722215</v>
      </c>
      <c r="I150" s="7">
        <f t="shared" si="58"/>
        <v>1.7127918332081367</v>
      </c>
      <c r="J150" s="7">
        <f t="shared" si="58"/>
        <v>1.7665304226463623</v>
      </c>
      <c r="K150" s="7">
        <f t="shared" si="58"/>
        <v>1.3956077385801955</v>
      </c>
      <c r="L150" s="7">
        <f t="shared" si="58"/>
        <v>1.1981182800332948</v>
      </c>
      <c r="M150" s="7">
        <f t="shared" si="58"/>
        <v>1.1153373911361422</v>
      </c>
      <c r="N150" s="52">
        <f t="shared" si="57"/>
        <v>1.290637658227848</v>
      </c>
      <c r="Q150" s="67">
        <v>1.2906</v>
      </c>
    </row>
    <row r="151" spans="1:17">
      <c r="A151" s="49">
        <v>4</v>
      </c>
      <c r="B151" s="49">
        <v>2</v>
      </c>
      <c r="C151" s="48" t="s">
        <v>69</v>
      </c>
      <c r="D151" s="7">
        <f t="shared" si="58"/>
        <v>6.2979695268106015</v>
      </c>
      <c r="E151" s="7">
        <f t="shared" si="58"/>
        <v>6.5642951200918285</v>
      </c>
      <c r="F151" s="7">
        <f t="shared" si="58"/>
        <v>6.2683849093314183</v>
      </c>
      <c r="G151" s="7">
        <f t="shared" si="58"/>
        <v>6.2229513896312421</v>
      </c>
      <c r="H151" s="7">
        <f t="shared" si="58"/>
        <v>6.3114490981945153</v>
      </c>
      <c r="I151" s="7">
        <f t="shared" si="58"/>
        <v>6.552896717686429</v>
      </c>
      <c r="J151" s="7">
        <f t="shared" si="58"/>
        <v>6.8197986346847834</v>
      </c>
      <c r="K151" s="7">
        <f t="shared" si="58"/>
        <v>6.6237204989244756</v>
      </c>
      <c r="L151" s="7">
        <f t="shared" si="58"/>
        <v>6.4529685887334702</v>
      </c>
      <c r="M151" s="7">
        <f t="shared" si="58"/>
        <v>6.0049729526201094</v>
      </c>
      <c r="N151" s="52">
        <f t="shared" si="57"/>
        <v>6.411940743670888</v>
      </c>
      <c r="Q151" s="67">
        <v>6.4115000000000002</v>
      </c>
    </row>
    <row r="152" spans="1:17">
      <c r="A152" s="48">
        <v>4</v>
      </c>
      <c r="B152" s="48">
        <v>1</v>
      </c>
      <c r="C152" s="48" t="s">
        <v>70</v>
      </c>
      <c r="D152" s="7">
        <f t="shared" si="58"/>
        <v>0.71301845088745863</v>
      </c>
      <c r="E152" s="7">
        <f t="shared" si="58"/>
        <v>0.69137948898924351</v>
      </c>
      <c r="F152" s="7">
        <f t="shared" si="58"/>
        <v>0.67542401257952989</v>
      </c>
      <c r="G152" s="7">
        <f t="shared" si="58"/>
        <v>0.68385196257738623</v>
      </c>
      <c r="H152" s="7">
        <f t="shared" si="58"/>
        <v>0.94335706731667213</v>
      </c>
      <c r="I152" s="7">
        <f t="shared" si="58"/>
        <v>1.1104201606028403</v>
      </c>
      <c r="J152" s="7">
        <f t="shared" si="58"/>
        <v>1.1452594282579149</v>
      </c>
      <c r="K152" s="7">
        <f t="shared" si="58"/>
        <v>0.90478652406352766</v>
      </c>
      <c r="L152" s="7">
        <f t="shared" si="58"/>
        <v>0.77675212313678721</v>
      </c>
      <c r="M152" s="7">
        <f t="shared" si="58"/>
        <v>0.72308444084065626</v>
      </c>
      <c r="N152" s="52">
        <f t="shared" si="57"/>
        <v>0.83673336592520153</v>
      </c>
      <c r="Q152" s="67">
        <v>0.83679999999999999</v>
      </c>
    </row>
    <row r="153" spans="1:17">
      <c r="A153" s="49">
        <v>4</v>
      </c>
      <c r="B153" s="49">
        <v>2</v>
      </c>
      <c r="C153" s="48" t="s">
        <v>70</v>
      </c>
      <c r="D153" s="7">
        <f t="shared" si="58"/>
        <v>3.022856274672904</v>
      </c>
      <c r="E153" s="7">
        <f t="shared" si="58"/>
        <v>3.1506854087023659</v>
      </c>
      <c r="F153" s="7">
        <f t="shared" si="58"/>
        <v>3.0086564526191384</v>
      </c>
      <c r="G153" s="7">
        <f t="shared" si="58"/>
        <v>2.9868495830365696</v>
      </c>
      <c r="H153" s="7">
        <f t="shared" si="58"/>
        <v>3.0293261070155828</v>
      </c>
      <c r="I153" s="7">
        <f t="shared" si="58"/>
        <v>3.1452144815907417</v>
      </c>
      <c r="J153" s="7">
        <f t="shared" si="58"/>
        <v>3.2733202355303423</v>
      </c>
      <c r="K153" s="7">
        <f t="shared" si="58"/>
        <v>3.179207994992181</v>
      </c>
      <c r="L153" s="7">
        <f t="shared" si="58"/>
        <v>3.0972516627273192</v>
      </c>
      <c r="M153" s="7">
        <f t="shared" si="58"/>
        <v>2.8822257859131528</v>
      </c>
      <c r="N153" s="52">
        <f t="shared" si="57"/>
        <v>3.0775593986800303</v>
      </c>
      <c r="Q153" s="67">
        <v>3.0777999999999999</v>
      </c>
    </row>
    <row r="154" spans="1:17">
      <c r="A154" s="48">
        <v>4</v>
      </c>
      <c r="B154" s="48">
        <v>1</v>
      </c>
      <c r="C154" s="48" t="s">
        <v>71</v>
      </c>
      <c r="D154" s="7">
        <f t="shared" si="58"/>
        <v>2.4405302471305022</v>
      </c>
      <c r="E154" s="7">
        <f t="shared" si="58"/>
        <v>2.3664640838168212</v>
      </c>
      <c r="F154" s="7">
        <f t="shared" si="58"/>
        <v>2.3118514398707677</v>
      </c>
      <c r="G154" s="7">
        <f t="shared" si="58"/>
        <v>2.3406987535208859</v>
      </c>
      <c r="H154" s="7">
        <f t="shared" si="58"/>
        <v>3.2289367179280091</v>
      </c>
      <c r="I154" s="7">
        <f t="shared" si="58"/>
        <v>3.8007627791422824</v>
      </c>
      <c r="J154" s="7">
        <f t="shared" si="58"/>
        <v>3.9200111469709933</v>
      </c>
      <c r="K154" s="7">
        <f t="shared" si="58"/>
        <v>3.0969168840227397</v>
      </c>
      <c r="L154" s="7">
        <f t="shared" si="58"/>
        <v>2.6586788163457737</v>
      </c>
      <c r="M154" s="7">
        <f t="shared" si="58"/>
        <v>2.4749842685061259</v>
      </c>
      <c r="N154" s="52">
        <f t="shared" si="57"/>
        <v>2.8639835137254903</v>
      </c>
      <c r="Q154" s="67">
        <v>2.8639999999999999</v>
      </c>
    </row>
    <row r="155" spans="1:17">
      <c r="A155" s="49">
        <v>4</v>
      </c>
      <c r="B155" s="49">
        <v>2</v>
      </c>
      <c r="C155" s="48" t="s">
        <v>71</v>
      </c>
      <c r="D155" s="7">
        <f t="shared" si="58"/>
        <v>0.92871448912749066</v>
      </c>
      <c r="E155" s="7">
        <f t="shared" si="58"/>
        <v>0.96798753359885803</v>
      </c>
      <c r="F155" s="7">
        <f t="shared" si="58"/>
        <v>0.92435186673129632</v>
      </c>
      <c r="G155" s="7">
        <f t="shared" si="58"/>
        <v>0.91765212519428374</v>
      </c>
      <c r="H155" s="7">
        <f t="shared" si="58"/>
        <v>0.93070222076038855</v>
      </c>
      <c r="I155" s="7">
        <f t="shared" si="58"/>
        <v>0.9663066963985929</v>
      </c>
      <c r="J155" s="7">
        <f t="shared" si="58"/>
        <v>1.0056647270205357</v>
      </c>
      <c r="K155" s="7">
        <f t="shared" si="58"/>
        <v>0.97675055001372435</v>
      </c>
      <c r="L155" s="7">
        <f t="shared" si="58"/>
        <v>0.95157104217941302</v>
      </c>
      <c r="M155" s="7">
        <f t="shared" si="58"/>
        <v>0.88550847446561454</v>
      </c>
      <c r="N155" s="52">
        <f t="shared" si="57"/>
        <v>0.94552097254901979</v>
      </c>
      <c r="Q155" s="67">
        <v>0.94550000000000001</v>
      </c>
    </row>
    <row r="156" spans="1:17">
      <c r="A156" s="48">
        <v>4</v>
      </c>
      <c r="B156" s="48">
        <v>1</v>
      </c>
      <c r="C156" s="48" t="s">
        <v>72</v>
      </c>
      <c r="D156" s="7">
        <f t="shared" si="58"/>
        <v>1.7173065565439627</v>
      </c>
      <c r="E156" s="7">
        <f t="shared" si="58"/>
        <v>1.6651890677211172</v>
      </c>
      <c r="F156" s="7">
        <f t="shared" si="58"/>
        <v>1.6267602665911045</v>
      </c>
      <c r="G156" s="7">
        <f t="shared" si="58"/>
        <v>1.647059003280918</v>
      </c>
      <c r="H156" s="7">
        <f t="shared" si="58"/>
        <v>2.2720776367689091</v>
      </c>
      <c r="I156" s="7">
        <f t="shared" si="58"/>
        <v>2.6744494759545065</v>
      </c>
      <c r="J156" s="7">
        <f t="shared" si="58"/>
        <v>2.758359931139478</v>
      </c>
      <c r="K156" s="7">
        <f t="shared" si="58"/>
        <v>2.1791803958410689</v>
      </c>
      <c r="L156" s="7">
        <f t="shared" si="58"/>
        <v>1.8708092507451701</v>
      </c>
      <c r="M156" s="7">
        <f t="shared" si="58"/>
        <v>1.7415505161823375</v>
      </c>
      <c r="N156" s="52">
        <f t="shared" si="57"/>
        <v>2.0152742100768575</v>
      </c>
      <c r="Q156" s="67">
        <v>2.0152999999999999</v>
      </c>
    </row>
    <row r="157" spans="1:17">
      <c r="A157" s="49">
        <v>4</v>
      </c>
      <c r="B157" s="49">
        <v>2</v>
      </c>
      <c r="C157" s="48" t="s">
        <v>72</v>
      </c>
      <c r="D157" s="7">
        <f t="shared" si="58"/>
        <v>0.71522516344059661</v>
      </c>
      <c r="E157" s="7">
        <f t="shared" si="58"/>
        <v>0.74547027103790864</v>
      </c>
      <c r="F157" s="7">
        <f t="shared" si="58"/>
        <v>0.71186540395274889</v>
      </c>
      <c r="G157" s="7">
        <f t="shared" si="58"/>
        <v>0.70670577331069728</v>
      </c>
      <c r="H157" s="7">
        <f t="shared" si="58"/>
        <v>0.71675596294750532</v>
      </c>
      <c r="I157" s="7">
        <f t="shared" si="58"/>
        <v>0.74417581824821843</v>
      </c>
      <c r="J157" s="7">
        <f t="shared" si="58"/>
        <v>0.77448637570568335</v>
      </c>
      <c r="K157" s="7">
        <f t="shared" si="58"/>
        <v>0.75221887884033833</v>
      </c>
      <c r="L157" s="7">
        <f t="shared" si="58"/>
        <v>0.73282753971837822</v>
      </c>
      <c r="M157" s="7">
        <f t="shared" si="58"/>
        <v>0.68195118175954306</v>
      </c>
      <c r="N157" s="52">
        <f t="shared" si="57"/>
        <v>0.72816823689616172</v>
      </c>
      <c r="Q157" s="67">
        <v>0.72819999999999996</v>
      </c>
    </row>
    <row r="158" spans="1:17">
      <c r="A158" s="48">
        <v>4</v>
      </c>
      <c r="B158" s="48">
        <v>1</v>
      </c>
      <c r="C158" s="48">
        <v>1800</v>
      </c>
      <c r="D158" s="7">
        <f t="shared" si="58"/>
        <v>2.4013907349367076</v>
      </c>
      <c r="E158" s="7">
        <f t="shared" si="58"/>
        <v>2.328512392796549</v>
      </c>
      <c r="F158" s="7">
        <f t="shared" si="58"/>
        <v>2.2747755881260692</v>
      </c>
      <c r="G158" s="7">
        <f t="shared" si="58"/>
        <v>2.3031602687948114</v>
      </c>
      <c r="H158" s="7">
        <f t="shared" si="58"/>
        <v>3.1771532957831998</v>
      </c>
      <c r="I158" s="7">
        <f t="shared" si="58"/>
        <v>3.739808811735049</v>
      </c>
      <c r="J158" s="7">
        <f t="shared" si="58"/>
        <v>3.8571447578872777</v>
      </c>
      <c r="K158" s="7">
        <f t="shared" si="58"/>
        <v>3.047250703368805</v>
      </c>
      <c r="L158" s="7">
        <f t="shared" si="58"/>
        <v>2.6160407904191953</v>
      </c>
      <c r="M158" s="7">
        <f t="shared" si="58"/>
        <v>2.4352922068852791</v>
      </c>
      <c r="N158" s="52">
        <f t="shared" si="57"/>
        <v>2.818052955073294</v>
      </c>
      <c r="Q158" s="67">
        <v>5.5883000000000003</v>
      </c>
    </row>
    <row r="159" spans="1:17">
      <c r="A159" s="49">
        <v>4</v>
      </c>
      <c r="B159" s="49">
        <v>2</v>
      </c>
      <c r="C159" s="49">
        <v>1800</v>
      </c>
      <c r="D159" s="7">
        <f t="shared" si="58"/>
        <v>6.8426312414953963E-2</v>
      </c>
      <c r="E159" s="7">
        <f t="shared" si="58"/>
        <v>7.1319892349309091E-2</v>
      </c>
      <c r="F159" s="7">
        <f t="shared" si="58"/>
        <v>6.8104880837730572E-2</v>
      </c>
      <c r="G159" s="7">
        <f t="shared" si="58"/>
        <v>6.7611253772708949E-2</v>
      </c>
      <c r="H159" s="7">
        <f t="shared" si="58"/>
        <v>6.8572765547000536E-2</v>
      </c>
      <c r="I159" s="7">
        <f t="shared" si="58"/>
        <v>7.1196050745963274E-2</v>
      </c>
      <c r="J159" s="7">
        <f t="shared" si="58"/>
        <v>7.4095892334420155E-2</v>
      </c>
      <c r="K159" s="7">
        <f t="shared" si="58"/>
        <v>7.1965538461134404E-2</v>
      </c>
      <c r="L159" s="7">
        <f t="shared" si="58"/>
        <v>7.0110349498653551E-2</v>
      </c>
      <c r="M159" s="7">
        <f t="shared" si="58"/>
        <v>6.5242957043556538E-2</v>
      </c>
      <c r="N159" s="52">
        <f t="shared" si="57"/>
        <v>6.9664589300543103E-2</v>
      </c>
      <c r="Q159" s="67">
        <v>0.1389</v>
      </c>
    </row>
    <row r="160" spans="1:17">
      <c r="A160" s="48">
        <v>5</v>
      </c>
      <c r="B160" s="48">
        <v>1</v>
      </c>
      <c r="C160" s="48">
        <v>600</v>
      </c>
      <c r="D160" s="7">
        <f t="shared" si="58"/>
        <v>6.5112088324193504E-2</v>
      </c>
      <c r="E160" s="7">
        <f t="shared" si="58"/>
        <v>6.5886245245548397E-2</v>
      </c>
      <c r="F160" s="7">
        <f t="shared" si="58"/>
        <v>6.9975602668783346E-2</v>
      </c>
      <c r="G160" s="7">
        <f t="shared" si="58"/>
        <v>6.9689735265974273E-2</v>
      </c>
      <c r="H160" s="7">
        <f t="shared" si="58"/>
        <v>6.2648029750451209E-2</v>
      </c>
      <c r="I160" s="7">
        <f t="shared" si="58"/>
        <v>5.0405798601904264E-2</v>
      </c>
      <c r="J160" s="7">
        <f t="shared" si="58"/>
        <v>5.0238908027759606E-2</v>
      </c>
      <c r="K160" s="7">
        <f t="shared" si="58"/>
        <v>6.1509943706122797E-2</v>
      </c>
      <c r="L160" s="7">
        <f t="shared" si="58"/>
        <v>7.0462815473947601E-2</v>
      </c>
      <c r="M160" s="7">
        <f t="shared" si="58"/>
        <v>7.2753523193255745E-2</v>
      </c>
      <c r="N160" s="52">
        <f t="shared" si="57"/>
        <v>6.3868269025794067E-2</v>
      </c>
      <c r="Q160" s="67">
        <v>6.3899999999999998E-2</v>
      </c>
    </row>
    <row r="161" spans="1:28">
      <c r="A161" s="49">
        <v>5</v>
      </c>
      <c r="B161" s="49">
        <v>2</v>
      </c>
      <c r="C161" s="49">
        <v>600</v>
      </c>
      <c r="D161" s="7">
        <f t="shared" si="58"/>
        <v>2.3790026348185598</v>
      </c>
      <c r="E161" s="7">
        <f t="shared" si="58"/>
        <v>2.3605158647124354</v>
      </c>
      <c r="F161" s="7">
        <f t="shared" si="58"/>
        <v>2.2933110180913485</v>
      </c>
      <c r="G161" s="7">
        <f t="shared" si="58"/>
        <v>2.0774507906757202</v>
      </c>
      <c r="H161" s="7">
        <f t="shared" si="58"/>
        <v>1.9595432583959247</v>
      </c>
      <c r="I161" s="7">
        <f t="shared" si="58"/>
        <v>1.9650349165745082</v>
      </c>
      <c r="J161" s="7">
        <f t="shared" si="58"/>
        <v>2.115892397925808</v>
      </c>
      <c r="K161" s="7">
        <f t="shared" si="58"/>
        <v>2.3967009985525114</v>
      </c>
      <c r="L161" s="7">
        <f t="shared" si="58"/>
        <v>2.5872778492053516</v>
      </c>
      <c r="M161" s="7">
        <f t="shared" si="58"/>
        <v>2.729517233316002</v>
      </c>
      <c r="N161" s="52">
        <f t="shared" si="57"/>
        <v>2.2864246962268169</v>
      </c>
      <c r="Q161" s="67">
        <v>2.2864</v>
      </c>
    </row>
    <row r="162" spans="1:28">
      <c r="A162" s="48">
        <v>5</v>
      </c>
      <c r="B162" s="48">
        <v>1</v>
      </c>
      <c r="C162" s="48">
        <v>1200</v>
      </c>
      <c r="D162" s="7">
        <f t="shared" si="58"/>
        <v>0.23777161655393617</v>
      </c>
      <c r="E162" s="7">
        <f t="shared" si="58"/>
        <v>0.24059862682798042</v>
      </c>
      <c r="F162" s="7">
        <f t="shared" si="58"/>
        <v>0.2555318466065899</v>
      </c>
      <c r="G162" s="7">
        <f t="shared" si="58"/>
        <v>0.25448793669315634</v>
      </c>
      <c r="H162" s="7">
        <f t="shared" si="58"/>
        <v>0.2287735456051874</v>
      </c>
      <c r="I162" s="7">
        <f t="shared" si="58"/>
        <v>0.18406825100729657</v>
      </c>
      <c r="J162" s="7">
        <f t="shared" si="58"/>
        <v>0.18345881207478354</v>
      </c>
      <c r="K162" s="7">
        <f t="shared" si="58"/>
        <v>0.2246175652718567</v>
      </c>
      <c r="L162" s="7">
        <f t="shared" si="58"/>
        <v>0.25731101510311988</v>
      </c>
      <c r="M162" s="7">
        <f t="shared" si="58"/>
        <v>0.2656760559348712</v>
      </c>
      <c r="N162" s="52">
        <f t="shared" si="57"/>
        <v>0.23322952716787784</v>
      </c>
      <c r="Q162" s="67">
        <v>0.23319999999999999</v>
      </c>
    </row>
    <row r="163" spans="1:28">
      <c r="A163" s="49">
        <v>5</v>
      </c>
      <c r="B163" s="49">
        <v>2</v>
      </c>
      <c r="C163" s="49">
        <v>1200</v>
      </c>
      <c r="D163" s="7">
        <f t="shared" si="58"/>
        <v>1.4535820231550423</v>
      </c>
      <c r="E163" s="7">
        <f t="shared" si="58"/>
        <v>1.4422865179297981</v>
      </c>
      <c r="F163" s="7">
        <f t="shared" si="58"/>
        <v>1.4012240342286173</v>
      </c>
      <c r="G163" s="7">
        <f t="shared" si="58"/>
        <v>1.2693323996867973</v>
      </c>
      <c r="H163" s="7">
        <f t="shared" si="58"/>
        <v>1.1972903318016748</v>
      </c>
      <c r="I163" s="7">
        <f t="shared" si="58"/>
        <v>1.2006457612950558</v>
      </c>
      <c r="J163" s="7">
        <f t="shared" si="58"/>
        <v>1.2928204061404662</v>
      </c>
      <c r="K163" s="7">
        <f t="shared" si="58"/>
        <v>1.4643958083045041</v>
      </c>
      <c r="L163" s="7">
        <f t="shared" si="58"/>
        <v>1.580839178347093</v>
      </c>
      <c r="M163" s="7">
        <f t="shared" si="58"/>
        <v>1.6677481244330883</v>
      </c>
      <c r="N163" s="52">
        <f t="shared" si="57"/>
        <v>1.3970164585322138</v>
      </c>
      <c r="Q163" s="67">
        <v>1.397</v>
      </c>
    </row>
    <row r="164" spans="1:28">
      <c r="A164" s="48">
        <v>5</v>
      </c>
      <c r="B164" s="48">
        <v>1</v>
      </c>
      <c r="C164" s="48">
        <v>1800</v>
      </c>
      <c r="D164" s="7">
        <f t="shared" ref="D164:M165" si="59">D123/$W123</f>
        <v>0.75996876778963895</v>
      </c>
      <c r="E164" s="7">
        <f t="shared" si="59"/>
        <v>0.76900449520585357</v>
      </c>
      <c r="F164" s="7">
        <f t="shared" si="59"/>
        <v>0.81673424865061484</v>
      </c>
      <c r="G164" s="7">
        <f t="shared" si="59"/>
        <v>0.81339769005672757</v>
      </c>
      <c r="H164" s="7">
        <f t="shared" si="59"/>
        <v>0.7312090150886551</v>
      </c>
      <c r="I164" s="7">
        <f t="shared" si="59"/>
        <v>0.588321364570768</v>
      </c>
      <c r="J164" s="7">
        <f t="shared" si="59"/>
        <v>0.58637346783987332</v>
      </c>
      <c r="K164" s="7">
        <f t="shared" si="59"/>
        <v>0.71792561609152172</v>
      </c>
      <c r="L164" s="7">
        <f t="shared" si="59"/>
        <v>0.82242085039725898</v>
      </c>
      <c r="M164" s="7">
        <f t="shared" si="59"/>
        <v>0.84915730391324884</v>
      </c>
      <c r="N164" s="52">
        <f t="shared" si="57"/>
        <v>0.74545128196041621</v>
      </c>
      <c r="Q164" s="67">
        <v>0.74539999999999995</v>
      </c>
    </row>
    <row r="165" spans="1:28">
      <c r="A165" s="49">
        <v>5</v>
      </c>
      <c r="B165" s="49">
        <v>2</v>
      </c>
      <c r="C165" s="49">
        <v>1800</v>
      </c>
      <c r="D165" s="7">
        <f t="shared" si="59"/>
        <v>0.2734423051105262</v>
      </c>
      <c r="E165" s="7">
        <f t="shared" si="59"/>
        <v>0.27131743775734124</v>
      </c>
      <c r="F165" s="7">
        <f t="shared" si="59"/>
        <v>0.26359291996752765</v>
      </c>
      <c r="G165" s="7">
        <f t="shared" si="59"/>
        <v>0.23878196881416186</v>
      </c>
      <c r="H165" s="7">
        <f t="shared" si="59"/>
        <v>0.22522968982774536</v>
      </c>
      <c r="I165" s="7">
        <f t="shared" si="59"/>
        <v>0.2258609004238385</v>
      </c>
      <c r="J165" s="7">
        <f t="shared" si="59"/>
        <v>0.24320044298681415</v>
      </c>
      <c r="K165" s="7">
        <f t="shared" si="59"/>
        <v>0.27547655312070779</v>
      </c>
      <c r="L165" s="7">
        <f t="shared" si="59"/>
        <v>0.29738143568809994</v>
      </c>
      <c r="M165" s="7">
        <f t="shared" si="59"/>
        <v>0.31373041508789967</v>
      </c>
      <c r="N165" s="52">
        <f t="shared" si="57"/>
        <v>0.2628014068784662</v>
      </c>
      <c r="Q165" s="67">
        <v>0.26279999999999998</v>
      </c>
    </row>
    <row r="166" spans="1:28">
      <c r="B166" s="3"/>
      <c r="C166" s="3"/>
      <c r="D166" s="3"/>
      <c r="E166" s="3"/>
      <c r="F166" s="3"/>
      <c r="G166" s="3"/>
      <c r="H166" s="3"/>
      <c r="I166" s="3"/>
      <c r="J166" s="3"/>
      <c r="K166" s="3"/>
      <c r="L166" s="3"/>
      <c r="M166" s="3"/>
      <c r="N166" s="3"/>
    </row>
    <row r="167" spans="1:28">
      <c r="B167" s="3"/>
      <c r="C167" s="3"/>
      <c r="D167" s="51"/>
      <c r="E167" s="51"/>
      <c r="F167" s="51"/>
      <c r="G167" s="51"/>
      <c r="H167" s="51"/>
      <c r="I167" s="51"/>
      <c r="J167" s="51"/>
      <c r="K167" s="51"/>
      <c r="L167" s="51"/>
      <c r="M167" s="51"/>
      <c r="N167" s="51"/>
    </row>
    <row r="169" spans="1:28">
      <c r="A169" s="66" t="s">
        <v>89</v>
      </c>
      <c r="B169" s="66"/>
    </row>
    <row r="170" spans="1:28">
      <c r="D170" s="35" t="s">
        <v>74</v>
      </c>
      <c r="E170" s="33"/>
      <c r="F170" s="35"/>
      <c r="G170" s="33"/>
      <c r="H170" s="33"/>
      <c r="I170" s="33"/>
      <c r="J170" s="33"/>
      <c r="K170" s="35"/>
      <c r="L170" s="33"/>
      <c r="M170" s="33"/>
      <c r="N170" s="33"/>
      <c r="AA170" s="34"/>
      <c r="AB170" s="40"/>
    </row>
    <row r="171" spans="1:28">
      <c r="D171" s="33" t="s">
        <v>50</v>
      </c>
      <c r="E171" s="33"/>
      <c r="F171" s="33"/>
      <c r="G171" s="33"/>
      <c r="H171" s="33"/>
      <c r="I171" s="33"/>
      <c r="J171" s="33"/>
      <c r="K171" s="35"/>
      <c r="L171" s="33"/>
      <c r="M171" s="33"/>
      <c r="N171" s="33"/>
      <c r="AA171" s="34"/>
      <c r="AB171" s="41"/>
    </row>
    <row r="172" spans="1:28">
      <c r="B172" s="2" t="s">
        <v>1</v>
      </c>
      <c r="C172" s="1" t="s">
        <v>2</v>
      </c>
      <c r="D172" s="1" t="s">
        <v>21</v>
      </c>
      <c r="E172" s="1" t="s">
        <v>20</v>
      </c>
      <c r="F172" s="1" t="s">
        <v>19</v>
      </c>
      <c r="G172" s="1" t="s">
        <v>18</v>
      </c>
      <c r="H172" s="1" t="s">
        <v>17</v>
      </c>
      <c r="I172" s="1" t="s">
        <v>16</v>
      </c>
      <c r="J172" s="1" t="s">
        <v>15</v>
      </c>
      <c r="K172" s="1" t="s">
        <v>14</v>
      </c>
      <c r="L172" s="1" t="s">
        <v>13</v>
      </c>
      <c r="M172" s="1" t="s">
        <v>12</v>
      </c>
      <c r="N172" s="32" t="s">
        <v>36</v>
      </c>
      <c r="AA172" s="34"/>
      <c r="AB172" s="42"/>
    </row>
    <row r="173" spans="1:28">
      <c r="A173" s="48">
        <v>1</v>
      </c>
      <c r="B173" s="48">
        <v>1</v>
      </c>
      <c r="C173" s="48">
        <v>600</v>
      </c>
      <c r="D173" s="7">
        <f>D132*0.5</f>
        <v>0.75833656016420004</v>
      </c>
      <c r="E173" s="7">
        <f t="shared" ref="E173:M173" si="60">E132*0.5</f>
        <v>0.70457336921015368</v>
      </c>
      <c r="F173" s="7">
        <f t="shared" si="60"/>
        <v>0.73222576451139998</v>
      </c>
      <c r="G173" s="7">
        <f t="shared" si="60"/>
        <v>0.7429627621633349</v>
      </c>
      <c r="H173" s="7">
        <f t="shared" si="60"/>
        <v>0.77787174807494641</v>
      </c>
      <c r="I173" s="7">
        <f t="shared" si="60"/>
        <v>0.71616943507401798</v>
      </c>
      <c r="J173" s="7">
        <f t="shared" si="60"/>
        <v>0.66580922275127263</v>
      </c>
      <c r="K173" s="7">
        <f t="shared" si="60"/>
        <v>0.61285167440607002</v>
      </c>
      <c r="L173" s="7">
        <f t="shared" si="60"/>
        <v>0.66889822917893516</v>
      </c>
      <c r="M173" s="7">
        <f t="shared" si="60"/>
        <v>0.70569569401699572</v>
      </c>
      <c r="N173" s="52">
        <f>AVERAGE(D173:M173)</f>
        <v>0.70853944595513263</v>
      </c>
      <c r="AA173" s="34"/>
      <c r="AB173" s="39"/>
    </row>
    <row r="174" spans="1:28">
      <c r="A174" s="49">
        <v>1</v>
      </c>
      <c r="B174" s="49">
        <v>2</v>
      </c>
      <c r="C174" s="49">
        <v>600</v>
      </c>
      <c r="D174" s="7">
        <f t="shared" ref="D174:M189" si="61">D133*0.5</f>
        <v>1.6297281872889502</v>
      </c>
      <c r="E174" s="7">
        <f t="shared" si="61"/>
        <v>1.6288578795145234</v>
      </c>
      <c r="F174" s="7">
        <f t="shared" si="61"/>
        <v>1.6502244578599281</v>
      </c>
      <c r="G174" s="7">
        <f t="shared" si="61"/>
        <v>1.6504364367689652</v>
      </c>
      <c r="H174" s="7">
        <f t="shared" si="61"/>
        <v>1.631474774074678</v>
      </c>
      <c r="I174" s="7">
        <f t="shared" si="61"/>
        <v>1.6151912111185072</v>
      </c>
      <c r="J174" s="7">
        <f t="shared" si="61"/>
        <v>1.6195457356090786</v>
      </c>
      <c r="K174" s="7">
        <f t="shared" si="61"/>
        <v>1.64141688347036</v>
      </c>
      <c r="L174" s="7">
        <f t="shared" si="61"/>
        <v>1.6995841946719732</v>
      </c>
      <c r="M174" s="7">
        <f t="shared" si="61"/>
        <v>1.7516384521235386</v>
      </c>
      <c r="N174" s="52">
        <f t="shared" ref="N174:N206" si="62">AVERAGE(D174:M174)</f>
        <v>1.65180982125005</v>
      </c>
      <c r="AA174" s="34"/>
      <c r="AB174" s="40"/>
    </row>
    <row r="175" spans="1:28">
      <c r="A175" s="48">
        <v>1</v>
      </c>
      <c r="B175" s="48">
        <v>1</v>
      </c>
      <c r="C175" s="48">
        <v>1200</v>
      </c>
      <c r="D175" s="7">
        <f t="shared" si="61"/>
        <v>1.3498978374366064</v>
      </c>
      <c r="E175" s="7">
        <f t="shared" si="61"/>
        <v>1.2541951916524654</v>
      </c>
      <c r="F175" s="7">
        <f t="shared" si="61"/>
        <v>1.3034185979577237</v>
      </c>
      <c r="G175" s="7">
        <f t="shared" si="61"/>
        <v>1.3225312857434355</v>
      </c>
      <c r="H175" s="7">
        <f t="shared" si="61"/>
        <v>1.3846719856181533</v>
      </c>
      <c r="I175" s="7">
        <f t="shared" si="61"/>
        <v>1.274837087421032</v>
      </c>
      <c r="J175" s="7">
        <f t="shared" si="61"/>
        <v>1.1851920072832598</v>
      </c>
      <c r="K175" s="7">
        <f t="shared" si="61"/>
        <v>1.0909234677687538</v>
      </c>
      <c r="L175" s="7">
        <f t="shared" si="61"/>
        <v>1.1906906780787527</v>
      </c>
      <c r="M175" s="7">
        <f t="shared" si="61"/>
        <v>1.2561930167729234</v>
      </c>
      <c r="N175" s="52">
        <f t="shared" si="62"/>
        <v>1.2612551155733107</v>
      </c>
      <c r="AA175" s="34"/>
      <c r="AB175" s="41"/>
    </row>
    <row r="176" spans="1:28">
      <c r="A176" s="49">
        <v>1</v>
      </c>
      <c r="B176" s="49">
        <v>2</v>
      </c>
      <c r="C176" s="49">
        <v>1200</v>
      </c>
      <c r="D176" s="7">
        <f t="shared" si="61"/>
        <v>0.88599427954391463</v>
      </c>
      <c r="E176" s="7">
        <f t="shared" si="61"/>
        <v>0.88552114070051802</v>
      </c>
      <c r="F176" s="7">
        <f t="shared" si="61"/>
        <v>0.8971369833515227</v>
      </c>
      <c r="G176" s="7">
        <f t="shared" si="61"/>
        <v>0.89725222471646648</v>
      </c>
      <c r="H176" s="7">
        <f t="shared" si="61"/>
        <v>0.88694380346634005</v>
      </c>
      <c r="I176" s="7">
        <f t="shared" si="61"/>
        <v>0.87809131889726588</v>
      </c>
      <c r="J176" s="7">
        <f t="shared" si="61"/>
        <v>0.88045863623206522</v>
      </c>
      <c r="K176" s="7">
        <f t="shared" si="61"/>
        <v>0.89234878579399257</v>
      </c>
      <c r="L176" s="7">
        <f t="shared" si="61"/>
        <v>0.92397117864639211</v>
      </c>
      <c r="M176" s="7">
        <f t="shared" si="61"/>
        <v>0.95227023777030229</v>
      </c>
      <c r="N176" s="52">
        <f t="shared" si="62"/>
        <v>0.89799885891187792</v>
      </c>
      <c r="AA176" s="34"/>
      <c r="AB176" s="42"/>
    </row>
    <row r="177" spans="1:28">
      <c r="A177" s="48">
        <v>1</v>
      </c>
      <c r="B177" s="48">
        <v>1</v>
      </c>
      <c r="C177" s="48">
        <v>1800</v>
      </c>
      <c r="D177" s="7">
        <f t="shared" si="61"/>
        <v>1.156045521551601</v>
      </c>
      <c r="E177" s="7">
        <f t="shared" si="61"/>
        <v>1.0740862710134347</v>
      </c>
      <c r="F177" s="7">
        <f t="shared" si="61"/>
        <v>1.116240941416321</v>
      </c>
      <c r="G177" s="7">
        <f t="shared" si="61"/>
        <v>1.1326089483178237</v>
      </c>
      <c r="H177" s="7">
        <f t="shared" si="61"/>
        <v>1.1858259220798273</v>
      </c>
      <c r="I177" s="7">
        <f t="shared" si="61"/>
        <v>1.0917638837170014</v>
      </c>
      <c r="J177" s="7">
        <f t="shared" si="61"/>
        <v>1.0149923010473072</v>
      </c>
      <c r="K177" s="7">
        <f t="shared" si="61"/>
        <v>0.93426121169620457</v>
      </c>
      <c r="L177" s="7">
        <f t="shared" si="61"/>
        <v>1.0197013342580628</v>
      </c>
      <c r="M177" s="7">
        <f t="shared" si="61"/>
        <v>1.0757971981068024</v>
      </c>
      <c r="N177" s="52">
        <f t="shared" si="62"/>
        <v>1.0801323533204386</v>
      </c>
      <c r="AA177" s="38"/>
      <c r="AB177" s="39"/>
    </row>
    <row r="178" spans="1:28">
      <c r="A178" s="49">
        <v>1</v>
      </c>
      <c r="B178" s="49">
        <v>2</v>
      </c>
      <c r="C178" s="49">
        <v>1800</v>
      </c>
      <c r="D178" s="7">
        <f t="shared" si="61"/>
        <v>0.15092308371388968</v>
      </c>
      <c r="E178" s="7">
        <f t="shared" si="61"/>
        <v>0.15084248773836376</v>
      </c>
      <c r="F178" s="7">
        <f t="shared" si="61"/>
        <v>0.15282116732275949</v>
      </c>
      <c r="G178" s="7">
        <f t="shared" si="61"/>
        <v>0.15284079790341931</v>
      </c>
      <c r="H178" s="7">
        <f t="shared" si="61"/>
        <v>0.15108482863904463</v>
      </c>
      <c r="I178" s="7">
        <f t="shared" si="61"/>
        <v>0.1495768682599076</v>
      </c>
      <c r="J178" s="7">
        <f t="shared" si="61"/>
        <v>0.14998012462458885</v>
      </c>
      <c r="K178" s="7">
        <f t="shared" si="61"/>
        <v>0.15200553052069599</v>
      </c>
      <c r="L178" s="7">
        <f t="shared" si="61"/>
        <v>0.15739218950245937</v>
      </c>
      <c r="M178" s="7">
        <f t="shared" si="61"/>
        <v>0.16221274124618032</v>
      </c>
      <c r="N178" s="52">
        <f t="shared" si="62"/>
        <v>0.15296798194713088</v>
      </c>
      <c r="AA178" s="38"/>
      <c r="AB178" s="40"/>
    </row>
    <row r="179" spans="1:28">
      <c r="A179" s="48">
        <v>2</v>
      </c>
      <c r="B179" s="48">
        <v>1</v>
      </c>
      <c r="C179" s="48">
        <v>600</v>
      </c>
      <c r="D179" s="7">
        <f t="shared" si="61"/>
        <v>2.1700335764548027</v>
      </c>
      <c r="E179" s="7">
        <f t="shared" si="61"/>
        <v>2.0630416914167924</v>
      </c>
      <c r="F179" s="7">
        <f t="shared" si="61"/>
        <v>2.0999870748690563</v>
      </c>
      <c r="G179" s="7">
        <f t="shared" si="61"/>
        <v>2.0346502897133041</v>
      </c>
      <c r="H179" s="7">
        <f t="shared" si="61"/>
        <v>2.3594471838673599</v>
      </c>
      <c r="I179" s="7">
        <f t="shared" si="61"/>
        <v>2.2727796403372245</v>
      </c>
      <c r="J179" s="7">
        <f t="shared" si="61"/>
        <v>2.2389635843292637</v>
      </c>
      <c r="K179" s="7">
        <f t="shared" si="61"/>
        <v>1.9224819848881196</v>
      </c>
      <c r="L179" s="7">
        <f t="shared" si="61"/>
        <v>2.0646069167554986</v>
      </c>
      <c r="M179" s="7">
        <f t="shared" si="61"/>
        <v>2.170941148807636</v>
      </c>
      <c r="N179" s="52">
        <f t="shared" si="62"/>
        <v>2.1396933091439054</v>
      </c>
      <c r="AA179" s="38"/>
      <c r="AB179" s="39"/>
    </row>
    <row r="180" spans="1:28">
      <c r="A180" s="49">
        <v>2</v>
      </c>
      <c r="B180" s="49">
        <v>2</v>
      </c>
      <c r="C180" s="49">
        <v>600</v>
      </c>
      <c r="D180" s="7">
        <f t="shared" si="61"/>
        <v>1.5886943312398141</v>
      </c>
      <c r="E180" s="7">
        <f t="shared" si="61"/>
        <v>1.6418934367574247</v>
      </c>
      <c r="F180" s="7">
        <f t="shared" si="61"/>
        <v>1.6954809085897213</v>
      </c>
      <c r="G180" s="7">
        <f t="shared" si="61"/>
        <v>1.7054874094165355</v>
      </c>
      <c r="H180" s="7">
        <f t="shared" si="61"/>
        <v>1.7668836737375955</v>
      </c>
      <c r="I180" s="7">
        <f t="shared" si="61"/>
        <v>1.6923557734012382</v>
      </c>
      <c r="J180" s="7">
        <f t="shared" si="61"/>
        <v>1.687036975357149</v>
      </c>
      <c r="K180" s="7">
        <f t="shared" si="61"/>
        <v>1.6420451423490989</v>
      </c>
      <c r="L180" s="7">
        <f t="shared" si="61"/>
        <v>1.6836772021868767</v>
      </c>
      <c r="M180" s="7">
        <f t="shared" si="61"/>
        <v>1.6826071720802698</v>
      </c>
      <c r="N180" s="52">
        <f t="shared" si="62"/>
        <v>1.6786162025115725</v>
      </c>
      <c r="AA180" s="38"/>
      <c r="AB180" s="40"/>
    </row>
    <row r="181" spans="1:28">
      <c r="A181" s="48">
        <v>2</v>
      </c>
      <c r="B181" s="48">
        <v>1</v>
      </c>
      <c r="C181" s="48">
        <v>1200</v>
      </c>
      <c r="D181" s="7">
        <f t="shared" si="61"/>
        <v>2.3309138036583921</v>
      </c>
      <c r="E181" s="7">
        <f t="shared" si="61"/>
        <v>2.2159898391536781</v>
      </c>
      <c r="F181" s="7">
        <f t="shared" si="61"/>
        <v>2.2556742501253382</v>
      </c>
      <c r="G181" s="7">
        <f t="shared" si="61"/>
        <v>2.1854935782414451</v>
      </c>
      <c r="H181" s="7">
        <f t="shared" si="61"/>
        <v>2.5343700067831176</v>
      </c>
      <c r="I181" s="7">
        <f t="shared" si="61"/>
        <v>2.4412771736880696</v>
      </c>
      <c r="J181" s="7">
        <f t="shared" si="61"/>
        <v>2.4049540897554174</v>
      </c>
      <c r="K181" s="7">
        <f t="shared" si="61"/>
        <v>2.0650094286472602</v>
      </c>
      <c r="L181" s="7">
        <f t="shared" si="61"/>
        <v>2.2176711059264198</v>
      </c>
      <c r="M181" s="7">
        <f t="shared" si="61"/>
        <v>2.3318886608900922</v>
      </c>
      <c r="N181" s="52">
        <f t="shared" si="62"/>
        <v>2.2983241936869234</v>
      </c>
      <c r="AA181" s="38"/>
      <c r="AB181" s="39"/>
    </row>
    <row r="182" spans="1:28">
      <c r="A182" s="49">
        <v>2</v>
      </c>
      <c r="B182" s="49">
        <v>2</v>
      </c>
      <c r="C182" s="49">
        <v>1200</v>
      </c>
      <c r="D182" s="7">
        <f t="shared" si="61"/>
        <v>1.2556612405703154</v>
      </c>
      <c r="E182" s="7">
        <f t="shared" si="61"/>
        <v>1.2977083817465189</v>
      </c>
      <c r="F182" s="7">
        <f t="shared" si="61"/>
        <v>1.3400624772051821</v>
      </c>
      <c r="G182" s="7">
        <f t="shared" si="61"/>
        <v>1.3479713461391827</v>
      </c>
      <c r="H182" s="7">
        <f t="shared" si="61"/>
        <v>1.3964973010115729</v>
      </c>
      <c r="I182" s="7">
        <f t="shared" si="61"/>
        <v>1.3375924544635145</v>
      </c>
      <c r="J182" s="7">
        <f t="shared" si="61"/>
        <v>1.3333886196420155</v>
      </c>
      <c r="K182" s="7">
        <f t="shared" si="61"/>
        <v>1.2978282857631047</v>
      </c>
      <c r="L182" s="7">
        <f t="shared" si="61"/>
        <v>1.3307331453546949</v>
      </c>
      <c r="M182" s="7">
        <f t="shared" si="61"/>
        <v>1.32988742235771</v>
      </c>
      <c r="N182" s="52">
        <f t="shared" si="62"/>
        <v>1.3267330674253812</v>
      </c>
      <c r="AA182" s="38"/>
      <c r="AB182" s="40"/>
    </row>
    <row r="183" spans="1:28">
      <c r="A183" s="48">
        <v>2</v>
      </c>
      <c r="B183" s="48">
        <v>1</v>
      </c>
      <c r="C183" s="48">
        <v>1800</v>
      </c>
      <c r="D183" s="7">
        <f t="shared" si="61"/>
        <v>0.70876040190055023</v>
      </c>
      <c r="E183" s="7">
        <f t="shared" si="61"/>
        <v>0.6738154995440051</v>
      </c>
      <c r="F183" s="7">
        <f t="shared" si="61"/>
        <v>0.68588232888163025</v>
      </c>
      <c r="G183" s="7">
        <f t="shared" si="61"/>
        <v>0.6645425087938992</v>
      </c>
      <c r="H183" s="7">
        <f t="shared" si="61"/>
        <v>0.77062528084610127</v>
      </c>
      <c r="I183" s="7">
        <f t="shared" si="61"/>
        <v>0.7423185653875759</v>
      </c>
      <c r="J183" s="7">
        <f t="shared" si="61"/>
        <v>0.73127381395748525</v>
      </c>
      <c r="K183" s="7">
        <f t="shared" si="61"/>
        <v>0.6279069222891589</v>
      </c>
      <c r="L183" s="7">
        <f t="shared" si="61"/>
        <v>0.6743267219288398</v>
      </c>
      <c r="M183" s="7">
        <f t="shared" si="61"/>
        <v>0.7090568265054632</v>
      </c>
      <c r="N183" s="52">
        <f t="shared" si="62"/>
        <v>0.69885088700347098</v>
      </c>
      <c r="AA183" s="38"/>
      <c r="AB183" s="39"/>
    </row>
    <row r="184" spans="1:28">
      <c r="A184" s="49">
        <v>2</v>
      </c>
      <c r="B184" s="49">
        <v>2</v>
      </c>
      <c r="C184" s="49">
        <v>1800</v>
      </c>
      <c r="D184" s="7">
        <f t="shared" si="61"/>
        <v>7.728183592729343E-2</v>
      </c>
      <c r="E184" s="7">
        <f t="shared" si="61"/>
        <v>7.9869699724152504E-2</v>
      </c>
      <c r="F184" s="7">
        <f t="shared" si="61"/>
        <v>8.2476455551543232E-2</v>
      </c>
      <c r="G184" s="7">
        <f t="shared" si="61"/>
        <v>8.2963220525709577E-2</v>
      </c>
      <c r="H184" s="7">
        <f t="shared" si="61"/>
        <v>8.5949834081575957E-2</v>
      </c>
      <c r="I184" s="7">
        <f t="shared" si="61"/>
        <v>8.2324433743359085E-2</v>
      </c>
      <c r="J184" s="7">
        <f t="shared" si="61"/>
        <v>8.2065701481468967E-2</v>
      </c>
      <c r="K184" s="7">
        <f t="shared" si="61"/>
        <v>7.9877079423578926E-2</v>
      </c>
      <c r="L184" s="7">
        <f t="shared" si="61"/>
        <v>8.1902265738171956E-2</v>
      </c>
      <c r="M184" s="7">
        <f t="shared" si="61"/>
        <v>8.1850214258217646E-2</v>
      </c>
      <c r="N184" s="52">
        <f t="shared" si="62"/>
        <v>8.1656074045507121E-2</v>
      </c>
      <c r="AA184" s="38"/>
      <c r="AB184" s="40"/>
    </row>
    <row r="185" spans="1:28">
      <c r="A185" s="48">
        <v>3</v>
      </c>
      <c r="B185" s="48">
        <v>1</v>
      </c>
      <c r="C185" s="48">
        <v>600</v>
      </c>
      <c r="D185" s="7">
        <f t="shared" si="61"/>
        <v>0.79098430944887321</v>
      </c>
      <c r="E185" s="7">
        <f t="shared" si="61"/>
        <v>0.90808465406766092</v>
      </c>
      <c r="F185" s="7">
        <f t="shared" si="61"/>
        <v>0.98533101164762527</v>
      </c>
      <c r="G185" s="7">
        <f t="shared" si="61"/>
        <v>0.98139393776531025</v>
      </c>
      <c r="H185" s="7">
        <f t="shared" si="61"/>
        <v>1.0931880052240397</v>
      </c>
      <c r="I185" s="7">
        <f t="shared" si="61"/>
        <v>1.0977263034122404</v>
      </c>
      <c r="J185" s="7">
        <f t="shared" si="61"/>
        <v>1.0962587867259874</v>
      </c>
      <c r="K185" s="7">
        <f t="shared" si="61"/>
        <v>0.88372259143898368</v>
      </c>
      <c r="L185" s="7">
        <f t="shared" si="61"/>
        <v>0.85369843273714263</v>
      </c>
      <c r="M185" s="7">
        <f t="shared" si="61"/>
        <v>0.86820344177725028</v>
      </c>
      <c r="N185" s="52">
        <f t="shared" si="62"/>
        <v>0.95585914742451139</v>
      </c>
    </row>
    <row r="186" spans="1:28">
      <c r="A186" s="49">
        <v>3</v>
      </c>
      <c r="B186" s="49">
        <v>2</v>
      </c>
      <c r="C186" s="49">
        <v>600</v>
      </c>
      <c r="D186" s="7">
        <f t="shared" si="61"/>
        <v>1.8369000837214342</v>
      </c>
      <c r="E186" s="7">
        <f t="shared" si="61"/>
        <v>1.9585974605279259</v>
      </c>
      <c r="F186" s="7">
        <f t="shared" si="61"/>
        <v>2.0394323631097349</v>
      </c>
      <c r="G186" s="7">
        <f t="shared" si="61"/>
        <v>1.9925972126685598</v>
      </c>
      <c r="H186" s="7">
        <f t="shared" si="61"/>
        <v>1.9510695462691772</v>
      </c>
      <c r="I186" s="7">
        <f t="shared" si="61"/>
        <v>1.9070216447290318</v>
      </c>
      <c r="J186" s="7">
        <f t="shared" si="61"/>
        <v>1.8747879309677065</v>
      </c>
      <c r="K186" s="7">
        <f t="shared" si="61"/>
        <v>1.8492576679246575</v>
      </c>
      <c r="L186" s="7">
        <f t="shared" si="61"/>
        <v>1.8630674322275764</v>
      </c>
      <c r="M186" s="7">
        <f t="shared" si="61"/>
        <v>1.980993825226792</v>
      </c>
      <c r="N186" s="52">
        <f t="shared" si="62"/>
        <v>1.9253725167372597</v>
      </c>
    </row>
    <row r="187" spans="1:28">
      <c r="A187" s="48">
        <v>3</v>
      </c>
      <c r="B187" s="48">
        <v>1</v>
      </c>
      <c r="C187" s="48">
        <v>1200</v>
      </c>
      <c r="D187" s="7">
        <f t="shared" si="61"/>
        <v>1.6951169338132348</v>
      </c>
      <c r="E187" s="7">
        <f t="shared" si="61"/>
        <v>1.9460685326597134</v>
      </c>
      <c r="F187" s="7">
        <f t="shared" si="61"/>
        <v>2.1116111448771728</v>
      </c>
      <c r="G187" s="7">
        <f t="shared" si="61"/>
        <v>2.103173808601519</v>
      </c>
      <c r="H187" s="7">
        <f t="shared" si="61"/>
        <v>2.3427538035336446</v>
      </c>
      <c r="I187" s="7">
        <f t="shared" si="61"/>
        <v>2.3524795920450154</v>
      </c>
      <c r="J187" s="7">
        <f t="shared" si="61"/>
        <v>2.3493346341036196</v>
      </c>
      <c r="K187" s="7">
        <f t="shared" si="61"/>
        <v>1.8938594756516636</v>
      </c>
      <c r="L187" s="7">
        <f t="shared" si="61"/>
        <v>1.8295162779029643</v>
      </c>
      <c r="M187" s="7">
        <f t="shared" si="61"/>
        <v>1.8606012010237938</v>
      </c>
      <c r="N187" s="52">
        <f t="shared" si="62"/>
        <v>2.048451540421234</v>
      </c>
    </row>
    <row r="188" spans="1:28">
      <c r="A188" s="49">
        <v>3</v>
      </c>
      <c r="B188" s="49">
        <v>2</v>
      </c>
      <c r="C188" s="49">
        <v>1200</v>
      </c>
      <c r="D188" s="7">
        <f t="shared" si="61"/>
        <v>0.67192368298152372</v>
      </c>
      <c r="E188" s="7">
        <f t="shared" si="61"/>
        <v>0.71643963153945778</v>
      </c>
      <c r="F188" s="7">
        <f t="shared" si="61"/>
        <v>0.74600840663918078</v>
      </c>
      <c r="G188" s="7">
        <f t="shared" si="61"/>
        <v>0.72887647493733632</v>
      </c>
      <c r="H188" s="7">
        <f t="shared" si="61"/>
        <v>0.71368597938454026</v>
      </c>
      <c r="I188" s="7">
        <f t="shared" si="61"/>
        <v>0.6975736015297247</v>
      </c>
      <c r="J188" s="7">
        <f t="shared" si="61"/>
        <v>0.68578276115761105</v>
      </c>
      <c r="K188" s="7">
        <f t="shared" si="61"/>
        <v>0.67644399062599936</v>
      </c>
      <c r="L188" s="7">
        <f t="shared" si="61"/>
        <v>0.68149549439245638</v>
      </c>
      <c r="M188" s="7">
        <f t="shared" si="61"/>
        <v>0.72463204656911562</v>
      </c>
      <c r="N188" s="52">
        <f t="shared" si="62"/>
        <v>0.70428620697569466</v>
      </c>
    </row>
    <row r="189" spans="1:28">
      <c r="A189" s="48">
        <v>3</v>
      </c>
      <c r="B189" s="48">
        <v>1</v>
      </c>
      <c r="C189" s="48">
        <v>1800</v>
      </c>
      <c r="D189" s="7">
        <f t="shared" si="61"/>
        <v>1.4783015999391109</v>
      </c>
      <c r="E189" s="7">
        <f t="shared" si="61"/>
        <v>1.6971550269103628</v>
      </c>
      <c r="F189" s="7">
        <f t="shared" si="61"/>
        <v>1.8415237743504926</v>
      </c>
      <c r="G189" s="7">
        <f t="shared" si="61"/>
        <v>1.8341656225518053</v>
      </c>
      <c r="H189" s="7">
        <f t="shared" si="61"/>
        <v>2.043101940015664</v>
      </c>
      <c r="I189" s="7">
        <f t="shared" si="61"/>
        <v>2.0515837435008586</v>
      </c>
      <c r="J189" s="7">
        <f t="shared" si="61"/>
        <v>2.0488410440069371</v>
      </c>
      <c r="K189" s="7">
        <f t="shared" si="61"/>
        <v>1.651623812534083</v>
      </c>
      <c r="L189" s="7">
        <f t="shared" si="61"/>
        <v>1.5955104847277666</v>
      </c>
      <c r="M189" s="7">
        <f t="shared" si="61"/>
        <v>1.6226194650387198</v>
      </c>
      <c r="N189" s="52">
        <f t="shared" si="62"/>
        <v>1.7864426513575804</v>
      </c>
    </row>
    <row r="190" spans="1:28">
      <c r="A190" s="49">
        <v>3</v>
      </c>
      <c r="B190" s="49">
        <v>2</v>
      </c>
      <c r="C190" s="49">
        <v>1800</v>
      </c>
      <c r="D190" s="7">
        <f t="shared" ref="D190:M205" si="63">D149*0.5</f>
        <v>5.8754326625808366E-2</v>
      </c>
      <c r="E190" s="7">
        <f t="shared" si="63"/>
        <v>6.2646888605503395E-2</v>
      </c>
      <c r="F190" s="7">
        <f t="shared" si="63"/>
        <v>6.5232440378921064E-2</v>
      </c>
      <c r="G190" s="7">
        <f t="shared" si="63"/>
        <v>6.3734390620539649E-2</v>
      </c>
      <c r="H190" s="7">
        <f t="shared" si="63"/>
        <v>6.2406103852380886E-2</v>
      </c>
      <c r="I190" s="7">
        <f t="shared" si="63"/>
        <v>6.0997205884981351E-2</v>
      </c>
      <c r="J190" s="7">
        <f t="shared" si="63"/>
        <v>5.9966191643390773E-2</v>
      </c>
      <c r="K190" s="7">
        <f t="shared" si="63"/>
        <v>5.9149591204985225E-2</v>
      </c>
      <c r="L190" s="7">
        <f t="shared" si="63"/>
        <v>5.9591304616438363E-2</v>
      </c>
      <c r="M190" s="7">
        <f t="shared" si="63"/>
        <v>6.3363249467157892E-2</v>
      </c>
      <c r="N190" s="52">
        <f t="shared" si="62"/>
        <v>6.158416929001069E-2</v>
      </c>
    </row>
    <row r="191" spans="1:28">
      <c r="A191" s="48">
        <v>4</v>
      </c>
      <c r="B191" s="48">
        <v>1</v>
      </c>
      <c r="C191" s="48" t="s">
        <v>69</v>
      </c>
      <c r="D191" s="7">
        <f t="shared" si="63"/>
        <v>0.54990544252355145</v>
      </c>
      <c r="E191" s="7">
        <f t="shared" si="63"/>
        <v>0.53321669778829583</v>
      </c>
      <c r="F191" s="7">
        <f t="shared" si="63"/>
        <v>0.52091126122513665</v>
      </c>
      <c r="G191" s="7">
        <f t="shared" si="63"/>
        <v>0.52741119901408029</v>
      </c>
      <c r="H191" s="7">
        <f t="shared" si="63"/>
        <v>0.72755085778611073</v>
      </c>
      <c r="I191" s="7">
        <f t="shared" si="63"/>
        <v>0.85639591660406833</v>
      </c>
      <c r="J191" s="7">
        <f t="shared" si="63"/>
        <v>0.88326521132318114</v>
      </c>
      <c r="K191" s="7">
        <f t="shared" si="63"/>
        <v>0.69780386929009774</v>
      </c>
      <c r="L191" s="7">
        <f t="shared" si="63"/>
        <v>0.5990591400166474</v>
      </c>
      <c r="M191" s="7">
        <f t="shared" si="63"/>
        <v>0.55766869556807108</v>
      </c>
      <c r="N191" s="52">
        <f t="shared" si="62"/>
        <v>0.64531882911392402</v>
      </c>
    </row>
    <row r="192" spans="1:28">
      <c r="A192" s="49">
        <v>4</v>
      </c>
      <c r="B192" s="49">
        <v>2</v>
      </c>
      <c r="C192" s="48" t="s">
        <v>69</v>
      </c>
      <c r="D192" s="7">
        <f t="shared" si="63"/>
        <v>3.1489847634053008</v>
      </c>
      <c r="E192" s="7">
        <f t="shared" si="63"/>
        <v>3.2821475600459142</v>
      </c>
      <c r="F192" s="7">
        <f t="shared" si="63"/>
        <v>3.1341924546657092</v>
      </c>
      <c r="G192" s="7">
        <f t="shared" si="63"/>
        <v>3.111475694815621</v>
      </c>
      <c r="H192" s="7">
        <f t="shared" si="63"/>
        <v>3.1557245490972576</v>
      </c>
      <c r="I192" s="7">
        <f t="shared" si="63"/>
        <v>3.2764483588432145</v>
      </c>
      <c r="J192" s="7">
        <f t="shared" si="63"/>
        <v>3.4098993173423917</v>
      </c>
      <c r="K192" s="7">
        <f t="shared" si="63"/>
        <v>3.3118602494622378</v>
      </c>
      <c r="L192" s="7">
        <f t="shared" si="63"/>
        <v>3.2264842943667351</v>
      </c>
      <c r="M192" s="7">
        <f t="shared" si="63"/>
        <v>3.0024864763100547</v>
      </c>
      <c r="N192" s="52">
        <f t="shared" si="62"/>
        <v>3.205970371835444</v>
      </c>
    </row>
    <row r="193" spans="1:14">
      <c r="A193" s="48">
        <v>4</v>
      </c>
      <c r="B193" s="48">
        <v>1</v>
      </c>
      <c r="C193" s="48" t="s">
        <v>70</v>
      </c>
      <c r="D193" s="7">
        <f t="shared" si="63"/>
        <v>0.35650922544372932</v>
      </c>
      <c r="E193" s="7">
        <f t="shared" si="63"/>
        <v>0.34568974449462175</v>
      </c>
      <c r="F193" s="7">
        <f t="shared" si="63"/>
        <v>0.33771200628976494</v>
      </c>
      <c r="G193" s="7">
        <f t="shared" si="63"/>
        <v>0.34192598128869311</v>
      </c>
      <c r="H193" s="7">
        <f t="shared" si="63"/>
        <v>0.47167853365833606</v>
      </c>
      <c r="I193" s="7">
        <f t="shared" si="63"/>
        <v>0.55521008030142016</v>
      </c>
      <c r="J193" s="7">
        <f t="shared" si="63"/>
        <v>0.57262971412895747</v>
      </c>
      <c r="K193" s="7">
        <f t="shared" si="63"/>
        <v>0.45239326203176383</v>
      </c>
      <c r="L193" s="7">
        <f t="shared" si="63"/>
        <v>0.3883760615683936</v>
      </c>
      <c r="M193" s="7">
        <f t="shared" si="63"/>
        <v>0.36154222042032813</v>
      </c>
      <c r="N193" s="52">
        <f t="shared" si="62"/>
        <v>0.41836668296260077</v>
      </c>
    </row>
    <row r="194" spans="1:14">
      <c r="A194" s="49">
        <v>4</v>
      </c>
      <c r="B194" s="49">
        <v>2</v>
      </c>
      <c r="C194" s="48" t="s">
        <v>70</v>
      </c>
      <c r="D194" s="7">
        <f t="shared" si="63"/>
        <v>1.511428137336452</v>
      </c>
      <c r="E194" s="7">
        <f t="shared" si="63"/>
        <v>1.575342704351183</v>
      </c>
      <c r="F194" s="7">
        <f t="shared" si="63"/>
        <v>1.5043282263095692</v>
      </c>
      <c r="G194" s="7">
        <f t="shared" si="63"/>
        <v>1.4934247915182848</v>
      </c>
      <c r="H194" s="7">
        <f t="shared" si="63"/>
        <v>1.5146630535077914</v>
      </c>
      <c r="I194" s="7">
        <f t="shared" si="63"/>
        <v>1.5726072407953708</v>
      </c>
      <c r="J194" s="7">
        <f t="shared" si="63"/>
        <v>1.6366601177651712</v>
      </c>
      <c r="K194" s="7">
        <f t="shared" si="63"/>
        <v>1.5896039974960905</v>
      </c>
      <c r="L194" s="7">
        <f t="shared" si="63"/>
        <v>1.5486258313636596</v>
      </c>
      <c r="M194" s="7">
        <f t="shared" si="63"/>
        <v>1.4411128929565764</v>
      </c>
      <c r="N194" s="52">
        <f t="shared" si="62"/>
        <v>1.5387796993400151</v>
      </c>
    </row>
    <row r="195" spans="1:14">
      <c r="A195" s="48">
        <v>4</v>
      </c>
      <c r="B195" s="48">
        <v>1</v>
      </c>
      <c r="C195" s="48" t="s">
        <v>71</v>
      </c>
      <c r="D195" s="7">
        <f t="shared" si="63"/>
        <v>1.2202651235652511</v>
      </c>
      <c r="E195" s="7">
        <f t="shared" si="63"/>
        <v>1.1832320419084106</v>
      </c>
      <c r="F195" s="7">
        <f t="shared" si="63"/>
        <v>1.1559257199353838</v>
      </c>
      <c r="G195" s="7">
        <f t="shared" si="63"/>
        <v>1.1703493767604429</v>
      </c>
      <c r="H195" s="7">
        <f t="shared" si="63"/>
        <v>1.6144683589640045</v>
      </c>
      <c r="I195" s="7">
        <f t="shared" si="63"/>
        <v>1.9003813895711412</v>
      </c>
      <c r="J195" s="7">
        <f t="shared" si="63"/>
        <v>1.9600055734854966</v>
      </c>
      <c r="K195" s="7">
        <f t="shared" si="63"/>
        <v>1.5484584420113698</v>
      </c>
      <c r="L195" s="7">
        <f t="shared" si="63"/>
        <v>1.3293394081728869</v>
      </c>
      <c r="M195" s="7">
        <f t="shared" si="63"/>
        <v>1.2374921342530629</v>
      </c>
      <c r="N195" s="52">
        <f t="shared" si="62"/>
        <v>1.4319917568627452</v>
      </c>
    </row>
    <row r="196" spans="1:14">
      <c r="A196" s="49">
        <v>4</v>
      </c>
      <c r="B196" s="49">
        <v>2</v>
      </c>
      <c r="C196" s="48" t="s">
        <v>71</v>
      </c>
      <c r="D196" s="7">
        <f t="shared" si="63"/>
        <v>0.46435724456374533</v>
      </c>
      <c r="E196" s="7">
        <f t="shared" si="63"/>
        <v>0.48399376679942901</v>
      </c>
      <c r="F196" s="7">
        <f t="shared" si="63"/>
        <v>0.46217593336564816</v>
      </c>
      <c r="G196" s="7">
        <f t="shared" si="63"/>
        <v>0.45882606259714187</v>
      </c>
      <c r="H196" s="7">
        <f t="shared" si="63"/>
        <v>0.46535111038019428</v>
      </c>
      <c r="I196" s="7">
        <f t="shared" si="63"/>
        <v>0.48315334819929645</v>
      </c>
      <c r="J196" s="7">
        <f t="shared" si="63"/>
        <v>0.50283236351026783</v>
      </c>
      <c r="K196" s="7">
        <f t="shared" si="63"/>
        <v>0.48837527500686218</v>
      </c>
      <c r="L196" s="7">
        <f t="shared" si="63"/>
        <v>0.47578552108970651</v>
      </c>
      <c r="M196" s="7">
        <f t="shared" si="63"/>
        <v>0.44275423723280727</v>
      </c>
      <c r="N196" s="52">
        <f t="shared" si="62"/>
        <v>0.47276048627450989</v>
      </c>
    </row>
    <row r="197" spans="1:14">
      <c r="A197" s="48">
        <v>4</v>
      </c>
      <c r="B197" s="48">
        <v>1</v>
      </c>
      <c r="C197" s="48" t="s">
        <v>72</v>
      </c>
      <c r="D197" s="7">
        <f t="shared" si="63"/>
        <v>0.85865327827198135</v>
      </c>
      <c r="E197" s="7">
        <f t="shared" si="63"/>
        <v>0.83259453386055859</v>
      </c>
      <c r="F197" s="7">
        <f t="shared" si="63"/>
        <v>0.81338013329555225</v>
      </c>
      <c r="G197" s="7">
        <f t="shared" si="63"/>
        <v>0.82352950164045902</v>
      </c>
      <c r="H197" s="7">
        <f t="shared" si="63"/>
        <v>1.1360388183844545</v>
      </c>
      <c r="I197" s="7">
        <f t="shared" si="63"/>
        <v>1.3372247379772533</v>
      </c>
      <c r="J197" s="7">
        <f t="shared" si="63"/>
        <v>1.379179965569739</v>
      </c>
      <c r="K197" s="7">
        <f t="shared" si="63"/>
        <v>1.0895901979205345</v>
      </c>
      <c r="L197" s="7">
        <f t="shared" si="63"/>
        <v>0.93540462537258506</v>
      </c>
      <c r="M197" s="7">
        <f t="shared" si="63"/>
        <v>0.87077525809116874</v>
      </c>
      <c r="N197" s="52">
        <f t="shared" si="62"/>
        <v>1.0076371050384287</v>
      </c>
    </row>
    <row r="198" spans="1:14">
      <c r="A198" s="49">
        <v>4</v>
      </c>
      <c r="B198" s="49">
        <v>2</v>
      </c>
      <c r="C198" s="48" t="s">
        <v>72</v>
      </c>
      <c r="D198" s="7">
        <f t="shared" si="63"/>
        <v>0.35761258172029831</v>
      </c>
      <c r="E198" s="7">
        <f t="shared" si="63"/>
        <v>0.37273513551895432</v>
      </c>
      <c r="F198" s="7">
        <f t="shared" si="63"/>
        <v>0.35593270197637444</v>
      </c>
      <c r="G198" s="7">
        <f t="shared" si="63"/>
        <v>0.35335288665534864</v>
      </c>
      <c r="H198" s="7">
        <f t="shared" si="63"/>
        <v>0.35837798147375266</v>
      </c>
      <c r="I198" s="7">
        <f t="shared" si="63"/>
        <v>0.37208790912410922</v>
      </c>
      <c r="J198" s="7">
        <f t="shared" si="63"/>
        <v>0.38724318785284167</v>
      </c>
      <c r="K198" s="7">
        <f t="shared" si="63"/>
        <v>0.37610943942016917</v>
      </c>
      <c r="L198" s="7">
        <f t="shared" si="63"/>
        <v>0.36641376985918911</v>
      </c>
      <c r="M198" s="7">
        <f t="shared" si="63"/>
        <v>0.34097559087977153</v>
      </c>
      <c r="N198" s="52">
        <f t="shared" si="62"/>
        <v>0.36408411844808086</v>
      </c>
    </row>
    <row r="199" spans="1:14">
      <c r="A199" s="48">
        <v>4</v>
      </c>
      <c r="B199" s="48">
        <v>1</v>
      </c>
      <c r="C199" s="48">
        <v>1800</v>
      </c>
      <c r="D199" s="7">
        <f t="shared" si="63"/>
        <v>1.2006953674683538</v>
      </c>
      <c r="E199" s="7">
        <f t="shared" si="63"/>
        <v>1.1642561963982745</v>
      </c>
      <c r="F199" s="7">
        <f t="shared" si="63"/>
        <v>1.1373877940630346</v>
      </c>
      <c r="G199" s="7">
        <f t="shared" si="63"/>
        <v>1.1515801343974057</v>
      </c>
      <c r="H199" s="7">
        <f t="shared" si="63"/>
        <v>1.5885766478915999</v>
      </c>
      <c r="I199" s="7">
        <f t="shared" si="63"/>
        <v>1.8699044058675245</v>
      </c>
      <c r="J199" s="7">
        <f t="shared" si="63"/>
        <v>1.9285723789436389</v>
      </c>
      <c r="K199" s="7">
        <f t="shared" si="63"/>
        <v>1.5236253516844025</v>
      </c>
      <c r="L199" s="7">
        <f t="shared" si="63"/>
        <v>1.3080203952095977</v>
      </c>
      <c r="M199" s="7">
        <f t="shared" si="63"/>
        <v>1.2176461034426396</v>
      </c>
      <c r="N199" s="52">
        <f t="shared" si="62"/>
        <v>1.409026477536647</v>
      </c>
    </row>
    <row r="200" spans="1:14">
      <c r="A200" s="49">
        <v>4</v>
      </c>
      <c r="B200" s="49">
        <v>2</v>
      </c>
      <c r="C200" s="49">
        <v>1800</v>
      </c>
      <c r="D200" s="7">
        <f t="shared" si="63"/>
        <v>3.4213156207476982E-2</v>
      </c>
      <c r="E200" s="7">
        <f t="shared" si="63"/>
        <v>3.5659946174654546E-2</v>
      </c>
      <c r="F200" s="7">
        <f t="shared" si="63"/>
        <v>3.4052440418865286E-2</v>
      </c>
      <c r="G200" s="7">
        <f t="shared" si="63"/>
        <v>3.3805626886354474E-2</v>
      </c>
      <c r="H200" s="7">
        <f t="shared" si="63"/>
        <v>3.4286382773500268E-2</v>
      </c>
      <c r="I200" s="7">
        <f t="shared" si="63"/>
        <v>3.5598025372981637E-2</v>
      </c>
      <c r="J200" s="7">
        <f t="shared" si="63"/>
        <v>3.7047946167210077E-2</v>
      </c>
      <c r="K200" s="7">
        <f t="shared" si="63"/>
        <v>3.5982769230567202E-2</v>
      </c>
      <c r="L200" s="7">
        <f t="shared" si="63"/>
        <v>3.5055174749326776E-2</v>
      </c>
      <c r="M200" s="7">
        <f t="shared" si="63"/>
        <v>3.2621478521778269E-2</v>
      </c>
      <c r="N200" s="52">
        <f t="shared" si="62"/>
        <v>3.4832294650271552E-2</v>
      </c>
    </row>
    <row r="201" spans="1:14">
      <c r="A201" s="48">
        <v>5</v>
      </c>
      <c r="B201" s="48">
        <v>1</v>
      </c>
      <c r="C201" s="48">
        <v>600</v>
      </c>
      <c r="D201" s="7">
        <f t="shared" si="63"/>
        <v>3.2556044162096752E-2</v>
      </c>
      <c r="E201" s="7">
        <f t="shared" si="63"/>
        <v>3.2943122622774199E-2</v>
      </c>
      <c r="F201" s="7">
        <f t="shared" si="63"/>
        <v>3.4987801334391673E-2</v>
      </c>
      <c r="G201" s="7">
        <f t="shared" si="63"/>
        <v>3.4844867632987137E-2</v>
      </c>
      <c r="H201" s="7">
        <f t="shared" si="63"/>
        <v>3.1324014875225605E-2</v>
      </c>
      <c r="I201" s="7">
        <f t="shared" si="63"/>
        <v>2.5202899300952132E-2</v>
      </c>
      <c r="J201" s="7">
        <f t="shared" si="63"/>
        <v>2.5119454013879803E-2</v>
      </c>
      <c r="K201" s="7">
        <f t="shared" si="63"/>
        <v>3.0754971853061398E-2</v>
      </c>
      <c r="L201" s="7">
        <f t="shared" si="63"/>
        <v>3.5231407736973801E-2</v>
      </c>
      <c r="M201" s="7">
        <f t="shared" si="63"/>
        <v>3.6376761596627873E-2</v>
      </c>
      <c r="N201" s="52">
        <f t="shared" si="62"/>
        <v>3.1934134512897033E-2</v>
      </c>
    </row>
    <row r="202" spans="1:14">
      <c r="A202" s="49">
        <v>5</v>
      </c>
      <c r="B202" s="49">
        <v>2</v>
      </c>
      <c r="C202" s="49">
        <v>600</v>
      </c>
      <c r="D202" s="7">
        <f t="shared" si="63"/>
        <v>1.1895013174092799</v>
      </c>
      <c r="E202" s="7">
        <f t="shared" si="63"/>
        <v>1.1802579323562177</v>
      </c>
      <c r="F202" s="7">
        <f t="shared" si="63"/>
        <v>1.1466555090456743</v>
      </c>
      <c r="G202" s="7">
        <f t="shared" si="63"/>
        <v>1.0387253953378601</v>
      </c>
      <c r="H202" s="7">
        <f t="shared" si="63"/>
        <v>0.97977162919796235</v>
      </c>
      <c r="I202" s="7">
        <f t="shared" si="63"/>
        <v>0.98251745828725412</v>
      </c>
      <c r="J202" s="7">
        <f t="shared" si="63"/>
        <v>1.057946198962904</v>
      </c>
      <c r="K202" s="7">
        <f t="shared" si="63"/>
        <v>1.1983504992762557</v>
      </c>
      <c r="L202" s="7">
        <f t="shared" si="63"/>
        <v>1.2936389246026758</v>
      </c>
      <c r="M202" s="7">
        <f t="shared" si="63"/>
        <v>1.364758616658001</v>
      </c>
      <c r="N202" s="52">
        <f t="shared" si="62"/>
        <v>1.1432123481134084</v>
      </c>
    </row>
    <row r="203" spans="1:14">
      <c r="A203" s="48">
        <v>5</v>
      </c>
      <c r="B203" s="48">
        <v>1</v>
      </c>
      <c r="C203" s="48">
        <v>1200</v>
      </c>
      <c r="D203" s="7">
        <f t="shared" si="63"/>
        <v>0.11888580827696808</v>
      </c>
      <c r="E203" s="7">
        <f t="shared" si="63"/>
        <v>0.12029931341399021</v>
      </c>
      <c r="F203" s="7">
        <f t="shared" si="63"/>
        <v>0.12776592330329495</v>
      </c>
      <c r="G203" s="7">
        <f t="shared" si="63"/>
        <v>0.12724396834657817</v>
      </c>
      <c r="H203" s="7">
        <f t="shared" si="63"/>
        <v>0.1143867728025937</v>
      </c>
      <c r="I203" s="7">
        <f t="shared" si="63"/>
        <v>9.2034125503648284E-2</v>
      </c>
      <c r="J203" s="7">
        <f t="shared" si="63"/>
        <v>9.172940603739177E-2</v>
      </c>
      <c r="K203" s="7">
        <f t="shared" si="63"/>
        <v>0.11230878263592835</v>
      </c>
      <c r="L203" s="7">
        <f t="shared" si="63"/>
        <v>0.12865550755155994</v>
      </c>
      <c r="M203" s="7">
        <f t="shared" si="63"/>
        <v>0.1328380279674356</v>
      </c>
      <c r="N203" s="52">
        <f t="shared" si="62"/>
        <v>0.11661476358393892</v>
      </c>
    </row>
    <row r="204" spans="1:14">
      <c r="A204" s="49">
        <v>5</v>
      </c>
      <c r="B204" s="49">
        <v>2</v>
      </c>
      <c r="C204" s="49">
        <v>1200</v>
      </c>
      <c r="D204" s="7">
        <f t="shared" si="63"/>
        <v>0.72679101157752113</v>
      </c>
      <c r="E204" s="7">
        <f t="shared" si="63"/>
        <v>0.72114325896489906</v>
      </c>
      <c r="F204" s="7">
        <f t="shared" si="63"/>
        <v>0.70061201711430865</v>
      </c>
      <c r="G204" s="7">
        <f t="shared" si="63"/>
        <v>0.63466619984339867</v>
      </c>
      <c r="H204" s="7">
        <f t="shared" si="63"/>
        <v>0.59864516590083738</v>
      </c>
      <c r="I204" s="7">
        <f t="shared" si="63"/>
        <v>0.60032288064752792</v>
      </c>
      <c r="J204" s="7">
        <f t="shared" si="63"/>
        <v>0.64641020307023311</v>
      </c>
      <c r="K204" s="7">
        <f t="shared" si="63"/>
        <v>0.73219790415225205</v>
      </c>
      <c r="L204" s="7">
        <f t="shared" si="63"/>
        <v>0.79041958917354649</v>
      </c>
      <c r="M204" s="7">
        <f t="shared" si="63"/>
        <v>0.83387406221654414</v>
      </c>
      <c r="N204" s="52">
        <f t="shared" si="62"/>
        <v>0.69850822926610689</v>
      </c>
    </row>
    <row r="205" spans="1:14">
      <c r="A205" s="48">
        <v>5</v>
      </c>
      <c r="B205" s="48">
        <v>1</v>
      </c>
      <c r="C205" s="48">
        <v>1800</v>
      </c>
      <c r="D205" s="7">
        <f t="shared" si="63"/>
        <v>0.37998438389481948</v>
      </c>
      <c r="E205" s="7">
        <f t="shared" si="63"/>
        <v>0.38450224760292678</v>
      </c>
      <c r="F205" s="7">
        <f t="shared" si="63"/>
        <v>0.40836712432530742</v>
      </c>
      <c r="G205" s="7">
        <f t="shared" si="63"/>
        <v>0.40669884502836379</v>
      </c>
      <c r="H205" s="7">
        <f t="shared" si="63"/>
        <v>0.36560450754432755</v>
      </c>
      <c r="I205" s="7">
        <f t="shared" si="63"/>
        <v>0.294160682285384</v>
      </c>
      <c r="J205" s="7">
        <f t="shared" si="63"/>
        <v>0.29318673391993666</v>
      </c>
      <c r="K205" s="7">
        <f t="shared" si="63"/>
        <v>0.35896280804576086</v>
      </c>
      <c r="L205" s="7">
        <f t="shared" si="63"/>
        <v>0.41121042519862949</v>
      </c>
      <c r="M205" s="7">
        <f t="shared" si="63"/>
        <v>0.42457865195662442</v>
      </c>
      <c r="N205" s="52">
        <f t="shared" si="62"/>
        <v>0.37272564098020811</v>
      </c>
    </row>
    <row r="206" spans="1:14">
      <c r="A206" s="49">
        <v>5</v>
      </c>
      <c r="B206" s="49">
        <v>2</v>
      </c>
      <c r="C206" s="49">
        <v>1800</v>
      </c>
      <c r="D206" s="7">
        <f t="shared" ref="D206:M206" si="64">D165*0.5</f>
        <v>0.1367211525552631</v>
      </c>
      <c r="E206" s="7">
        <f t="shared" si="64"/>
        <v>0.13565871887867062</v>
      </c>
      <c r="F206" s="7">
        <f t="shared" si="64"/>
        <v>0.13179645998376383</v>
      </c>
      <c r="G206" s="7">
        <f t="shared" si="64"/>
        <v>0.11939098440708093</v>
      </c>
      <c r="H206" s="7">
        <f t="shared" si="64"/>
        <v>0.11261484491387268</v>
      </c>
      <c r="I206" s="7">
        <f t="shared" si="64"/>
        <v>0.11293045021191925</v>
      </c>
      <c r="J206" s="7">
        <f t="shared" si="64"/>
        <v>0.12160022149340707</v>
      </c>
      <c r="K206" s="7">
        <f t="shared" si="64"/>
        <v>0.13773827656035389</v>
      </c>
      <c r="L206" s="7">
        <f t="shared" si="64"/>
        <v>0.14869071784404997</v>
      </c>
      <c r="M206" s="7">
        <f t="shared" si="64"/>
        <v>0.15686520754394984</v>
      </c>
      <c r="N206" s="52">
        <f t="shared" si="62"/>
        <v>0.1314007034392331</v>
      </c>
    </row>
    <row r="207" spans="1:14">
      <c r="B207" s="3"/>
      <c r="C207" s="3"/>
      <c r="D207" s="3"/>
      <c r="E207" s="3"/>
      <c r="F207" s="3"/>
      <c r="G207" s="3"/>
      <c r="H207" s="3"/>
      <c r="I207" s="3"/>
      <c r="J207" s="3"/>
      <c r="K207" s="3"/>
      <c r="L207" s="3"/>
      <c r="M207" s="3"/>
      <c r="N207" s="3"/>
    </row>
    <row r="208" spans="1:14">
      <c r="B208" s="3"/>
      <c r="C208" s="3"/>
      <c r="D208" s="51"/>
      <c r="E208" s="51"/>
      <c r="F208" s="51"/>
      <c r="G208" s="51"/>
      <c r="H208" s="51"/>
      <c r="I208" s="51"/>
      <c r="J208" s="51"/>
      <c r="K208" s="51"/>
      <c r="L208" s="51"/>
      <c r="M208" s="51"/>
      <c r="N208" s="51"/>
    </row>
    <row r="209" spans="1:15">
      <c r="A209" s="66" t="s">
        <v>90</v>
      </c>
      <c r="B209" s="66"/>
    </row>
    <row r="210" spans="1:15">
      <c r="D210" s="35" t="s">
        <v>74</v>
      </c>
      <c r="E210" s="33"/>
      <c r="F210" s="35"/>
      <c r="G210" s="33"/>
      <c r="H210" s="33"/>
      <c r="I210" s="33"/>
      <c r="J210" s="33"/>
      <c r="K210" s="35"/>
      <c r="L210" s="33"/>
      <c r="M210" s="33"/>
      <c r="N210" s="33"/>
    </row>
    <row r="211" spans="1:15">
      <c r="D211" s="33" t="s">
        <v>50</v>
      </c>
      <c r="E211" s="33"/>
      <c r="F211" s="33"/>
      <c r="G211" s="33"/>
      <c r="H211" s="33"/>
      <c r="I211" s="33"/>
      <c r="J211" s="33"/>
      <c r="K211" s="35"/>
      <c r="L211" s="33"/>
      <c r="M211" s="33"/>
      <c r="N211" s="33"/>
    </row>
    <row r="212" spans="1:15">
      <c r="B212" s="2" t="s">
        <v>1</v>
      </c>
      <c r="C212" s="1" t="s">
        <v>2</v>
      </c>
      <c r="D212" s="1" t="s">
        <v>21</v>
      </c>
      <c r="E212" s="1" t="s">
        <v>20</v>
      </c>
      <c r="F212" s="1" t="s">
        <v>19</v>
      </c>
      <c r="G212" s="1" t="s">
        <v>18</v>
      </c>
      <c r="H212" s="1" t="s">
        <v>17</v>
      </c>
      <c r="I212" s="1" t="s">
        <v>16</v>
      </c>
      <c r="J212" s="1" t="s">
        <v>15</v>
      </c>
      <c r="K212" s="1" t="s">
        <v>14</v>
      </c>
      <c r="L212" s="1" t="s">
        <v>13</v>
      </c>
      <c r="M212" s="1" t="s">
        <v>12</v>
      </c>
      <c r="N212" s="32" t="s">
        <v>36</v>
      </c>
    </row>
    <row r="213" spans="1:15">
      <c r="A213" s="48">
        <v>1</v>
      </c>
      <c r="B213" s="48">
        <v>1</v>
      </c>
      <c r="C213" s="48">
        <v>600</v>
      </c>
      <c r="D213" s="7">
        <f>D173*44/12</f>
        <v>2.7805673872687335</v>
      </c>
      <c r="E213" s="7">
        <f t="shared" ref="E213:M213" si="65">E173*44/12</f>
        <v>2.5834356871038966</v>
      </c>
      <c r="F213" s="7">
        <f t="shared" si="65"/>
        <v>2.6848278032084667</v>
      </c>
      <c r="G213" s="7">
        <f t="shared" si="65"/>
        <v>2.7241967945988947</v>
      </c>
      <c r="H213" s="7">
        <f t="shared" si="65"/>
        <v>2.8521964096081369</v>
      </c>
      <c r="I213" s="7">
        <f t="shared" si="65"/>
        <v>2.625954595271399</v>
      </c>
      <c r="J213" s="7">
        <f t="shared" si="65"/>
        <v>2.4413004834213328</v>
      </c>
      <c r="K213" s="7">
        <f t="shared" si="65"/>
        <v>2.2471228061555899</v>
      </c>
      <c r="L213" s="7">
        <f t="shared" si="65"/>
        <v>2.4526268403227625</v>
      </c>
      <c r="M213" s="7">
        <f t="shared" si="65"/>
        <v>2.5875508780623178</v>
      </c>
      <c r="N213" s="52">
        <f>AVERAGE(D213:M213)</f>
        <v>2.5979779685021529</v>
      </c>
      <c r="O213" s="7"/>
    </row>
    <row r="214" spans="1:15">
      <c r="A214" s="49">
        <v>1</v>
      </c>
      <c r="B214" s="49">
        <v>2</v>
      </c>
      <c r="C214" s="49">
        <v>600</v>
      </c>
      <c r="D214" s="7">
        <f t="shared" ref="D214:M229" si="66">D174*44/12</f>
        <v>5.9756700200594848</v>
      </c>
      <c r="E214" s="7">
        <f t="shared" si="66"/>
        <v>5.9724788915532523</v>
      </c>
      <c r="F214" s="7">
        <f t="shared" si="66"/>
        <v>6.0508230121530699</v>
      </c>
      <c r="G214" s="7">
        <f t="shared" si="66"/>
        <v>6.051600268152872</v>
      </c>
      <c r="H214" s="7">
        <f t="shared" si="66"/>
        <v>5.9820741716071524</v>
      </c>
      <c r="I214" s="7">
        <f t="shared" si="66"/>
        <v>5.9223677741011933</v>
      </c>
      <c r="J214" s="7">
        <f t="shared" si="66"/>
        <v>5.9383343638999548</v>
      </c>
      <c r="K214" s="7">
        <f t="shared" si="66"/>
        <v>6.0185285727246525</v>
      </c>
      <c r="L214" s="7">
        <f t="shared" si="66"/>
        <v>6.2318087137972356</v>
      </c>
      <c r="M214" s="7">
        <f t="shared" si="66"/>
        <v>6.4226743244529745</v>
      </c>
      <c r="N214" s="52">
        <f t="shared" ref="N214:N246" si="67">AVERAGE(D214:M214)</f>
        <v>6.0566360112501849</v>
      </c>
      <c r="O214" s="7"/>
    </row>
    <row r="215" spans="1:15">
      <c r="A215" s="48">
        <v>1</v>
      </c>
      <c r="B215" s="48">
        <v>1</v>
      </c>
      <c r="C215" s="48">
        <v>1200</v>
      </c>
      <c r="D215" s="7">
        <f t="shared" si="66"/>
        <v>4.9496254039342231</v>
      </c>
      <c r="E215" s="7">
        <f t="shared" si="66"/>
        <v>4.5987157027257064</v>
      </c>
      <c r="F215" s="7">
        <f t="shared" si="66"/>
        <v>4.7792015258449867</v>
      </c>
      <c r="G215" s="7">
        <f t="shared" si="66"/>
        <v>4.8492813810592637</v>
      </c>
      <c r="H215" s="7">
        <f t="shared" si="66"/>
        <v>5.0771306139332291</v>
      </c>
      <c r="I215" s="7">
        <f t="shared" si="66"/>
        <v>4.6744026538771175</v>
      </c>
      <c r="J215" s="7">
        <f t="shared" si="66"/>
        <v>4.3457040267052855</v>
      </c>
      <c r="K215" s="7">
        <f t="shared" si="66"/>
        <v>4.0000527151520968</v>
      </c>
      <c r="L215" s="7">
        <f t="shared" si="66"/>
        <v>4.3658658196220932</v>
      </c>
      <c r="M215" s="7">
        <f t="shared" si="66"/>
        <v>4.6060410615007195</v>
      </c>
      <c r="N215" s="52">
        <f t="shared" si="67"/>
        <v>4.6246020904354719</v>
      </c>
      <c r="O215" s="7"/>
    </row>
    <row r="216" spans="1:15">
      <c r="A216" s="49">
        <v>1</v>
      </c>
      <c r="B216" s="49">
        <v>2</v>
      </c>
      <c r="C216" s="49">
        <v>1200</v>
      </c>
      <c r="D216" s="7">
        <f t="shared" si="66"/>
        <v>3.2486456916610202</v>
      </c>
      <c r="E216" s="7">
        <f t="shared" si="66"/>
        <v>3.246910849235233</v>
      </c>
      <c r="F216" s="7">
        <f t="shared" si="66"/>
        <v>3.2895022722889169</v>
      </c>
      <c r="G216" s="7">
        <f t="shared" si="66"/>
        <v>3.2899248239603769</v>
      </c>
      <c r="H216" s="7">
        <f t="shared" si="66"/>
        <v>3.2521272793765803</v>
      </c>
      <c r="I216" s="7">
        <f t="shared" si="66"/>
        <v>3.2196681692899749</v>
      </c>
      <c r="J216" s="7">
        <f t="shared" si="66"/>
        <v>3.2283483328509059</v>
      </c>
      <c r="K216" s="7">
        <f t="shared" si="66"/>
        <v>3.2719455479113062</v>
      </c>
      <c r="L216" s="7">
        <f t="shared" si="66"/>
        <v>3.3878943217034378</v>
      </c>
      <c r="M216" s="7">
        <f t="shared" si="66"/>
        <v>3.4916575384911082</v>
      </c>
      <c r="N216" s="52">
        <f t="shared" si="67"/>
        <v>3.292662482676886</v>
      </c>
      <c r="O216" s="7"/>
    </row>
    <row r="217" spans="1:15">
      <c r="A217" s="48">
        <v>1</v>
      </c>
      <c r="B217" s="48">
        <v>1</v>
      </c>
      <c r="C217" s="48">
        <v>1800</v>
      </c>
      <c r="D217" s="7">
        <f t="shared" si="66"/>
        <v>4.2388335790225371</v>
      </c>
      <c r="E217" s="7">
        <f t="shared" si="66"/>
        <v>3.9383163270492605</v>
      </c>
      <c r="F217" s="7">
        <f t="shared" si="66"/>
        <v>4.0928834518598434</v>
      </c>
      <c r="G217" s="7">
        <f t="shared" si="66"/>
        <v>4.1528994771653531</v>
      </c>
      <c r="H217" s="7">
        <f t="shared" si="66"/>
        <v>4.3480283809593665</v>
      </c>
      <c r="I217" s="7">
        <f t="shared" si="66"/>
        <v>4.0031342402956716</v>
      </c>
      <c r="J217" s="7">
        <f t="shared" si="66"/>
        <v>3.7216384371734601</v>
      </c>
      <c r="K217" s="7">
        <f t="shared" si="66"/>
        <v>3.4256244428860838</v>
      </c>
      <c r="L217" s="7">
        <f t="shared" si="66"/>
        <v>3.7389048922795634</v>
      </c>
      <c r="M217" s="7">
        <f t="shared" si="66"/>
        <v>3.9445897263916088</v>
      </c>
      <c r="N217" s="52">
        <f t="shared" si="67"/>
        <v>3.960485295508275</v>
      </c>
      <c r="O217" s="7"/>
    </row>
    <row r="218" spans="1:15">
      <c r="A218" s="49">
        <v>1</v>
      </c>
      <c r="B218" s="49">
        <v>2</v>
      </c>
      <c r="C218" s="49">
        <v>1800</v>
      </c>
      <c r="D218" s="7">
        <f t="shared" si="66"/>
        <v>0.55338464028426215</v>
      </c>
      <c r="E218" s="7">
        <f t="shared" si="66"/>
        <v>0.55308912170733382</v>
      </c>
      <c r="F218" s="7">
        <f t="shared" si="66"/>
        <v>0.5603442801834515</v>
      </c>
      <c r="G218" s="7">
        <f t="shared" si="66"/>
        <v>0.56041625897920422</v>
      </c>
      <c r="H218" s="7">
        <f t="shared" si="66"/>
        <v>0.55397770500983035</v>
      </c>
      <c r="I218" s="7">
        <f t="shared" si="66"/>
        <v>0.54844851695299457</v>
      </c>
      <c r="J218" s="7">
        <f t="shared" si="66"/>
        <v>0.5499271236234925</v>
      </c>
      <c r="K218" s="7">
        <f t="shared" si="66"/>
        <v>0.55735361190921862</v>
      </c>
      <c r="L218" s="7">
        <f t="shared" si="66"/>
        <v>0.57710469484235105</v>
      </c>
      <c r="M218" s="7">
        <f t="shared" si="66"/>
        <v>0.59478005123599453</v>
      </c>
      <c r="N218" s="52">
        <f t="shared" si="67"/>
        <v>0.56088260047281335</v>
      </c>
      <c r="O218" s="7"/>
    </row>
    <row r="219" spans="1:15">
      <c r="A219" s="48">
        <v>2</v>
      </c>
      <c r="B219" s="48">
        <v>1</v>
      </c>
      <c r="C219" s="48">
        <v>600</v>
      </c>
      <c r="D219" s="7">
        <f t="shared" si="66"/>
        <v>7.956789780334276</v>
      </c>
      <c r="E219" s="7">
        <f t="shared" si="66"/>
        <v>7.5644862018615724</v>
      </c>
      <c r="F219" s="7">
        <f t="shared" si="66"/>
        <v>7.6999526078532066</v>
      </c>
      <c r="G219" s="7">
        <f t="shared" si="66"/>
        <v>7.4603843956154483</v>
      </c>
      <c r="H219" s="7">
        <f t="shared" si="66"/>
        <v>8.6513063408469861</v>
      </c>
      <c r="I219" s="7">
        <f t="shared" si="66"/>
        <v>8.3335253479031568</v>
      </c>
      <c r="J219" s="7">
        <f t="shared" si="66"/>
        <v>8.2095331425406339</v>
      </c>
      <c r="K219" s="7">
        <f t="shared" si="66"/>
        <v>7.0491006112564385</v>
      </c>
      <c r="L219" s="7">
        <f t="shared" si="66"/>
        <v>7.5702253614368287</v>
      </c>
      <c r="M219" s="7">
        <f t="shared" si="66"/>
        <v>7.9601175456279982</v>
      </c>
      <c r="N219" s="52">
        <f t="shared" si="67"/>
        <v>7.8455421335276538</v>
      </c>
      <c r="O219" s="7"/>
    </row>
    <row r="220" spans="1:15">
      <c r="A220" s="49">
        <v>2</v>
      </c>
      <c r="B220" s="49">
        <v>2</v>
      </c>
      <c r="C220" s="49">
        <v>600</v>
      </c>
      <c r="D220" s="7">
        <f t="shared" si="66"/>
        <v>5.8252125478793184</v>
      </c>
      <c r="E220" s="7">
        <f t="shared" si="66"/>
        <v>6.0202759347772243</v>
      </c>
      <c r="F220" s="7">
        <f t="shared" si="66"/>
        <v>6.2167633314956454</v>
      </c>
      <c r="G220" s="7">
        <f t="shared" si="66"/>
        <v>6.2534538345272965</v>
      </c>
      <c r="H220" s="7">
        <f t="shared" si="66"/>
        <v>6.4785734703711837</v>
      </c>
      <c r="I220" s="7">
        <f t="shared" si="66"/>
        <v>6.2053045024712068</v>
      </c>
      <c r="J220" s="7">
        <f t="shared" si="66"/>
        <v>6.1858022429762132</v>
      </c>
      <c r="K220" s="7">
        <f t="shared" si="66"/>
        <v>6.0208321886133627</v>
      </c>
      <c r="L220" s="7">
        <f t="shared" si="66"/>
        <v>6.1734830746852145</v>
      </c>
      <c r="M220" s="7">
        <f t="shared" si="66"/>
        <v>6.1695596309609897</v>
      </c>
      <c r="N220" s="52">
        <f t="shared" si="67"/>
        <v>6.1549260758757658</v>
      </c>
      <c r="O220" s="7"/>
    </row>
    <row r="221" spans="1:15">
      <c r="A221" s="48">
        <v>2</v>
      </c>
      <c r="B221" s="48">
        <v>1</v>
      </c>
      <c r="C221" s="48">
        <v>1200</v>
      </c>
      <c r="D221" s="7">
        <f t="shared" si="66"/>
        <v>8.5466839467474376</v>
      </c>
      <c r="E221" s="7">
        <f t="shared" si="66"/>
        <v>8.1252960768968201</v>
      </c>
      <c r="F221" s="7">
        <f t="shared" si="66"/>
        <v>8.2708055837929066</v>
      </c>
      <c r="G221" s="7">
        <f t="shared" si="66"/>
        <v>8.0134764535519647</v>
      </c>
      <c r="H221" s="7">
        <f t="shared" si="66"/>
        <v>9.2926900248714315</v>
      </c>
      <c r="I221" s="7">
        <f t="shared" si="66"/>
        <v>8.9513496368562553</v>
      </c>
      <c r="J221" s="7">
        <f t="shared" si="66"/>
        <v>8.8181649957698642</v>
      </c>
      <c r="K221" s="7">
        <f t="shared" si="66"/>
        <v>7.5717012383732873</v>
      </c>
      <c r="L221" s="7">
        <f t="shared" si="66"/>
        <v>8.1314607217302051</v>
      </c>
      <c r="M221" s="7">
        <f t="shared" si="66"/>
        <v>8.5502584232636707</v>
      </c>
      <c r="N221" s="52">
        <f t="shared" si="67"/>
        <v>8.4271887101853853</v>
      </c>
      <c r="O221" s="7"/>
    </row>
    <row r="222" spans="1:15">
      <c r="A222" s="49">
        <v>2</v>
      </c>
      <c r="B222" s="49">
        <v>2</v>
      </c>
      <c r="C222" s="49">
        <v>1200</v>
      </c>
      <c r="D222" s="7">
        <f t="shared" si="66"/>
        <v>4.6040912154244902</v>
      </c>
      <c r="E222" s="7">
        <f t="shared" si="66"/>
        <v>4.7582640664039024</v>
      </c>
      <c r="F222" s="7">
        <f t="shared" si="66"/>
        <v>4.9135624164190013</v>
      </c>
      <c r="G222" s="7">
        <f t="shared" si="66"/>
        <v>4.9425616025103363</v>
      </c>
      <c r="H222" s="7">
        <f t="shared" si="66"/>
        <v>5.1204901037091011</v>
      </c>
      <c r="I222" s="7">
        <f t="shared" si="66"/>
        <v>4.9045056663662203</v>
      </c>
      <c r="J222" s="7">
        <f t="shared" si="66"/>
        <v>4.8890916053540563</v>
      </c>
      <c r="K222" s="7">
        <f t="shared" si="66"/>
        <v>4.7587037144647173</v>
      </c>
      <c r="L222" s="7">
        <f t="shared" si="66"/>
        <v>4.8793548663005479</v>
      </c>
      <c r="M222" s="7">
        <f t="shared" si="66"/>
        <v>4.8762538819782693</v>
      </c>
      <c r="N222" s="52">
        <f t="shared" si="67"/>
        <v>4.8646879138930634</v>
      </c>
      <c r="O222" s="7"/>
    </row>
    <row r="223" spans="1:15">
      <c r="A223" s="48">
        <v>2</v>
      </c>
      <c r="B223" s="48">
        <v>1</v>
      </c>
      <c r="C223" s="48">
        <v>1800</v>
      </c>
      <c r="D223" s="7">
        <f t="shared" si="66"/>
        <v>2.5987881403020174</v>
      </c>
      <c r="E223" s="7">
        <f t="shared" si="66"/>
        <v>2.4706568316613517</v>
      </c>
      <c r="F223" s="7">
        <f t="shared" si="66"/>
        <v>2.5149018725659773</v>
      </c>
      <c r="G223" s="7">
        <f t="shared" si="66"/>
        <v>2.4366558655776305</v>
      </c>
      <c r="H223" s="7">
        <f t="shared" si="66"/>
        <v>2.8256260297690381</v>
      </c>
      <c r="I223" s="7">
        <f t="shared" si="66"/>
        <v>2.7218347397544451</v>
      </c>
      <c r="J223" s="7">
        <f t="shared" si="66"/>
        <v>2.6813373178441124</v>
      </c>
      <c r="K223" s="7">
        <f t="shared" si="66"/>
        <v>2.302325381726916</v>
      </c>
      <c r="L223" s="7">
        <f t="shared" si="66"/>
        <v>2.4725313137390792</v>
      </c>
      <c r="M223" s="7">
        <f t="shared" si="66"/>
        <v>2.5998750305200318</v>
      </c>
      <c r="N223" s="52">
        <f t="shared" si="67"/>
        <v>2.5624532523460601</v>
      </c>
      <c r="O223" s="7"/>
    </row>
    <row r="224" spans="1:15">
      <c r="A224" s="49">
        <v>2</v>
      </c>
      <c r="B224" s="49">
        <v>2</v>
      </c>
      <c r="C224" s="49">
        <v>1800</v>
      </c>
      <c r="D224" s="7">
        <f t="shared" si="66"/>
        <v>0.28336673173340926</v>
      </c>
      <c r="E224" s="7">
        <f t="shared" si="66"/>
        <v>0.29285556565522586</v>
      </c>
      <c r="F224" s="7">
        <f t="shared" si="66"/>
        <v>0.30241367035565853</v>
      </c>
      <c r="G224" s="7">
        <f t="shared" si="66"/>
        <v>0.30419847526093513</v>
      </c>
      <c r="H224" s="7">
        <f t="shared" si="66"/>
        <v>0.31514939163244521</v>
      </c>
      <c r="I224" s="7">
        <f t="shared" si="66"/>
        <v>0.30185625705898328</v>
      </c>
      <c r="J224" s="7">
        <f t="shared" si="66"/>
        <v>0.30090757209871954</v>
      </c>
      <c r="K224" s="7">
        <f t="shared" si="66"/>
        <v>0.29288262455312269</v>
      </c>
      <c r="L224" s="7">
        <f t="shared" si="66"/>
        <v>0.30030830770663047</v>
      </c>
      <c r="M224" s="7">
        <f t="shared" si="66"/>
        <v>0.30011745228013137</v>
      </c>
      <c r="N224" s="52">
        <f t="shared" si="67"/>
        <v>0.29940560483352618</v>
      </c>
      <c r="O224" s="7"/>
    </row>
    <row r="225" spans="1:15">
      <c r="A225" s="48">
        <v>3</v>
      </c>
      <c r="B225" s="48">
        <v>1</v>
      </c>
      <c r="C225" s="48">
        <v>600</v>
      </c>
      <c r="D225" s="7">
        <f t="shared" si="66"/>
        <v>2.9002758013125352</v>
      </c>
      <c r="E225" s="7">
        <f t="shared" si="66"/>
        <v>3.3296437315814233</v>
      </c>
      <c r="F225" s="7">
        <f t="shared" si="66"/>
        <v>3.6128803760412929</v>
      </c>
      <c r="G225" s="7">
        <f t="shared" si="66"/>
        <v>3.598444438472804</v>
      </c>
      <c r="H225" s="7">
        <f t="shared" si="66"/>
        <v>4.008356019154812</v>
      </c>
      <c r="I225" s="7">
        <f t="shared" si="66"/>
        <v>4.0249964458448817</v>
      </c>
      <c r="J225" s="7">
        <f t="shared" si="66"/>
        <v>4.0196155513286209</v>
      </c>
      <c r="K225" s="7">
        <f t="shared" si="66"/>
        <v>3.2403161686096067</v>
      </c>
      <c r="L225" s="7">
        <f t="shared" si="66"/>
        <v>3.1302275867028562</v>
      </c>
      <c r="M225" s="7">
        <f t="shared" si="66"/>
        <v>3.1834126198499177</v>
      </c>
      <c r="N225" s="52">
        <f t="shared" si="67"/>
        <v>3.5048168738898751</v>
      </c>
      <c r="O225" s="7"/>
    </row>
    <row r="226" spans="1:15">
      <c r="A226" s="49">
        <v>3</v>
      </c>
      <c r="B226" s="49">
        <v>2</v>
      </c>
      <c r="C226" s="49">
        <v>600</v>
      </c>
      <c r="D226" s="7">
        <f t="shared" si="66"/>
        <v>6.7353003069785915</v>
      </c>
      <c r="E226" s="7">
        <f t="shared" si="66"/>
        <v>7.1815240219357284</v>
      </c>
      <c r="F226" s="7">
        <f t="shared" si="66"/>
        <v>7.4779186647356939</v>
      </c>
      <c r="G226" s="7">
        <f t="shared" si="66"/>
        <v>7.3061897797847193</v>
      </c>
      <c r="H226" s="7">
        <f t="shared" si="66"/>
        <v>7.1539216696536494</v>
      </c>
      <c r="I226" s="7">
        <f t="shared" si="66"/>
        <v>6.9924126973397831</v>
      </c>
      <c r="J226" s="7">
        <f t="shared" si="66"/>
        <v>6.8742224135482566</v>
      </c>
      <c r="K226" s="7">
        <f t="shared" si="66"/>
        <v>6.7806114490570772</v>
      </c>
      <c r="L226" s="7">
        <f t="shared" si="66"/>
        <v>6.8312472515011136</v>
      </c>
      <c r="M226" s="7">
        <f t="shared" si="66"/>
        <v>7.2636440258315709</v>
      </c>
      <c r="N226" s="52">
        <f t="shared" si="67"/>
        <v>7.0596992280366182</v>
      </c>
      <c r="O226" s="7"/>
    </row>
    <row r="227" spans="1:15">
      <c r="A227" s="48">
        <v>3</v>
      </c>
      <c r="B227" s="48">
        <v>1</v>
      </c>
      <c r="C227" s="48">
        <v>1200</v>
      </c>
      <c r="D227" s="7">
        <f t="shared" si="66"/>
        <v>6.2154287573151947</v>
      </c>
      <c r="E227" s="7">
        <f t="shared" si="66"/>
        <v>7.1355846197522821</v>
      </c>
      <c r="F227" s="7">
        <f t="shared" si="66"/>
        <v>7.7425741978829672</v>
      </c>
      <c r="G227" s="7">
        <f t="shared" si="66"/>
        <v>7.7116372982055701</v>
      </c>
      <c r="H227" s="7">
        <f t="shared" si="66"/>
        <v>8.5900972796233628</v>
      </c>
      <c r="I227" s="7">
        <f t="shared" si="66"/>
        <v>8.6257585041650575</v>
      </c>
      <c r="J227" s="7">
        <f t="shared" si="66"/>
        <v>8.6142269917132719</v>
      </c>
      <c r="K227" s="7">
        <f t="shared" si="66"/>
        <v>6.9441514107227666</v>
      </c>
      <c r="L227" s="7">
        <f t="shared" si="66"/>
        <v>6.7082263523108692</v>
      </c>
      <c r="M227" s="7">
        <f t="shared" si="66"/>
        <v>6.8222044037539105</v>
      </c>
      <c r="N227" s="52">
        <f t="shared" si="67"/>
        <v>7.5109889815445259</v>
      </c>
      <c r="O227" s="7"/>
    </row>
    <row r="228" spans="1:15">
      <c r="A228" s="49">
        <v>3</v>
      </c>
      <c r="B228" s="49">
        <v>2</v>
      </c>
      <c r="C228" s="49">
        <v>1200</v>
      </c>
      <c r="D228" s="7">
        <f t="shared" si="66"/>
        <v>2.4637201709322536</v>
      </c>
      <c r="E228" s="7">
        <f t="shared" si="66"/>
        <v>2.6269453156446785</v>
      </c>
      <c r="F228" s="7">
        <f t="shared" si="66"/>
        <v>2.735364157676996</v>
      </c>
      <c r="G228" s="7">
        <f t="shared" si="66"/>
        <v>2.6725470747702329</v>
      </c>
      <c r="H228" s="7">
        <f t="shared" si="66"/>
        <v>2.6168485910766477</v>
      </c>
      <c r="I228" s="7">
        <f t="shared" si="66"/>
        <v>2.557769872275657</v>
      </c>
      <c r="J228" s="7">
        <f t="shared" si="66"/>
        <v>2.5145367909112406</v>
      </c>
      <c r="K228" s="7">
        <f t="shared" si="66"/>
        <v>2.480294632295331</v>
      </c>
      <c r="L228" s="7">
        <f t="shared" si="66"/>
        <v>2.4988168127723402</v>
      </c>
      <c r="M228" s="7">
        <f t="shared" si="66"/>
        <v>2.6569841707534239</v>
      </c>
      <c r="N228" s="52">
        <f t="shared" si="67"/>
        <v>2.5823827589108803</v>
      </c>
      <c r="O228" s="7"/>
    </row>
    <row r="229" spans="1:15">
      <c r="A229" s="48">
        <v>3</v>
      </c>
      <c r="B229" s="48">
        <v>1</v>
      </c>
      <c r="C229" s="48">
        <v>1800</v>
      </c>
      <c r="D229" s="7">
        <f t="shared" si="66"/>
        <v>5.42043919977674</v>
      </c>
      <c r="E229" s="7">
        <f t="shared" si="66"/>
        <v>6.2229017653379968</v>
      </c>
      <c r="F229" s="7">
        <f t="shared" si="66"/>
        <v>6.7522538392851397</v>
      </c>
      <c r="G229" s="7">
        <f t="shared" si="66"/>
        <v>6.7252739493566196</v>
      </c>
      <c r="H229" s="7">
        <f t="shared" si="66"/>
        <v>7.491373780057434</v>
      </c>
      <c r="I229" s="7">
        <f t="shared" si="66"/>
        <v>7.5224737261698147</v>
      </c>
      <c r="J229" s="7">
        <f t="shared" si="66"/>
        <v>7.5124171613587691</v>
      </c>
      <c r="K229" s="7">
        <f t="shared" si="66"/>
        <v>6.0559539792916377</v>
      </c>
      <c r="L229" s="7">
        <f t="shared" si="66"/>
        <v>5.8502051106684769</v>
      </c>
      <c r="M229" s="7">
        <f t="shared" si="66"/>
        <v>5.9496047051419723</v>
      </c>
      <c r="N229" s="52">
        <f t="shared" si="67"/>
        <v>6.5502897216444609</v>
      </c>
      <c r="O229" s="7"/>
    </row>
    <row r="230" spans="1:15">
      <c r="A230" s="49">
        <v>3</v>
      </c>
      <c r="B230" s="49">
        <v>2</v>
      </c>
      <c r="C230" s="49">
        <v>1800</v>
      </c>
      <c r="D230" s="7">
        <f t="shared" ref="D230:M245" si="68">D190*44/12</f>
        <v>0.21543253096129733</v>
      </c>
      <c r="E230" s="7">
        <f t="shared" si="68"/>
        <v>0.22970525822017909</v>
      </c>
      <c r="F230" s="7">
        <f t="shared" si="68"/>
        <v>0.23918561472271058</v>
      </c>
      <c r="G230" s="7">
        <f t="shared" si="68"/>
        <v>0.23369276560864538</v>
      </c>
      <c r="H230" s="7">
        <f t="shared" si="68"/>
        <v>0.22882238079206327</v>
      </c>
      <c r="I230" s="7">
        <f t="shared" si="68"/>
        <v>0.22365642157826496</v>
      </c>
      <c r="J230" s="7">
        <f t="shared" si="68"/>
        <v>0.21987603602576619</v>
      </c>
      <c r="K230" s="7">
        <f t="shared" si="68"/>
        <v>0.21688183441827916</v>
      </c>
      <c r="L230" s="7">
        <f t="shared" si="68"/>
        <v>0.21850145026027401</v>
      </c>
      <c r="M230" s="7">
        <f t="shared" si="68"/>
        <v>0.23233191471291226</v>
      </c>
      <c r="N230" s="52">
        <f t="shared" si="67"/>
        <v>0.22580862073003924</v>
      </c>
      <c r="O230" s="7"/>
    </row>
    <row r="231" spans="1:15">
      <c r="A231" s="48">
        <v>4</v>
      </c>
      <c r="B231" s="48">
        <v>1</v>
      </c>
      <c r="C231" s="48" t="s">
        <v>69</v>
      </c>
      <c r="D231" s="7">
        <f t="shared" si="68"/>
        <v>2.0163199559196889</v>
      </c>
      <c r="E231" s="7">
        <f t="shared" si="68"/>
        <v>1.9551278918904182</v>
      </c>
      <c r="F231" s="7">
        <f t="shared" si="68"/>
        <v>1.9100079578255009</v>
      </c>
      <c r="G231" s="7">
        <f t="shared" si="68"/>
        <v>1.9338410630516278</v>
      </c>
      <c r="H231" s="7">
        <f t="shared" si="68"/>
        <v>2.6676864785490726</v>
      </c>
      <c r="I231" s="7">
        <f t="shared" si="68"/>
        <v>3.1401183608815839</v>
      </c>
      <c r="J231" s="7">
        <f t="shared" si="68"/>
        <v>3.2386391081849975</v>
      </c>
      <c r="K231" s="7">
        <f t="shared" si="68"/>
        <v>2.558614187397025</v>
      </c>
      <c r="L231" s="7">
        <f t="shared" si="68"/>
        <v>2.1965501800610405</v>
      </c>
      <c r="M231" s="7">
        <f t="shared" si="68"/>
        <v>2.0447852170829273</v>
      </c>
      <c r="N231" s="52">
        <f t="shared" si="67"/>
        <v>2.3661690400843884</v>
      </c>
      <c r="O231" s="7"/>
    </row>
    <row r="232" spans="1:15">
      <c r="A232" s="49">
        <v>4</v>
      </c>
      <c r="B232" s="49">
        <v>2</v>
      </c>
      <c r="C232" s="48" t="s">
        <v>69</v>
      </c>
      <c r="D232" s="7">
        <f t="shared" si="68"/>
        <v>11.546277465819436</v>
      </c>
      <c r="E232" s="7">
        <f t="shared" si="68"/>
        <v>12.034541053501686</v>
      </c>
      <c r="F232" s="7">
        <f t="shared" si="68"/>
        <v>11.492039000440933</v>
      </c>
      <c r="G232" s="7">
        <f t="shared" si="68"/>
        <v>11.408744214323944</v>
      </c>
      <c r="H232" s="7">
        <f t="shared" si="68"/>
        <v>11.570990013356612</v>
      </c>
      <c r="I232" s="7">
        <f t="shared" si="68"/>
        <v>12.013643982425121</v>
      </c>
      <c r="J232" s="7">
        <f t="shared" si="68"/>
        <v>12.50296416358877</v>
      </c>
      <c r="K232" s="7">
        <f t="shared" si="68"/>
        <v>12.143487581361539</v>
      </c>
      <c r="L232" s="7">
        <f t="shared" si="68"/>
        <v>11.83044241267803</v>
      </c>
      <c r="M232" s="7">
        <f t="shared" si="68"/>
        <v>11.009117079803532</v>
      </c>
      <c r="N232" s="52">
        <f t="shared" si="67"/>
        <v>11.755224696729959</v>
      </c>
      <c r="O232" s="7"/>
    </row>
    <row r="233" spans="1:15">
      <c r="A233" s="48">
        <v>4</v>
      </c>
      <c r="B233" s="48">
        <v>1</v>
      </c>
      <c r="C233" s="48" t="s">
        <v>70</v>
      </c>
      <c r="D233" s="7">
        <f t="shared" si="68"/>
        <v>1.307200493293674</v>
      </c>
      <c r="E233" s="7">
        <f t="shared" si="68"/>
        <v>1.2675290631469465</v>
      </c>
      <c r="F233" s="7">
        <f t="shared" si="68"/>
        <v>1.2382773563958047</v>
      </c>
      <c r="G233" s="7">
        <f t="shared" si="68"/>
        <v>1.2537285980585413</v>
      </c>
      <c r="H233" s="7">
        <f t="shared" si="68"/>
        <v>1.7294879567472323</v>
      </c>
      <c r="I233" s="7">
        <f t="shared" si="68"/>
        <v>2.0357702944385405</v>
      </c>
      <c r="J233" s="7">
        <f t="shared" si="68"/>
        <v>2.0996422851395109</v>
      </c>
      <c r="K233" s="7">
        <f t="shared" si="68"/>
        <v>1.6587752941164675</v>
      </c>
      <c r="L233" s="7">
        <f t="shared" si="68"/>
        <v>1.4240455590841099</v>
      </c>
      <c r="M233" s="7">
        <f t="shared" si="68"/>
        <v>1.3256548082078699</v>
      </c>
      <c r="N233" s="52">
        <f t="shared" si="67"/>
        <v>1.5340111708628699</v>
      </c>
      <c r="O233" s="7"/>
    </row>
    <row r="234" spans="1:15">
      <c r="A234" s="49">
        <v>4</v>
      </c>
      <c r="B234" s="49">
        <v>2</v>
      </c>
      <c r="C234" s="48" t="s">
        <v>70</v>
      </c>
      <c r="D234" s="7">
        <f t="shared" si="68"/>
        <v>5.541903170233657</v>
      </c>
      <c r="E234" s="7">
        <f t="shared" si="68"/>
        <v>5.7762565826210048</v>
      </c>
      <c r="F234" s="7">
        <f t="shared" si="68"/>
        <v>5.5158701631350873</v>
      </c>
      <c r="G234" s="7">
        <f t="shared" si="68"/>
        <v>5.4758909022337106</v>
      </c>
      <c r="H234" s="7">
        <f t="shared" si="68"/>
        <v>5.5537645295285687</v>
      </c>
      <c r="I234" s="7">
        <f t="shared" si="68"/>
        <v>5.7662265495830267</v>
      </c>
      <c r="J234" s="7">
        <f t="shared" si="68"/>
        <v>6.0010870984722944</v>
      </c>
      <c r="K234" s="7">
        <f t="shared" si="68"/>
        <v>5.8285479908189979</v>
      </c>
      <c r="L234" s="7">
        <f t="shared" si="68"/>
        <v>5.6782947150000851</v>
      </c>
      <c r="M234" s="7">
        <f t="shared" si="68"/>
        <v>5.2840806075074473</v>
      </c>
      <c r="N234" s="52">
        <f t="shared" si="67"/>
        <v>5.6421922309133885</v>
      </c>
      <c r="O234" s="7"/>
    </row>
    <row r="235" spans="1:15">
      <c r="A235" s="48">
        <v>4</v>
      </c>
      <c r="B235" s="48">
        <v>1</v>
      </c>
      <c r="C235" s="48" t="s">
        <v>71</v>
      </c>
      <c r="D235" s="7">
        <f t="shared" si="68"/>
        <v>4.4743054530725876</v>
      </c>
      <c r="E235" s="7">
        <f t="shared" si="68"/>
        <v>4.3385174869975058</v>
      </c>
      <c r="F235" s="7">
        <f t="shared" si="68"/>
        <v>4.2383943064297407</v>
      </c>
      <c r="G235" s="7">
        <f t="shared" si="68"/>
        <v>4.2912810481216246</v>
      </c>
      <c r="H235" s="7">
        <f t="shared" si="68"/>
        <v>5.9197173162013499</v>
      </c>
      <c r="I235" s="7">
        <f t="shared" si="68"/>
        <v>6.9680650950941851</v>
      </c>
      <c r="J235" s="7">
        <f t="shared" si="68"/>
        <v>7.1866871027801542</v>
      </c>
      <c r="K235" s="7">
        <f t="shared" si="68"/>
        <v>5.6776809540416897</v>
      </c>
      <c r="L235" s="7">
        <f t="shared" si="68"/>
        <v>4.874244496633918</v>
      </c>
      <c r="M235" s="7">
        <f t="shared" si="68"/>
        <v>4.5374711589278975</v>
      </c>
      <c r="N235" s="52">
        <f t="shared" si="67"/>
        <v>5.2506364418300659</v>
      </c>
      <c r="O235" s="7"/>
    </row>
    <row r="236" spans="1:15">
      <c r="A236" s="49">
        <v>4</v>
      </c>
      <c r="B236" s="49">
        <v>2</v>
      </c>
      <c r="C236" s="48" t="s">
        <v>71</v>
      </c>
      <c r="D236" s="7">
        <f t="shared" si="68"/>
        <v>1.7026432300670662</v>
      </c>
      <c r="E236" s="7">
        <f t="shared" si="68"/>
        <v>1.7746438115979064</v>
      </c>
      <c r="F236" s="7">
        <f t="shared" si="68"/>
        <v>1.6946450890073768</v>
      </c>
      <c r="G236" s="7">
        <f t="shared" si="68"/>
        <v>1.6823622295228535</v>
      </c>
      <c r="H236" s="7">
        <f t="shared" si="68"/>
        <v>1.7062874047273791</v>
      </c>
      <c r="I236" s="7">
        <f t="shared" si="68"/>
        <v>1.7715622767307535</v>
      </c>
      <c r="J236" s="7">
        <f t="shared" si="68"/>
        <v>1.8437186662043155</v>
      </c>
      <c r="K236" s="7">
        <f t="shared" si="68"/>
        <v>1.790709341691828</v>
      </c>
      <c r="L236" s="7">
        <f t="shared" si="68"/>
        <v>1.7445469106622573</v>
      </c>
      <c r="M236" s="7">
        <f t="shared" si="68"/>
        <v>1.6234322031869599</v>
      </c>
      <c r="N236" s="52">
        <f t="shared" si="67"/>
        <v>1.7334551163398693</v>
      </c>
      <c r="O236" s="7"/>
    </row>
    <row r="237" spans="1:15">
      <c r="A237" s="48">
        <v>4</v>
      </c>
      <c r="B237" s="48">
        <v>1</v>
      </c>
      <c r="C237" s="48" t="s">
        <v>72</v>
      </c>
      <c r="D237" s="7">
        <f t="shared" si="68"/>
        <v>3.1483953536639313</v>
      </c>
      <c r="E237" s="7">
        <f t="shared" si="68"/>
        <v>3.0528466241553818</v>
      </c>
      <c r="F237" s="7">
        <f t="shared" si="68"/>
        <v>2.9823938220836919</v>
      </c>
      <c r="G237" s="7">
        <f t="shared" si="68"/>
        <v>3.0196081726816835</v>
      </c>
      <c r="H237" s="7">
        <f t="shared" si="68"/>
        <v>4.1654756674096669</v>
      </c>
      <c r="I237" s="7">
        <f t="shared" si="68"/>
        <v>4.9031573725832622</v>
      </c>
      <c r="J237" s="7">
        <f t="shared" si="68"/>
        <v>5.0569932070890431</v>
      </c>
      <c r="K237" s="7">
        <f t="shared" si="68"/>
        <v>3.9951640590419597</v>
      </c>
      <c r="L237" s="7">
        <f t="shared" si="68"/>
        <v>3.4298169596994783</v>
      </c>
      <c r="M237" s="7">
        <f t="shared" si="68"/>
        <v>3.192842613000952</v>
      </c>
      <c r="N237" s="52">
        <f t="shared" si="67"/>
        <v>3.6946693851409051</v>
      </c>
      <c r="O237" s="7"/>
    </row>
    <row r="238" spans="1:15">
      <c r="A238" s="49">
        <v>4</v>
      </c>
      <c r="B238" s="49">
        <v>2</v>
      </c>
      <c r="C238" s="48" t="s">
        <v>72</v>
      </c>
      <c r="D238" s="7">
        <f t="shared" si="68"/>
        <v>1.3112461329744272</v>
      </c>
      <c r="E238" s="7">
        <f t="shared" si="68"/>
        <v>1.3666954969028324</v>
      </c>
      <c r="F238" s="7">
        <f t="shared" si="68"/>
        <v>1.305086573913373</v>
      </c>
      <c r="G238" s="7">
        <f t="shared" si="68"/>
        <v>1.2956272510696116</v>
      </c>
      <c r="H238" s="7">
        <f t="shared" si="68"/>
        <v>1.314052598737093</v>
      </c>
      <c r="I238" s="7">
        <f t="shared" si="68"/>
        <v>1.3643223334550669</v>
      </c>
      <c r="J238" s="7">
        <f t="shared" si="68"/>
        <v>1.4198916887937527</v>
      </c>
      <c r="K238" s="7">
        <f t="shared" si="68"/>
        <v>1.3790679445406202</v>
      </c>
      <c r="L238" s="7">
        <f t="shared" si="68"/>
        <v>1.3435171561503603</v>
      </c>
      <c r="M238" s="7">
        <f t="shared" si="68"/>
        <v>1.250243833225829</v>
      </c>
      <c r="N238" s="52">
        <f t="shared" si="67"/>
        <v>1.3349751009762967</v>
      </c>
      <c r="O238" s="7"/>
    </row>
    <row r="239" spans="1:15">
      <c r="A239" s="48">
        <v>4</v>
      </c>
      <c r="B239" s="48">
        <v>1</v>
      </c>
      <c r="C239" s="48">
        <v>1800</v>
      </c>
      <c r="D239" s="7">
        <f t="shared" si="68"/>
        <v>4.4025496807172972</v>
      </c>
      <c r="E239" s="7">
        <f t="shared" si="68"/>
        <v>4.2689393867936731</v>
      </c>
      <c r="F239" s="7">
        <f t="shared" si="68"/>
        <v>4.1704219115644596</v>
      </c>
      <c r="G239" s="7">
        <f t="shared" si="68"/>
        <v>4.2224604927904874</v>
      </c>
      <c r="H239" s="7">
        <f t="shared" si="68"/>
        <v>5.8247810422692003</v>
      </c>
      <c r="I239" s="7">
        <f t="shared" si="68"/>
        <v>6.8563161548475904</v>
      </c>
      <c r="J239" s="7">
        <f t="shared" si="68"/>
        <v>7.0714320561266755</v>
      </c>
      <c r="K239" s="7">
        <f t="shared" si="68"/>
        <v>5.5866262895094758</v>
      </c>
      <c r="L239" s="7">
        <f t="shared" si="68"/>
        <v>4.7960747824351913</v>
      </c>
      <c r="M239" s="7">
        <f t="shared" si="68"/>
        <v>4.4647023792896787</v>
      </c>
      <c r="N239" s="52">
        <f t="shared" si="67"/>
        <v>5.1664304176343725</v>
      </c>
      <c r="O239" s="7"/>
    </row>
    <row r="240" spans="1:15">
      <c r="A240" s="49">
        <v>4</v>
      </c>
      <c r="B240" s="49">
        <v>2</v>
      </c>
      <c r="C240" s="49">
        <v>1800</v>
      </c>
      <c r="D240" s="7">
        <f t="shared" si="68"/>
        <v>0.12544823942741559</v>
      </c>
      <c r="E240" s="7">
        <f t="shared" si="68"/>
        <v>0.13075313597373334</v>
      </c>
      <c r="F240" s="7">
        <f t="shared" si="68"/>
        <v>0.12485894820250605</v>
      </c>
      <c r="G240" s="7">
        <f t="shared" si="68"/>
        <v>0.12395396524996639</v>
      </c>
      <c r="H240" s="7">
        <f t="shared" si="68"/>
        <v>0.12571673683616766</v>
      </c>
      <c r="I240" s="7">
        <f t="shared" si="68"/>
        <v>0.13052609303426602</v>
      </c>
      <c r="J240" s="7">
        <f t="shared" si="68"/>
        <v>0.13584246927977028</v>
      </c>
      <c r="K240" s="7">
        <f t="shared" si="68"/>
        <v>0.13193682051207975</v>
      </c>
      <c r="L240" s="7">
        <f t="shared" si="68"/>
        <v>0.12853564074753152</v>
      </c>
      <c r="M240" s="7">
        <f t="shared" si="68"/>
        <v>0.11961208791318699</v>
      </c>
      <c r="N240" s="52">
        <f t="shared" si="67"/>
        <v>0.12771841371766238</v>
      </c>
      <c r="O240" s="7"/>
    </row>
    <row r="241" spans="1:15">
      <c r="A241" s="48">
        <v>5</v>
      </c>
      <c r="B241" s="48">
        <v>1</v>
      </c>
      <c r="C241" s="48">
        <v>600</v>
      </c>
      <c r="D241" s="7">
        <f t="shared" si="68"/>
        <v>0.11937216192768808</v>
      </c>
      <c r="E241" s="7">
        <f t="shared" si="68"/>
        <v>0.12079144961683873</v>
      </c>
      <c r="F241" s="7">
        <f t="shared" si="68"/>
        <v>0.12828860489276947</v>
      </c>
      <c r="G241" s="7">
        <f t="shared" si="68"/>
        <v>0.12776451465428618</v>
      </c>
      <c r="H241" s="7">
        <f t="shared" si="68"/>
        <v>0.11485472120916056</v>
      </c>
      <c r="I241" s="7">
        <f t="shared" si="68"/>
        <v>9.241063077015782E-2</v>
      </c>
      <c r="J241" s="7">
        <f t="shared" si="68"/>
        <v>9.2104664717559279E-2</v>
      </c>
      <c r="K241" s="7">
        <f t="shared" si="68"/>
        <v>0.11276823012789179</v>
      </c>
      <c r="L241" s="7">
        <f t="shared" si="68"/>
        <v>0.12918182836890393</v>
      </c>
      <c r="M241" s="7">
        <f t="shared" si="68"/>
        <v>0.13338145918763553</v>
      </c>
      <c r="N241" s="52">
        <f t="shared" si="67"/>
        <v>0.11709182654728914</v>
      </c>
      <c r="O241" s="7"/>
    </row>
    <row r="242" spans="1:15">
      <c r="A242" s="49">
        <v>5</v>
      </c>
      <c r="B242" s="49">
        <v>2</v>
      </c>
      <c r="C242" s="49">
        <v>600</v>
      </c>
      <c r="D242" s="7">
        <f t="shared" si="68"/>
        <v>4.3615048305006932</v>
      </c>
      <c r="E242" s="7">
        <f t="shared" si="68"/>
        <v>4.3276124186394647</v>
      </c>
      <c r="F242" s="7">
        <f t="shared" si="68"/>
        <v>4.2044035331674721</v>
      </c>
      <c r="G242" s="7">
        <f t="shared" si="68"/>
        <v>3.8086597829054871</v>
      </c>
      <c r="H242" s="7">
        <f t="shared" si="68"/>
        <v>3.5924959737258622</v>
      </c>
      <c r="I242" s="7">
        <f t="shared" si="68"/>
        <v>3.6025640137199315</v>
      </c>
      <c r="J242" s="7">
        <f t="shared" si="68"/>
        <v>3.8791360628639815</v>
      </c>
      <c r="K242" s="7">
        <f t="shared" si="68"/>
        <v>4.3939518306796037</v>
      </c>
      <c r="L242" s="7">
        <f t="shared" si="68"/>
        <v>4.7433427235431447</v>
      </c>
      <c r="M242" s="7">
        <f t="shared" si="68"/>
        <v>5.004114927746004</v>
      </c>
      <c r="N242" s="52">
        <f t="shared" si="67"/>
        <v>4.1917786097491643</v>
      </c>
      <c r="O242" s="7"/>
    </row>
    <row r="243" spans="1:15">
      <c r="A243" s="48">
        <v>5</v>
      </c>
      <c r="B243" s="48">
        <v>1</v>
      </c>
      <c r="C243" s="48">
        <v>1200</v>
      </c>
      <c r="D243" s="7">
        <f t="shared" si="68"/>
        <v>0.435914630348883</v>
      </c>
      <c r="E243" s="7">
        <f t="shared" si="68"/>
        <v>0.4410974825179641</v>
      </c>
      <c r="F243" s="7">
        <f t="shared" si="68"/>
        <v>0.46847505211208151</v>
      </c>
      <c r="G243" s="7">
        <f t="shared" si="68"/>
        <v>0.46656121727078664</v>
      </c>
      <c r="H243" s="7">
        <f t="shared" si="68"/>
        <v>0.41941816694284356</v>
      </c>
      <c r="I243" s="7">
        <f t="shared" si="68"/>
        <v>0.33745846018004372</v>
      </c>
      <c r="J243" s="7">
        <f t="shared" si="68"/>
        <v>0.33634115547043653</v>
      </c>
      <c r="K243" s="7">
        <f t="shared" si="68"/>
        <v>0.41179886966507057</v>
      </c>
      <c r="L243" s="7">
        <f t="shared" si="68"/>
        <v>0.47173686102238643</v>
      </c>
      <c r="M243" s="7">
        <f t="shared" si="68"/>
        <v>0.48707276921393056</v>
      </c>
      <c r="N243" s="52">
        <f t="shared" si="67"/>
        <v>0.42758746647444268</v>
      </c>
      <c r="O243" s="7"/>
    </row>
    <row r="244" spans="1:15">
      <c r="A244" s="49">
        <v>5</v>
      </c>
      <c r="B244" s="49">
        <v>2</v>
      </c>
      <c r="C244" s="49">
        <v>1200</v>
      </c>
      <c r="D244" s="7">
        <f t="shared" si="68"/>
        <v>2.664900375784244</v>
      </c>
      <c r="E244" s="7">
        <f t="shared" si="68"/>
        <v>2.6441919495379631</v>
      </c>
      <c r="F244" s="7">
        <f t="shared" si="68"/>
        <v>2.5689107294191316</v>
      </c>
      <c r="G244" s="7">
        <f t="shared" si="68"/>
        <v>2.3271093994257952</v>
      </c>
      <c r="H244" s="7">
        <f t="shared" si="68"/>
        <v>2.1950322749697371</v>
      </c>
      <c r="I244" s="7">
        <f t="shared" si="68"/>
        <v>2.2011838957076022</v>
      </c>
      <c r="J244" s="7">
        <f t="shared" si="68"/>
        <v>2.3701707445908546</v>
      </c>
      <c r="K244" s="7">
        <f t="shared" si="68"/>
        <v>2.6847256485582576</v>
      </c>
      <c r="L244" s="7">
        <f t="shared" si="68"/>
        <v>2.8982051603030037</v>
      </c>
      <c r="M244" s="7">
        <f t="shared" si="68"/>
        <v>3.0575382281273282</v>
      </c>
      <c r="N244" s="52">
        <f t="shared" si="67"/>
        <v>2.5611968406423915</v>
      </c>
      <c r="O244" s="7"/>
    </row>
    <row r="245" spans="1:15">
      <c r="A245" s="48">
        <v>5</v>
      </c>
      <c r="B245" s="48">
        <v>1</v>
      </c>
      <c r="C245" s="48">
        <v>1800</v>
      </c>
      <c r="D245" s="7">
        <f t="shared" si="68"/>
        <v>1.3932760742810046</v>
      </c>
      <c r="E245" s="7">
        <f t="shared" si="68"/>
        <v>1.4098415745440649</v>
      </c>
      <c r="F245" s="7">
        <f t="shared" si="68"/>
        <v>1.4973461225261273</v>
      </c>
      <c r="G245" s="7">
        <f t="shared" si="68"/>
        <v>1.4912290984373338</v>
      </c>
      <c r="H245" s="7">
        <f t="shared" si="68"/>
        <v>1.3405498609958677</v>
      </c>
      <c r="I245" s="7">
        <f t="shared" si="68"/>
        <v>1.0785891683797413</v>
      </c>
      <c r="J245" s="7">
        <f t="shared" si="68"/>
        <v>1.0750180243731011</v>
      </c>
      <c r="K245" s="7">
        <f t="shared" si="68"/>
        <v>1.3161969628344565</v>
      </c>
      <c r="L245" s="7">
        <f t="shared" si="68"/>
        <v>1.5077715590616414</v>
      </c>
      <c r="M245" s="7">
        <f t="shared" si="68"/>
        <v>1.5567883905076227</v>
      </c>
      <c r="N245" s="52">
        <f t="shared" si="67"/>
        <v>1.366660683594096</v>
      </c>
      <c r="O245" s="7"/>
    </row>
    <row r="246" spans="1:15">
      <c r="A246" s="49">
        <v>5</v>
      </c>
      <c r="B246" s="49">
        <v>2</v>
      </c>
      <c r="C246" s="49">
        <v>1800</v>
      </c>
      <c r="D246" s="7">
        <f t="shared" ref="D246:M246" si="69">D206*44/12</f>
        <v>0.50131089270263141</v>
      </c>
      <c r="E246" s="7">
        <f t="shared" si="69"/>
        <v>0.49741530255512562</v>
      </c>
      <c r="F246" s="7">
        <f t="shared" si="69"/>
        <v>0.48325368660713403</v>
      </c>
      <c r="G246" s="7">
        <f t="shared" si="69"/>
        <v>0.4377669428259634</v>
      </c>
      <c r="H246" s="7">
        <f t="shared" si="69"/>
        <v>0.41292109801753313</v>
      </c>
      <c r="I246" s="7">
        <f t="shared" si="69"/>
        <v>0.41407831744370394</v>
      </c>
      <c r="J246" s="7">
        <f t="shared" si="69"/>
        <v>0.44586747880915928</v>
      </c>
      <c r="K246" s="7">
        <f t="shared" si="69"/>
        <v>0.50504034738796422</v>
      </c>
      <c r="L246" s="7">
        <f t="shared" si="69"/>
        <v>0.54519929876151652</v>
      </c>
      <c r="M246" s="7">
        <f t="shared" si="69"/>
        <v>0.5751724276611494</v>
      </c>
      <c r="N246" s="52">
        <f t="shared" si="67"/>
        <v>0.48180257927718817</v>
      </c>
      <c r="O246" s="7"/>
    </row>
  </sheetData>
  <hyperlinks>
    <hyperlink ref="A3" r:id="rId1" display="http://idmbuwal.uvek.intra.admin.ch/fsc/openmx.asp?mx=COO.2002.100.7.5368468&amp;name=NIR%5FAbgang%5FForststatistk%5FBerechnung%5FJ%E4hrliche%5FNutzungsdaten"/>
    <hyperlink ref="T89" r:id="rId2" display="http://idmbuwal.uvek.intra.admin.ch/fsc/openmx.asp?mx=COO.2002.100.7.5454482&amp;name=LFI1%2D2%5FJ%E4hrliche%20Nutzung%20und%20Mortalit%E4t%20in%20Biomasse%5FSumme"/>
    <hyperlink ref="U87" r:id="rId3" display="http://idmbuwal.uvek.intra.admin.ch/fsc/openmx.asp?mx=COO.2002.100.7.5454480&amp;name=LFI1%5FBiomasse%5Fder%5Flebenden%5FB%E4ume%5FNetz1%2D2%5FSumme"/>
    <hyperlink ref="W88" r:id="rId4" display="http://idmbuwal.uvek.intra.admin.ch/fsc/openmx.asp?mx=COO.2002.100.7.5484088&amp;name=LFI1%2D2%5FWaldfl%E4che%20Gemnetz"/>
    <hyperlink ref="Q130" r:id="rId5" display="http://idmbuwal.uvek.intra.admin.ch/fsc/openmx.asp?mx=COO.2002.100.7.5454481&amp;name=LFI1%2D2%5FJ%E4hrliche%20Nutzung%20und%20Mortalit%E4t%20in%20Biomasse%5Fpro%5Fha"/>
  </hyperlinks>
  <pageMargins left="0.43307086614173229" right="0.27559055118110237" top="0.51181102362204722" bottom="0.55118110236220474" header="0.39370078740157483" footer="0.51181102362204722"/>
  <pageSetup paperSize="9" scale="85" orientation="landscape" r:id="rId6"/>
  <headerFooter alignWithMargins="0"/>
  <drawing r:id="rId7"/>
  <legacyDrawing r:id="rId8"/>
</worksheet>
</file>

<file path=xl/worksheets/sheet3.xml><?xml version="1.0" encoding="utf-8"?>
<worksheet xmlns="http://schemas.openxmlformats.org/spreadsheetml/2006/main" xmlns:r="http://schemas.openxmlformats.org/officeDocument/2006/relationships">
  <dimension ref="A1:BJ203"/>
  <sheetViews>
    <sheetView workbookViewId="0"/>
  </sheetViews>
  <sheetFormatPr baseColWidth="10" defaultColWidth="9.140625" defaultRowHeight="12.75"/>
  <cols>
    <col min="1" max="1" width="9.5703125" customWidth="1"/>
    <col min="2" max="2" width="12.85546875" customWidth="1"/>
    <col min="3" max="3" width="11.42578125" customWidth="1"/>
    <col min="4" max="13" width="12.42578125" customWidth="1"/>
    <col min="14" max="14" width="15.42578125" customWidth="1"/>
    <col min="15" max="15" width="14" customWidth="1"/>
    <col min="16" max="16" width="9.85546875" customWidth="1"/>
    <col min="17" max="17" width="12.85546875" customWidth="1"/>
    <col min="18" max="18" width="13.42578125" customWidth="1"/>
    <col min="19" max="19" width="10.140625" bestFit="1" customWidth="1"/>
    <col min="20" max="20" width="12.5703125" customWidth="1"/>
    <col min="21" max="21" width="13" customWidth="1"/>
    <col min="22" max="22" width="12.85546875" customWidth="1"/>
    <col min="23" max="23" width="17.85546875" customWidth="1"/>
    <col min="24" max="24" width="18.85546875" customWidth="1"/>
    <col min="25" max="25" width="12.140625" customWidth="1"/>
    <col min="26" max="26" width="12" customWidth="1"/>
    <col min="27" max="27" width="13.28515625" customWidth="1"/>
    <col min="28" max="29" width="12.7109375" customWidth="1"/>
    <col min="30" max="30" width="13.28515625" customWidth="1"/>
    <col min="31" max="31" width="12.140625" bestFit="1" customWidth="1"/>
    <col min="32" max="32" width="14.5703125" customWidth="1"/>
    <col min="33" max="33" width="12.28515625" customWidth="1"/>
    <col min="34" max="41" width="12.140625" bestFit="1" customWidth="1"/>
    <col min="42" max="43" width="13.140625" bestFit="1" customWidth="1"/>
    <col min="44" max="44" width="9.140625" customWidth="1"/>
    <col min="45" max="45" width="12.28515625" customWidth="1"/>
    <col min="46" max="46" width="11.140625" bestFit="1" customWidth="1"/>
  </cols>
  <sheetData>
    <row r="1" spans="1:44" s="12" customFormat="1">
      <c r="A1" s="11" t="s">
        <v>67</v>
      </c>
    </row>
    <row r="2" spans="1:44" s="12" customFormat="1">
      <c r="A2" s="11" t="s">
        <v>119</v>
      </c>
    </row>
    <row r="3" spans="1:44">
      <c r="A3" s="37" t="s">
        <v>66</v>
      </c>
    </row>
    <row r="5" spans="1:44" s="12" customFormat="1">
      <c r="A5" s="11" t="s">
        <v>61</v>
      </c>
      <c r="T5" s="11"/>
      <c r="U5" s="11"/>
      <c r="V5" s="11"/>
      <c r="W5" s="11"/>
      <c r="X5" s="11"/>
      <c r="Y5" s="11"/>
      <c r="Z5" s="11"/>
      <c r="AA5" s="11"/>
      <c r="AB5" s="11"/>
      <c r="AC5" s="11"/>
      <c r="AD5" s="11"/>
    </row>
    <row r="6" spans="1:44" s="15" customFormat="1">
      <c r="A6" s="14" t="s">
        <v>253</v>
      </c>
      <c r="S6" s="14"/>
      <c r="T6" s="14"/>
      <c r="U6" s="14"/>
      <c r="V6" s="14"/>
      <c r="W6" s="14"/>
      <c r="X6" s="14"/>
      <c r="Y6" s="14"/>
      <c r="Z6" s="14"/>
      <c r="AA6" s="14"/>
      <c r="AB6" s="14"/>
      <c r="AC6" s="14"/>
      <c r="AD6" s="14"/>
    </row>
    <row r="7" spans="1:44" s="13" customFormat="1">
      <c r="A7" s="17" t="s">
        <v>63</v>
      </c>
      <c r="S7" s="17"/>
      <c r="T7" s="17"/>
      <c r="U7" s="17"/>
      <c r="V7" s="17"/>
      <c r="W7" s="17"/>
      <c r="X7" s="17"/>
      <c r="Y7" s="17"/>
      <c r="Z7" s="17"/>
      <c r="AA7" s="17"/>
      <c r="AB7" s="17"/>
      <c r="AC7" s="17"/>
      <c r="AD7" s="17"/>
    </row>
    <row r="8" spans="1:44" s="13" customFormat="1">
      <c r="A8" s="17" t="s">
        <v>64</v>
      </c>
      <c r="S8" s="17"/>
      <c r="T8" s="17"/>
      <c r="U8" s="17"/>
      <c r="V8" s="17"/>
      <c r="W8" s="17"/>
      <c r="X8" s="17"/>
      <c r="Y8" s="17"/>
      <c r="Z8" s="17"/>
      <c r="AA8" s="17"/>
      <c r="AB8" s="17"/>
      <c r="AC8" s="17"/>
      <c r="AD8" s="17"/>
    </row>
    <row r="9" spans="1:44" s="13" customFormat="1">
      <c r="A9" s="17" t="s">
        <v>65</v>
      </c>
      <c r="S9" s="17"/>
      <c r="T9" s="17"/>
      <c r="U9" s="17"/>
      <c r="V9" s="17"/>
      <c r="W9" s="17"/>
      <c r="X9" s="17"/>
      <c r="Y9" s="17"/>
      <c r="Z9" s="17"/>
      <c r="AA9" s="17"/>
      <c r="AB9" s="17"/>
      <c r="AD9" s="17"/>
    </row>
    <row r="10" spans="1:44" s="13" customFormat="1">
      <c r="A10" s="17"/>
      <c r="S10" s="17"/>
      <c r="T10" s="17"/>
      <c r="U10" s="17"/>
      <c r="V10" s="17"/>
      <c r="W10" s="17"/>
      <c r="X10" s="17"/>
      <c r="Y10" s="17"/>
      <c r="Z10" s="17"/>
      <c r="AA10" s="17"/>
      <c r="AB10" s="17"/>
    </row>
    <row r="11" spans="1:44">
      <c r="D11" s="2"/>
      <c r="E11" s="2"/>
      <c r="F11" s="2"/>
      <c r="G11" s="2"/>
      <c r="H11" s="2"/>
      <c r="I11" s="2"/>
      <c r="J11" s="2"/>
      <c r="K11" s="2"/>
      <c r="L11" s="2"/>
      <c r="O11" s="13"/>
      <c r="P11" s="13"/>
      <c r="Q11" s="13"/>
      <c r="R11" s="13"/>
    </row>
    <row r="12" spans="1:44" ht="4.5" customHeight="1">
      <c r="O12" s="13"/>
      <c r="P12" s="13"/>
      <c r="Q12" s="13"/>
      <c r="R12" s="13"/>
    </row>
    <row r="13" spans="1:44">
      <c r="A13" s="2"/>
      <c r="B13" s="2"/>
      <c r="C13" s="2"/>
      <c r="D13" s="33" t="s">
        <v>49</v>
      </c>
      <c r="E13" s="33"/>
      <c r="F13" s="33"/>
      <c r="G13" s="33"/>
      <c r="H13" s="33"/>
      <c r="I13" s="33"/>
      <c r="J13" s="33"/>
      <c r="K13" s="33"/>
      <c r="L13" s="33"/>
      <c r="M13" s="33"/>
      <c r="N13" s="33"/>
      <c r="O13" s="33"/>
      <c r="P13" s="13"/>
      <c r="AO13" s="13"/>
      <c r="AP13" s="13"/>
      <c r="AQ13" s="13"/>
      <c r="AR13" s="13"/>
    </row>
    <row r="14" spans="1:44" ht="25.5">
      <c r="B14" s="2" t="s">
        <v>1</v>
      </c>
      <c r="C14" s="1" t="s">
        <v>2</v>
      </c>
      <c r="D14" s="86" t="s">
        <v>29</v>
      </c>
      <c r="E14" s="86" t="s">
        <v>28</v>
      </c>
      <c r="F14" s="86" t="s">
        <v>27</v>
      </c>
      <c r="G14" s="86" t="s">
        <v>26</v>
      </c>
      <c r="H14" s="86" t="s">
        <v>25</v>
      </c>
      <c r="I14" s="86" t="s">
        <v>24</v>
      </c>
      <c r="J14" s="86" t="s">
        <v>23</v>
      </c>
      <c r="K14" s="86" t="s">
        <v>22</v>
      </c>
      <c r="L14" s="86" t="s">
        <v>31</v>
      </c>
      <c r="M14" s="86" t="s">
        <v>33</v>
      </c>
      <c r="N14" s="95" t="s">
        <v>110</v>
      </c>
      <c r="O14" s="96" t="s">
        <v>111</v>
      </c>
      <c r="P14" s="13"/>
      <c r="AO14" s="13"/>
      <c r="AP14" s="13"/>
      <c r="AQ14" s="13"/>
      <c r="AR14" s="13"/>
    </row>
    <row r="15" spans="1:44">
      <c r="B15" s="21" t="s">
        <v>7</v>
      </c>
      <c r="C15" s="21" t="s">
        <v>5</v>
      </c>
      <c r="D15" s="26">
        <f>jährl_Abgänge_LF12_Kalib_stratu!Q36</f>
        <v>597544.33333333337</v>
      </c>
      <c r="E15" s="26">
        <f>jährl_Abgänge_LF12_Kalib_stratu!R36</f>
        <v>590296</v>
      </c>
      <c r="F15" s="26">
        <f>jährl_Abgänge_LF12_Kalib_stratu!S36</f>
        <v>575006.33333333337</v>
      </c>
      <c r="G15" s="26">
        <f>jährl_Abgänge_LF12_Kalib_stratu!T36</f>
        <v>602445.33333333337</v>
      </c>
      <c r="H15" s="26">
        <f>jährl_Abgänge_LF12_Kalib_stratu!U36</f>
        <v>733872.33333333337</v>
      </c>
      <c r="I15" s="26">
        <f>jährl_Abgänge_LF12_Kalib_stratu!V36</f>
        <v>680175.33333333337</v>
      </c>
      <c r="J15" s="26">
        <f>jährl_Abgänge_LF12_Kalib_stratu!W36</f>
        <v>626797.66666666663</v>
      </c>
      <c r="K15" s="26">
        <f>jährl_Abgänge_LF12_Kalib_stratu!X36</f>
        <v>481195</v>
      </c>
      <c r="L15" s="26">
        <f>jährl_Abgänge_LF12_Kalib_stratu!Y36</f>
        <v>551910</v>
      </c>
      <c r="M15" s="26">
        <f>jährl_Abgänge_LF12_Kalib_stratu!Z36</f>
        <v>622086.66666666663</v>
      </c>
      <c r="N15" s="28">
        <f>SUM(D15:M15)</f>
        <v>6061329.0000000009</v>
      </c>
      <c r="O15" s="29">
        <f>AVERAGE(D15:M15)</f>
        <v>606132.90000000014</v>
      </c>
      <c r="P15" s="13"/>
    </row>
    <row r="16" spans="1:44">
      <c r="B16" s="21"/>
      <c r="C16" s="21" t="s">
        <v>6</v>
      </c>
      <c r="D16" s="26">
        <f>jährl_Abgänge_LF12_Kalib_stratu!Q37</f>
        <v>393817</v>
      </c>
      <c r="E16" s="26">
        <f>jährl_Abgänge_LF12_Kalib_stratu!R37</f>
        <v>394443.33333333331</v>
      </c>
      <c r="F16" s="26">
        <f>jährl_Abgänge_LF12_Kalib_stratu!S37</f>
        <v>399475.66666666669</v>
      </c>
      <c r="G16" s="26">
        <f>jährl_Abgänge_LF12_Kalib_stratu!T37</f>
        <v>405236.66666666669</v>
      </c>
      <c r="H16" s="26">
        <f>jährl_Abgänge_LF12_Kalib_stratu!U37</f>
        <v>402682.33333333331</v>
      </c>
      <c r="I16" s="26">
        <f>jährl_Abgänge_LF12_Kalib_stratu!V37</f>
        <v>374860.66666666669</v>
      </c>
      <c r="J16" s="26">
        <f>jährl_Abgänge_LF12_Kalib_stratu!W37</f>
        <v>351804.66666666669</v>
      </c>
      <c r="K16" s="26">
        <f>jährl_Abgänge_LF12_Kalib_stratu!X37</f>
        <v>327775.66666666669</v>
      </c>
      <c r="L16" s="26">
        <f>jährl_Abgänge_LF12_Kalib_stratu!Y37</f>
        <v>316752.33333333331</v>
      </c>
      <c r="M16" s="26">
        <f>jährl_Abgänge_LF12_Kalib_stratu!Z37</f>
        <v>326861.66666666669</v>
      </c>
      <c r="N16" s="28">
        <f t="shared" ref="N16:N24" si="0">SUM(D16:M16)</f>
        <v>3693709.9999999995</v>
      </c>
      <c r="O16" s="29">
        <f t="shared" ref="O16:O24" si="1">AVERAGE(D16:M16)</f>
        <v>369370.99999999994</v>
      </c>
      <c r="P16" s="13"/>
    </row>
    <row r="17" spans="2:40">
      <c r="B17" s="21" t="s">
        <v>8</v>
      </c>
      <c r="C17" s="21" t="s">
        <v>5</v>
      </c>
      <c r="D17" s="26">
        <f>jährl_Abgänge_LF12_Kalib_stratu!Q38</f>
        <v>1241999.3333333333</v>
      </c>
      <c r="E17" s="26">
        <f>jährl_Abgänge_LF12_Kalib_stratu!R38</f>
        <v>1210678.3333333333</v>
      </c>
      <c r="F17" s="26">
        <f>jährl_Abgänge_LF12_Kalib_stratu!S38</f>
        <v>1191358.6666666667</v>
      </c>
      <c r="G17" s="26">
        <f>jährl_Abgänge_LF12_Kalib_stratu!T38</f>
        <v>1283403.6666666667</v>
      </c>
      <c r="H17" s="26">
        <f>jährl_Abgänge_LF12_Kalib_stratu!U38</f>
        <v>2196852.6666666665</v>
      </c>
      <c r="I17" s="26">
        <f>jährl_Abgänge_LF12_Kalib_stratu!V38</f>
        <v>2426715.3333333335</v>
      </c>
      <c r="J17" s="26">
        <f>jährl_Abgänge_LF12_Kalib_stratu!W38</f>
        <v>2447999.6666666665</v>
      </c>
      <c r="K17" s="26">
        <f>jährl_Abgänge_LF12_Kalib_stratu!X38</f>
        <v>1698974.6666666667</v>
      </c>
      <c r="L17" s="26">
        <f>jährl_Abgänge_LF12_Kalib_stratu!Y38</f>
        <v>1617068</v>
      </c>
      <c r="M17" s="26">
        <f>jährl_Abgänge_LF12_Kalib_stratu!Z38</f>
        <v>1751761.6666666667</v>
      </c>
      <c r="N17" s="28">
        <f t="shared" si="0"/>
        <v>17066812</v>
      </c>
      <c r="O17" s="29">
        <f t="shared" si="1"/>
        <v>1706681.2</v>
      </c>
      <c r="P17" s="13"/>
    </row>
    <row r="18" spans="2:40">
      <c r="B18" s="21"/>
      <c r="C18" s="21" t="s">
        <v>6</v>
      </c>
      <c r="D18" s="26">
        <f>jährl_Abgänge_LF12_Kalib_stratu!Q39</f>
        <v>556409</v>
      </c>
      <c r="E18" s="26">
        <f>jährl_Abgänge_LF12_Kalib_stratu!R39</f>
        <v>571578.66666666663</v>
      </c>
      <c r="F18" s="26">
        <f>jährl_Abgänge_LF12_Kalib_stratu!S39</f>
        <v>590605.66666666663</v>
      </c>
      <c r="G18" s="26">
        <f>jährl_Abgänge_LF12_Kalib_stratu!T39</f>
        <v>614399.33333333337</v>
      </c>
      <c r="H18" s="26">
        <f>jährl_Abgänge_LF12_Kalib_stratu!U39</f>
        <v>733718.33333333337</v>
      </c>
      <c r="I18" s="26">
        <f>jährl_Abgänge_LF12_Kalib_stratu!V39</f>
        <v>722712.66666666663</v>
      </c>
      <c r="J18" s="26">
        <f>jährl_Abgänge_LF12_Kalib_stratu!W39</f>
        <v>674297.66666666663</v>
      </c>
      <c r="K18" s="26">
        <f>jährl_Abgänge_LF12_Kalib_stratu!X39</f>
        <v>535598</v>
      </c>
      <c r="L18" s="26">
        <f>jährl_Abgänge_LF12_Kalib_stratu!Y39</f>
        <v>509351.66666666669</v>
      </c>
      <c r="M18" s="26">
        <f>jährl_Abgänge_LF12_Kalib_stratu!Z39</f>
        <v>549665</v>
      </c>
      <c r="N18" s="28">
        <f t="shared" si="0"/>
        <v>6058336</v>
      </c>
      <c r="O18" s="29">
        <f t="shared" si="1"/>
        <v>605833.6</v>
      </c>
      <c r="P18" s="13"/>
    </row>
    <row r="19" spans="2:40">
      <c r="B19" s="21" t="s">
        <v>9</v>
      </c>
      <c r="C19" s="21" t="s">
        <v>5</v>
      </c>
      <c r="D19" s="26">
        <f>jährl_Abgänge_LF12_Kalib_stratu!Q40</f>
        <v>742347.66666666663</v>
      </c>
      <c r="E19" s="26">
        <f>jährl_Abgänge_LF12_Kalib_stratu!R40</f>
        <v>723808</v>
      </c>
      <c r="F19" s="26">
        <f>jährl_Abgänge_LF12_Kalib_stratu!S40</f>
        <v>744730</v>
      </c>
      <c r="G19" s="26">
        <f>jährl_Abgänge_LF12_Kalib_stratu!T40</f>
        <v>801259.33333333337</v>
      </c>
      <c r="H19" s="26">
        <f>jährl_Abgänge_LF12_Kalib_stratu!U40</f>
        <v>1300811.3333333333</v>
      </c>
      <c r="I19" s="26">
        <f>jährl_Abgänge_LF12_Kalib_stratu!V40</f>
        <v>1514372.3333333333</v>
      </c>
      <c r="J19" s="26">
        <f>jährl_Abgänge_LF12_Kalib_stratu!W40</f>
        <v>1603283.3333333333</v>
      </c>
      <c r="K19" s="26">
        <f>jährl_Abgänge_LF12_Kalib_stratu!X40</f>
        <v>1254484.6666666667</v>
      </c>
      <c r="L19" s="26">
        <f>jährl_Abgänge_LF12_Kalib_stratu!Y40</f>
        <v>1135069.3333333333</v>
      </c>
      <c r="M19" s="26">
        <f>jährl_Abgänge_LF12_Kalib_stratu!Z40</f>
        <v>1108437.3333333333</v>
      </c>
      <c r="N19" s="28">
        <f t="shared" si="0"/>
        <v>10928603.333333334</v>
      </c>
      <c r="O19" s="29">
        <f t="shared" si="1"/>
        <v>1092860.3333333335</v>
      </c>
      <c r="P19" s="13"/>
    </row>
    <row r="20" spans="2:40">
      <c r="B20" s="21"/>
      <c r="C20" s="21" t="s">
        <v>6</v>
      </c>
      <c r="D20" s="26">
        <f>jährl_Abgänge_LF12_Kalib_stratu!Q41</f>
        <v>147125</v>
      </c>
      <c r="E20" s="26">
        <f>jährl_Abgänge_LF12_Kalib_stratu!R41</f>
        <v>152997</v>
      </c>
      <c r="F20" s="26">
        <f>jährl_Abgänge_LF12_Kalib_stratu!S41</f>
        <v>156410.33333333334</v>
      </c>
      <c r="G20" s="26">
        <f>jährl_Abgänge_LF12_Kalib_stratu!T41</f>
        <v>163970.66666666666</v>
      </c>
      <c r="H20" s="26">
        <f>jährl_Abgänge_LF12_Kalib_stratu!U41</f>
        <v>184017</v>
      </c>
      <c r="I20" s="26">
        <f>jährl_Abgänge_LF12_Kalib_stratu!V41</f>
        <v>181804.33333333334</v>
      </c>
      <c r="J20" s="26">
        <f>jährl_Abgänge_LF12_Kalib_stratu!W41</f>
        <v>168723.66666666666</v>
      </c>
      <c r="K20" s="26">
        <f>jährl_Abgänge_LF12_Kalib_stratu!X41</f>
        <v>144789.33333333334</v>
      </c>
      <c r="L20" s="26">
        <f>jährl_Abgänge_LF12_Kalib_stratu!Y41</f>
        <v>147134.33333333334</v>
      </c>
      <c r="M20" s="26">
        <f>jährl_Abgänge_LF12_Kalib_stratu!Z41</f>
        <v>162448.66666666666</v>
      </c>
      <c r="N20" s="28">
        <f t="shared" si="0"/>
        <v>1609420.3333333333</v>
      </c>
      <c r="O20" s="29">
        <f t="shared" si="1"/>
        <v>160942.03333333333</v>
      </c>
      <c r="P20" s="13"/>
    </row>
    <row r="21" spans="2:40">
      <c r="B21" s="21" t="s">
        <v>10</v>
      </c>
      <c r="C21" s="21" t="s">
        <v>5</v>
      </c>
      <c r="D21" s="26">
        <f>jährl_Abgänge_LF12_Kalib_stratu!Q42</f>
        <v>604935.33333333337</v>
      </c>
      <c r="E21" s="26">
        <f>jährl_Abgänge_LF12_Kalib_stratu!R42</f>
        <v>557039.33333333337</v>
      </c>
      <c r="F21" s="26">
        <f>jährl_Abgänge_LF12_Kalib_stratu!S42</f>
        <v>579222.66666666663</v>
      </c>
      <c r="G21" s="26">
        <f>jährl_Abgänge_LF12_Kalib_stratu!T42</f>
        <v>608468.33333333337</v>
      </c>
      <c r="H21" s="26">
        <f>jährl_Abgänge_LF12_Kalib_stratu!U42</f>
        <v>562665.33333333337</v>
      </c>
      <c r="I21" s="26">
        <f>jährl_Abgänge_LF12_Kalib_stratu!V42</f>
        <v>513772.33333333331</v>
      </c>
      <c r="J21" s="26">
        <f>jährl_Abgänge_LF12_Kalib_stratu!W42</f>
        <v>491872.33333333331</v>
      </c>
      <c r="K21" s="26">
        <f>jährl_Abgänge_LF12_Kalib_stratu!X42</f>
        <v>542312</v>
      </c>
      <c r="L21" s="26">
        <f>jährl_Abgänge_LF12_Kalib_stratu!Y42</f>
        <v>534976</v>
      </c>
      <c r="M21" s="26">
        <f>jährl_Abgänge_LF12_Kalib_stratu!Z42</f>
        <v>530563</v>
      </c>
      <c r="N21" s="28">
        <f t="shared" si="0"/>
        <v>5525826.6666666679</v>
      </c>
      <c r="O21" s="29">
        <f t="shared" si="1"/>
        <v>552582.66666666674</v>
      </c>
      <c r="P21" s="13"/>
    </row>
    <row r="22" spans="2:40">
      <c r="B22" s="21"/>
      <c r="C22" s="21" t="s">
        <v>6</v>
      </c>
      <c r="D22" s="26">
        <f>jährl_Abgänge_LF12_Kalib_stratu!Q43</f>
        <v>61094.666666666664</v>
      </c>
      <c r="E22" s="26">
        <f>jährl_Abgänge_LF12_Kalib_stratu!R43</f>
        <v>60012.666666666664</v>
      </c>
      <c r="F22" s="26">
        <f>jährl_Abgänge_LF12_Kalib_stratu!S43</f>
        <v>77390.666666666672</v>
      </c>
      <c r="G22" s="26">
        <f>jährl_Abgänge_LF12_Kalib_stratu!T43</f>
        <v>80428</v>
      </c>
      <c r="H22" s="26">
        <f>jährl_Abgänge_LF12_Kalib_stratu!U43</f>
        <v>78246.333333333328</v>
      </c>
      <c r="I22" s="26">
        <f>jährl_Abgänge_LF12_Kalib_stratu!V43</f>
        <v>62014.333333333336</v>
      </c>
      <c r="J22" s="26">
        <f>jährl_Abgänge_LF12_Kalib_stratu!W43</f>
        <v>60186.666666666664</v>
      </c>
      <c r="K22" s="26">
        <f>jährl_Abgänge_LF12_Kalib_stratu!X43</f>
        <v>62064.666666666664</v>
      </c>
      <c r="L22" s="26">
        <f>jährl_Abgänge_LF12_Kalib_stratu!Y43</f>
        <v>65377.333333333336</v>
      </c>
      <c r="M22" s="26">
        <f>jährl_Abgänge_LF12_Kalib_stratu!Z43</f>
        <v>67810.666666666672</v>
      </c>
      <c r="N22" s="28">
        <f t="shared" si="0"/>
        <v>674626</v>
      </c>
      <c r="O22" s="29">
        <f t="shared" si="1"/>
        <v>67462.600000000006</v>
      </c>
      <c r="P22" s="13"/>
    </row>
    <row r="23" spans="2:40">
      <c r="B23" s="21" t="s">
        <v>11</v>
      </c>
      <c r="C23" s="21" t="s">
        <v>5</v>
      </c>
      <c r="D23" s="26">
        <f>jährl_Abgänge_LF12_Kalib_stratu!Q44</f>
        <v>46972.333333333336</v>
      </c>
      <c r="E23" s="26">
        <f>jährl_Abgänge_LF12_Kalib_stratu!R44</f>
        <v>53658</v>
      </c>
      <c r="F23" s="26">
        <f>jährl_Abgänge_LF12_Kalib_stratu!S44</f>
        <v>53319</v>
      </c>
      <c r="G23" s="26">
        <f>jährl_Abgänge_LF12_Kalib_stratu!T44</f>
        <v>52075</v>
      </c>
      <c r="H23" s="26">
        <f>jährl_Abgänge_LF12_Kalib_stratu!U44</f>
        <v>38806</v>
      </c>
      <c r="I23" s="26">
        <f>jährl_Abgänge_LF12_Kalib_stratu!V44</f>
        <v>29343</v>
      </c>
      <c r="J23" s="26">
        <f>jährl_Abgänge_LF12_Kalib_stratu!W44</f>
        <v>24903</v>
      </c>
      <c r="K23" s="26">
        <f>jährl_Abgänge_LF12_Kalib_stratu!X44</f>
        <v>30194.666666666668</v>
      </c>
      <c r="L23" s="26">
        <f>jährl_Abgänge_LF12_Kalib_stratu!Y44</f>
        <v>32780.666666666664</v>
      </c>
      <c r="M23" s="26">
        <f>jährl_Abgänge_LF12_Kalib_stratu!Z44</f>
        <v>34189.333333333336</v>
      </c>
      <c r="N23" s="28">
        <f t="shared" si="0"/>
        <v>396241.00000000006</v>
      </c>
      <c r="O23" s="29">
        <f t="shared" si="1"/>
        <v>39624.100000000006</v>
      </c>
      <c r="P23" s="13"/>
    </row>
    <row r="24" spans="2:40">
      <c r="B24" s="21"/>
      <c r="C24" s="21" t="s">
        <v>6</v>
      </c>
      <c r="D24" s="26">
        <f>jährl_Abgänge_LF12_Kalib_stratu!Q45</f>
        <v>35501.333333333336</v>
      </c>
      <c r="E24" s="26">
        <f>jährl_Abgänge_LF12_Kalib_stratu!R45</f>
        <v>37649</v>
      </c>
      <c r="F24" s="26">
        <f>jährl_Abgänge_LF12_Kalib_stratu!S45</f>
        <v>40187.666666666664</v>
      </c>
      <c r="G24" s="26">
        <f>jährl_Abgänge_LF12_Kalib_stratu!T45</f>
        <v>40285</v>
      </c>
      <c r="H24" s="26">
        <f>jährl_Abgänge_LF12_Kalib_stratu!U45</f>
        <v>38571.666666666664</v>
      </c>
      <c r="I24" s="26">
        <f>jährl_Abgänge_LF12_Kalib_stratu!V45</f>
        <v>36650.666666666664</v>
      </c>
      <c r="J24" s="26">
        <f>jährl_Abgänge_LF12_Kalib_stratu!W45</f>
        <v>35521.666666666664</v>
      </c>
      <c r="K24" s="26">
        <f>jährl_Abgänge_LF12_Kalib_stratu!X45</f>
        <v>35667.333333333336</v>
      </c>
      <c r="L24" s="26">
        <f>jährl_Abgänge_LF12_Kalib_stratu!Y45</f>
        <v>35617</v>
      </c>
      <c r="M24" s="26">
        <f>jährl_Abgänge_LF12_Kalib_stratu!Z45</f>
        <v>34890.333333333336</v>
      </c>
      <c r="N24" s="28">
        <f t="shared" si="0"/>
        <v>370541.66666666663</v>
      </c>
      <c r="O24" s="29">
        <f t="shared" si="1"/>
        <v>37054.166666666664</v>
      </c>
      <c r="P24" s="13"/>
    </row>
    <row r="25" spans="2:40">
      <c r="B25" s="4"/>
      <c r="C25" s="4"/>
      <c r="D25" s="31">
        <f>SUM(D15:D24)</f>
        <v>4427745.9999999991</v>
      </c>
      <c r="E25" s="31">
        <f t="shared" ref="E25:O25" si="2">SUM(E15:E24)</f>
        <v>4352160.333333333</v>
      </c>
      <c r="F25" s="31">
        <f t="shared" si="2"/>
        <v>4407706.6666666679</v>
      </c>
      <c r="G25" s="31">
        <f t="shared" si="2"/>
        <v>4651971.333333334</v>
      </c>
      <c r="H25" s="31">
        <f t="shared" si="2"/>
        <v>6270243.333333333</v>
      </c>
      <c r="I25" s="31">
        <f t="shared" si="2"/>
        <v>6542420.9999999991</v>
      </c>
      <c r="J25" s="31">
        <f t="shared" si="2"/>
        <v>6485390.333333334</v>
      </c>
      <c r="K25" s="31">
        <f t="shared" si="2"/>
        <v>5113056</v>
      </c>
      <c r="L25" s="31">
        <f t="shared" si="2"/>
        <v>4946036.666666666</v>
      </c>
      <c r="M25" s="31">
        <f t="shared" si="2"/>
        <v>5188714.333333333</v>
      </c>
      <c r="N25" s="28">
        <f>SUM(N15:N24)</f>
        <v>52385446.000000007</v>
      </c>
      <c r="O25" s="28">
        <f t="shared" si="2"/>
        <v>5238544.5999999996</v>
      </c>
      <c r="P25" s="13"/>
    </row>
    <row r="26" spans="2:40">
      <c r="B26" s="3"/>
      <c r="C26" s="3"/>
      <c r="D26" s="75"/>
      <c r="E26" s="75"/>
      <c r="F26" s="75"/>
      <c r="G26" s="75"/>
      <c r="H26" s="75"/>
      <c r="I26" s="75"/>
      <c r="J26" s="75"/>
      <c r="K26" s="75"/>
      <c r="L26" s="75"/>
      <c r="M26" s="75"/>
      <c r="N26" s="74">
        <f>SUM(D25:M25)</f>
        <v>52385446</v>
      </c>
      <c r="O26" s="13"/>
      <c r="P26" s="13"/>
      <c r="Q26" s="13"/>
      <c r="R26" s="13"/>
      <c r="S26" s="18"/>
      <c r="AC26" s="17"/>
      <c r="AD26" s="16"/>
      <c r="AE26" s="16"/>
      <c r="AF26" s="16"/>
      <c r="AG26" s="16"/>
      <c r="AH26" s="16"/>
      <c r="AI26" s="16"/>
      <c r="AJ26" s="16"/>
      <c r="AK26" s="16"/>
      <c r="AL26" s="16"/>
      <c r="AM26" s="16"/>
      <c r="AN26" s="16"/>
    </row>
    <row r="27" spans="2:40">
      <c r="B27" s="4"/>
      <c r="C27" s="4"/>
      <c r="D27" s="4"/>
      <c r="E27" s="4"/>
      <c r="F27" s="4"/>
      <c r="G27" s="4"/>
      <c r="H27" s="4"/>
      <c r="I27" s="4"/>
      <c r="J27" s="4"/>
      <c r="K27" s="4"/>
      <c r="L27" s="4"/>
      <c r="M27" s="4"/>
      <c r="N27" s="4"/>
      <c r="O27" s="13"/>
      <c r="P27" s="13"/>
      <c r="Q27" s="13"/>
      <c r="R27" s="13"/>
      <c r="S27" s="18"/>
      <c r="AC27" s="17"/>
      <c r="AD27" s="16"/>
      <c r="AE27" s="16"/>
      <c r="AF27" s="16"/>
      <c r="AG27" s="16"/>
      <c r="AH27" s="16"/>
      <c r="AI27" s="16"/>
      <c r="AJ27" s="16"/>
      <c r="AK27" s="16"/>
      <c r="AL27" s="16"/>
      <c r="AM27" s="16"/>
      <c r="AN27" s="16"/>
    </row>
    <row r="28" spans="2:40">
      <c r="B28" s="3"/>
      <c r="C28" s="3"/>
      <c r="D28" s="33" t="s">
        <v>48</v>
      </c>
      <c r="E28" s="33"/>
      <c r="F28" s="33"/>
      <c r="G28" s="33"/>
      <c r="H28" s="33"/>
      <c r="I28" s="33"/>
      <c r="J28" s="33"/>
      <c r="K28" s="33"/>
      <c r="L28" s="33"/>
      <c r="M28" s="33"/>
      <c r="N28" s="33"/>
      <c r="O28" s="33"/>
      <c r="P28" s="13"/>
      <c r="Q28" s="13"/>
      <c r="R28" s="13"/>
      <c r="S28" s="18"/>
      <c r="AD28" s="16"/>
      <c r="AE28" s="16"/>
      <c r="AF28" s="16"/>
      <c r="AG28" s="16"/>
      <c r="AH28" s="16"/>
      <c r="AI28" s="16"/>
      <c r="AJ28" s="16"/>
      <c r="AK28" s="16"/>
      <c r="AL28" s="16"/>
      <c r="AM28" s="16"/>
      <c r="AN28" s="16"/>
    </row>
    <row r="29" spans="2:40">
      <c r="B29" s="2" t="s">
        <v>1</v>
      </c>
      <c r="C29" s="1" t="s">
        <v>2</v>
      </c>
      <c r="D29" s="86" t="s">
        <v>29</v>
      </c>
      <c r="E29" s="86" t="s">
        <v>28</v>
      </c>
      <c r="F29" s="86" t="s">
        <v>27</v>
      </c>
      <c r="G29" s="86" t="s">
        <v>26</v>
      </c>
      <c r="H29" s="86" t="s">
        <v>25</v>
      </c>
      <c r="I29" s="86" t="s">
        <v>24</v>
      </c>
      <c r="J29" s="86" t="s">
        <v>23</v>
      </c>
      <c r="K29" s="86" t="s">
        <v>22</v>
      </c>
      <c r="L29" s="86" t="s">
        <v>31</v>
      </c>
      <c r="M29" s="86" t="s">
        <v>33</v>
      </c>
      <c r="N29" s="32" t="s">
        <v>36</v>
      </c>
      <c r="O29" s="46"/>
      <c r="P29" s="13"/>
      <c r="Q29" s="13"/>
      <c r="R29" s="13"/>
      <c r="S29" s="18"/>
      <c r="AD29" s="16"/>
      <c r="AE29" s="16"/>
      <c r="AF29" s="16"/>
      <c r="AG29" s="16"/>
      <c r="AH29" s="16"/>
      <c r="AI29" s="16"/>
      <c r="AJ29" s="16"/>
      <c r="AK29" s="16"/>
      <c r="AL29" s="16"/>
      <c r="AM29" s="16"/>
      <c r="AN29" s="16"/>
    </row>
    <row r="30" spans="2:40">
      <c r="B30" s="21" t="s">
        <v>7</v>
      </c>
      <c r="C30" s="21" t="s">
        <v>5</v>
      </c>
      <c r="D30" s="43">
        <f>D15/$O15</f>
        <v>0.98583055520222251</v>
      </c>
      <c r="E30" s="43">
        <f>E15/$O15</f>
        <v>0.97387223165084735</v>
      </c>
      <c r="F30" s="43">
        <f t="shared" ref="F30:M30" si="3">F15/$O15</f>
        <v>0.94864729060793973</v>
      </c>
      <c r="G30" s="43">
        <f t="shared" si="3"/>
        <v>0.99391624070122775</v>
      </c>
      <c r="H30" s="43">
        <f t="shared" si="3"/>
        <v>1.2107449262914671</v>
      </c>
      <c r="I30" s="43">
        <f t="shared" si="3"/>
        <v>1.1221554436878995</v>
      </c>
      <c r="J30" s="43">
        <f t="shared" si="3"/>
        <v>1.0340927982405617</v>
      </c>
      <c r="K30" s="43">
        <f t="shared" si="3"/>
        <v>0.79387705237580719</v>
      </c>
      <c r="L30" s="43">
        <f t="shared" si="3"/>
        <v>0.91054288589185617</v>
      </c>
      <c r="M30" s="43">
        <f t="shared" si="3"/>
        <v>1.026320575350169</v>
      </c>
      <c r="N30" s="44">
        <f>AVERAGE(D30:M30)</f>
        <v>0.99999999999999978</v>
      </c>
      <c r="O30" s="13"/>
      <c r="P30" s="13"/>
      <c r="Q30" s="13"/>
      <c r="R30" s="13"/>
      <c r="S30" s="18"/>
      <c r="AD30" s="16"/>
      <c r="AE30" s="16"/>
      <c r="AF30" s="16"/>
      <c r="AG30" s="16"/>
      <c r="AH30" s="16"/>
      <c r="AI30" s="16"/>
      <c r="AJ30" s="16"/>
      <c r="AK30" s="16"/>
      <c r="AL30" s="16"/>
      <c r="AM30" s="16"/>
      <c r="AN30" s="16"/>
    </row>
    <row r="31" spans="2:40">
      <c r="B31" s="21"/>
      <c r="C31" s="21" t="s">
        <v>6</v>
      </c>
      <c r="D31" s="43">
        <f>D16/$O16</f>
        <v>1.0661827809979669</v>
      </c>
      <c r="E31" s="43">
        <f t="shared" ref="E31:M32" si="4">E16/$O16</f>
        <v>1.0678784564390096</v>
      </c>
      <c r="F31" s="43">
        <f t="shared" si="4"/>
        <v>1.0815025182449807</v>
      </c>
      <c r="G31" s="43">
        <f t="shared" si="4"/>
        <v>1.0970993030494185</v>
      </c>
      <c r="H31" s="43">
        <f t="shared" si="4"/>
        <v>1.090183943334299</v>
      </c>
      <c r="I31" s="43">
        <f t="shared" si="4"/>
        <v>1.0148622026814957</v>
      </c>
      <c r="J31" s="43">
        <f t="shared" si="4"/>
        <v>0.95244257580228753</v>
      </c>
      <c r="K31" s="43">
        <f t="shared" si="4"/>
        <v>0.88738874103994825</v>
      </c>
      <c r="L31" s="43">
        <f t="shared" si="4"/>
        <v>0.85754521425161523</v>
      </c>
      <c r="M31" s="43">
        <f t="shared" si="4"/>
        <v>0.88491426415898033</v>
      </c>
      <c r="N31" s="44">
        <f t="shared" ref="N31:N41" si="5">AVERAGE(D31:M31)</f>
        <v>1.0000000000000004</v>
      </c>
      <c r="O31" s="13"/>
      <c r="P31" s="13"/>
      <c r="Q31" s="13"/>
      <c r="R31" s="13"/>
      <c r="S31" s="18"/>
      <c r="AD31" s="16"/>
      <c r="AE31" s="16"/>
      <c r="AF31" s="16"/>
      <c r="AG31" s="16"/>
      <c r="AH31" s="16"/>
      <c r="AI31" s="16"/>
      <c r="AJ31" s="16"/>
      <c r="AK31" s="16"/>
      <c r="AL31" s="16"/>
      <c r="AM31" s="16"/>
      <c r="AN31" s="16"/>
    </row>
    <row r="32" spans="2:40">
      <c r="B32" s="21" t="s">
        <v>8</v>
      </c>
      <c r="C32" s="21" t="s">
        <v>5</v>
      </c>
      <c r="D32" s="43">
        <f>D17/$O17</f>
        <v>0.72772778731806109</v>
      </c>
      <c r="E32" s="43">
        <f t="shared" si="4"/>
        <v>0.70937579515924432</v>
      </c>
      <c r="F32" s="43">
        <f t="shared" si="4"/>
        <v>0.6980557743687964</v>
      </c>
      <c r="G32" s="43">
        <f t="shared" si="4"/>
        <v>0.75198793229026417</v>
      </c>
      <c r="H32" s="43">
        <f t="shared" si="4"/>
        <v>1.2872073979995013</v>
      </c>
      <c r="I32" s="43">
        <f t="shared" si="4"/>
        <v>1.4218914073309845</v>
      </c>
      <c r="J32" s="43">
        <f t="shared" si="4"/>
        <v>1.4343625901935679</v>
      </c>
      <c r="K32" s="43">
        <f t="shared" si="4"/>
        <v>0.99548449157737651</v>
      </c>
      <c r="L32" s="43">
        <f t="shared" si="4"/>
        <v>0.94749271275736791</v>
      </c>
      <c r="M32" s="43">
        <f t="shared" si="4"/>
        <v>1.0264141110048361</v>
      </c>
      <c r="N32" s="44">
        <f t="shared" si="5"/>
        <v>1.0000000000000002</v>
      </c>
      <c r="O32" s="13"/>
      <c r="P32" s="13"/>
      <c r="Q32" s="13"/>
      <c r="R32" s="13"/>
      <c r="S32" s="18"/>
      <c r="AD32" s="16"/>
      <c r="AE32" s="16"/>
      <c r="AF32" s="16"/>
      <c r="AG32" s="16"/>
      <c r="AH32" s="16"/>
      <c r="AI32" s="16"/>
      <c r="AJ32" s="16"/>
      <c r="AK32" s="16"/>
      <c r="AL32" s="16"/>
      <c r="AM32" s="16"/>
      <c r="AN32" s="16"/>
    </row>
    <row r="33" spans="1:62">
      <c r="B33" s="21"/>
      <c r="C33" s="21" t="s">
        <v>6</v>
      </c>
      <c r="D33" s="43">
        <f t="shared" ref="D33:M39" si="6">D18/$O18</f>
        <v>0.9184188529655668</v>
      </c>
      <c r="E33" s="43">
        <f t="shared" si="6"/>
        <v>0.94345818169653628</v>
      </c>
      <c r="F33" s="43">
        <f t="shared" si="6"/>
        <v>0.97486449524533902</v>
      </c>
      <c r="G33" s="43">
        <f t="shared" si="6"/>
        <v>1.0141387558123771</v>
      </c>
      <c r="H33" s="43">
        <f t="shared" si="6"/>
        <v>1.2110888754491884</v>
      </c>
      <c r="I33" s="43">
        <f t="shared" si="6"/>
        <v>1.192922721134428</v>
      </c>
      <c r="J33" s="43">
        <f t="shared" si="6"/>
        <v>1.1130080382908223</v>
      </c>
      <c r="K33" s="43">
        <f t="shared" si="6"/>
        <v>0.88406783644882025</v>
      </c>
      <c r="L33" s="43">
        <f t="shared" si="6"/>
        <v>0.84074515950694495</v>
      </c>
      <c r="M33" s="43">
        <f t="shared" si="6"/>
        <v>0.90728708344997711</v>
      </c>
      <c r="N33" s="44">
        <f t="shared" si="5"/>
        <v>1</v>
      </c>
      <c r="O33" s="13"/>
      <c r="P33" s="13"/>
      <c r="Q33" s="13"/>
      <c r="R33" s="13"/>
      <c r="S33" s="18"/>
      <c r="AD33" s="16"/>
      <c r="AE33" s="16"/>
      <c r="AF33" s="16"/>
      <c r="AG33" s="16"/>
      <c r="AH33" s="16"/>
      <c r="AI33" s="16"/>
      <c r="AJ33" s="16"/>
      <c r="AK33" s="16"/>
      <c r="AL33" s="16"/>
      <c r="AM33" s="16"/>
      <c r="AN33" s="16"/>
    </row>
    <row r="34" spans="1:62">
      <c r="B34" s="21" t="s">
        <v>9</v>
      </c>
      <c r="C34" s="21" t="s">
        <v>5</v>
      </c>
      <c r="D34" s="43">
        <f t="shared" si="6"/>
        <v>0.67927039167249481</v>
      </c>
      <c r="E34" s="43">
        <f t="shared" si="6"/>
        <v>0.66230604032659246</v>
      </c>
      <c r="F34" s="43">
        <f t="shared" si="6"/>
        <v>0.68145029816252811</v>
      </c>
      <c r="G34" s="43">
        <f t="shared" si="6"/>
        <v>0.73317633451789044</v>
      </c>
      <c r="H34" s="43">
        <f t="shared" si="6"/>
        <v>1.1902814052786859</v>
      </c>
      <c r="I34" s="43">
        <f t="shared" si="6"/>
        <v>1.3856961289045471</v>
      </c>
      <c r="J34" s="43">
        <f t="shared" si="6"/>
        <v>1.4670523619822109</v>
      </c>
      <c r="K34" s="43">
        <f t="shared" si="6"/>
        <v>1.1478911150891193</v>
      </c>
      <c r="L34" s="43">
        <f t="shared" si="6"/>
        <v>1.0386225016249406</v>
      </c>
      <c r="M34" s="43">
        <f t="shared" si="6"/>
        <v>1.0142534224409887</v>
      </c>
      <c r="N34" s="44">
        <f t="shared" si="5"/>
        <v>0.99999999999999978</v>
      </c>
      <c r="O34" s="13"/>
      <c r="P34" s="13"/>
      <c r="Q34" s="13"/>
      <c r="R34" s="13"/>
      <c r="S34" s="18"/>
      <c r="AD34" s="16"/>
      <c r="AE34" s="16"/>
      <c r="AF34" s="16"/>
      <c r="AG34" s="16"/>
      <c r="AH34" s="16"/>
      <c r="AI34" s="16"/>
      <c r="AJ34" s="16"/>
      <c r="AK34" s="16"/>
      <c r="AL34" s="16"/>
      <c r="AM34" s="16"/>
      <c r="AN34" s="16"/>
    </row>
    <row r="35" spans="1:62">
      <c r="B35" s="21"/>
      <c r="C35" s="21" t="s">
        <v>6</v>
      </c>
      <c r="D35" s="43">
        <f t="shared" si="6"/>
        <v>0.91414900727197645</v>
      </c>
      <c r="E35" s="43">
        <f t="shared" si="6"/>
        <v>0.95063419313910336</v>
      </c>
      <c r="F35" s="43">
        <f t="shared" si="6"/>
        <v>0.97184265722172036</v>
      </c>
      <c r="G35" s="43">
        <f t="shared" si="6"/>
        <v>1.0188181624812742</v>
      </c>
      <c r="H35" s="43">
        <f t="shared" si="6"/>
        <v>1.1433743950461668</v>
      </c>
      <c r="I35" s="43">
        <f t="shared" si="6"/>
        <v>1.1296261738957361</v>
      </c>
      <c r="J35" s="43">
        <f t="shared" si="6"/>
        <v>1.0483505344885042</v>
      </c>
      <c r="K35" s="43">
        <f t="shared" si="6"/>
        <v>0.89963653580450609</v>
      </c>
      <c r="L35" s="43">
        <f t="shared" si="6"/>
        <v>0.91420699916595238</v>
      </c>
      <c r="M35" s="43">
        <f t="shared" si="6"/>
        <v>1.0093613414850606</v>
      </c>
      <c r="N35" s="44">
        <f t="shared" si="5"/>
        <v>1</v>
      </c>
      <c r="O35" s="13"/>
      <c r="P35" s="13"/>
      <c r="Q35" s="13"/>
      <c r="R35" s="13"/>
      <c r="S35" s="18"/>
      <c r="AD35" s="16"/>
      <c r="AE35" s="16"/>
      <c r="AF35" s="16"/>
      <c r="AG35" s="16"/>
      <c r="AH35" s="16"/>
      <c r="AI35" s="16"/>
      <c r="AJ35" s="16"/>
      <c r="AK35" s="16"/>
      <c r="AL35" s="16"/>
      <c r="AM35" s="16"/>
      <c r="AN35" s="16"/>
    </row>
    <row r="36" spans="1:62">
      <c r="B36" s="21" t="s">
        <v>10</v>
      </c>
      <c r="C36" s="21" t="s">
        <v>5</v>
      </c>
      <c r="D36" s="43">
        <f t="shared" si="6"/>
        <v>1.0947417822250425</v>
      </c>
      <c r="E36" s="43">
        <f t="shared" si="6"/>
        <v>1.0080651582749609</v>
      </c>
      <c r="F36" s="43">
        <f t="shared" si="6"/>
        <v>1.0482099812516736</v>
      </c>
      <c r="G36" s="43">
        <f t="shared" si="6"/>
        <v>1.1011353957296284</v>
      </c>
      <c r="H36" s="43">
        <f t="shared" si="6"/>
        <v>1.0182464403516094</v>
      </c>
      <c r="I36" s="43">
        <f t="shared" si="6"/>
        <v>0.92976556147255174</v>
      </c>
      <c r="J36" s="43">
        <f t="shared" si="6"/>
        <v>0.89013348229043243</v>
      </c>
      <c r="K36" s="43">
        <f t="shared" si="6"/>
        <v>0.98141333905997763</v>
      </c>
      <c r="L36" s="43">
        <f t="shared" si="6"/>
        <v>0.96813749737595811</v>
      </c>
      <c r="M36" s="43">
        <f t="shared" si="6"/>
        <v>0.96015136196816386</v>
      </c>
      <c r="N36" s="44">
        <f t="shared" si="5"/>
        <v>0.99999999999999978</v>
      </c>
      <c r="O36" s="13"/>
      <c r="P36" s="13"/>
      <c r="Q36" s="13"/>
      <c r="R36" s="13"/>
      <c r="S36" s="18"/>
      <c r="AD36" s="16"/>
      <c r="AE36" s="16"/>
      <c r="AF36" s="16"/>
      <c r="AG36" s="16"/>
      <c r="AH36" s="16"/>
      <c r="AI36" s="16"/>
      <c r="AJ36" s="16"/>
      <c r="AK36" s="16"/>
      <c r="AL36" s="16"/>
      <c r="AM36" s="16"/>
      <c r="AN36" s="16"/>
    </row>
    <row r="37" spans="1:62">
      <c r="B37" s="21"/>
      <c r="C37" s="21" t="s">
        <v>6</v>
      </c>
      <c r="D37" s="43">
        <f t="shared" si="6"/>
        <v>0.90560794672406131</v>
      </c>
      <c r="E37" s="43">
        <f t="shared" si="6"/>
        <v>0.88956943056844329</v>
      </c>
      <c r="F37" s="43">
        <f t="shared" si="6"/>
        <v>1.1471640088977695</v>
      </c>
      <c r="G37" s="43">
        <f t="shared" si="6"/>
        <v>1.1921864855490301</v>
      </c>
      <c r="H37" s="43">
        <f t="shared" si="6"/>
        <v>1.1598475797454193</v>
      </c>
      <c r="I37" s="43">
        <f t="shared" si="6"/>
        <v>0.9192401913554078</v>
      </c>
      <c r="J37" s="43">
        <f t="shared" si="6"/>
        <v>0.89214863741786798</v>
      </c>
      <c r="K37" s="43">
        <f t="shared" si="6"/>
        <v>0.91998628375821057</v>
      </c>
      <c r="L37" s="43">
        <f t="shared" si="6"/>
        <v>0.96909003408308203</v>
      </c>
      <c r="M37" s="43">
        <f t="shared" si="6"/>
        <v>1.0051594019007075</v>
      </c>
      <c r="N37" s="44">
        <f t="shared" si="5"/>
        <v>1.0000000000000002</v>
      </c>
      <c r="O37" s="13"/>
      <c r="P37" s="13"/>
      <c r="Q37" s="13"/>
      <c r="R37" s="13"/>
      <c r="S37" s="18"/>
      <c r="AD37" s="16"/>
      <c r="AE37" s="16"/>
      <c r="AF37" s="16"/>
      <c r="AG37" s="16"/>
      <c r="AH37" s="16"/>
      <c r="AI37" s="16"/>
      <c r="AJ37" s="16"/>
      <c r="AK37" s="16"/>
      <c r="AL37" s="16"/>
      <c r="AM37" s="16"/>
      <c r="AN37" s="16"/>
    </row>
    <row r="38" spans="1:62">
      <c r="B38" s="21" t="s">
        <v>11</v>
      </c>
      <c r="C38" s="21" t="s">
        <v>5</v>
      </c>
      <c r="D38" s="43">
        <f t="shared" si="6"/>
        <v>1.1854485864242552</v>
      </c>
      <c r="E38" s="43">
        <f t="shared" si="6"/>
        <v>1.3541758677168692</v>
      </c>
      <c r="F38" s="43">
        <f t="shared" si="6"/>
        <v>1.3456204683513315</v>
      </c>
      <c r="G38" s="43">
        <f t="shared" si="6"/>
        <v>1.3142254335114234</v>
      </c>
      <c r="H38" s="43">
        <f t="shared" si="6"/>
        <v>0.97935347427449437</v>
      </c>
      <c r="I38" s="43">
        <f t="shared" si="6"/>
        <v>0.74053416986127119</v>
      </c>
      <c r="J38" s="43">
        <f t="shared" si="6"/>
        <v>0.62848115162237117</v>
      </c>
      <c r="K38" s="43">
        <f t="shared" si="6"/>
        <v>0.76202782313457373</v>
      </c>
      <c r="L38" s="43">
        <f t="shared" si="6"/>
        <v>0.82729113510885188</v>
      </c>
      <c r="M38" s="43">
        <f t="shared" si="6"/>
        <v>0.86284188999455713</v>
      </c>
      <c r="N38" s="44">
        <f t="shared" si="5"/>
        <v>0.99999999999999978</v>
      </c>
      <c r="O38" s="13"/>
      <c r="P38" s="13"/>
      <c r="Q38" s="13"/>
      <c r="R38" s="13"/>
      <c r="S38" s="18"/>
      <c r="AD38" s="16"/>
      <c r="AE38" s="16"/>
      <c r="AF38" s="16"/>
      <c r="AG38" s="16"/>
      <c r="AH38" s="16"/>
      <c r="AI38" s="16"/>
      <c r="AJ38" s="16"/>
      <c r="AK38" s="16"/>
      <c r="AL38" s="16"/>
      <c r="AM38" s="16"/>
      <c r="AN38" s="16"/>
    </row>
    <row r="39" spans="1:62">
      <c r="B39" s="21"/>
      <c r="C39" s="21" t="s">
        <v>6</v>
      </c>
      <c r="D39" s="43">
        <f>D24/$O24</f>
        <v>0.95809288204205567</v>
      </c>
      <c r="E39" s="43">
        <f t="shared" si="6"/>
        <v>1.0160530754526031</v>
      </c>
      <c r="F39" s="43">
        <f t="shared" si="6"/>
        <v>1.084565388507815</v>
      </c>
      <c r="G39" s="43">
        <f t="shared" si="6"/>
        <v>1.087192173619701</v>
      </c>
      <c r="H39" s="43">
        <f t="shared" si="6"/>
        <v>1.0409535589789722</v>
      </c>
      <c r="I39" s="43">
        <f t="shared" si="6"/>
        <v>0.9891105363769257</v>
      </c>
      <c r="J39" s="43">
        <f t="shared" si="6"/>
        <v>0.95864162824693577</v>
      </c>
      <c r="K39" s="43">
        <f t="shared" si="6"/>
        <v>0.96257281007534023</v>
      </c>
      <c r="L39" s="43">
        <f t="shared" si="6"/>
        <v>0.96121443832227604</v>
      </c>
      <c r="M39" s="43">
        <f t="shared" si="6"/>
        <v>0.94160350837737561</v>
      </c>
      <c r="N39" s="44">
        <f t="shared" si="5"/>
        <v>1</v>
      </c>
      <c r="O39" s="13"/>
      <c r="P39" s="13"/>
      <c r="Q39" s="13"/>
      <c r="R39" s="13"/>
      <c r="S39" s="18"/>
      <c r="AD39" s="16"/>
      <c r="AE39" s="16"/>
      <c r="AF39" s="16"/>
      <c r="AG39" s="16"/>
      <c r="AH39" s="16"/>
      <c r="AI39" s="16"/>
      <c r="AJ39" s="16"/>
      <c r="AK39" s="16"/>
      <c r="AL39" s="16"/>
      <c r="AM39" s="16"/>
      <c r="AN39" s="16"/>
    </row>
    <row r="40" spans="1:62" s="13" customFormat="1">
      <c r="B40" s="57"/>
      <c r="C40" s="57"/>
      <c r="D40" s="165"/>
      <c r="E40" s="165"/>
      <c r="F40" s="165"/>
      <c r="G40" s="165"/>
      <c r="H40" s="165"/>
      <c r="I40" s="165"/>
      <c r="J40" s="165"/>
      <c r="K40" s="165"/>
      <c r="L40" s="165"/>
      <c r="M40" s="165"/>
      <c r="S40" s="166"/>
      <c r="AD40" s="16"/>
      <c r="AE40" s="16"/>
      <c r="AF40" s="16"/>
      <c r="AG40" s="16"/>
      <c r="AH40" s="16"/>
      <c r="AI40" s="16"/>
      <c r="AJ40" s="16"/>
      <c r="AK40" s="16"/>
      <c r="AL40" s="16"/>
      <c r="AM40" s="16"/>
      <c r="AN40" s="16"/>
    </row>
    <row r="41" spans="1:62">
      <c r="B41" s="4"/>
      <c r="C41" s="4"/>
      <c r="D41" s="4">
        <f>D25/$O$25</f>
        <v>0.84522445413560088</v>
      </c>
      <c r="E41" s="4">
        <f t="shared" ref="E41:M41" si="7">E25/$O$25</f>
        <v>0.83079570102988787</v>
      </c>
      <c r="F41" s="4">
        <f t="shared" si="7"/>
        <v>0.84139909139394709</v>
      </c>
      <c r="G41" s="4">
        <f t="shared" si="7"/>
        <v>0.88802743672991435</v>
      </c>
      <c r="H41" s="4">
        <f t="shared" si="7"/>
        <v>1.1969437720036464</v>
      </c>
      <c r="I41" s="4">
        <f t="shared" si="7"/>
        <v>1.2489005056862548</v>
      </c>
      <c r="J41" s="4">
        <f t="shared" si="7"/>
        <v>1.2380137669026114</v>
      </c>
      <c r="K41" s="4">
        <f t="shared" si="7"/>
        <v>0.97604514047661262</v>
      </c>
      <c r="L41" s="4">
        <f t="shared" si="7"/>
        <v>0.94416236652192798</v>
      </c>
      <c r="M41" s="4">
        <f t="shared" si="7"/>
        <v>0.99048776511959702</v>
      </c>
      <c r="N41" s="44">
        <f t="shared" si="5"/>
        <v>1</v>
      </c>
      <c r="O41" s="13"/>
      <c r="P41" s="13"/>
      <c r="Q41" s="13"/>
      <c r="R41" s="13"/>
      <c r="S41" s="18"/>
      <c r="AD41" s="16"/>
      <c r="AE41" s="16"/>
      <c r="AF41" s="16"/>
      <c r="AG41" s="16"/>
      <c r="AH41" s="16"/>
      <c r="AI41" s="16"/>
      <c r="AJ41" s="16"/>
      <c r="AK41" s="16"/>
      <c r="AL41" s="16"/>
      <c r="AM41" s="16"/>
      <c r="AN41" s="16"/>
    </row>
    <row r="42" spans="1:62">
      <c r="B42" s="3"/>
      <c r="C42" s="3"/>
      <c r="D42" s="3"/>
      <c r="E42" s="3"/>
      <c r="F42" s="3"/>
      <c r="G42" s="3"/>
      <c r="H42" s="3"/>
      <c r="I42" s="3"/>
      <c r="J42" s="3"/>
      <c r="K42" s="3"/>
      <c r="L42" s="3"/>
      <c r="M42" s="3"/>
      <c r="N42" s="3"/>
      <c r="O42" s="13"/>
      <c r="P42" s="13"/>
      <c r="Q42" s="13"/>
      <c r="R42" s="13"/>
      <c r="S42" s="18"/>
      <c r="Z42" s="3"/>
      <c r="AD42" s="16"/>
      <c r="AE42" s="16"/>
      <c r="AF42" s="16"/>
      <c r="AG42" s="16"/>
      <c r="AH42" s="16"/>
      <c r="AI42" s="16"/>
      <c r="AJ42" s="16"/>
      <c r="AK42" s="16"/>
      <c r="AL42" s="16"/>
      <c r="AM42" s="16"/>
      <c r="AN42" s="16"/>
    </row>
    <row r="43" spans="1:62" s="13" customFormat="1">
      <c r="C43" s="17"/>
      <c r="D43" s="66" t="s">
        <v>79</v>
      </c>
      <c r="E43" s="66"/>
      <c r="F43" s="33" t="s">
        <v>78</v>
      </c>
      <c r="G43" s="33"/>
      <c r="H43" s="33"/>
      <c r="I43" s="33"/>
      <c r="J43" s="33"/>
      <c r="K43" s="33"/>
      <c r="L43" s="33"/>
      <c r="M43" s="33"/>
      <c r="N43" s="33"/>
      <c r="O43" s="33"/>
      <c r="W43" s="57"/>
      <c r="AD43" s="16"/>
      <c r="AE43" s="16"/>
      <c r="AF43" s="16"/>
      <c r="AG43" s="16"/>
      <c r="AH43" s="16"/>
      <c r="AI43" s="16"/>
      <c r="AJ43" s="16"/>
      <c r="AK43" s="16"/>
      <c r="AL43" s="16"/>
      <c r="AM43" s="16"/>
      <c r="AN43" s="16"/>
    </row>
    <row r="44" spans="1:62" s="56" customFormat="1">
      <c r="A44" s="64"/>
      <c r="B44" s="57"/>
      <c r="C44" s="57"/>
      <c r="D44" s="35" t="s">
        <v>77</v>
      </c>
      <c r="E44" s="33"/>
      <c r="F44" s="33"/>
      <c r="G44" s="33"/>
      <c r="H44" s="33"/>
      <c r="I44" s="33"/>
      <c r="J44" s="33"/>
      <c r="K44" s="33"/>
      <c r="L44" s="33"/>
      <c r="M44" s="33"/>
      <c r="N44" s="33"/>
      <c r="O44" s="33"/>
      <c r="P44" s="13"/>
      <c r="Q44" s="13"/>
      <c r="R44" s="13"/>
      <c r="S44" s="13"/>
      <c r="T44" s="13"/>
      <c r="U44" s="98" t="s">
        <v>113</v>
      </c>
      <c r="V44" s="13"/>
      <c r="W44" s="57"/>
      <c r="X44" s="13"/>
      <c r="Y44" s="13"/>
      <c r="Z44" s="13"/>
      <c r="AD44" s="16"/>
      <c r="AE44" s="16"/>
      <c r="AF44" s="16"/>
      <c r="AG44" s="16"/>
      <c r="AH44" s="16"/>
      <c r="AI44" s="16"/>
      <c r="AJ44" s="16"/>
      <c r="AK44" s="16"/>
      <c r="AL44" s="16"/>
      <c r="AM44" s="16"/>
      <c r="AN44" s="16"/>
      <c r="AO44" s="13"/>
      <c r="AP44" s="13"/>
      <c r="AQ44" s="13"/>
      <c r="AR44" s="13"/>
      <c r="AS44" s="13"/>
      <c r="AT44" s="13"/>
      <c r="AU44" s="13"/>
      <c r="AV44" s="13"/>
      <c r="AW44" s="13"/>
      <c r="AX44" s="13"/>
      <c r="AY44" s="13"/>
      <c r="AZ44" s="13"/>
      <c r="BA44" s="13"/>
      <c r="BB44" s="13"/>
      <c r="BC44" s="13"/>
      <c r="BD44" s="13"/>
      <c r="BE44" s="13"/>
      <c r="BF44" s="13"/>
      <c r="BG44" s="13"/>
      <c r="BH44" s="13"/>
      <c r="BI44" s="13"/>
      <c r="BJ44" s="13"/>
    </row>
    <row r="45" spans="1:62">
      <c r="D45" s="33" t="s">
        <v>51</v>
      </c>
      <c r="E45" s="33"/>
      <c r="F45" s="35" t="s">
        <v>60</v>
      </c>
      <c r="G45" s="33"/>
      <c r="H45" s="33"/>
      <c r="I45" s="33"/>
      <c r="J45" s="33"/>
      <c r="K45" s="35"/>
      <c r="L45" s="33"/>
      <c r="M45" s="33"/>
      <c r="N45" s="33"/>
      <c r="O45" s="33"/>
      <c r="P45" s="13"/>
      <c r="Q45" s="13"/>
      <c r="R45" s="13"/>
      <c r="S45" s="13"/>
      <c r="T45" s="8" t="s">
        <v>114</v>
      </c>
      <c r="U45" s="13"/>
      <c r="V45" s="13"/>
      <c r="X45" s="13"/>
      <c r="Y45" s="13"/>
      <c r="Z45" s="13"/>
      <c r="AD45" s="16"/>
      <c r="AE45" s="16"/>
      <c r="AF45" s="16"/>
      <c r="AG45" s="16"/>
      <c r="AH45" s="16"/>
      <c r="AI45" s="16"/>
      <c r="AJ45" s="16"/>
      <c r="AK45" s="16"/>
      <c r="AL45" s="16"/>
      <c r="AM45" s="16"/>
      <c r="AN45" s="16"/>
      <c r="AO45" s="13"/>
      <c r="AP45" s="13"/>
      <c r="AQ45" s="13"/>
      <c r="AR45" s="13"/>
      <c r="AS45" s="13"/>
      <c r="AT45" s="13"/>
      <c r="AU45" s="13"/>
      <c r="AV45" s="13"/>
      <c r="AW45" s="13"/>
      <c r="AX45" s="13"/>
      <c r="AY45" s="13"/>
      <c r="AZ45" s="13"/>
      <c r="BA45" s="13"/>
      <c r="BB45" s="13"/>
      <c r="BC45" s="13"/>
      <c r="BD45" s="13"/>
      <c r="BE45" s="13"/>
      <c r="BF45" s="13"/>
      <c r="BG45" s="13"/>
      <c r="BH45" s="13"/>
      <c r="BI45" s="13"/>
      <c r="BJ45" s="13"/>
    </row>
    <row r="46" spans="1:62">
      <c r="D46" s="33" t="s">
        <v>50</v>
      </c>
      <c r="E46" s="33"/>
      <c r="F46" s="33"/>
      <c r="G46" s="33"/>
      <c r="H46" s="33"/>
      <c r="I46" s="33"/>
      <c r="J46" s="33"/>
      <c r="K46" s="35"/>
      <c r="L46" s="33"/>
      <c r="M46" s="33"/>
      <c r="N46" s="33"/>
      <c r="O46" s="33"/>
      <c r="P46" s="13"/>
      <c r="T46" s="98" t="s">
        <v>101</v>
      </c>
      <c r="U46" s="58" t="s">
        <v>112</v>
      </c>
      <c r="AD46" s="16"/>
      <c r="AE46" s="16"/>
      <c r="AF46" s="16"/>
      <c r="AG46" s="16"/>
      <c r="AH46" s="16"/>
      <c r="AI46" s="16"/>
      <c r="AJ46" s="16"/>
      <c r="AK46" s="16"/>
      <c r="AL46" s="16"/>
      <c r="AM46" s="16"/>
      <c r="AN46" s="16"/>
    </row>
    <row r="47" spans="1:62">
      <c r="A47" s="65"/>
      <c r="B47" s="2" t="s">
        <v>1</v>
      </c>
      <c r="C47" s="1" t="s">
        <v>2</v>
      </c>
      <c r="D47" s="86" t="s">
        <v>29</v>
      </c>
      <c r="E47" s="86" t="s">
        <v>28</v>
      </c>
      <c r="F47" s="86" t="s">
        <v>27</v>
      </c>
      <c r="G47" s="86" t="s">
        <v>26</v>
      </c>
      <c r="H47" s="86" t="s">
        <v>25</v>
      </c>
      <c r="I47" s="86" t="s">
        <v>24</v>
      </c>
      <c r="J47" s="86" t="s">
        <v>23</v>
      </c>
      <c r="K47" s="86" t="s">
        <v>22</v>
      </c>
      <c r="L47" s="86" t="s">
        <v>31</v>
      </c>
      <c r="M47" s="86" t="s">
        <v>33</v>
      </c>
      <c r="N47" s="32" t="s">
        <v>36</v>
      </c>
      <c r="P47" s="13"/>
      <c r="Q47" s="47" t="s">
        <v>1</v>
      </c>
      <c r="R47" s="47" t="s">
        <v>2</v>
      </c>
      <c r="S47" s="47" t="s">
        <v>32</v>
      </c>
      <c r="T47" s="54" t="s">
        <v>68</v>
      </c>
      <c r="U47" s="61" t="s">
        <v>30</v>
      </c>
      <c r="AD47" s="16"/>
      <c r="AE47" s="16"/>
      <c r="AF47" s="16"/>
      <c r="AG47" s="16"/>
      <c r="AH47" s="16"/>
      <c r="AI47" s="16"/>
      <c r="AJ47" s="16"/>
      <c r="AK47" s="16"/>
      <c r="AL47" s="16"/>
      <c r="AM47" s="16"/>
      <c r="AN47" s="16"/>
    </row>
    <row r="48" spans="1:62">
      <c r="A48" s="48">
        <v>1</v>
      </c>
      <c r="B48" s="48">
        <v>1</v>
      </c>
      <c r="C48" s="48">
        <v>600</v>
      </c>
      <c r="D48" s="7">
        <f t="shared" ref="D48:M48" si="8">$T48*D30</f>
        <v>138936.05763631483</v>
      </c>
      <c r="E48" s="7">
        <f t="shared" si="8"/>
        <v>137250.73522324886</v>
      </c>
      <c r="F48" s="7">
        <f t="shared" si="8"/>
        <v>133695.70860724876</v>
      </c>
      <c r="G48" s="7">
        <f t="shared" si="8"/>
        <v>140075.59755074614</v>
      </c>
      <c r="H48" s="7">
        <f t="shared" si="8"/>
        <v>170633.91469703533</v>
      </c>
      <c r="I48" s="7">
        <f t="shared" si="8"/>
        <v>158148.73314526674</v>
      </c>
      <c r="J48" s="7">
        <f t="shared" si="8"/>
        <v>145737.80033443708</v>
      </c>
      <c r="K48" s="7">
        <f t="shared" si="8"/>
        <v>111883.47462247964</v>
      </c>
      <c r="L48" s="7">
        <f t="shared" si="8"/>
        <v>128325.54053739697</v>
      </c>
      <c r="M48" s="7">
        <f t="shared" si="8"/>
        <v>144642.43764582535</v>
      </c>
      <c r="N48" s="52">
        <f>AVERAGE(D48:M48)</f>
        <v>140932.99999999997</v>
      </c>
      <c r="P48" s="13"/>
      <c r="Q48" s="48">
        <v>1</v>
      </c>
      <c r="R48" s="48">
        <v>1</v>
      </c>
      <c r="S48" s="48">
        <v>600</v>
      </c>
      <c r="T48" s="50">
        <v>140933</v>
      </c>
      <c r="U48" s="61">
        <v>50017</v>
      </c>
      <c r="AD48" s="16"/>
      <c r="AE48" s="16"/>
      <c r="AF48" s="16"/>
      <c r="AG48" s="16"/>
      <c r="AH48" s="16"/>
      <c r="AI48" s="16"/>
      <c r="AJ48" s="16"/>
      <c r="AK48" s="16"/>
      <c r="AL48" s="16"/>
      <c r="AM48" s="16"/>
      <c r="AN48" s="16"/>
    </row>
    <row r="49" spans="1:40">
      <c r="A49" s="49">
        <v>1</v>
      </c>
      <c r="B49" s="49">
        <v>2</v>
      </c>
      <c r="C49" s="49">
        <v>600</v>
      </c>
      <c r="D49" s="7">
        <f t="shared" ref="D49:M49" si="9">$T49*D31</f>
        <v>272730.62156206096</v>
      </c>
      <c r="E49" s="7">
        <f t="shared" si="9"/>
        <v>273164.37703555508</v>
      </c>
      <c r="F49" s="7">
        <f t="shared" si="9"/>
        <v>276649.42566958431</v>
      </c>
      <c r="G49" s="7">
        <f t="shared" si="9"/>
        <v>280639.0988193443</v>
      </c>
      <c r="H49" s="7">
        <f t="shared" si="9"/>
        <v>278870.14288885705</v>
      </c>
      <c r="I49" s="7">
        <f t="shared" si="9"/>
        <v>259602.7663081293</v>
      </c>
      <c r="J49" s="7">
        <f t="shared" si="9"/>
        <v>243635.76333280094</v>
      </c>
      <c r="K49" s="7">
        <f t="shared" si="9"/>
        <v>226994.9273467598</v>
      </c>
      <c r="L49" s="7">
        <f t="shared" si="9"/>
        <v>219360.92335077742</v>
      </c>
      <c r="M49" s="7">
        <f t="shared" si="9"/>
        <v>226361.95368613134</v>
      </c>
      <c r="N49" s="52">
        <f t="shared" ref="N49:N81" si="10">AVERAGE(D49:M49)</f>
        <v>255801.00000000006</v>
      </c>
      <c r="P49" s="13"/>
      <c r="Q49" s="49">
        <v>1</v>
      </c>
      <c r="R49" s="49">
        <v>2</v>
      </c>
      <c r="S49" s="49">
        <v>600</v>
      </c>
      <c r="T49" s="50">
        <v>255801</v>
      </c>
      <c r="U49" s="61">
        <v>50017</v>
      </c>
      <c r="AD49" s="16"/>
      <c r="AE49" s="16"/>
      <c r="AF49" s="16"/>
      <c r="AG49" s="16"/>
      <c r="AH49" s="16"/>
      <c r="AI49" s="16"/>
      <c r="AJ49" s="16"/>
      <c r="AK49" s="16"/>
      <c r="AL49" s="16"/>
      <c r="AM49" s="16"/>
      <c r="AN49" s="16"/>
    </row>
    <row r="50" spans="1:40">
      <c r="A50" s="48">
        <v>1</v>
      </c>
      <c r="B50" s="48">
        <v>1</v>
      </c>
      <c r="C50" s="48">
        <v>1200</v>
      </c>
      <c r="D50" s="7">
        <f t="shared" ref="D50:M50" si="11">$T50*D30</f>
        <v>342046.72692462872</v>
      </c>
      <c r="E50" s="7">
        <f t="shared" si="11"/>
        <v>337897.63111027295</v>
      </c>
      <c r="F50" s="7">
        <f t="shared" si="11"/>
        <v>329145.50989120262</v>
      </c>
      <c r="G50" s="7">
        <f t="shared" si="11"/>
        <v>344852.16062242008</v>
      </c>
      <c r="H50" s="7">
        <f t="shared" si="11"/>
        <v>420083.69186086633</v>
      </c>
      <c r="I50" s="7">
        <f t="shared" si="11"/>
        <v>389346.4192082847</v>
      </c>
      <c r="J50" s="7">
        <f t="shared" si="11"/>
        <v>358791.93955593999</v>
      </c>
      <c r="K50" s="7">
        <f t="shared" si="11"/>
        <v>275445.9637234672</v>
      </c>
      <c r="L50" s="7">
        <f t="shared" si="11"/>
        <v>315924.69131769607</v>
      </c>
      <c r="M50" s="7">
        <f t="shared" si="11"/>
        <v>356095.26578522066</v>
      </c>
      <c r="N50" s="52">
        <f t="shared" si="10"/>
        <v>346962.99999999988</v>
      </c>
      <c r="P50" s="13"/>
      <c r="Q50" s="48">
        <v>1</v>
      </c>
      <c r="R50" s="48">
        <v>1</v>
      </c>
      <c r="S50" s="48">
        <v>1200</v>
      </c>
      <c r="T50" s="50">
        <v>346963</v>
      </c>
      <c r="U50" s="61">
        <v>123925</v>
      </c>
      <c r="AD50" s="16"/>
      <c r="AE50" s="16"/>
      <c r="AF50" s="16"/>
      <c r="AG50" s="16"/>
      <c r="AH50" s="16"/>
      <c r="AI50" s="16"/>
      <c r="AJ50" s="16"/>
      <c r="AK50" s="16"/>
      <c r="AL50" s="16"/>
      <c r="AM50" s="16"/>
      <c r="AN50" s="16"/>
    </row>
    <row r="51" spans="1:40">
      <c r="A51" s="49">
        <v>1</v>
      </c>
      <c r="B51" s="49">
        <v>2</v>
      </c>
      <c r="C51" s="49">
        <v>1200</v>
      </c>
      <c r="D51" s="7">
        <f t="shared" ref="D51:M51" si="12">$T51*D31</f>
        <v>281954.16880047438</v>
      </c>
      <c r="E51" s="7">
        <f t="shared" si="12"/>
        <v>282402.59356220899</v>
      </c>
      <c r="F51" s="7">
        <f t="shared" si="12"/>
        <v>286005.50395492162</v>
      </c>
      <c r="G51" s="7">
        <f t="shared" si="12"/>
        <v>290130.10489002481</v>
      </c>
      <c r="H51" s="7">
        <f t="shared" si="12"/>
        <v>288301.32418264204</v>
      </c>
      <c r="I51" s="7">
        <f t="shared" si="12"/>
        <v>268382.33922352688</v>
      </c>
      <c r="J51" s="7">
        <f t="shared" si="12"/>
        <v>251875.34405606653</v>
      </c>
      <c r="K51" s="7">
        <f t="shared" si="12"/>
        <v>234671.72734549639</v>
      </c>
      <c r="L51" s="7">
        <f t="shared" si="12"/>
        <v>226779.54699926815</v>
      </c>
      <c r="M51" s="7">
        <f t="shared" si="12"/>
        <v>234017.34698537068</v>
      </c>
      <c r="N51" s="52">
        <f t="shared" si="10"/>
        <v>264452.00000000012</v>
      </c>
      <c r="P51" s="13"/>
      <c r="Q51" s="49">
        <v>1</v>
      </c>
      <c r="R51" s="49">
        <v>2</v>
      </c>
      <c r="S51" s="49">
        <v>1200</v>
      </c>
      <c r="T51" s="50">
        <v>264452</v>
      </c>
      <c r="U51" s="61">
        <v>123925</v>
      </c>
      <c r="AD51" s="16"/>
      <c r="AE51" s="16"/>
      <c r="AF51" s="16"/>
      <c r="AG51" s="16"/>
      <c r="AH51" s="16"/>
      <c r="AI51" s="16"/>
      <c r="AJ51" s="16"/>
      <c r="AK51" s="16"/>
      <c r="AL51" s="16"/>
      <c r="AM51" s="16"/>
      <c r="AN51" s="16"/>
    </row>
    <row r="52" spans="1:40">
      <c r="A52" s="48">
        <v>1</v>
      </c>
      <c r="B52" s="48">
        <v>1</v>
      </c>
      <c r="C52" s="48">
        <v>1800</v>
      </c>
      <c r="D52" s="7">
        <f t="shared" ref="D52:M52" si="13">$T52*D30</f>
        <v>41486.707254575129</v>
      </c>
      <c r="E52" s="7">
        <f t="shared" si="13"/>
        <v>40983.465124562608</v>
      </c>
      <c r="F52" s="7">
        <f t="shared" si="13"/>
        <v>39921.923930653931</v>
      </c>
      <c r="G52" s="7">
        <f t="shared" si="13"/>
        <v>41826.97715742977</v>
      </c>
      <c r="H52" s="7">
        <f t="shared" si="13"/>
        <v>50951.778733123814</v>
      </c>
      <c r="I52" s="7">
        <f t="shared" si="13"/>
        <v>47223.667536717876</v>
      </c>
      <c r="J52" s="7">
        <f t="shared" si="13"/>
        <v>43517.727228357558</v>
      </c>
      <c r="K52" s="7">
        <f t="shared" si="13"/>
        <v>33408.727995131092</v>
      </c>
      <c r="L52" s="7">
        <f t="shared" si="13"/>
        <v>38318.376266986983</v>
      </c>
      <c r="M52" s="7">
        <f t="shared" si="13"/>
        <v>43190.648772461158</v>
      </c>
      <c r="N52" s="52">
        <f t="shared" si="10"/>
        <v>42083</v>
      </c>
      <c r="P52" s="13"/>
      <c r="Q52" s="48">
        <v>1</v>
      </c>
      <c r="R52" s="48">
        <v>1</v>
      </c>
      <c r="S52" s="48">
        <v>1800</v>
      </c>
      <c r="T52" s="50">
        <v>42083</v>
      </c>
      <c r="U52" s="61">
        <v>24677</v>
      </c>
      <c r="AD52" s="16"/>
      <c r="AE52" s="16"/>
      <c r="AF52" s="16"/>
      <c r="AG52" s="16"/>
      <c r="AH52" s="16"/>
      <c r="AI52" s="16"/>
      <c r="AJ52" s="16"/>
      <c r="AK52" s="16"/>
      <c r="AL52" s="16"/>
      <c r="AM52" s="16"/>
      <c r="AN52" s="16"/>
    </row>
    <row r="53" spans="1:40">
      <c r="A53" s="49">
        <v>1</v>
      </c>
      <c r="B53" s="49">
        <v>2</v>
      </c>
      <c r="C53" s="49">
        <v>1800</v>
      </c>
      <c r="D53" s="7">
        <f t="shared" ref="D53:M53" si="14">$T53*D31</f>
        <v>15099.280544493207</v>
      </c>
      <c r="E53" s="7">
        <f t="shared" si="14"/>
        <v>15123.294700089255</v>
      </c>
      <c r="F53" s="7">
        <f t="shared" si="14"/>
        <v>15316.238663385417</v>
      </c>
      <c r="G53" s="7">
        <f t="shared" si="14"/>
        <v>15537.120329785865</v>
      </c>
      <c r="H53" s="7">
        <f t="shared" si="14"/>
        <v>15439.185005500343</v>
      </c>
      <c r="I53" s="7">
        <f t="shared" si="14"/>
        <v>14372.478514375343</v>
      </c>
      <c r="J53" s="7">
        <f t="shared" si="14"/>
        <v>13488.491758511997</v>
      </c>
      <c r="K53" s="7">
        <f t="shared" si="14"/>
        <v>12567.199350607747</v>
      </c>
      <c r="L53" s="7">
        <f t="shared" si="14"/>
        <v>12144.555324231374</v>
      </c>
      <c r="M53" s="7">
        <f t="shared" si="14"/>
        <v>12532.155809019479</v>
      </c>
      <c r="N53" s="52">
        <f t="shared" si="10"/>
        <v>14162.000000000004</v>
      </c>
      <c r="P53" s="13"/>
      <c r="Q53" s="49">
        <v>1</v>
      </c>
      <c r="R53" s="49">
        <v>2</v>
      </c>
      <c r="S53" s="49">
        <v>1800</v>
      </c>
      <c r="T53" s="50">
        <v>14162</v>
      </c>
      <c r="U53" s="61">
        <v>24677</v>
      </c>
      <c r="AD53" s="16"/>
      <c r="AE53" s="16"/>
      <c r="AF53" s="16"/>
      <c r="AG53" s="16"/>
      <c r="AH53" s="16"/>
      <c r="AI53" s="16"/>
      <c r="AJ53" s="16"/>
      <c r="AK53" s="16"/>
      <c r="AL53" s="16"/>
      <c r="AM53" s="16"/>
      <c r="AN53" s="16"/>
    </row>
    <row r="54" spans="1:40">
      <c r="A54" s="48">
        <v>2</v>
      </c>
      <c r="B54" s="48">
        <v>1</v>
      </c>
      <c r="C54" s="48">
        <v>600</v>
      </c>
      <c r="D54" s="103">
        <f t="shared" ref="D54:M54" si="15">$T54*D32</f>
        <v>606198.7022915195</v>
      </c>
      <c r="E54" s="103">
        <f t="shared" si="15"/>
        <v>590911.45611924084</v>
      </c>
      <c r="F54" s="103">
        <f t="shared" si="15"/>
        <v>581481.85616075608</v>
      </c>
      <c r="G54" s="103">
        <f t="shared" si="15"/>
        <v>626407.45157365466</v>
      </c>
      <c r="H54" s="103">
        <f t="shared" si="15"/>
        <v>1072246.3369483806</v>
      </c>
      <c r="I54" s="103">
        <f t="shared" si="15"/>
        <v>1184438.3860895247</v>
      </c>
      <c r="J54" s="103">
        <f t="shared" si="15"/>
        <v>1194826.9063564225</v>
      </c>
      <c r="K54" s="103">
        <f t="shared" si="15"/>
        <v>829240.57245293783</v>
      </c>
      <c r="L54" s="103">
        <f t="shared" si="15"/>
        <v>789263.32471231301</v>
      </c>
      <c r="M54" s="103">
        <f t="shared" si="15"/>
        <v>855005.00729525054</v>
      </c>
      <c r="N54" s="52">
        <f t="shared" si="10"/>
        <v>833002.00000000012</v>
      </c>
      <c r="P54" s="13"/>
      <c r="Q54" s="48">
        <v>2</v>
      </c>
      <c r="R54" s="48">
        <v>1</v>
      </c>
      <c r="S54" s="48">
        <v>600</v>
      </c>
      <c r="T54" s="50">
        <v>833002</v>
      </c>
      <c r="U54" s="61">
        <v>132626</v>
      </c>
      <c r="AD54" s="16"/>
      <c r="AE54" s="16"/>
      <c r="AF54" s="16"/>
      <c r="AG54" s="16"/>
      <c r="AH54" s="16"/>
      <c r="AI54" s="16"/>
      <c r="AJ54" s="16"/>
      <c r="AK54" s="16"/>
      <c r="AL54" s="16"/>
      <c r="AM54" s="16"/>
      <c r="AN54" s="16"/>
    </row>
    <row r="55" spans="1:40">
      <c r="A55" s="49">
        <v>2</v>
      </c>
      <c r="B55" s="49">
        <v>2</v>
      </c>
      <c r="C55" s="49">
        <v>600</v>
      </c>
      <c r="D55" s="103">
        <f t="shared" ref="D55:M55" si="16">$T55*D33</f>
        <v>478971.96336089645</v>
      </c>
      <c r="E55" s="103">
        <f t="shared" si="16"/>
        <v>492030.42400201422</v>
      </c>
      <c r="F55" s="103">
        <f t="shared" si="16"/>
        <v>508409.38183135871</v>
      </c>
      <c r="G55" s="103">
        <f t="shared" si="16"/>
        <v>528891.61565375933</v>
      </c>
      <c r="H55" s="103">
        <f t="shared" si="16"/>
        <v>631604.64814650989</v>
      </c>
      <c r="I55" s="103">
        <f t="shared" si="16"/>
        <v>622130.67168058467</v>
      </c>
      <c r="J55" s="103">
        <f t="shared" si="16"/>
        <v>580453.72611335304</v>
      </c>
      <c r="K55" s="103">
        <f t="shared" si="16"/>
        <v>461057.28992911585</v>
      </c>
      <c r="L55" s="103">
        <f t="shared" si="16"/>
        <v>438463.73409574293</v>
      </c>
      <c r="M55" s="103">
        <f t="shared" si="16"/>
        <v>473166.54518666514</v>
      </c>
      <c r="N55" s="52">
        <f t="shared" si="10"/>
        <v>521518</v>
      </c>
      <c r="P55" s="13"/>
      <c r="Q55" s="49">
        <v>2</v>
      </c>
      <c r="R55" s="49">
        <v>2</v>
      </c>
      <c r="S55" s="49">
        <v>600</v>
      </c>
      <c r="T55" s="50">
        <v>521518</v>
      </c>
      <c r="U55" s="61">
        <v>132626</v>
      </c>
      <c r="AD55" s="16"/>
      <c r="AE55" s="16"/>
      <c r="AF55" s="16"/>
      <c r="AG55" s="16"/>
      <c r="AH55" s="16"/>
      <c r="AI55" s="16"/>
      <c r="AJ55" s="16"/>
      <c r="AK55" s="16"/>
      <c r="AL55" s="16"/>
      <c r="AM55" s="16"/>
      <c r="AN55" s="16"/>
    </row>
    <row r="56" spans="1:40">
      <c r="A56" s="48">
        <v>2</v>
      </c>
      <c r="B56" s="48">
        <v>1</v>
      </c>
      <c r="C56" s="48">
        <v>1200</v>
      </c>
      <c r="D56" s="103">
        <f t="shared" ref="D56:M56" si="17">$T56*D32</f>
        <v>491828.27550882573</v>
      </c>
      <c r="E56" s="103">
        <f t="shared" si="17"/>
        <v>479425.24677621882</v>
      </c>
      <c r="F56" s="103">
        <f t="shared" si="17"/>
        <v>471774.71260518173</v>
      </c>
      <c r="G56" s="103">
        <f t="shared" si="17"/>
        <v>508224.27614698443</v>
      </c>
      <c r="H56" s="103">
        <f t="shared" si="17"/>
        <v>869947.53507138102</v>
      </c>
      <c r="I56" s="103">
        <f t="shared" si="17"/>
        <v>960972.51062197995</v>
      </c>
      <c r="J56" s="103">
        <f t="shared" si="17"/>
        <v>969401.04731901118</v>
      </c>
      <c r="K56" s="103">
        <f t="shared" si="17"/>
        <v>672789.23427214567</v>
      </c>
      <c r="L56" s="103">
        <f t="shared" si="17"/>
        <v>640354.42248265224</v>
      </c>
      <c r="M56" s="103">
        <f t="shared" si="17"/>
        <v>693692.73919561948</v>
      </c>
      <c r="N56" s="52">
        <f t="shared" si="10"/>
        <v>675841.00000000012</v>
      </c>
      <c r="P56" s="13"/>
      <c r="Q56" s="48">
        <v>2</v>
      </c>
      <c r="R56" s="48">
        <v>1</v>
      </c>
      <c r="S56" s="48">
        <v>1200</v>
      </c>
      <c r="T56" s="50">
        <v>675841</v>
      </c>
      <c r="U56" s="61">
        <v>93739</v>
      </c>
      <c r="AD56" s="16"/>
      <c r="AE56" s="16"/>
      <c r="AF56" s="16"/>
      <c r="AG56" s="16"/>
      <c r="AH56" s="16"/>
      <c r="AI56" s="16"/>
      <c r="AJ56" s="16"/>
      <c r="AK56" s="16"/>
      <c r="AL56" s="16"/>
      <c r="AM56" s="16"/>
      <c r="AN56" s="16"/>
    </row>
    <row r="57" spans="1:40">
      <c r="A57" s="49">
        <v>2</v>
      </c>
      <c r="B57" s="49">
        <v>2</v>
      </c>
      <c r="C57" s="49">
        <v>1200</v>
      </c>
      <c r="D57" s="103">
        <f t="shared" ref="D57:M57" si="18">$T57*D33</f>
        <v>240003.05149466786</v>
      </c>
      <c r="E57" s="103">
        <f t="shared" si="18"/>
        <v>246546.37895730225</v>
      </c>
      <c r="F57" s="103">
        <f t="shared" si="18"/>
        <v>254753.53962650249</v>
      </c>
      <c r="G57" s="103">
        <f t="shared" si="18"/>
        <v>265016.76794640202</v>
      </c>
      <c r="H57" s="103">
        <f t="shared" si="18"/>
        <v>316484.16711013281</v>
      </c>
      <c r="I57" s="103">
        <f t="shared" si="18"/>
        <v>311736.95133229101</v>
      </c>
      <c r="J57" s="103">
        <f t="shared" si="18"/>
        <v>290853.48658223427</v>
      </c>
      <c r="K57" s="103">
        <f t="shared" si="18"/>
        <v>231026.37515647861</v>
      </c>
      <c r="L57" s="103">
        <f t="shared" si="18"/>
        <v>219705.20657267387</v>
      </c>
      <c r="M57" s="103">
        <f t="shared" si="18"/>
        <v>237094.07522131491</v>
      </c>
      <c r="N57" s="52">
        <f t="shared" si="10"/>
        <v>261322</v>
      </c>
      <c r="P57" s="13"/>
      <c r="Q57" s="49">
        <v>2</v>
      </c>
      <c r="R57" s="49">
        <v>2</v>
      </c>
      <c r="S57" s="49">
        <v>1200</v>
      </c>
      <c r="T57" s="50">
        <v>261322</v>
      </c>
      <c r="U57" s="61">
        <v>93739</v>
      </c>
      <c r="AD57" s="16"/>
      <c r="AE57" s="16"/>
      <c r="AF57" s="16"/>
      <c r="AG57" s="16"/>
      <c r="AH57" s="16"/>
      <c r="AI57" s="16"/>
      <c r="AJ57" s="16"/>
      <c r="AK57" s="16"/>
      <c r="AL57" s="16"/>
      <c r="AM57" s="16"/>
      <c r="AN57" s="16"/>
    </row>
    <row r="58" spans="1:40">
      <c r="A58" s="48">
        <v>2</v>
      </c>
      <c r="B58" s="48">
        <v>1</v>
      </c>
      <c r="C58" s="48">
        <v>1800</v>
      </c>
      <c r="D58" s="103">
        <f t="shared" ref="D58:M58" si="19">$T58*D32</f>
        <v>4158.9643045227194</v>
      </c>
      <c r="E58" s="103">
        <f t="shared" si="19"/>
        <v>4054.0826693350814</v>
      </c>
      <c r="F58" s="103">
        <f t="shared" si="19"/>
        <v>3989.3887505176713</v>
      </c>
      <c r="G58" s="103">
        <f t="shared" si="19"/>
        <v>4297.6110330388601</v>
      </c>
      <c r="H58" s="103">
        <f t="shared" si="19"/>
        <v>7356.3902795671502</v>
      </c>
      <c r="I58" s="103">
        <f t="shared" si="19"/>
        <v>8126.1093928965765</v>
      </c>
      <c r="J58" s="103">
        <f t="shared" si="19"/>
        <v>8197.3822029562416</v>
      </c>
      <c r="K58" s="103">
        <f t="shared" si="19"/>
        <v>5689.1938693647071</v>
      </c>
      <c r="L58" s="103">
        <f t="shared" si="19"/>
        <v>5414.9208534083573</v>
      </c>
      <c r="M58" s="103">
        <f t="shared" si="19"/>
        <v>5865.9566443926387</v>
      </c>
      <c r="N58" s="52">
        <f t="shared" si="10"/>
        <v>5715.0000000000009</v>
      </c>
      <c r="P58" s="13"/>
      <c r="Q58" s="48">
        <v>2</v>
      </c>
      <c r="R58" s="48">
        <v>1</v>
      </c>
      <c r="S58" s="48">
        <v>1800</v>
      </c>
      <c r="T58" s="53">
        <v>5715</v>
      </c>
      <c r="U58" s="61">
        <v>2593</v>
      </c>
      <c r="AD58" s="16"/>
      <c r="AE58" s="16"/>
      <c r="AF58" s="16"/>
      <c r="AG58" s="16"/>
      <c r="AH58" s="16"/>
      <c r="AI58" s="16"/>
      <c r="AJ58" s="16"/>
      <c r="AK58" s="16"/>
      <c r="AL58" s="16"/>
      <c r="AM58" s="16"/>
      <c r="AN58" s="16"/>
    </row>
    <row r="59" spans="1:40">
      <c r="A59" s="49">
        <v>2</v>
      </c>
      <c r="B59" s="49">
        <v>2</v>
      </c>
      <c r="C59" s="49">
        <v>1800</v>
      </c>
      <c r="D59" s="103">
        <f t="shared" ref="D59:M59" si="20">$T59*D33</f>
        <v>945.97141855453378</v>
      </c>
      <c r="E59" s="103">
        <f t="shared" si="20"/>
        <v>971.7619271474324</v>
      </c>
      <c r="F59" s="103">
        <f t="shared" si="20"/>
        <v>1004.1104301026992</v>
      </c>
      <c r="G59" s="103">
        <f t="shared" si="20"/>
        <v>1044.5629184867485</v>
      </c>
      <c r="H59" s="103">
        <f t="shared" si="20"/>
        <v>1247.4215417126641</v>
      </c>
      <c r="I59" s="103">
        <f t="shared" si="20"/>
        <v>1228.7104027684609</v>
      </c>
      <c r="J59" s="103">
        <f t="shared" si="20"/>
        <v>1146.398279439547</v>
      </c>
      <c r="K59" s="103">
        <f t="shared" si="20"/>
        <v>910.58987154228487</v>
      </c>
      <c r="L59" s="103">
        <f t="shared" si="20"/>
        <v>865.96751429215328</v>
      </c>
      <c r="M59" s="103">
        <f t="shared" si="20"/>
        <v>934.50569595347645</v>
      </c>
      <c r="N59" s="52">
        <f t="shared" si="10"/>
        <v>1030</v>
      </c>
      <c r="P59" s="13"/>
      <c r="Q59" s="49">
        <v>2</v>
      </c>
      <c r="R59" s="49">
        <v>2</v>
      </c>
      <c r="S59" s="49">
        <v>1800</v>
      </c>
      <c r="T59" s="53">
        <v>1030</v>
      </c>
      <c r="U59" s="61">
        <v>2593</v>
      </c>
      <c r="AD59" s="16"/>
      <c r="AE59" s="16"/>
      <c r="AF59" s="16"/>
      <c r="AG59" s="16"/>
      <c r="AH59" s="16"/>
      <c r="AI59" s="16"/>
      <c r="AJ59" s="16"/>
      <c r="AK59" s="16"/>
      <c r="AL59" s="16"/>
      <c r="AM59" s="16"/>
      <c r="AN59" s="16"/>
    </row>
    <row r="60" spans="1:40">
      <c r="A60" s="48">
        <v>3</v>
      </c>
      <c r="B60" s="48">
        <v>1</v>
      </c>
      <c r="C60" s="48">
        <v>600</v>
      </c>
      <c r="D60" s="7">
        <f t="shared" ref="D60:M60" si="21">$T60*D34</f>
        <v>14563.557197458289</v>
      </c>
      <c r="E60" s="7">
        <f t="shared" si="21"/>
        <v>14199.841504602142</v>
      </c>
      <c r="F60" s="7">
        <f t="shared" si="21"/>
        <v>14610.294392604603</v>
      </c>
      <c r="G60" s="7">
        <f t="shared" si="21"/>
        <v>15719.300612063571</v>
      </c>
      <c r="H60" s="7">
        <f t="shared" si="21"/>
        <v>25519.633329175023</v>
      </c>
      <c r="I60" s="7">
        <f t="shared" si="21"/>
        <v>29709.325003713489</v>
      </c>
      <c r="J60" s="7">
        <f t="shared" si="21"/>
        <v>31453.6026408986</v>
      </c>
      <c r="K60" s="7">
        <f t="shared" si="21"/>
        <v>24610.785507510718</v>
      </c>
      <c r="L60" s="7">
        <f t="shared" si="21"/>
        <v>22268.066434838725</v>
      </c>
      <c r="M60" s="7">
        <f t="shared" si="21"/>
        <v>21745.593377134799</v>
      </c>
      <c r="N60" s="52">
        <f t="shared" si="10"/>
        <v>21439.999999999993</v>
      </c>
      <c r="P60" s="13"/>
      <c r="Q60" s="48">
        <v>3</v>
      </c>
      <c r="R60" s="48">
        <v>1</v>
      </c>
      <c r="S60" s="48">
        <v>600</v>
      </c>
      <c r="T60" s="53">
        <v>21440</v>
      </c>
      <c r="U60" s="61">
        <v>7116</v>
      </c>
      <c r="AD60" s="16"/>
      <c r="AE60" s="16"/>
      <c r="AF60" s="16"/>
      <c r="AG60" s="16"/>
      <c r="AH60" s="16"/>
      <c r="AI60" s="16"/>
      <c r="AJ60" s="16"/>
      <c r="AK60" s="16"/>
      <c r="AL60" s="16"/>
      <c r="AM60" s="16"/>
      <c r="AN60" s="16"/>
    </row>
    <row r="61" spans="1:40">
      <c r="A61" s="49">
        <v>3</v>
      </c>
      <c r="B61" s="49">
        <v>2</v>
      </c>
      <c r="C61" s="49">
        <v>600</v>
      </c>
      <c r="D61" s="7">
        <f t="shared" ref="D61:M61" si="22">$T61*D35</f>
        <v>16962.034829931523</v>
      </c>
      <c r="E61" s="7">
        <f t="shared" si="22"/>
        <v>17639.017453696062</v>
      </c>
      <c r="F61" s="7">
        <f t="shared" si="22"/>
        <v>18032.54050474902</v>
      </c>
      <c r="G61" s="7">
        <f t="shared" si="22"/>
        <v>18904.171004840042</v>
      </c>
      <c r="H61" s="7">
        <f t="shared" si="22"/>
        <v>21215.311900081626</v>
      </c>
      <c r="I61" s="7">
        <f t="shared" si="22"/>
        <v>20960.213656635384</v>
      </c>
      <c r="J61" s="7">
        <f t="shared" si="22"/>
        <v>19452.144167434195</v>
      </c>
      <c r="K61" s="7">
        <f t="shared" si="22"/>
        <v>16692.755921852611</v>
      </c>
      <c r="L61" s="7">
        <f t="shared" si="22"/>
        <v>16963.110869524247</v>
      </c>
      <c r="M61" s="7">
        <f t="shared" si="22"/>
        <v>18728.6996912553</v>
      </c>
      <c r="N61" s="52">
        <f t="shared" si="10"/>
        <v>18555</v>
      </c>
      <c r="P61" s="13"/>
      <c r="Q61" s="49">
        <v>3</v>
      </c>
      <c r="R61" s="49">
        <v>2</v>
      </c>
      <c r="S61" s="49">
        <v>600</v>
      </c>
      <c r="T61" s="53">
        <v>18555</v>
      </c>
      <c r="U61" s="61">
        <v>7116</v>
      </c>
      <c r="AD61" s="16"/>
      <c r="AE61" s="16"/>
      <c r="AF61" s="16"/>
      <c r="AG61" s="16"/>
      <c r="AH61" s="16"/>
      <c r="AI61" s="16"/>
      <c r="AJ61" s="16"/>
      <c r="AK61" s="16"/>
      <c r="AL61" s="16"/>
      <c r="AM61" s="16"/>
      <c r="AN61" s="16"/>
    </row>
    <row r="62" spans="1:40">
      <c r="A62" s="48">
        <v>3</v>
      </c>
      <c r="B62" s="48">
        <v>1</v>
      </c>
      <c r="C62" s="48">
        <v>1200</v>
      </c>
      <c r="D62" s="7">
        <f t="shared" ref="D62:M62" si="23">$T62*D34</f>
        <v>565483.77055226022</v>
      </c>
      <c r="E62" s="7">
        <f t="shared" si="23"/>
        <v>551361.16859336395</v>
      </c>
      <c r="F62" s="7">
        <f t="shared" si="23"/>
        <v>567298.51436642848</v>
      </c>
      <c r="G62" s="7">
        <f t="shared" si="23"/>
        <v>610359.76719379507</v>
      </c>
      <c r="H62" s="7">
        <f t="shared" si="23"/>
        <v>990893.79623623739</v>
      </c>
      <c r="I62" s="7">
        <f t="shared" si="23"/>
        <v>1153574.0132633597</v>
      </c>
      <c r="J62" s="7">
        <f t="shared" si="23"/>
        <v>1221302.0196694848</v>
      </c>
      <c r="K62" s="7">
        <f t="shared" si="23"/>
        <v>955604.43072719569</v>
      </c>
      <c r="L62" s="7">
        <f t="shared" si="23"/>
        <v>864639.73051024193</v>
      </c>
      <c r="M62" s="7">
        <f t="shared" si="23"/>
        <v>844352.78888763138</v>
      </c>
      <c r="N62" s="52">
        <f t="shared" si="10"/>
        <v>832486.99999999988</v>
      </c>
      <c r="P62" s="13"/>
      <c r="Q62" s="48">
        <v>3</v>
      </c>
      <c r="R62" s="48">
        <v>1</v>
      </c>
      <c r="S62" s="48">
        <v>1200</v>
      </c>
      <c r="T62" s="53">
        <v>832487</v>
      </c>
      <c r="U62" s="61">
        <v>130533</v>
      </c>
      <c r="AD62" s="16"/>
      <c r="AE62" s="16"/>
      <c r="AF62" s="16"/>
      <c r="AG62" s="16"/>
      <c r="AH62" s="16"/>
      <c r="AI62" s="16"/>
      <c r="AJ62" s="16"/>
      <c r="AK62" s="16"/>
      <c r="AL62" s="16"/>
      <c r="AM62" s="16"/>
      <c r="AN62" s="16"/>
    </row>
    <row r="63" spans="1:40">
      <c r="A63" s="49">
        <v>3</v>
      </c>
      <c r="B63" s="49">
        <v>2</v>
      </c>
      <c r="C63" s="49">
        <v>1200</v>
      </c>
      <c r="D63" s="7">
        <f t="shared" ref="D63:M63" si="24">$T63*D35</f>
        <v>192485.95741820917</v>
      </c>
      <c r="E63" s="7">
        <f t="shared" si="24"/>
        <v>200168.38760994902</v>
      </c>
      <c r="F63" s="7">
        <f t="shared" si="24"/>
        <v>204634.10543257711</v>
      </c>
      <c r="G63" s="7">
        <f t="shared" si="24"/>
        <v>214525.40874654453</v>
      </c>
      <c r="H63" s="7">
        <f t="shared" si="24"/>
        <v>240752.34274410602</v>
      </c>
      <c r="I63" s="7">
        <f t="shared" si="24"/>
        <v>237857.47605400786</v>
      </c>
      <c r="J63" s="7">
        <f t="shared" si="24"/>
        <v>220743.83359350293</v>
      </c>
      <c r="K63" s="7">
        <f t="shared" si="24"/>
        <v>189430.16788860422</v>
      </c>
      <c r="L63" s="7">
        <f t="shared" si="24"/>
        <v>192498.16836538044</v>
      </c>
      <c r="M63" s="7">
        <f t="shared" si="24"/>
        <v>212534.15214711882</v>
      </c>
      <c r="N63" s="52">
        <f t="shared" si="10"/>
        <v>210563</v>
      </c>
      <c r="P63" s="13"/>
      <c r="Q63" s="49">
        <v>3</v>
      </c>
      <c r="R63" s="49">
        <v>2</v>
      </c>
      <c r="S63" s="49">
        <v>1200</v>
      </c>
      <c r="T63" s="53">
        <v>210563</v>
      </c>
      <c r="U63" s="61">
        <v>130533</v>
      </c>
      <c r="AD63" s="16"/>
      <c r="AE63" s="16"/>
      <c r="AF63" s="16"/>
      <c r="AG63" s="16"/>
      <c r="AH63" s="16"/>
      <c r="AI63" s="16"/>
      <c r="AJ63" s="16"/>
      <c r="AK63" s="16"/>
      <c r="AL63" s="16"/>
      <c r="AM63" s="16"/>
      <c r="AN63" s="16"/>
    </row>
    <row r="64" spans="1:40">
      <c r="A64" s="48">
        <v>3</v>
      </c>
      <c r="B64" s="48">
        <v>1</v>
      </c>
      <c r="C64" s="48">
        <v>1800</v>
      </c>
      <c r="D64" s="7">
        <f t="shared" ref="D64:M64" si="25">$T64*D34</f>
        <v>237053.13982665059</v>
      </c>
      <c r="E64" s="7">
        <f t="shared" si="25"/>
        <v>231132.88656525488</v>
      </c>
      <c r="F64" s="7">
        <f t="shared" si="25"/>
        <v>237813.88795335538</v>
      </c>
      <c r="G64" s="7">
        <f t="shared" si="25"/>
        <v>255865.34357272243</v>
      </c>
      <c r="H64" s="7">
        <f t="shared" si="25"/>
        <v>415386.78537696635</v>
      </c>
      <c r="I64" s="7">
        <f t="shared" si="25"/>
        <v>483583.00645736663</v>
      </c>
      <c r="J64" s="7">
        <f t="shared" si="25"/>
        <v>511974.86738927593</v>
      </c>
      <c r="K64" s="7">
        <f t="shared" si="25"/>
        <v>400593.33712603105</v>
      </c>
      <c r="L64" s="7">
        <f t="shared" si="25"/>
        <v>362460.55786207505</v>
      </c>
      <c r="M64" s="7">
        <f t="shared" si="25"/>
        <v>353956.18787030113</v>
      </c>
      <c r="N64" s="52">
        <f t="shared" si="10"/>
        <v>348981.99999999994</v>
      </c>
      <c r="P64" s="13"/>
      <c r="Q64" s="48">
        <v>3</v>
      </c>
      <c r="R64" s="48">
        <v>1</v>
      </c>
      <c r="S64" s="48">
        <v>1800</v>
      </c>
      <c r="T64" s="53">
        <v>348982</v>
      </c>
      <c r="U64" s="61">
        <v>75200</v>
      </c>
      <c r="AD64" s="16"/>
      <c r="AE64" s="16"/>
      <c r="AF64" s="16"/>
      <c r="AG64" s="16"/>
      <c r="AH64" s="16"/>
      <c r="AI64" s="16"/>
      <c r="AJ64" s="16"/>
      <c r="AK64" s="16"/>
      <c r="AL64" s="16"/>
      <c r="AM64" s="16"/>
      <c r="AN64" s="16"/>
    </row>
    <row r="65" spans="1:40">
      <c r="A65" s="49">
        <v>3</v>
      </c>
      <c r="B65" s="49">
        <v>2</v>
      </c>
      <c r="C65" s="49">
        <v>1800</v>
      </c>
      <c r="D65" s="7">
        <f t="shared" ref="D65:M65" si="26">$T65*D35</f>
        <v>7876.3078466553488</v>
      </c>
      <c r="E65" s="7">
        <f t="shared" si="26"/>
        <v>8190.6642080865149</v>
      </c>
      <c r="F65" s="7">
        <f t="shared" si="26"/>
        <v>8373.3963346223427</v>
      </c>
      <c r="G65" s="7">
        <f t="shared" si="26"/>
        <v>8778.1372879386581</v>
      </c>
      <c r="H65" s="7">
        <f t="shared" si="26"/>
        <v>9851.3137877177724</v>
      </c>
      <c r="I65" s="7">
        <f t="shared" si="26"/>
        <v>9732.8591142856621</v>
      </c>
      <c r="J65" s="7">
        <f t="shared" si="26"/>
        <v>9032.5882051529534</v>
      </c>
      <c r="K65" s="7">
        <f t="shared" si="26"/>
        <v>7751.2683924916246</v>
      </c>
      <c r="L65" s="7">
        <f t="shared" si="26"/>
        <v>7876.8075048138453</v>
      </c>
      <c r="M65" s="7">
        <f t="shared" si="26"/>
        <v>8696.6573182352822</v>
      </c>
      <c r="N65" s="52">
        <f t="shared" si="10"/>
        <v>8616</v>
      </c>
      <c r="P65" s="13"/>
      <c r="Q65" s="49">
        <v>3</v>
      </c>
      <c r="R65" s="49">
        <v>2</v>
      </c>
      <c r="S65" s="49">
        <v>1800</v>
      </c>
      <c r="T65" s="53">
        <v>8616</v>
      </c>
      <c r="U65" s="61">
        <v>75200</v>
      </c>
      <c r="AD65" s="16"/>
      <c r="AE65" s="16"/>
      <c r="AF65" s="16"/>
      <c r="AG65" s="16"/>
      <c r="AH65" s="16"/>
      <c r="AI65" s="16"/>
      <c r="AJ65" s="16"/>
      <c r="AK65" s="16"/>
      <c r="AL65" s="16"/>
      <c r="AM65" s="16"/>
      <c r="AN65" s="16"/>
    </row>
    <row r="66" spans="1:40">
      <c r="A66" s="48">
        <v>4</v>
      </c>
      <c r="B66" s="48">
        <v>1</v>
      </c>
      <c r="C66" s="48" t="s">
        <v>69</v>
      </c>
      <c r="D66" s="103">
        <f t="shared" ref="D66:M66" si="27">$T66*D36</f>
        <v>5104.7809305153733</v>
      </c>
      <c r="E66" s="103">
        <f t="shared" si="27"/>
        <v>4700.6078330361424</v>
      </c>
      <c r="F66" s="103">
        <f t="shared" si="27"/>
        <v>4887.8031425765539</v>
      </c>
      <c r="G66" s="103">
        <f t="shared" si="27"/>
        <v>5134.5943502872569</v>
      </c>
      <c r="H66" s="103">
        <f t="shared" si="27"/>
        <v>4748.0831513595549</v>
      </c>
      <c r="I66" s="103">
        <f t="shared" si="27"/>
        <v>4335.4968131465084</v>
      </c>
      <c r="J66" s="103">
        <f t="shared" si="27"/>
        <v>4150.6924279202867</v>
      </c>
      <c r="K66" s="103">
        <f t="shared" si="27"/>
        <v>4576.3304000366761</v>
      </c>
      <c r="L66" s="103">
        <f t="shared" si="27"/>
        <v>4514.4251502640927</v>
      </c>
      <c r="M66" s="103">
        <f t="shared" si="27"/>
        <v>4477.1858008575482</v>
      </c>
      <c r="N66" s="52">
        <f t="shared" si="10"/>
        <v>4663</v>
      </c>
      <c r="P66" s="13"/>
      <c r="Q66" s="48">
        <v>4</v>
      </c>
      <c r="R66" s="48">
        <v>1</v>
      </c>
      <c r="S66" s="48" t="s">
        <v>69</v>
      </c>
      <c r="T66" s="53">
        <v>4663</v>
      </c>
      <c r="U66" s="61">
        <v>2924</v>
      </c>
      <c r="AD66" s="16"/>
      <c r="AE66" s="16"/>
      <c r="AF66" s="16"/>
      <c r="AG66" s="16"/>
      <c r="AH66" s="16"/>
      <c r="AI66" s="16"/>
      <c r="AJ66" s="16"/>
      <c r="AK66" s="16"/>
      <c r="AL66" s="16"/>
      <c r="AM66" s="16"/>
      <c r="AN66" s="16"/>
    </row>
    <row r="67" spans="1:40">
      <c r="A67" s="49">
        <v>4</v>
      </c>
      <c r="B67" s="49">
        <v>2</v>
      </c>
      <c r="C67" s="48" t="s">
        <v>69</v>
      </c>
      <c r="D67" s="103">
        <f t="shared" ref="D67:M67" si="28">$T67*D37</f>
        <v>5775.0618762593385</v>
      </c>
      <c r="E67" s="103">
        <f t="shared" si="28"/>
        <v>5672.7842587349633</v>
      </c>
      <c r="F67" s="103">
        <f t="shared" si="28"/>
        <v>7315.4648847410763</v>
      </c>
      <c r="G67" s="103">
        <f t="shared" si="28"/>
        <v>7602.573218346165</v>
      </c>
      <c r="H67" s="103">
        <f t="shared" si="28"/>
        <v>7396.3480160365389</v>
      </c>
      <c r="I67" s="103">
        <f t="shared" si="28"/>
        <v>5861.9947002734352</v>
      </c>
      <c r="J67" s="103">
        <f t="shared" si="28"/>
        <v>5689.2318608137439</v>
      </c>
      <c r="K67" s="103">
        <f t="shared" si="28"/>
        <v>5866.7525315261091</v>
      </c>
      <c r="L67" s="103">
        <f t="shared" si="28"/>
        <v>6179.8871473478139</v>
      </c>
      <c r="M67" s="103">
        <f t="shared" si="28"/>
        <v>6409.9015059208123</v>
      </c>
      <c r="N67" s="52">
        <f t="shared" si="10"/>
        <v>6376.9999999999991</v>
      </c>
      <c r="P67" s="13"/>
      <c r="Q67" s="49">
        <v>4</v>
      </c>
      <c r="R67" s="49">
        <v>2</v>
      </c>
      <c r="S67" s="48" t="s">
        <v>69</v>
      </c>
      <c r="T67" s="53">
        <v>6377</v>
      </c>
      <c r="U67" s="61">
        <v>2924</v>
      </c>
      <c r="AD67" s="16"/>
      <c r="AE67" s="16"/>
      <c r="AF67" s="16"/>
      <c r="AG67" s="16"/>
      <c r="AH67" s="16"/>
      <c r="AI67" s="16"/>
      <c r="AJ67" s="16"/>
      <c r="AK67" s="16"/>
      <c r="AL67" s="16"/>
      <c r="AM67" s="16"/>
      <c r="AN67" s="16"/>
    </row>
    <row r="68" spans="1:40">
      <c r="A68" s="48">
        <v>4</v>
      </c>
      <c r="B68" s="48">
        <v>1</v>
      </c>
      <c r="C68" s="48" t="s">
        <v>70</v>
      </c>
      <c r="D68" s="103">
        <f t="shared" ref="D68:M68" si="29">$T68*D36</f>
        <v>4732.5687245588588</v>
      </c>
      <c r="E68" s="103">
        <f t="shared" si="29"/>
        <v>4357.8656792226557</v>
      </c>
      <c r="F68" s="103">
        <f t="shared" si="29"/>
        <v>4531.4117489509854</v>
      </c>
      <c r="G68" s="103">
        <f t="shared" si="29"/>
        <v>4760.2083157391835</v>
      </c>
      <c r="H68" s="103">
        <f t="shared" si="29"/>
        <v>4401.8793616400071</v>
      </c>
      <c r="I68" s="103">
        <f t="shared" si="29"/>
        <v>4019.376522245841</v>
      </c>
      <c r="J68" s="103">
        <f t="shared" si="29"/>
        <v>3848.0470439415394</v>
      </c>
      <c r="K68" s="103">
        <f t="shared" si="29"/>
        <v>4242.649864756283</v>
      </c>
      <c r="L68" s="103">
        <f t="shared" si="29"/>
        <v>4185.2584011562667</v>
      </c>
      <c r="M68" s="103">
        <f t="shared" si="29"/>
        <v>4150.7343377883726</v>
      </c>
      <c r="N68" s="52">
        <f t="shared" si="10"/>
        <v>4322.9999999999991</v>
      </c>
      <c r="P68" s="13"/>
      <c r="Q68" s="48">
        <v>4</v>
      </c>
      <c r="R68" s="48">
        <v>1</v>
      </c>
      <c r="S68" s="48" t="s">
        <v>70</v>
      </c>
      <c r="T68" s="53">
        <v>4323</v>
      </c>
      <c r="U68" s="61">
        <v>4674</v>
      </c>
      <c r="AD68" s="16"/>
      <c r="AE68" s="16"/>
      <c r="AF68" s="16"/>
      <c r="AG68" s="16"/>
      <c r="AH68" s="16"/>
      <c r="AI68" s="16"/>
      <c r="AJ68" s="16"/>
      <c r="AK68" s="16"/>
      <c r="AL68" s="16"/>
      <c r="AM68" s="16"/>
      <c r="AN68" s="16"/>
    </row>
    <row r="69" spans="1:40">
      <c r="A69" s="49">
        <v>4</v>
      </c>
      <c r="B69" s="49">
        <v>2</v>
      </c>
      <c r="C69" s="48" t="s">
        <v>70</v>
      </c>
      <c r="D69" s="103">
        <f t="shared" ref="D69:M69" si="30">$T69*D37</f>
        <v>8948.3121215804495</v>
      </c>
      <c r="E69" s="103">
        <f t="shared" si="30"/>
        <v>8789.8355434467885</v>
      </c>
      <c r="F69" s="103">
        <f t="shared" si="30"/>
        <v>11335.12757191886</v>
      </c>
      <c r="G69" s="103">
        <f t="shared" si="30"/>
        <v>11779.994663709966</v>
      </c>
      <c r="H69" s="103">
        <f t="shared" si="30"/>
        <v>11460.453935464488</v>
      </c>
      <c r="I69" s="103">
        <f t="shared" si="30"/>
        <v>9083.0123307827853</v>
      </c>
      <c r="J69" s="103">
        <f t="shared" si="30"/>
        <v>8815.3206863259529</v>
      </c>
      <c r="K69" s="103">
        <f t="shared" si="30"/>
        <v>9090.3844698148787</v>
      </c>
      <c r="L69" s="103">
        <f t="shared" si="30"/>
        <v>9575.5786267749336</v>
      </c>
      <c r="M69" s="103">
        <f t="shared" si="30"/>
        <v>9931.9800501808913</v>
      </c>
      <c r="N69" s="52">
        <f t="shared" si="10"/>
        <v>9881</v>
      </c>
      <c r="P69" s="13"/>
      <c r="Q69" s="49">
        <v>4</v>
      </c>
      <c r="R69" s="49">
        <v>2</v>
      </c>
      <c r="S69" s="48" t="s">
        <v>70</v>
      </c>
      <c r="T69" s="53">
        <v>9881</v>
      </c>
      <c r="U69" s="61">
        <v>4674</v>
      </c>
      <c r="AD69" s="16"/>
      <c r="AE69" s="16"/>
      <c r="AF69" s="16"/>
      <c r="AG69" s="16"/>
      <c r="AH69" s="16"/>
      <c r="AI69" s="16"/>
      <c r="AJ69" s="16"/>
      <c r="AK69" s="16"/>
      <c r="AL69" s="16"/>
      <c r="AM69" s="16"/>
      <c r="AN69" s="16"/>
    </row>
    <row r="70" spans="1:40">
      <c r="A70" s="48">
        <v>4</v>
      </c>
      <c r="B70" s="48">
        <v>1</v>
      </c>
      <c r="C70" s="48" t="s">
        <v>71</v>
      </c>
      <c r="D70" s="103">
        <f t="shared" ref="D70:M70" si="31">$T70*D36</f>
        <v>128419.77950569084</v>
      </c>
      <c r="E70" s="103">
        <f t="shared" si="31"/>
        <v>118252.09145660256</v>
      </c>
      <c r="F70" s="103">
        <f t="shared" si="31"/>
        <v>122961.32006070882</v>
      </c>
      <c r="G70" s="103">
        <f t="shared" si="31"/>
        <v>129169.78873145979</v>
      </c>
      <c r="H70" s="103">
        <f t="shared" si="31"/>
        <v>119446.41693188589</v>
      </c>
      <c r="I70" s="103">
        <f t="shared" si="31"/>
        <v>109067.07895409915</v>
      </c>
      <c r="J70" s="103">
        <f t="shared" si="31"/>
        <v>104417.99827356146</v>
      </c>
      <c r="K70" s="103">
        <f t="shared" si="31"/>
        <v>115125.67315176973</v>
      </c>
      <c r="L70" s="103">
        <f t="shared" si="31"/>
        <v>113568.33726718414</v>
      </c>
      <c r="M70" s="103">
        <f t="shared" si="31"/>
        <v>112631.51566703743</v>
      </c>
      <c r="N70" s="52">
        <f t="shared" si="10"/>
        <v>117305.99999999997</v>
      </c>
      <c r="P70" s="13"/>
      <c r="Q70" s="48">
        <v>4</v>
      </c>
      <c r="R70" s="48">
        <v>1</v>
      </c>
      <c r="S70" s="48" t="s">
        <v>71</v>
      </c>
      <c r="T70" s="53">
        <v>117306</v>
      </c>
      <c r="U70" s="61">
        <v>50792</v>
      </c>
      <c r="AD70" s="16"/>
      <c r="AE70" s="16"/>
      <c r="AF70" s="16"/>
      <c r="AG70" s="16"/>
      <c r="AH70" s="16"/>
      <c r="AI70" s="16"/>
      <c r="AJ70" s="16"/>
      <c r="AK70" s="16"/>
      <c r="AL70" s="16"/>
      <c r="AM70" s="16"/>
      <c r="AN70" s="16"/>
    </row>
    <row r="71" spans="1:40">
      <c r="A71" s="49">
        <v>4</v>
      </c>
      <c r="B71" s="49">
        <v>2</v>
      </c>
      <c r="C71" s="48" t="s">
        <v>71</v>
      </c>
      <c r="D71" s="103">
        <f t="shared" ref="D71:M71" si="32">$T71*D37</f>
        <v>50437.834592796593</v>
      </c>
      <c r="E71" s="103">
        <f t="shared" si="32"/>
        <v>49544.569435509446</v>
      </c>
      <c r="F71" s="103">
        <f t="shared" si="32"/>
        <v>63891.299475561274</v>
      </c>
      <c r="G71" s="103">
        <f t="shared" si="32"/>
        <v>66398.826312653226</v>
      </c>
      <c r="H71" s="103">
        <f t="shared" si="32"/>
        <v>64597.710953921131</v>
      </c>
      <c r="I71" s="103">
        <f t="shared" si="32"/>
        <v>51197.082457539436</v>
      </c>
      <c r="J71" s="103">
        <f t="shared" si="32"/>
        <v>49688.218360988154</v>
      </c>
      <c r="K71" s="103">
        <f t="shared" si="32"/>
        <v>51238.636073913534</v>
      </c>
      <c r="L71" s="103">
        <f t="shared" si="32"/>
        <v>53973.469448257252</v>
      </c>
      <c r="M71" s="103">
        <f t="shared" si="32"/>
        <v>55982.352888859903</v>
      </c>
      <c r="N71" s="52">
        <f t="shared" si="10"/>
        <v>55694.999999999985</v>
      </c>
      <c r="P71" s="13"/>
      <c r="Q71" s="49">
        <v>4</v>
      </c>
      <c r="R71" s="49">
        <v>2</v>
      </c>
      <c r="S71" s="48" t="s">
        <v>71</v>
      </c>
      <c r="T71" s="53">
        <v>55695</v>
      </c>
      <c r="U71" s="61">
        <v>50792</v>
      </c>
      <c r="AD71" s="16"/>
      <c r="AE71" s="16"/>
      <c r="AF71" s="16"/>
      <c r="AG71" s="16"/>
      <c r="AH71" s="16"/>
      <c r="AI71" s="16"/>
      <c r="AJ71" s="16"/>
      <c r="AK71" s="16"/>
      <c r="AL71" s="16"/>
      <c r="AM71" s="16"/>
      <c r="AN71" s="16"/>
    </row>
    <row r="72" spans="1:40">
      <c r="A72" s="48">
        <v>4</v>
      </c>
      <c r="B72" s="48">
        <v>1</v>
      </c>
      <c r="C72" s="48" t="s">
        <v>72</v>
      </c>
      <c r="D72" s="103">
        <f t="shared" ref="D72:M72" si="33">$T72*D36</f>
        <v>83989.684274087485</v>
      </c>
      <c r="E72" s="103">
        <f t="shared" si="33"/>
        <v>77339.767008013281</v>
      </c>
      <c r="F72" s="103">
        <f t="shared" si="33"/>
        <v>80419.717971609658</v>
      </c>
      <c r="G72" s="103">
        <f t="shared" si="33"/>
        <v>84480.208695772817</v>
      </c>
      <c r="H72" s="103">
        <f t="shared" si="33"/>
        <v>78120.885150215821</v>
      </c>
      <c r="I72" s="103">
        <f t="shared" si="33"/>
        <v>71332.54364173564</v>
      </c>
      <c r="J72" s="103">
        <f t="shared" si="33"/>
        <v>68291.93089480426</v>
      </c>
      <c r="K72" s="103">
        <f t="shared" si="33"/>
        <v>75295.012786020539</v>
      </c>
      <c r="L72" s="103">
        <f t="shared" si="33"/>
        <v>74276.476936180887</v>
      </c>
      <c r="M72" s="103">
        <f t="shared" si="33"/>
        <v>73663.772641559495</v>
      </c>
      <c r="N72" s="52">
        <f t="shared" si="10"/>
        <v>76720.999999999971</v>
      </c>
      <c r="O72" s="13"/>
      <c r="P72" s="13"/>
      <c r="Q72" s="48">
        <v>4</v>
      </c>
      <c r="R72" s="48">
        <v>1</v>
      </c>
      <c r="S72" s="48" t="s">
        <v>72</v>
      </c>
      <c r="T72" s="53">
        <v>76721</v>
      </c>
      <c r="U72" s="61">
        <v>43702</v>
      </c>
      <c r="AD72" s="16"/>
      <c r="AE72" s="16"/>
      <c r="AF72" s="16"/>
      <c r="AG72" s="16"/>
      <c r="AH72" s="16"/>
      <c r="AI72" s="16"/>
      <c r="AJ72" s="16"/>
      <c r="AK72" s="16"/>
      <c r="AL72" s="16"/>
      <c r="AM72" s="16"/>
      <c r="AN72" s="16"/>
    </row>
    <row r="73" spans="1:40">
      <c r="A73" s="49">
        <v>4</v>
      </c>
      <c r="B73" s="49">
        <v>2</v>
      </c>
      <c r="C73" s="48" t="s">
        <v>72</v>
      </c>
      <c r="D73" s="103">
        <f t="shared" ref="D73:M73" si="34">$T73*D37</f>
        <v>40871.897851550333</v>
      </c>
      <c r="E73" s="103">
        <f t="shared" si="34"/>
        <v>40148.047540414984</v>
      </c>
      <c r="F73" s="103">
        <f t="shared" si="34"/>
        <v>51773.80604957413</v>
      </c>
      <c r="G73" s="103">
        <f t="shared" si="34"/>
        <v>53805.760465798827</v>
      </c>
      <c r="H73" s="103">
        <f t="shared" si="34"/>
        <v>52346.240969070263</v>
      </c>
      <c r="I73" s="103">
        <f t="shared" si="34"/>
        <v>41487.148316252264</v>
      </c>
      <c r="J73" s="103">
        <f t="shared" si="34"/>
        <v>40264.452303943217</v>
      </c>
      <c r="K73" s="103">
        <f t="shared" si="34"/>
        <v>41520.820958575561</v>
      </c>
      <c r="L73" s="103">
        <f t="shared" si="34"/>
        <v>43736.971418237656</v>
      </c>
      <c r="M73" s="103">
        <f t="shared" si="34"/>
        <v>45364.85412658273</v>
      </c>
      <c r="N73" s="52">
        <f t="shared" si="10"/>
        <v>45132</v>
      </c>
      <c r="O73" s="13"/>
      <c r="P73" s="13"/>
      <c r="Q73" s="49">
        <v>4</v>
      </c>
      <c r="R73" s="49">
        <v>2</v>
      </c>
      <c r="S73" s="48" t="s">
        <v>72</v>
      </c>
      <c r="T73" s="53">
        <v>45132</v>
      </c>
      <c r="U73" s="61">
        <v>43702</v>
      </c>
      <c r="AD73" s="16"/>
      <c r="AE73" s="16"/>
      <c r="AF73" s="16"/>
      <c r="AG73" s="16"/>
      <c r="AH73" s="16"/>
      <c r="AI73" s="16"/>
      <c r="AJ73" s="16"/>
      <c r="AK73" s="16"/>
      <c r="AL73" s="16"/>
      <c r="AM73" s="16"/>
      <c r="AN73" s="16"/>
    </row>
    <row r="74" spans="1:40">
      <c r="A74" s="48">
        <v>4</v>
      </c>
      <c r="B74" s="48">
        <v>1</v>
      </c>
      <c r="C74" s="48">
        <v>1800</v>
      </c>
      <c r="D74" s="103">
        <f t="shared" ref="D74:M74" si="35">$T74*D36</f>
        <v>607646.27890004986</v>
      </c>
      <c r="E74" s="103">
        <f t="shared" si="35"/>
        <v>559535.63868694147</v>
      </c>
      <c r="F74" s="103">
        <f t="shared" si="35"/>
        <v>581818.38398357271</v>
      </c>
      <c r="G74" s="103">
        <f t="shared" si="35"/>
        <v>611195.11161829182</v>
      </c>
      <c r="H74" s="103">
        <f t="shared" si="35"/>
        <v>565186.85093512398</v>
      </c>
      <c r="I74" s="103">
        <f t="shared" si="35"/>
        <v>516074.74278539309</v>
      </c>
      <c r="J74" s="103">
        <f t="shared" si="35"/>
        <v>494076.60054664512</v>
      </c>
      <c r="K74" s="103">
        <f t="shared" si="35"/>
        <v>544742.30656529218</v>
      </c>
      <c r="L74" s="103">
        <f t="shared" si="35"/>
        <v>537373.43115600199</v>
      </c>
      <c r="M74" s="103">
        <f t="shared" si="35"/>
        <v>532940.65482268704</v>
      </c>
      <c r="N74" s="52">
        <f t="shared" si="10"/>
        <v>555058.99999999988</v>
      </c>
      <c r="O74" s="13"/>
      <c r="P74" s="13"/>
      <c r="Q74" s="48">
        <v>4</v>
      </c>
      <c r="R74" s="48">
        <v>1</v>
      </c>
      <c r="S74" s="48">
        <v>1800</v>
      </c>
      <c r="T74" s="53">
        <v>555059</v>
      </c>
      <c r="U74" s="61">
        <v>235303</v>
      </c>
      <c r="AD74" s="16"/>
      <c r="AE74" s="16"/>
      <c r="AF74" s="16"/>
      <c r="AG74" s="16"/>
      <c r="AH74" s="16"/>
      <c r="AI74" s="16"/>
      <c r="AJ74" s="16"/>
      <c r="AK74" s="16"/>
      <c r="AL74" s="16"/>
      <c r="AM74" s="16"/>
      <c r="AN74" s="16"/>
    </row>
    <row r="75" spans="1:40">
      <c r="A75" s="49">
        <v>4</v>
      </c>
      <c r="B75" s="49">
        <v>2</v>
      </c>
      <c r="C75" s="49">
        <v>1800</v>
      </c>
      <c r="D75" s="103">
        <f t="shared" ref="D75:M75" si="36">$T75*D37</f>
        <v>21053.573545440977</v>
      </c>
      <c r="E75" s="103">
        <f t="shared" si="36"/>
        <v>20680.710121855169</v>
      </c>
      <c r="F75" s="103">
        <f t="shared" si="36"/>
        <v>26669.268878855346</v>
      </c>
      <c r="G75" s="103">
        <f t="shared" si="36"/>
        <v>27715.951416043852</v>
      </c>
      <c r="H75" s="103">
        <f t="shared" si="36"/>
        <v>26964.136533921508</v>
      </c>
      <c r="I75" s="103">
        <f t="shared" si="36"/>
        <v>21370.495968630519</v>
      </c>
      <c r="J75" s="103">
        <f t="shared" si="36"/>
        <v>20740.671522690594</v>
      </c>
      <c r="K75" s="103">
        <f t="shared" si="36"/>
        <v>21387.841124810879</v>
      </c>
      <c r="L75" s="103">
        <f t="shared" si="36"/>
        <v>22529.405112363493</v>
      </c>
      <c r="M75" s="103">
        <f t="shared" si="36"/>
        <v>23367.945775387649</v>
      </c>
      <c r="N75" s="52">
        <f t="shared" si="10"/>
        <v>23248</v>
      </c>
      <c r="O75" s="13"/>
      <c r="P75" s="13"/>
      <c r="Q75" s="49">
        <v>4</v>
      </c>
      <c r="R75" s="49">
        <v>2</v>
      </c>
      <c r="S75" s="49">
        <v>1800</v>
      </c>
      <c r="T75" s="53">
        <v>23248</v>
      </c>
      <c r="U75" s="61">
        <v>235303</v>
      </c>
      <c r="AD75" s="16"/>
      <c r="AE75" s="16"/>
      <c r="AF75" s="16"/>
      <c r="AG75" s="16"/>
      <c r="AH75" s="16"/>
      <c r="AI75" s="16"/>
      <c r="AJ75" s="16"/>
      <c r="AK75" s="16"/>
      <c r="AL75" s="16"/>
      <c r="AM75" s="16"/>
      <c r="AN75" s="16"/>
    </row>
    <row r="76" spans="1:40">
      <c r="A76" s="48">
        <v>5</v>
      </c>
      <c r="B76" s="48">
        <v>1</v>
      </c>
      <c r="C76" s="48">
        <v>600</v>
      </c>
      <c r="D76" s="7">
        <f t="shared" ref="D76:M76" si="37">$T76*D38</f>
        <v>495.51750912533868</v>
      </c>
      <c r="E76" s="7">
        <f t="shared" si="37"/>
        <v>566.04551270565128</v>
      </c>
      <c r="F76" s="7">
        <f t="shared" si="37"/>
        <v>562.46935577085662</v>
      </c>
      <c r="G76" s="7">
        <f t="shared" si="37"/>
        <v>549.34623120777496</v>
      </c>
      <c r="H76" s="7">
        <f t="shared" si="37"/>
        <v>409.36975224673864</v>
      </c>
      <c r="I76" s="7">
        <f t="shared" si="37"/>
        <v>309.54328300201138</v>
      </c>
      <c r="J76" s="7">
        <f t="shared" si="37"/>
        <v>262.70512137815115</v>
      </c>
      <c r="K76" s="7">
        <f t="shared" si="37"/>
        <v>318.5276300702518</v>
      </c>
      <c r="L76" s="7">
        <f t="shared" si="37"/>
        <v>345.80769447550011</v>
      </c>
      <c r="M76" s="7">
        <f t="shared" si="37"/>
        <v>360.66791001772486</v>
      </c>
      <c r="N76" s="52">
        <f t="shared" si="10"/>
        <v>418</v>
      </c>
      <c r="O76" s="13"/>
      <c r="P76" s="13"/>
      <c r="Q76" s="48">
        <v>5</v>
      </c>
      <c r="R76" s="48">
        <v>1</v>
      </c>
      <c r="S76" s="48">
        <v>600</v>
      </c>
      <c r="T76" s="53">
        <v>418</v>
      </c>
      <c r="U76" s="61">
        <v>18962</v>
      </c>
      <c r="AD76" s="16"/>
      <c r="AE76" s="16"/>
      <c r="AF76" s="16"/>
      <c r="AG76" s="16"/>
      <c r="AH76" s="16"/>
      <c r="AI76" s="16"/>
      <c r="AJ76" s="16"/>
      <c r="AK76" s="16"/>
      <c r="AL76" s="16"/>
      <c r="AM76" s="16"/>
      <c r="AN76" s="16"/>
    </row>
    <row r="77" spans="1:40">
      <c r="A77" s="49">
        <v>5</v>
      </c>
      <c r="B77" s="49">
        <v>2</v>
      </c>
      <c r="C77" s="49">
        <v>600</v>
      </c>
      <c r="D77" s="7">
        <f t="shared" ref="D77:M77" si="38">$T77*D39</f>
        <v>49415.556577083102</v>
      </c>
      <c r="E77" s="7">
        <f t="shared" si="38"/>
        <v>52404.969472618912</v>
      </c>
      <c r="F77" s="7">
        <f t="shared" si="38"/>
        <v>55938.629043067573</v>
      </c>
      <c r="G77" s="7">
        <f t="shared" si="38"/>
        <v>56074.110738783318</v>
      </c>
      <c r="H77" s="7">
        <f t="shared" si="38"/>
        <v>53689.26171145845</v>
      </c>
      <c r="I77" s="7">
        <f t="shared" si="38"/>
        <v>51015.354134712696</v>
      </c>
      <c r="J77" s="7">
        <f t="shared" si="38"/>
        <v>49443.859260092206</v>
      </c>
      <c r="K77" s="7">
        <f t="shared" si="38"/>
        <v>49646.617825255824</v>
      </c>
      <c r="L77" s="7">
        <f t="shared" si="38"/>
        <v>49576.557085348031</v>
      </c>
      <c r="M77" s="7">
        <f t="shared" si="38"/>
        <v>48565.084151579904</v>
      </c>
      <c r="N77" s="52">
        <f t="shared" si="10"/>
        <v>51577</v>
      </c>
      <c r="O77" s="13"/>
      <c r="P77" s="13"/>
      <c r="Q77" s="49">
        <v>5</v>
      </c>
      <c r="R77" s="49">
        <v>2</v>
      </c>
      <c r="S77" s="49">
        <v>600</v>
      </c>
      <c r="T77" s="53">
        <v>51577</v>
      </c>
      <c r="U77" s="61">
        <v>18962</v>
      </c>
      <c r="AD77" s="16"/>
      <c r="AE77" s="16"/>
      <c r="AF77" s="16"/>
      <c r="AG77" s="16"/>
      <c r="AH77" s="16"/>
      <c r="AI77" s="16"/>
      <c r="AJ77" s="16"/>
      <c r="AK77" s="16"/>
      <c r="AL77" s="16"/>
      <c r="AM77" s="16"/>
      <c r="AN77" s="16"/>
    </row>
    <row r="78" spans="1:40">
      <c r="A78" s="48">
        <v>5</v>
      </c>
      <c r="B78" s="48">
        <v>1</v>
      </c>
      <c r="C78" s="48">
        <v>1200</v>
      </c>
      <c r="D78" s="7">
        <f t="shared" ref="D78:M78" si="39">$T78*D38</f>
        <v>9220.4191052078568</v>
      </c>
      <c r="E78" s="7">
        <f t="shared" si="39"/>
        <v>10532.779899101808</v>
      </c>
      <c r="F78" s="7">
        <f t="shared" si="39"/>
        <v>10466.236002836657</v>
      </c>
      <c r="G78" s="7">
        <f t="shared" si="39"/>
        <v>10222.045421851852</v>
      </c>
      <c r="H78" s="7">
        <f t="shared" si="39"/>
        <v>7617.4113229070172</v>
      </c>
      <c r="I78" s="7">
        <f t="shared" si="39"/>
        <v>5759.8747731809672</v>
      </c>
      <c r="J78" s="7">
        <f t="shared" si="39"/>
        <v>4888.3263973188032</v>
      </c>
      <c r="K78" s="7">
        <f t="shared" si="39"/>
        <v>5927.0524083407145</v>
      </c>
      <c r="L78" s="7">
        <f t="shared" si="39"/>
        <v>6434.67044887665</v>
      </c>
      <c r="M78" s="7">
        <f t="shared" si="39"/>
        <v>6711.184220377665</v>
      </c>
      <c r="N78" s="52">
        <f t="shared" si="10"/>
        <v>7777.9999999999982</v>
      </c>
      <c r="O78" s="13"/>
      <c r="P78" s="13"/>
      <c r="Q78" s="48">
        <v>5</v>
      </c>
      <c r="R78" s="48">
        <v>1</v>
      </c>
      <c r="S78" s="48">
        <v>1200</v>
      </c>
      <c r="T78" s="53">
        <v>7778</v>
      </c>
      <c r="U78" s="61">
        <v>52298</v>
      </c>
      <c r="AD78" s="16"/>
      <c r="AE78" s="16"/>
      <c r="AF78" s="16"/>
      <c r="AG78" s="16"/>
      <c r="AH78" s="16"/>
      <c r="AI78" s="16"/>
      <c r="AJ78" s="16"/>
      <c r="AK78" s="16"/>
      <c r="AL78" s="16"/>
      <c r="AM78" s="16"/>
      <c r="AN78" s="16"/>
    </row>
    <row r="79" spans="1:40">
      <c r="A79" s="49">
        <v>5</v>
      </c>
      <c r="B79" s="49">
        <v>2</v>
      </c>
      <c r="C79" s="49">
        <v>1200</v>
      </c>
      <c r="D79" s="7">
        <f t="shared" ref="D79:M79" si="40">$T79*D39</f>
        <v>55476.452148881152</v>
      </c>
      <c r="E79" s="7">
        <f t="shared" si="40"/>
        <v>58832.521227932077</v>
      </c>
      <c r="F79" s="7">
        <f t="shared" si="40"/>
        <v>62799.589690768014</v>
      </c>
      <c r="G79" s="7">
        <f t="shared" si="40"/>
        <v>62951.688429101545</v>
      </c>
      <c r="H79" s="7">
        <f t="shared" si="40"/>
        <v>60274.333925559433</v>
      </c>
      <c r="I79" s="7">
        <f t="shared" si="40"/>
        <v>57272.46738783313</v>
      </c>
      <c r="J79" s="7">
        <f t="shared" si="40"/>
        <v>55508.22620038232</v>
      </c>
      <c r="K79" s="7">
        <f t="shared" si="40"/>
        <v>55735.853421792424</v>
      </c>
      <c r="L79" s="7">
        <f t="shared" si="40"/>
        <v>55657.199622174747</v>
      </c>
      <c r="M79" s="7">
        <f t="shared" si="40"/>
        <v>54521.66794557518</v>
      </c>
      <c r="N79" s="52">
        <f t="shared" si="10"/>
        <v>57903.000000000015</v>
      </c>
      <c r="O79" s="13"/>
      <c r="P79" s="13"/>
      <c r="Q79" s="49">
        <v>5</v>
      </c>
      <c r="R79" s="49">
        <v>2</v>
      </c>
      <c r="S79" s="49">
        <v>1200</v>
      </c>
      <c r="T79" s="53">
        <v>57903</v>
      </c>
      <c r="U79" s="61">
        <v>52298</v>
      </c>
      <c r="AD79" s="16"/>
      <c r="AE79" s="16"/>
      <c r="AF79" s="16"/>
      <c r="AG79" s="16"/>
      <c r="AH79" s="16"/>
      <c r="AI79" s="16"/>
      <c r="AJ79" s="16"/>
      <c r="AK79" s="16"/>
      <c r="AL79" s="16"/>
      <c r="AM79" s="16"/>
      <c r="AN79" s="16"/>
    </row>
    <row r="80" spans="1:40">
      <c r="A80" s="48">
        <v>5</v>
      </c>
      <c r="B80" s="48">
        <v>1</v>
      </c>
      <c r="C80" s="48">
        <v>1800</v>
      </c>
      <c r="D80" s="7">
        <f t="shared" ref="D80:M80" si="41">$T80*D38</f>
        <v>57317.624602199161</v>
      </c>
      <c r="E80" s="7">
        <f t="shared" si="41"/>
        <v>65475.757379978342</v>
      </c>
      <c r="F80" s="7">
        <f t="shared" si="41"/>
        <v>65062.09526525523</v>
      </c>
      <c r="G80" s="7">
        <f t="shared" si="41"/>
        <v>63544.113935710833</v>
      </c>
      <c r="H80" s="7">
        <f t="shared" si="41"/>
        <v>47352.719834646079</v>
      </c>
      <c r="I80" s="7">
        <f t="shared" si="41"/>
        <v>35805.567646962321</v>
      </c>
      <c r="J80" s="7">
        <f t="shared" si="41"/>
        <v>30387.69216209327</v>
      </c>
      <c r="K80" s="7">
        <f t="shared" si="41"/>
        <v>36844.807276379775</v>
      </c>
      <c r="L80" s="7">
        <f t="shared" si="41"/>
        <v>40000.353673648096</v>
      </c>
      <c r="M80" s="7">
        <f t="shared" si="41"/>
        <v>41719.268223126834</v>
      </c>
      <c r="N80" s="52">
        <f t="shared" si="10"/>
        <v>48350.999999999993</v>
      </c>
      <c r="O80" s="13"/>
      <c r="P80" s="13"/>
      <c r="Q80" s="48">
        <v>5</v>
      </c>
      <c r="R80" s="48">
        <v>1</v>
      </c>
      <c r="S80" s="48">
        <v>1800</v>
      </c>
      <c r="T80" s="50">
        <v>48351</v>
      </c>
      <c r="U80" s="61">
        <v>61806</v>
      </c>
      <c r="AD80" s="16"/>
      <c r="AE80" s="16"/>
      <c r="AF80" s="16"/>
      <c r="AG80" s="16"/>
      <c r="AH80" s="16"/>
      <c r="AI80" s="16"/>
      <c r="AJ80" s="16"/>
      <c r="AK80" s="16"/>
      <c r="AL80" s="16"/>
      <c r="AM80" s="16"/>
      <c r="AN80" s="16"/>
    </row>
    <row r="81" spans="1:40">
      <c r="A81" s="49">
        <v>5</v>
      </c>
      <c r="B81" s="49">
        <v>2</v>
      </c>
      <c r="C81" s="49">
        <v>1800</v>
      </c>
      <c r="D81" s="7">
        <f t="shared" ref="D81:M81" si="42">$T81*D39</f>
        <v>9549.3117553131688</v>
      </c>
      <c r="E81" s="7">
        <f t="shared" si="42"/>
        <v>10127.001003036095</v>
      </c>
      <c r="F81" s="7">
        <f t="shared" si="42"/>
        <v>10809.863227257392</v>
      </c>
      <c r="G81" s="7">
        <f t="shared" si="42"/>
        <v>10836.044394467559</v>
      </c>
      <c r="H81" s="7">
        <f t="shared" si="42"/>
        <v>10375.184122343417</v>
      </c>
      <c r="I81" s="7">
        <f t="shared" si="42"/>
        <v>9858.4647160688182</v>
      </c>
      <c r="J81" s="7">
        <f t="shared" si="42"/>
        <v>9554.7811087372083</v>
      </c>
      <c r="K81" s="7">
        <f t="shared" si="42"/>
        <v>9593.963198020916</v>
      </c>
      <c r="L81" s="7">
        <f t="shared" si="42"/>
        <v>9580.4243067581247</v>
      </c>
      <c r="M81" s="7">
        <f t="shared" si="42"/>
        <v>9384.9621679973025</v>
      </c>
      <c r="N81" s="52">
        <f t="shared" si="10"/>
        <v>9967.0000000000018</v>
      </c>
      <c r="O81" s="13"/>
      <c r="P81" s="13"/>
      <c r="Q81" s="49">
        <v>5</v>
      </c>
      <c r="R81" s="49">
        <v>2</v>
      </c>
      <c r="S81" s="49">
        <v>1800</v>
      </c>
      <c r="T81" s="50">
        <v>9967</v>
      </c>
      <c r="U81" s="61">
        <v>61806</v>
      </c>
      <c r="AD81" s="16"/>
      <c r="AE81" s="16"/>
      <c r="AF81" s="16"/>
      <c r="AG81" s="16"/>
      <c r="AH81" s="16"/>
      <c r="AI81" s="16"/>
      <c r="AJ81" s="16"/>
      <c r="AK81" s="16"/>
      <c r="AL81" s="16"/>
      <c r="AM81" s="16"/>
      <c r="AN81" s="16"/>
    </row>
    <row r="82" spans="1:40">
      <c r="B82" s="3"/>
      <c r="C82" s="3"/>
      <c r="D82" s="3"/>
      <c r="E82" s="3"/>
      <c r="F82" s="3"/>
      <c r="G82" s="3"/>
      <c r="H82" s="3"/>
      <c r="I82" s="3"/>
      <c r="J82" s="3"/>
      <c r="K82" s="3"/>
      <c r="L82" s="3"/>
      <c r="M82" s="3"/>
      <c r="N82" s="3"/>
      <c r="O82" s="13"/>
      <c r="P82" s="13"/>
      <c r="V82" s="3"/>
      <c r="W82" s="3"/>
      <c r="X82" s="3"/>
      <c r="Y82" s="3"/>
      <c r="AD82" s="16"/>
      <c r="AE82" s="16"/>
      <c r="AF82" s="16"/>
      <c r="AG82" s="16"/>
      <c r="AH82" s="16"/>
      <c r="AI82" s="16"/>
      <c r="AJ82" s="16"/>
      <c r="AK82" s="16"/>
      <c r="AL82" s="16"/>
      <c r="AM82" s="16"/>
      <c r="AN82" s="16"/>
    </row>
    <row r="83" spans="1:40">
      <c r="B83" s="3"/>
      <c r="C83" s="3"/>
      <c r="D83" s="51">
        <f>SUM(D48:D81)</f>
        <v>5087239.9127930366</v>
      </c>
      <c r="E83" s="51">
        <f t="shared" ref="E83:M83" si="43">SUM(E48:E81)</f>
        <v>5010414.4052012991</v>
      </c>
      <c r="F83" s="51">
        <f t="shared" si="43"/>
        <v>5114152.5254587792</v>
      </c>
      <c r="G83" s="51">
        <f t="shared" si="43"/>
        <v>5377315.8399992073</v>
      </c>
      <c r="H83" s="51">
        <f t="shared" si="43"/>
        <v>6941173.006447793</v>
      </c>
      <c r="I83" s="51">
        <f t="shared" si="43"/>
        <v>7154976.8814375717</v>
      </c>
      <c r="J83" s="51">
        <f t="shared" si="43"/>
        <v>7065913.8229569187</v>
      </c>
      <c r="K83" s="51">
        <f t="shared" si="43"/>
        <v>5721521.2511855876</v>
      </c>
      <c r="L83" s="51">
        <f t="shared" si="43"/>
        <v>5533135.9050693624</v>
      </c>
      <c r="M83" s="51">
        <f t="shared" si="43"/>
        <v>5772796.449450437</v>
      </c>
      <c r="N83" s="52">
        <f>SUM(N48:N81)</f>
        <v>5877864</v>
      </c>
      <c r="O83" s="13"/>
      <c r="P83" s="13"/>
      <c r="T83" s="52">
        <f>SUM(T48:T81)</f>
        <v>5877864</v>
      </c>
      <c r="W83" s="3"/>
      <c r="Y83" s="30"/>
      <c r="AD83" s="16"/>
      <c r="AE83" s="16"/>
      <c r="AF83" s="16"/>
      <c r="AG83" s="16"/>
      <c r="AH83" s="16"/>
      <c r="AI83" s="16"/>
      <c r="AJ83" s="16"/>
      <c r="AK83" s="16"/>
      <c r="AL83" s="16"/>
      <c r="AM83" s="16"/>
      <c r="AN83" s="16"/>
    </row>
    <row r="84" spans="1:40">
      <c r="B84" s="3"/>
      <c r="C84" s="3"/>
      <c r="D84" s="3">
        <f>D83/$N83</f>
        <v>0.86549125886428069</v>
      </c>
      <c r="E84" s="3">
        <f t="shared" ref="E84:M84" si="44">E83/$N83</f>
        <v>0.85242094835833204</v>
      </c>
      <c r="F84" s="3">
        <f t="shared" si="44"/>
        <v>0.87006989706784288</v>
      </c>
      <c r="G84" s="3">
        <f t="shared" si="44"/>
        <v>0.9148418268948052</v>
      </c>
      <c r="H84" s="3">
        <f t="shared" si="44"/>
        <v>1.1809005799466936</v>
      </c>
      <c r="I84" s="3">
        <f t="shared" si="44"/>
        <v>1.2172749967398993</v>
      </c>
      <c r="J84" s="3">
        <f t="shared" si="44"/>
        <v>1.2021227137880222</v>
      </c>
      <c r="K84" s="3">
        <f t="shared" si="44"/>
        <v>0.97340143480447794</v>
      </c>
      <c r="L84" s="3">
        <f t="shared" si="44"/>
        <v>0.94135146799404723</v>
      </c>
      <c r="M84" s="3">
        <f t="shared" si="44"/>
        <v>0.98212487554159755</v>
      </c>
      <c r="N84" s="3"/>
      <c r="O84" s="13"/>
      <c r="P84" s="13"/>
      <c r="Q84" s="13"/>
      <c r="R84" s="13"/>
      <c r="Z84" s="3"/>
      <c r="AD84" s="16"/>
      <c r="AE84" s="16"/>
      <c r="AF84" s="16"/>
      <c r="AG84" s="16"/>
      <c r="AH84" s="16"/>
      <c r="AI84" s="16"/>
      <c r="AJ84" s="16"/>
      <c r="AK84" s="16"/>
      <c r="AL84" s="16"/>
      <c r="AM84" s="16"/>
      <c r="AN84" s="16"/>
    </row>
    <row r="85" spans="1:40">
      <c r="D85" s="66" t="s">
        <v>88</v>
      </c>
      <c r="E85" s="66"/>
      <c r="F85" s="33"/>
    </row>
    <row r="86" spans="1:40">
      <c r="D86" s="35" t="s">
        <v>74</v>
      </c>
      <c r="E86" s="33"/>
      <c r="F86" s="35"/>
      <c r="G86" s="33"/>
      <c r="H86" s="33"/>
      <c r="I86" s="33"/>
      <c r="J86" s="33"/>
      <c r="K86" s="35"/>
      <c r="L86" s="33"/>
      <c r="M86" s="33"/>
      <c r="N86" s="33"/>
      <c r="AA86" s="34"/>
      <c r="AB86" s="40"/>
    </row>
    <row r="87" spans="1:40">
      <c r="D87" s="33" t="s">
        <v>50</v>
      </c>
      <c r="E87" s="33"/>
      <c r="F87" s="33"/>
      <c r="G87" s="33"/>
      <c r="H87" s="33"/>
      <c r="I87" s="33"/>
      <c r="J87" s="33"/>
      <c r="K87" s="35"/>
      <c r="L87" s="33"/>
      <c r="M87" s="33"/>
      <c r="N87" s="33"/>
      <c r="Q87" s="98" t="s">
        <v>115</v>
      </c>
      <c r="AA87" s="34"/>
      <c r="AB87" s="41"/>
    </row>
    <row r="88" spans="1:40">
      <c r="B88" s="2" t="s">
        <v>1</v>
      </c>
      <c r="C88" s="1" t="s">
        <v>2</v>
      </c>
      <c r="D88" s="86" t="s">
        <v>29</v>
      </c>
      <c r="E88" s="86" t="s">
        <v>28</v>
      </c>
      <c r="F88" s="86" t="s">
        <v>27</v>
      </c>
      <c r="G88" s="86" t="s">
        <v>26</v>
      </c>
      <c r="H88" s="86" t="s">
        <v>25</v>
      </c>
      <c r="I88" s="86" t="s">
        <v>24</v>
      </c>
      <c r="J88" s="86" t="s">
        <v>23</v>
      </c>
      <c r="K88" s="86" t="s">
        <v>22</v>
      </c>
      <c r="L88" s="86" t="s">
        <v>31</v>
      </c>
      <c r="M88" s="86" t="s">
        <v>33</v>
      </c>
      <c r="N88" s="32" t="s">
        <v>36</v>
      </c>
      <c r="Q88" s="67" t="s">
        <v>86</v>
      </c>
      <c r="AA88" s="34"/>
      <c r="AB88" s="42"/>
    </row>
    <row r="89" spans="1:40">
      <c r="A89" s="48">
        <v>1</v>
      </c>
      <c r="B89" s="48">
        <v>1</v>
      </c>
      <c r="C89" s="48">
        <v>600</v>
      </c>
      <c r="D89" s="7">
        <f t="shared" ref="D89:M104" si="45">D48/$U48</f>
        <v>2.7777767086453573</v>
      </c>
      <c r="E89" s="7">
        <f t="shared" si="45"/>
        <v>2.7440817166813054</v>
      </c>
      <c r="F89" s="7">
        <f t="shared" si="45"/>
        <v>2.6730053503258642</v>
      </c>
      <c r="G89" s="7">
        <f t="shared" si="45"/>
        <v>2.8005597606962862</v>
      </c>
      <c r="H89" s="7">
        <f t="shared" si="45"/>
        <v>3.4115183776922913</v>
      </c>
      <c r="I89" s="7">
        <f t="shared" si="45"/>
        <v>3.1618996170355427</v>
      </c>
      <c r="J89" s="7">
        <f t="shared" si="45"/>
        <v>2.9137653264777392</v>
      </c>
      <c r="K89" s="7">
        <f t="shared" si="45"/>
        <v>2.2369089434088338</v>
      </c>
      <c r="L89" s="7">
        <f t="shared" si="45"/>
        <v>2.5656384936600949</v>
      </c>
      <c r="M89" s="7">
        <f t="shared" si="45"/>
        <v>2.8918655186401696</v>
      </c>
      <c r="N89" s="52">
        <f>AVERAGE(D89:M89)</f>
        <v>2.8177019813263486</v>
      </c>
      <c r="O89" s="7"/>
      <c r="Q89" s="67">
        <v>2.8176999999999999</v>
      </c>
      <c r="AA89" s="34"/>
      <c r="AB89" s="39"/>
    </row>
    <row r="90" spans="1:40">
      <c r="A90" s="49">
        <v>1</v>
      </c>
      <c r="B90" s="49">
        <v>2</v>
      </c>
      <c r="C90" s="49">
        <v>600</v>
      </c>
      <c r="D90" s="7">
        <f t="shared" si="45"/>
        <v>5.4527584933534792</v>
      </c>
      <c r="E90" s="7">
        <f t="shared" si="45"/>
        <v>5.4614306542886437</v>
      </c>
      <c r="F90" s="7">
        <f t="shared" si="45"/>
        <v>5.5311079366932105</v>
      </c>
      <c r="G90" s="7">
        <f t="shared" si="45"/>
        <v>5.6108742791319814</v>
      </c>
      <c r="H90" s="7">
        <f t="shared" si="45"/>
        <v>5.5755071853341276</v>
      </c>
      <c r="I90" s="7">
        <f t="shared" si="45"/>
        <v>5.1902906273492873</v>
      </c>
      <c r="J90" s="7">
        <f t="shared" si="45"/>
        <v>4.8710591065597884</v>
      </c>
      <c r="K90" s="7">
        <f t="shared" si="45"/>
        <v>4.5383555060631346</v>
      </c>
      <c r="L90" s="7">
        <f t="shared" si="45"/>
        <v>4.3857273197268416</v>
      </c>
      <c r="M90" s="7">
        <f t="shared" si="45"/>
        <v>4.5257003356085201</v>
      </c>
      <c r="N90" s="52">
        <f t="shared" ref="N90:N122" si="46">AVERAGE(D90:M90)</f>
        <v>5.1142811444109011</v>
      </c>
      <c r="Q90" s="67">
        <v>5.1143000000000001</v>
      </c>
      <c r="AA90" s="34"/>
      <c r="AB90" s="40"/>
    </row>
    <row r="91" spans="1:40">
      <c r="A91" s="48">
        <v>1</v>
      </c>
      <c r="B91" s="48">
        <v>1</v>
      </c>
      <c r="C91" s="48">
        <v>1200</v>
      </c>
      <c r="D91" s="7">
        <f t="shared" si="45"/>
        <v>2.7601107680018457</v>
      </c>
      <c r="E91" s="7">
        <f t="shared" si="45"/>
        <v>2.7266300674623598</v>
      </c>
      <c r="F91" s="7">
        <f t="shared" si="45"/>
        <v>2.6560057283938079</v>
      </c>
      <c r="G91" s="7">
        <f t="shared" si="45"/>
        <v>2.782748925740731</v>
      </c>
      <c r="H91" s="7">
        <f t="shared" si="45"/>
        <v>3.389822004122383</v>
      </c>
      <c r="I91" s="7">
        <f t="shared" si="45"/>
        <v>3.1417907541519847</v>
      </c>
      <c r="J91" s="7">
        <f t="shared" si="45"/>
        <v>2.8952345334350613</v>
      </c>
      <c r="K91" s="7">
        <f t="shared" si="45"/>
        <v>2.2226827817104473</v>
      </c>
      <c r="L91" s="7">
        <f t="shared" si="45"/>
        <v>2.5493216971369463</v>
      </c>
      <c r="M91" s="7">
        <f t="shared" si="45"/>
        <v>2.8734740027050285</v>
      </c>
      <c r="N91" s="52">
        <f t="shared" si="46"/>
        <v>2.7997821262860594</v>
      </c>
      <c r="Q91" s="67">
        <v>2.7997999999999998</v>
      </c>
      <c r="AA91" s="34"/>
      <c r="AB91" s="41"/>
    </row>
    <row r="92" spans="1:40">
      <c r="A92" s="49">
        <v>1</v>
      </c>
      <c r="B92" s="49">
        <v>2</v>
      </c>
      <c r="C92" s="49">
        <v>1200</v>
      </c>
      <c r="D92" s="7">
        <f t="shared" si="45"/>
        <v>2.2752000710145199</v>
      </c>
      <c r="E92" s="7">
        <f t="shared" si="45"/>
        <v>2.2788185883575469</v>
      </c>
      <c r="F92" s="7">
        <f t="shared" si="45"/>
        <v>2.3078919019965434</v>
      </c>
      <c r="G92" s="7">
        <f t="shared" si="45"/>
        <v>2.3411749436354636</v>
      </c>
      <c r="H92" s="7">
        <f t="shared" si="45"/>
        <v>2.3264177864243862</v>
      </c>
      <c r="I92" s="7">
        <f t="shared" si="45"/>
        <v>2.1656835926853089</v>
      </c>
      <c r="J92" s="7">
        <f t="shared" si="45"/>
        <v>2.0324820984955942</v>
      </c>
      <c r="K92" s="7">
        <f t="shared" si="45"/>
        <v>1.8936592886463295</v>
      </c>
      <c r="L92" s="7">
        <f t="shared" si="45"/>
        <v>1.8299741537161036</v>
      </c>
      <c r="M92" s="7">
        <f t="shared" si="45"/>
        <v>1.8883788338541108</v>
      </c>
      <c r="N92" s="52">
        <f t="shared" si="46"/>
        <v>2.1339681258825909</v>
      </c>
      <c r="Q92" s="67">
        <v>2.1339999999999999</v>
      </c>
      <c r="AA92" s="34"/>
      <c r="AB92" s="42"/>
    </row>
    <row r="93" spans="1:40">
      <c r="A93" s="48">
        <v>1</v>
      </c>
      <c r="B93" s="48">
        <v>1</v>
      </c>
      <c r="C93" s="48">
        <v>1800</v>
      </c>
      <c r="D93" s="7">
        <f t="shared" si="45"/>
        <v>1.6811892553622858</v>
      </c>
      <c r="E93" s="7">
        <f t="shared" si="45"/>
        <v>1.6607960904713948</v>
      </c>
      <c r="F93" s="7">
        <f t="shared" si="45"/>
        <v>1.6177786574808093</v>
      </c>
      <c r="G93" s="7">
        <f t="shared" si="45"/>
        <v>1.6949782047019399</v>
      </c>
      <c r="H93" s="7">
        <f t="shared" si="45"/>
        <v>2.0647476894729428</v>
      </c>
      <c r="I93" s="7">
        <f t="shared" si="45"/>
        <v>1.9136713351184453</v>
      </c>
      <c r="J93" s="7">
        <f t="shared" si="45"/>
        <v>1.7634934241746387</v>
      </c>
      <c r="K93" s="7">
        <f t="shared" si="45"/>
        <v>1.3538407421943952</v>
      </c>
      <c r="L93" s="7">
        <f t="shared" si="45"/>
        <v>1.5527971903791784</v>
      </c>
      <c r="M93" s="7">
        <f t="shared" si="45"/>
        <v>1.7502390392860216</v>
      </c>
      <c r="N93" s="52">
        <f t="shared" si="46"/>
        <v>1.7053531628642051</v>
      </c>
      <c r="Q93" s="67">
        <v>1.7054</v>
      </c>
      <c r="AA93" s="38"/>
      <c r="AB93" s="39"/>
    </row>
    <row r="94" spans="1:40">
      <c r="A94" s="49">
        <v>1</v>
      </c>
      <c r="B94" s="49">
        <v>2</v>
      </c>
      <c r="C94" s="49">
        <v>1800</v>
      </c>
      <c r="D94" s="7">
        <f t="shared" si="45"/>
        <v>0.61187666833461152</v>
      </c>
      <c r="E94" s="7">
        <f t="shared" si="45"/>
        <v>0.61284980751668572</v>
      </c>
      <c r="F94" s="7">
        <f t="shared" si="45"/>
        <v>0.62066858464908281</v>
      </c>
      <c r="G94" s="7">
        <f t="shared" si="45"/>
        <v>0.62961949709388765</v>
      </c>
      <c r="H94" s="7">
        <f t="shared" si="45"/>
        <v>0.62565080866800438</v>
      </c>
      <c r="I94" s="7">
        <f t="shared" si="45"/>
        <v>0.58242405942275577</v>
      </c>
      <c r="J94" s="7">
        <f t="shared" si="45"/>
        <v>0.54660176514616832</v>
      </c>
      <c r="K94" s="7">
        <f t="shared" si="45"/>
        <v>0.50926771287465034</v>
      </c>
      <c r="L94" s="7">
        <f t="shared" si="45"/>
        <v>0.49214067043122645</v>
      </c>
      <c r="M94" s="7">
        <f t="shared" si="45"/>
        <v>0.50784762365844627</v>
      </c>
      <c r="N94" s="52">
        <f t="shared" si="46"/>
        <v>0.57389471977955187</v>
      </c>
      <c r="Q94" s="67">
        <v>0.57389999999999997</v>
      </c>
      <c r="AA94" s="38"/>
      <c r="AB94" s="40"/>
    </row>
    <row r="95" spans="1:40">
      <c r="A95" s="48">
        <v>2</v>
      </c>
      <c r="B95" s="48">
        <v>1</v>
      </c>
      <c r="C95" s="48">
        <v>600</v>
      </c>
      <c r="D95" s="7">
        <f t="shared" si="45"/>
        <v>4.5707380324485358</v>
      </c>
      <c r="E95" s="7">
        <f t="shared" si="45"/>
        <v>4.4554722009201884</v>
      </c>
      <c r="F95" s="7">
        <f t="shared" si="45"/>
        <v>4.38437302007718</v>
      </c>
      <c r="G95" s="7">
        <f t="shared" si="45"/>
        <v>4.7231119959408767</v>
      </c>
      <c r="H95" s="7">
        <f t="shared" si="45"/>
        <v>8.0847370572013073</v>
      </c>
      <c r="I95" s="7">
        <f t="shared" si="45"/>
        <v>8.930665073888413</v>
      </c>
      <c r="J95" s="7">
        <f t="shared" si="45"/>
        <v>9.0089945135676448</v>
      </c>
      <c r="K95" s="7">
        <f t="shared" si="45"/>
        <v>6.252473666196205</v>
      </c>
      <c r="L95" s="7">
        <f t="shared" si="45"/>
        <v>5.9510452302890311</v>
      </c>
      <c r="M95" s="7">
        <f t="shared" si="45"/>
        <v>6.4467374971366889</v>
      </c>
      <c r="N95" s="52">
        <f t="shared" si="46"/>
        <v>6.280834828766606</v>
      </c>
      <c r="Q95" s="67">
        <v>6.2808000000000002</v>
      </c>
      <c r="AA95" s="38"/>
      <c r="AB95" s="39"/>
    </row>
    <row r="96" spans="1:40">
      <c r="A96" s="49">
        <v>2</v>
      </c>
      <c r="B96" s="49">
        <v>2</v>
      </c>
      <c r="C96" s="49">
        <v>600</v>
      </c>
      <c r="D96" s="7">
        <f t="shared" si="45"/>
        <v>3.611448459283221</v>
      </c>
      <c r="E96" s="7">
        <f t="shared" si="45"/>
        <v>3.7099092485788172</v>
      </c>
      <c r="F96" s="7">
        <f t="shared" si="45"/>
        <v>3.8334065856721811</v>
      </c>
      <c r="G96" s="7">
        <f t="shared" si="45"/>
        <v>3.9878426225156405</v>
      </c>
      <c r="H96" s="7">
        <f t="shared" si="45"/>
        <v>4.7622988565327304</v>
      </c>
      <c r="I96" s="7">
        <f t="shared" si="45"/>
        <v>4.6908650768370057</v>
      </c>
      <c r="J96" s="7">
        <f t="shared" si="45"/>
        <v>4.3766209198298451</v>
      </c>
      <c r="K96" s="7">
        <f t="shared" si="45"/>
        <v>3.4763718270106603</v>
      </c>
      <c r="L96" s="7">
        <f t="shared" si="45"/>
        <v>3.3060164228412448</v>
      </c>
      <c r="M96" s="7">
        <f t="shared" si="45"/>
        <v>3.5676756080004308</v>
      </c>
      <c r="N96" s="52">
        <f t="shared" si="46"/>
        <v>3.9322455627101776</v>
      </c>
      <c r="Q96" s="67">
        <v>3.9321999999999999</v>
      </c>
      <c r="AA96" s="38"/>
      <c r="AB96" s="40"/>
    </row>
    <row r="97" spans="1:28">
      <c r="A97" s="48">
        <v>2</v>
      </c>
      <c r="B97" s="48">
        <v>1</v>
      </c>
      <c r="C97" s="48">
        <v>1200</v>
      </c>
      <c r="D97" s="7">
        <f t="shared" si="45"/>
        <v>5.2467838947377903</v>
      </c>
      <c r="E97" s="7">
        <f t="shared" si="45"/>
        <v>5.1144693966888788</v>
      </c>
      <c r="F97" s="7">
        <f t="shared" si="45"/>
        <v>5.0328541226723322</v>
      </c>
      <c r="G97" s="7">
        <f t="shared" si="45"/>
        <v>5.4216950911251924</v>
      </c>
      <c r="H97" s="7">
        <f t="shared" si="45"/>
        <v>9.2805292895313691</v>
      </c>
      <c r="I97" s="7">
        <f t="shared" si="45"/>
        <v>10.251576298253449</v>
      </c>
      <c r="J97" s="7">
        <f t="shared" si="45"/>
        <v>10.341491239708246</v>
      </c>
      <c r="K97" s="7">
        <f t="shared" si="45"/>
        <v>7.1772606308169031</v>
      </c>
      <c r="L97" s="7">
        <f t="shared" si="45"/>
        <v>6.8312487063298333</v>
      </c>
      <c r="M97" s="7">
        <f t="shared" si="45"/>
        <v>7.4002575149683638</v>
      </c>
      <c r="N97" s="52">
        <f t="shared" si="46"/>
        <v>7.2098166184832353</v>
      </c>
      <c r="Q97" s="67">
        <v>7.2099000000000002</v>
      </c>
      <c r="AA97" s="38"/>
      <c r="AB97" s="39"/>
    </row>
    <row r="98" spans="1:28">
      <c r="A98" s="49">
        <v>2</v>
      </c>
      <c r="B98" s="49">
        <v>2</v>
      </c>
      <c r="C98" s="49">
        <v>1200</v>
      </c>
      <c r="D98" s="7">
        <f t="shared" si="45"/>
        <v>2.5603329616772941</v>
      </c>
      <c r="E98" s="7">
        <f t="shared" si="45"/>
        <v>2.6301366449108934</v>
      </c>
      <c r="F98" s="7">
        <f t="shared" si="45"/>
        <v>2.7176899649719166</v>
      </c>
      <c r="G98" s="7">
        <f t="shared" si="45"/>
        <v>2.8271772468919236</v>
      </c>
      <c r="H98" s="7">
        <f t="shared" si="45"/>
        <v>3.3762272598399043</v>
      </c>
      <c r="I98" s="7">
        <f t="shared" si="45"/>
        <v>3.3255843494414385</v>
      </c>
      <c r="J98" s="7">
        <f t="shared" si="45"/>
        <v>3.1028012522240931</v>
      </c>
      <c r="K98" s="7">
        <f t="shared" si="45"/>
        <v>2.4645705112757614</v>
      </c>
      <c r="L98" s="7">
        <f t="shared" si="45"/>
        <v>2.3437972089810417</v>
      </c>
      <c r="M98" s="7">
        <f t="shared" si="45"/>
        <v>2.5293002402555489</v>
      </c>
      <c r="N98" s="52">
        <f t="shared" si="46"/>
        <v>2.7877617640469814</v>
      </c>
      <c r="Q98" s="67">
        <v>2.7877999999999998</v>
      </c>
      <c r="AA98" s="38"/>
      <c r="AB98" s="40"/>
    </row>
    <row r="99" spans="1:28">
      <c r="A99" s="48">
        <v>2</v>
      </c>
      <c r="B99" s="48">
        <v>1</v>
      </c>
      <c r="C99" s="48">
        <v>1800</v>
      </c>
      <c r="D99" s="7">
        <f t="shared" si="45"/>
        <v>1.6039199014742458</v>
      </c>
      <c r="E99" s="7">
        <f t="shared" si="45"/>
        <v>1.5634719125858394</v>
      </c>
      <c r="F99" s="7">
        <f t="shared" si="45"/>
        <v>1.5385224645266762</v>
      </c>
      <c r="G99" s="7">
        <f t="shared" si="45"/>
        <v>1.6573895229613806</v>
      </c>
      <c r="H99" s="7">
        <f t="shared" si="45"/>
        <v>2.8370190048465678</v>
      </c>
      <c r="I99" s="7">
        <f t="shared" si="45"/>
        <v>3.1338640157719153</v>
      </c>
      <c r="J99" s="7">
        <f t="shared" si="45"/>
        <v>3.1613506374686624</v>
      </c>
      <c r="K99" s="7">
        <f t="shared" si="45"/>
        <v>2.1940585689798331</v>
      </c>
      <c r="L99" s="7">
        <f t="shared" si="45"/>
        <v>2.0882841702307586</v>
      </c>
      <c r="M99" s="7">
        <f t="shared" si="45"/>
        <v>2.26222778418536</v>
      </c>
      <c r="N99" s="52">
        <f t="shared" si="46"/>
        <v>2.2040107983031239</v>
      </c>
      <c r="Q99" s="67">
        <v>2.2042999999999999</v>
      </c>
      <c r="AA99" s="38"/>
      <c r="AB99" s="39"/>
    </row>
    <row r="100" spans="1:28">
      <c r="A100" s="49">
        <v>2</v>
      </c>
      <c r="B100" s="49">
        <v>2</v>
      </c>
      <c r="C100" s="49">
        <v>1800</v>
      </c>
      <c r="D100" s="7">
        <f t="shared" si="45"/>
        <v>0.36481736157135897</v>
      </c>
      <c r="E100" s="7">
        <f t="shared" si="45"/>
        <v>0.3747635661964645</v>
      </c>
      <c r="F100" s="7">
        <f t="shared" si="45"/>
        <v>0.38723888550046248</v>
      </c>
      <c r="G100" s="7">
        <f t="shared" si="45"/>
        <v>0.4028395366319894</v>
      </c>
      <c r="H100" s="7">
        <f t="shared" si="45"/>
        <v>0.48107271180588662</v>
      </c>
      <c r="I100" s="7">
        <f t="shared" si="45"/>
        <v>0.47385669215906706</v>
      </c>
      <c r="J100" s="7">
        <f t="shared" si="45"/>
        <v>0.44211271864232432</v>
      </c>
      <c r="K100" s="7">
        <f t="shared" si="45"/>
        <v>0.35117233765610678</v>
      </c>
      <c r="L100" s="7">
        <f t="shared" si="45"/>
        <v>0.33396356123877874</v>
      </c>
      <c r="M100" s="7">
        <f t="shared" si="45"/>
        <v>0.36039556342208889</v>
      </c>
      <c r="N100" s="52">
        <f t="shared" si="46"/>
        <v>0.39722329348245278</v>
      </c>
      <c r="Q100" s="67">
        <v>0.39750000000000002</v>
      </c>
      <c r="AA100" s="38"/>
      <c r="AB100" s="40"/>
    </row>
    <row r="101" spans="1:28">
      <c r="A101" s="48">
        <v>3</v>
      </c>
      <c r="B101" s="48">
        <v>1</v>
      </c>
      <c r="C101" s="48">
        <v>600</v>
      </c>
      <c r="D101" s="7">
        <f t="shared" si="45"/>
        <v>2.0465931980688996</v>
      </c>
      <c r="E101" s="7">
        <f t="shared" si="45"/>
        <v>1.9954808185219424</v>
      </c>
      <c r="F101" s="7">
        <f t="shared" si="45"/>
        <v>2.0531611007032886</v>
      </c>
      <c r="G101" s="7">
        <f t="shared" si="45"/>
        <v>2.2090079556019635</v>
      </c>
      <c r="H101" s="7">
        <f t="shared" si="45"/>
        <v>3.5862329017952534</v>
      </c>
      <c r="I101" s="7">
        <f t="shared" si="45"/>
        <v>4.1750035137315189</v>
      </c>
      <c r="J101" s="7">
        <f t="shared" si="45"/>
        <v>4.4201240361015461</v>
      </c>
      <c r="K101" s="7">
        <f t="shared" si="45"/>
        <v>3.458513983629949</v>
      </c>
      <c r="L101" s="7">
        <f t="shared" si="45"/>
        <v>3.1292954517760996</v>
      </c>
      <c r="M101" s="7">
        <f t="shared" si="45"/>
        <v>3.0558731558649241</v>
      </c>
      <c r="N101" s="52">
        <f t="shared" si="46"/>
        <v>3.0129286115795386</v>
      </c>
      <c r="Q101" s="67">
        <v>3.0131000000000001</v>
      </c>
    </row>
    <row r="102" spans="1:28">
      <c r="A102" s="49">
        <v>3</v>
      </c>
      <c r="B102" s="49">
        <v>2</v>
      </c>
      <c r="C102" s="49">
        <v>600</v>
      </c>
      <c r="D102" s="7">
        <f t="shared" si="45"/>
        <v>2.3836473903782354</v>
      </c>
      <c r="E102" s="7">
        <f t="shared" si="45"/>
        <v>2.478782666342898</v>
      </c>
      <c r="F102" s="7">
        <f t="shared" si="45"/>
        <v>2.5340838258500589</v>
      </c>
      <c r="G102" s="7">
        <f t="shared" si="45"/>
        <v>2.656572653856105</v>
      </c>
      <c r="H102" s="7">
        <f t="shared" si="45"/>
        <v>2.9813535553796551</v>
      </c>
      <c r="I102" s="7">
        <f t="shared" si="45"/>
        <v>2.9455050107694469</v>
      </c>
      <c r="J102" s="7">
        <f t="shared" si="45"/>
        <v>2.7335784383690549</v>
      </c>
      <c r="K102" s="7">
        <f t="shared" si="45"/>
        <v>2.3458060598443806</v>
      </c>
      <c r="L102" s="7">
        <f t="shared" si="45"/>
        <v>2.3837986044862629</v>
      </c>
      <c r="M102" s="7">
        <f t="shared" si="45"/>
        <v>2.6319139532399243</v>
      </c>
      <c r="N102" s="52">
        <f t="shared" si="46"/>
        <v>2.6075042158516024</v>
      </c>
      <c r="Q102" s="67">
        <v>2.6076000000000001</v>
      </c>
    </row>
    <row r="103" spans="1:28">
      <c r="A103" s="48">
        <v>3</v>
      </c>
      <c r="B103" s="48">
        <v>1</v>
      </c>
      <c r="C103" s="48">
        <v>1200</v>
      </c>
      <c r="D103" s="7">
        <f t="shared" si="45"/>
        <v>4.332113492773936</v>
      </c>
      <c r="E103" s="7">
        <f t="shared" si="45"/>
        <v>4.2239216795244419</v>
      </c>
      <c r="F103" s="7">
        <f t="shared" si="45"/>
        <v>4.3460160600494016</v>
      </c>
      <c r="G103" s="7">
        <f t="shared" si="45"/>
        <v>4.6759039261626949</v>
      </c>
      <c r="H103" s="7">
        <f t="shared" si="45"/>
        <v>7.591136312168091</v>
      </c>
      <c r="I103" s="7">
        <f t="shared" si="45"/>
        <v>8.8374128631331512</v>
      </c>
      <c r="J103" s="7">
        <f t="shared" si="45"/>
        <v>9.3562702126625812</v>
      </c>
      <c r="K103" s="7">
        <f t="shared" si="45"/>
        <v>7.320788082149309</v>
      </c>
      <c r="L103" s="7">
        <f t="shared" si="45"/>
        <v>6.6239167912347217</v>
      </c>
      <c r="M103" s="7">
        <f t="shared" si="45"/>
        <v>6.4685006005196497</v>
      </c>
      <c r="N103" s="52">
        <f t="shared" si="46"/>
        <v>6.3775980020377974</v>
      </c>
      <c r="Q103" s="67">
        <v>6.3776000000000002</v>
      </c>
    </row>
    <row r="104" spans="1:28">
      <c r="A104" s="49">
        <v>3</v>
      </c>
      <c r="B104" s="49">
        <v>2</v>
      </c>
      <c r="C104" s="49">
        <v>1200</v>
      </c>
      <c r="D104" s="7">
        <f t="shared" si="45"/>
        <v>1.4746152882275683</v>
      </c>
      <c r="E104" s="7">
        <f t="shared" si="45"/>
        <v>1.5334696023990027</v>
      </c>
      <c r="F104" s="7">
        <f t="shared" si="45"/>
        <v>1.5676810111816715</v>
      </c>
      <c r="G104" s="7">
        <f t="shared" si="45"/>
        <v>1.6434572770605482</v>
      </c>
      <c r="H104" s="7">
        <f t="shared" si="45"/>
        <v>1.8443791435430583</v>
      </c>
      <c r="I104" s="7">
        <f t="shared" si="45"/>
        <v>1.8222018650763245</v>
      </c>
      <c r="J104" s="7">
        <f t="shared" si="45"/>
        <v>1.6910959955988365</v>
      </c>
      <c r="K104" s="7">
        <f t="shared" si="45"/>
        <v>1.4512051962998187</v>
      </c>
      <c r="L104" s="7">
        <f t="shared" si="45"/>
        <v>1.4747088350484585</v>
      </c>
      <c r="M104" s="7">
        <f t="shared" si="45"/>
        <v>1.6282024633396828</v>
      </c>
      <c r="N104" s="52">
        <f t="shared" si="46"/>
        <v>1.613101667777497</v>
      </c>
      <c r="Q104" s="67">
        <v>1.6131</v>
      </c>
    </row>
    <row r="105" spans="1:28">
      <c r="A105" s="48">
        <v>3</v>
      </c>
      <c r="B105" s="48">
        <v>1</v>
      </c>
      <c r="C105" s="48">
        <v>1800</v>
      </c>
      <c r="D105" s="7">
        <f t="shared" ref="D105:M120" si="47">D64/$U64</f>
        <v>3.1523023913118431</v>
      </c>
      <c r="E105" s="7">
        <f t="shared" si="47"/>
        <v>3.0735756192188148</v>
      </c>
      <c r="F105" s="7">
        <f t="shared" si="47"/>
        <v>3.1624187227839813</v>
      </c>
      <c r="G105" s="7">
        <f t="shared" si="47"/>
        <v>3.4024646751691812</v>
      </c>
      <c r="H105" s="7">
        <f t="shared" si="47"/>
        <v>5.5237604438426375</v>
      </c>
      <c r="I105" s="7">
        <f t="shared" si="47"/>
        <v>6.4306250858692371</v>
      </c>
      <c r="J105" s="7">
        <f t="shared" si="47"/>
        <v>6.8081764280488821</v>
      </c>
      <c r="K105" s="7">
        <f t="shared" si="47"/>
        <v>5.327039057527009</v>
      </c>
      <c r="L105" s="7">
        <f t="shared" si="47"/>
        <v>4.8199542268892959</v>
      </c>
      <c r="M105" s="7">
        <f t="shared" si="47"/>
        <v>4.7068642004029408</v>
      </c>
      <c r="N105" s="52">
        <f t="shared" si="46"/>
        <v>4.6407180851063821</v>
      </c>
      <c r="Q105" s="67">
        <v>4.6406999999999998</v>
      </c>
    </row>
    <row r="106" spans="1:28">
      <c r="A106" s="49">
        <v>3</v>
      </c>
      <c r="B106" s="49">
        <v>2</v>
      </c>
      <c r="C106" s="49">
        <v>1800</v>
      </c>
      <c r="D106" s="7">
        <f t="shared" si="47"/>
        <v>0.10473813625871474</v>
      </c>
      <c r="E106" s="7">
        <f t="shared" si="47"/>
        <v>0.10891840702242706</v>
      </c>
      <c r="F106" s="7">
        <f t="shared" si="47"/>
        <v>0.11134835551359498</v>
      </c>
      <c r="G106" s="7">
        <f t="shared" si="47"/>
        <v>0.11673054904173748</v>
      </c>
      <c r="H106" s="7">
        <f t="shared" si="47"/>
        <v>0.13100151313454483</v>
      </c>
      <c r="I106" s="7">
        <f t="shared" si="47"/>
        <v>0.12942631800911786</v>
      </c>
      <c r="J106" s="7">
        <f t="shared" si="47"/>
        <v>0.12011420485575736</v>
      </c>
      <c r="K106" s="7">
        <f t="shared" si="47"/>
        <v>0.10307537755972905</v>
      </c>
      <c r="L106" s="7">
        <f t="shared" si="47"/>
        <v>0.10474478064912028</v>
      </c>
      <c r="M106" s="7">
        <f t="shared" si="47"/>
        <v>0.11564703880632024</v>
      </c>
      <c r="N106" s="52">
        <f t="shared" si="46"/>
        <v>0.11457446808510638</v>
      </c>
      <c r="Q106" s="67">
        <v>0.11459999999999999</v>
      </c>
    </row>
    <row r="107" spans="1:28">
      <c r="A107" s="48">
        <v>4</v>
      </c>
      <c r="B107" s="48">
        <v>1</v>
      </c>
      <c r="C107" s="48" t="s">
        <v>69</v>
      </c>
      <c r="D107" s="7">
        <f t="shared" si="47"/>
        <v>1.7458211116673643</v>
      </c>
      <c r="E107" s="7">
        <f t="shared" si="47"/>
        <v>1.6075950181382157</v>
      </c>
      <c r="F107" s="7">
        <f t="shared" si="47"/>
        <v>1.6716153018387667</v>
      </c>
      <c r="G107" s="7">
        <f t="shared" si="47"/>
        <v>1.7560172196604846</v>
      </c>
      <c r="H107" s="7">
        <f t="shared" si="47"/>
        <v>1.6238314471133908</v>
      </c>
      <c r="I107" s="7">
        <f t="shared" si="47"/>
        <v>1.4827280482717198</v>
      </c>
      <c r="J107" s="7">
        <f t="shared" si="47"/>
        <v>1.419525454145105</v>
      </c>
      <c r="K107" s="7">
        <f t="shared" si="47"/>
        <v>1.5650924760727347</v>
      </c>
      <c r="L107" s="7">
        <f t="shared" si="47"/>
        <v>1.5439210500219196</v>
      </c>
      <c r="M107" s="7">
        <f t="shared" si="47"/>
        <v>1.5311852944109261</v>
      </c>
      <c r="N107" s="52">
        <f t="shared" si="46"/>
        <v>1.594733242134063</v>
      </c>
      <c r="Q107" s="67">
        <v>1.5947</v>
      </c>
    </row>
    <row r="108" spans="1:28">
      <c r="A108" s="49">
        <v>4</v>
      </c>
      <c r="B108" s="49">
        <v>2</v>
      </c>
      <c r="C108" s="48" t="s">
        <v>69</v>
      </c>
      <c r="D108" s="7">
        <f t="shared" si="47"/>
        <v>1.9750553612378039</v>
      </c>
      <c r="E108" s="7">
        <f t="shared" si="47"/>
        <v>1.9400766958737905</v>
      </c>
      <c r="F108" s="7">
        <f t="shared" si="47"/>
        <v>2.5018689756296428</v>
      </c>
      <c r="G108" s="7">
        <f t="shared" si="47"/>
        <v>2.600059240200467</v>
      </c>
      <c r="H108" s="7">
        <f t="shared" si="47"/>
        <v>2.5295307852382143</v>
      </c>
      <c r="I108" s="7">
        <f t="shared" si="47"/>
        <v>2.0047861492043211</v>
      </c>
      <c r="J108" s="7">
        <f t="shared" si="47"/>
        <v>1.9457017307844542</v>
      </c>
      <c r="K108" s="7">
        <f t="shared" si="47"/>
        <v>2.0064133144754135</v>
      </c>
      <c r="L108" s="7">
        <f t="shared" si="47"/>
        <v>2.1135044963569816</v>
      </c>
      <c r="M108" s="7">
        <f t="shared" si="47"/>
        <v>2.1921687776746963</v>
      </c>
      <c r="N108" s="52">
        <f t="shared" si="46"/>
        <v>2.1809165526675782</v>
      </c>
      <c r="Q108" s="67">
        <v>2.1808999999999998</v>
      </c>
    </row>
    <row r="109" spans="1:28">
      <c r="A109" s="48">
        <v>4</v>
      </c>
      <c r="B109" s="48">
        <v>1</v>
      </c>
      <c r="C109" s="48" t="s">
        <v>70</v>
      </c>
      <c r="D109" s="7">
        <f t="shared" si="47"/>
        <v>1.0125307497986433</v>
      </c>
      <c r="E109" s="7">
        <f t="shared" si="47"/>
        <v>0.93236321763428665</v>
      </c>
      <c r="F109" s="7">
        <f t="shared" si="47"/>
        <v>0.96949331385344151</v>
      </c>
      <c r="G109" s="7">
        <f t="shared" si="47"/>
        <v>1.0184442267306768</v>
      </c>
      <c r="H109" s="7">
        <f t="shared" si="47"/>
        <v>0.94177992332905591</v>
      </c>
      <c r="I109" s="7">
        <f t="shared" si="47"/>
        <v>0.85994362906415078</v>
      </c>
      <c r="J109" s="7">
        <f t="shared" si="47"/>
        <v>0.8232877714894179</v>
      </c>
      <c r="K109" s="7">
        <f t="shared" si="47"/>
        <v>0.90771285082504982</v>
      </c>
      <c r="L109" s="7">
        <f t="shared" si="47"/>
        <v>0.89543397542923975</v>
      </c>
      <c r="M109" s="7">
        <f t="shared" si="47"/>
        <v>0.88804756906041349</v>
      </c>
      <c r="N109" s="52">
        <f t="shared" si="46"/>
        <v>0.9249037227214375</v>
      </c>
      <c r="Q109" s="67">
        <v>0.92479999999999996</v>
      </c>
    </row>
    <row r="110" spans="1:28">
      <c r="A110" s="49">
        <v>4</v>
      </c>
      <c r="B110" s="49">
        <v>2</v>
      </c>
      <c r="C110" s="48" t="s">
        <v>70</v>
      </c>
      <c r="D110" s="7">
        <f t="shared" si="47"/>
        <v>1.9144869750920945</v>
      </c>
      <c r="E110" s="7">
        <f t="shared" si="47"/>
        <v>1.8805809891841654</v>
      </c>
      <c r="F110" s="7">
        <f t="shared" si="47"/>
        <v>2.425144966178618</v>
      </c>
      <c r="G110" s="7">
        <f t="shared" si="47"/>
        <v>2.5203240615554057</v>
      </c>
      <c r="H110" s="7">
        <f t="shared" si="47"/>
        <v>2.4519584799881233</v>
      </c>
      <c r="I110" s="7">
        <f t="shared" si="47"/>
        <v>1.9433060185671343</v>
      </c>
      <c r="J110" s="7">
        <f t="shared" si="47"/>
        <v>1.8860335229623348</v>
      </c>
      <c r="K110" s="7">
        <f t="shared" si="47"/>
        <v>1.9448832840853398</v>
      </c>
      <c r="L110" s="7">
        <f t="shared" si="47"/>
        <v>2.048690335210726</v>
      </c>
      <c r="M110" s="7">
        <f t="shared" si="47"/>
        <v>2.1249422443690396</v>
      </c>
      <c r="N110" s="52">
        <f t="shared" si="46"/>
        <v>2.1140350877192979</v>
      </c>
      <c r="Q110" s="67">
        <v>2.1139000000000001</v>
      </c>
    </row>
    <row r="111" spans="1:28">
      <c r="A111" s="48">
        <v>4</v>
      </c>
      <c r="B111" s="48">
        <v>1</v>
      </c>
      <c r="C111" s="48" t="s">
        <v>71</v>
      </c>
      <c r="D111" s="7">
        <f t="shared" si="47"/>
        <v>2.5283465802821476</v>
      </c>
      <c r="E111" s="7">
        <f t="shared" si="47"/>
        <v>2.3281637158726287</v>
      </c>
      <c r="F111" s="7">
        <f t="shared" si="47"/>
        <v>2.4208796672843915</v>
      </c>
      <c r="G111" s="7">
        <f t="shared" si="47"/>
        <v>2.5431128668187863</v>
      </c>
      <c r="H111" s="7">
        <f t="shared" si="47"/>
        <v>2.351677762873797</v>
      </c>
      <c r="I111" s="7">
        <f t="shared" si="47"/>
        <v>2.1473279050657417</v>
      </c>
      <c r="J111" s="7">
        <f t="shared" si="47"/>
        <v>2.0557961543857588</v>
      </c>
      <c r="K111" s="7">
        <f t="shared" si="47"/>
        <v>2.2666103550120047</v>
      </c>
      <c r="L111" s="7">
        <f t="shared" si="47"/>
        <v>2.2359493083002073</v>
      </c>
      <c r="M111" s="7">
        <f t="shared" si="47"/>
        <v>2.2175050336083917</v>
      </c>
      <c r="N111" s="52">
        <f t="shared" si="46"/>
        <v>2.3095369349503856</v>
      </c>
      <c r="Q111" s="67">
        <v>2.3096000000000001</v>
      </c>
    </row>
    <row r="112" spans="1:28">
      <c r="A112" s="49">
        <v>4</v>
      </c>
      <c r="B112" s="49">
        <v>2</v>
      </c>
      <c r="C112" s="48" t="s">
        <v>71</v>
      </c>
      <c r="D112" s="7">
        <f t="shared" si="47"/>
        <v>0.99302714192779562</v>
      </c>
      <c r="E112" s="7">
        <f t="shared" si="47"/>
        <v>0.97544041257500091</v>
      </c>
      <c r="F112" s="7">
        <f t="shared" si="47"/>
        <v>1.2579008402024192</v>
      </c>
      <c r="G112" s="7">
        <f t="shared" si="47"/>
        <v>1.307269379285187</v>
      </c>
      <c r="H112" s="7">
        <f t="shared" si="47"/>
        <v>1.2718087681902885</v>
      </c>
      <c r="I112" s="7">
        <f t="shared" si="47"/>
        <v>1.0079753200807102</v>
      </c>
      <c r="J112" s="7">
        <f t="shared" si="47"/>
        <v>0.97826859271121736</v>
      </c>
      <c r="K112" s="7">
        <f t="shared" si="47"/>
        <v>1.0087934334917612</v>
      </c>
      <c r="L112" s="7">
        <f t="shared" si="47"/>
        <v>1.0626372154720676</v>
      </c>
      <c r="M112" s="7">
        <f t="shared" si="47"/>
        <v>1.1021883936222221</v>
      </c>
      <c r="N112" s="52">
        <f t="shared" si="46"/>
        <v>1.0965309497558668</v>
      </c>
      <c r="Q112" s="67">
        <v>1.0965</v>
      </c>
    </row>
    <row r="113" spans="1:28">
      <c r="A113" s="48">
        <v>4</v>
      </c>
      <c r="B113" s="48">
        <v>1</v>
      </c>
      <c r="C113" s="48" t="s">
        <v>72</v>
      </c>
      <c r="D113" s="7">
        <f t="shared" si="47"/>
        <v>1.9218727809731244</v>
      </c>
      <c r="E113" s="7">
        <f t="shared" si="47"/>
        <v>1.7697077252302704</v>
      </c>
      <c r="F113" s="7">
        <f t="shared" si="47"/>
        <v>1.8401839268594036</v>
      </c>
      <c r="G113" s="7">
        <f t="shared" si="47"/>
        <v>1.9330970824166587</v>
      </c>
      <c r="H113" s="7">
        <f t="shared" si="47"/>
        <v>1.787581464239985</v>
      </c>
      <c r="I113" s="7">
        <f t="shared" si="47"/>
        <v>1.6322489506598243</v>
      </c>
      <c r="J113" s="7">
        <f t="shared" si="47"/>
        <v>1.5626728958584106</v>
      </c>
      <c r="K113" s="7">
        <f t="shared" si="47"/>
        <v>1.7229191521216545</v>
      </c>
      <c r="L113" s="7">
        <f t="shared" si="47"/>
        <v>1.699612762257583</v>
      </c>
      <c r="M113" s="7">
        <f t="shared" si="47"/>
        <v>1.6855927106667772</v>
      </c>
      <c r="N113" s="52">
        <f t="shared" si="46"/>
        <v>1.755548945128369</v>
      </c>
      <c r="Q113" s="67">
        <v>1.7555000000000001</v>
      </c>
    </row>
    <row r="114" spans="1:28">
      <c r="A114" s="49">
        <v>4</v>
      </c>
      <c r="B114" s="49">
        <v>2</v>
      </c>
      <c r="C114" s="48" t="s">
        <v>72</v>
      </c>
      <c r="D114" s="7">
        <f t="shared" si="47"/>
        <v>0.93524090090957701</v>
      </c>
      <c r="E114" s="7">
        <f t="shared" si="47"/>
        <v>0.91867757861001753</v>
      </c>
      <c r="F114" s="7">
        <f t="shared" si="47"/>
        <v>1.1847010674471221</v>
      </c>
      <c r="G114" s="7">
        <f t="shared" si="47"/>
        <v>1.2311967522264158</v>
      </c>
      <c r="H114" s="7">
        <f t="shared" si="47"/>
        <v>1.197799665211438</v>
      </c>
      <c r="I114" s="7">
        <f t="shared" si="47"/>
        <v>0.94931921459549362</v>
      </c>
      <c r="J114" s="7">
        <f t="shared" si="47"/>
        <v>0.92134118127186893</v>
      </c>
      <c r="K114" s="7">
        <f t="shared" si="47"/>
        <v>0.95008972034633565</v>
      </c>
      <c r="L114" s="7">
        <f t="shared" si="47"/>
        <v>1.0008002246633485</v>
      </c>
      <c r="M114" s="7">
        <f t="shared" si="47"/>
        <v>1.0380498404325369</v>
      </c>
      <c r="N114" s="52">
        <f t="shared" si="46"/>
        <v>1.0327216145714153</v>
      </c>
      <c r="Q114" s="67">
        <v>1.0327</v>
      </c>
    </row>
    <row r="115" spans="1:28">
      <c r="A115" s="48">
        <v>4</v>
      </c>
      <c r="B115" s="48">
        <v>1</v>
      </c>
      <c r="C115" s="48">
        <v>1800</v>
      </c>
      <c r="D115" s="7">
        <f t="shared" si="47"/>
        <v>2.5823991997554212</v>
      </c>
      <c r="E115" s="7">
        <f t="shared" si="47"/>
        <v>2.377936697309178</v>
      </c>
      <c r="F115" s="7">
        <f t="shared" si="47"/>
        <v>2.4726347899668628</v>
      </c>
      <c r="G115" s="7">
        <f t="shared" si="47"/>
        <v>2.5974811694635931</v>
      </c>
      <c r="H115" s="7">
        <f t="shared" si="47"/>
        <v>2.4019534427318137</v>
      </c>
      <c r="I115" s="7">
        <f t="shared" si="47"/>
        <v>2.1932348622218716</v>
      </c>
      <c r="J115" s="7">
        <f t="shared" si="47"/>
        <v>2.0997462869009111</v>
      </c>
      <c r="K115" s="7">
        <f t="shared" si="47"/>
        <v>2.3150674091077978</v>
      </c>
      <c r="L115" s="7">
        <f t="shared" si="47"/>
        <v>2.2837508708176353</v>
      </c>
      <c r="M115" s="7">
        <f t="shared" si="47"/>
        <v>2.2649122825577535</v>
      </c>
      <c r="N115" s="52">
        <f t="shared" si="46"/>
        <v>2.3589117010832834</v>
      </c>
      <c r="Q115" s="67">
        <v>4.7294999999999998</v>
      </c>
    </row>
    <row r="116" spans="1:28">
      <c r="A116" s="49">
        <v>4</v>
      </c>
      <c r="B116" s="49">
        <v>2</v>
      </c>
      <c r="C116" s="49">
        <v>1800</v>
      </c>
      <c r="D116" s="7">
        <f t="shared" si="47"/>
        <v>8.9474309912924932E-2</v>
      </c>
      <c r="E116" s="7">
        <f t="shared" si="47"/>
        <v>8.7889700181702612E-2</v>
      </c>
      <c r="F116" s="7">
        <f t="shared" si="47"/>
        <v>0.11334011414582622</v>
      </c>
      <c r="G116" s="7">
        <f t="shared" si="47"/>
        <v>0.11778834700808681</v>
      </c>
      <c r="H116" s="7">
        <f t="shared" si="47"/>
        <v>0.11459325437381379</v>
      </c>
      <c r="I116" s="7">
        <f t="shared" si="47"/>
        <v>9.0821179367158597E-2</v>
      </c>
      <c r="J116" s="7">
        <f t="shared" si="47"/>
        <v>8.8144526515559068E-2</v>
      </c>
      <c r="K116" s="7">
        <f t="shared" si="47"/>
        <v>9.0894893498216681E-2</v>
      </c>
      <c r="L116" s="7">
        <f t="shared" si="47"/>
        <v>9.5746357302556678E-2</v>
      </c>
      <c r="M116" s="7">
        <f t="shared" si="47"/>
        <v>9.9310020592120157E-2</v>
      </c>
      <c r="N116" s="52">
        <f t="shared" si="46"/>
        <v>9.8800270289796557E-2</v>
      </c>
      <c r="Q116" s="67">
        <v>0.20230000000000001</v>
      </c>
    </row>
    <row r="117" spans="1:28">
      <c r="A117" s="48">
        <v>5</v>
      </c>
      <c r="B117" s="48">
        <v>1</v>
      </c>
      <c r="C117" s="48">
        <v>600</v>
      </c>
      <c r="D117" s="7">
        <f t="shared" si="47"/>
        <v>2.6132133167668953E-2</v>
      </c>
      <c r="E117" s="7">
        <f t="shared" si="47"/>
        <v>2.98515722342396E-2</v>
      </c>
      <c r="F117" s="7">
        <f t="shared" si="47"/>
        <v>2.9662976256241778E-2</v>
      </c>
      <c r="G117" s="7">
        <f t="shared" si="47"/>
        <v>2.8970901339931177E-2</v>
      </c>
      <c r="H117" s="7">
        <f t="shared" si="47"/>
        <v>2.1588954342724325E-2</v>
      </c>
      <c r="I117" s="7">
        <f t="shared" si="47"/>
        <v>1.6324400538024017E-2</v>
      </c>
      <c r="J117" s="7">
        <f t="shared" si="47"/>
        <v>1.3854293923539244E-2</v>
      </c>
      <c r="K117" s="7">
        <f t="shared" si="47"/>
        <v>1.6798208526012645E-2</v>
      </c>
      <c r="L117" s="7">
        <f t="shared" si="47"/>
        <v>1.8236878729854453E-2</v>
      </c>
      <c r="M117" s="7">
        <f t="shared" si="47"/>
        <v>1.9020562705290837E-2</v>
      </c>
      <c r="N117" s="52">
        <f t="shared" si="46"/>
        <v>2.2044088176352707E-2</v>
      </c>
      <c r="Q117" s="67">
        <v>2.2100000000000002E-2</v>
      </c>
    </row>
    <row r="118" spans="1:28">
      <c r="A118" s="49">
        <v>5</v>
      </c>
      <c r="B118" s="49">
        <v>2</v>
      </c>
      <c r="C118" s="49">
        <v>600</v>
      </c>
      <c r="D118" s="7">
        <f t="shared" si="47"/>
        <v>2.6060308288726453</v>
      </c>
      <c r="E118" s="7">
        <f t="shared" si="47"/>
        <v>2.7636836553432609</v>
      </c>
      <c r="F118" s="7">
        <f t="shared" si="47"/>
        <v>2.9500384475829327</v>
      </c>
      <c r="G118" s="7">
        <f t="shared" si="47"/>
        <v>2.957183352957669</v>
      </c>
      <c r="H118" s="7">
        <f t="shared" si="47"/>
        <v>2.831413443279108</v>
      </c>
      <c r="I118" s="7">
        <f t="shared" si="47"/>
        <v>2.6903994375441775</v>
      </c>
      <c r="J118" s="7">
        <f t="shared" si="47"/>
        <v>2.6075234289680522</v>
      </c>
      <c r="K118" s="7">
        <f t="shared" si="47"/>
        <v>2.6182163181761324</v>
      </c>
      <c r="L118" s="7">
        <f t="shared" si="47"/>
        <v>2.6145215212186494</v>
      </c>
      <c r="M118" s="7">
        <f t="shared" si="47"/>
        <v>2.5611794194483655</v>
      </c>
      <c r="N118" s="52">
        <f t="shared" si="46"/>
        <v>2.7200189853390988</v>
      </c>
      <c r="Q118" s="67">
        <v>2.72</v>
      </c>
    </row>
    <row r="119" spans="1:28">
      <c r="A119" s="48">
        <v>5</v>
      </c>
      <c r="B119" s="48">
        <v>1</v>
      </c>
      <c r="C119" s="48">
        <v>1200</v>
      </c>
      <c r="D119" s="7">
        <f t="shared" si="47"/>
        <v>0.1763053865388324</v>
      </c>
      <c r="E119" s="7">
        <f t="shared" si="47"/>
        <v>0.20139928676243465</v>
      </c>
      <c r="F119" s="7">
        <f t="shared" si="47"/>
        <v>0.20012688827176292</v>
      </c>
      <c r="G119" s="7">
        <f t="shared" si="47"/>
        <v>0.1954576737514217</v>
      </c>
      <c r="H119" s="7">
        <f t="shared" si="47"/>
        <v>0.14565396999707478</v>
      </c>
      <c r="I119" s="7">
        <f t="shared" si="47"/>
        <v>0.11013566050673003</v>
      </c>
      <c r="J119" s="7">
        <f t="shared" si="47"/>
        <v>9.3470618328020255E-2</v>
      </c>
      <c r="K119" s="7">
        <f t="shared" si="47"/>
        <v>0.11333229584956814</v>
      </c>
      <c r="L119" s="7">
        <f t="shared" si="47"/>
        <v>0.12303855690230314</v>
      </c>
      <c r="M119" s="7">
        <f t="shared" si="47"/>
        <v>0.12832582929323616</v>
      </c>
      <c r="N119" s="52">
        <f t="shared" si="46"/>
        <v>0.14872461662013842</v>
      </c>
      <c r="Q119" s="67">
        <v>0.1487</v>
      </c>
    </row>
    <row r="120" spans="1:28">
      <c r="A120" s="49">
        <v>5</v>
      </c>
      <c r="B120" s="49">
        <v>2</v>
      </c>
      <c r="C120" s="49">
        <v>1200</v>
      </c>
      <c r="D120" s="7">
        <f t="shared" si="47"/>
        <v>1.0607757877716386</v>
      </c>
      <c r="E120" s="7">
        <f t="shared" si="47"/>
        <v>1.1249478226305418</v>
      </c>
      <c r="F120" s="7">
        <f t="shared" si="47"/>
        <v>1.200802892859536</v>
      </c>
      <c r="G120" s="7">
        <f t="shared" si="47"/>
        <v>1.2037112017496185</v>
      </c>
      <c r="H120" s="7">
        <f t="shared" si="47"/>
        <v>1.1525169973146092</v>
      </c>
      <c r="I120" s="7">
        <f t="shared" si="47"/>
        <v>1.0951177365832945</v>
      </c>
      <c r="J120" s="7">
        <f t="shared" si="47"/>
        <v>1.0613833454507309</v>
      </c>
      <c r="K120" s="7">
        <f t="shared" si="47"/>
        <v>1.0657358488239019</v>
      </c>
      <c r="L120" s="7">
        <f t="shared" si="47"/>
        <v>1.0642318945690992</v>
      </c>
      <c r="M120" s="7">
        <f t="shared" si="47"/>
        <v>1.0425191775130058</v>
      </c>
      <c r="N120" s="52">
        <f t="shared" si="46"/>
        <v>1.1071742705265977</v>
      </c>
      <c r="Q120" s="67">
        <v>1.1072</v>
      </c>
    </row>
    <row r="121" spans="1:28">
      <c r="A121" s="48">
        <v>5</v>
      </c>
      <c r="B121" s="48">
        <v>1</v>
      </c>
      <c r="C121" s="48">
        <v>1800</v>
      </c>
      <c r="D121" s="7">
        <f t="shared" ref="D121:M122" si="48">D80/$U80</f>
        <v>0.92737961690125814</v>
      </c>
      <c r="E121" s="7">
        <f t="shared" si="48"/>
        <v>1.0593754227741374</v>
      </c>
      <c r="F121" s="7">
        <f t="shared" si="48"/>
        <v>1.052682510844501</v>
      </c>
      <c r="G121" s="7">
        <f t="shared" si="48"/>
        <v>1.0281220906661301</v>
      </c>
      <c r="H121" s="7">
        <f t="shared" si="48"/>
        <v>0.7661508564645193</v>
      </c>
      <c r="I121" s="7">
        <f t="shared" si="48"/>
        <v>0.57932187242277966</v>
      </c>
      <c r="J121" s="7">
        <f t="shared" si="48"/>
        <v>0.49166249493727582</v>
      </c>
      <c r="K121" s="7">
        <f t="shared" si="48"/>
        <v>0.59613641517619287</v>
      </c>
      <c r="L121" s="7">
        <f t="shared" si="48"/>
        <v>0.64719207963058756</v>
      </c>
      <c r="M121" s="7">
        <f t="shared" si="48"/>
        <v>0.67500353077576336</v>
      </c>
      <c r="N121" s="52">
        <f t="shared" si="46"/>
        <v>0.78230268905931455</v>
      </c>
      <c r="Q121" s="67">
        <v>0.7823</v>
      </c>
    </row>
    <row r="122" spans="1:28">
      <c r="A122" s="49">
        <v>5</v>
      </c>
      <c r="B122" s="49">
        <v>2</v>
      </c>
      <c r="C122" s="49">
        <v>1800</v>
      </c>
      <c r="D122" s="7">
        <f t="shared" si="48"/>
        <v>0.15450460724384638</v>
      </c>
      <c r="E122" s="7">
        <f t="shared" si="48"/>
        <v>0.16385142224114319</v>
      </c>
      <c r="F122" s="7">
        <f t="shared" si="48"/>
        <v>0.17489990012712991</v>
      </c>
      <c r="G122" s="7">
        <f t="shared" si="48"/>
        <v>0.17532350248305276</v>
      </c>
      <c r="H122" s="7">
        <f t="shared" si="48"/>
        <v>0.1678669404644115</v>
      </c>
      <c r="I122" s="7">
        <f t="shared" si="48"/>
        <v>0.1595065967069349</v>
      </c>
      <c r="J122" s="7">
        <f t="shared" si="48"/>
        <v>0.15459309951683023</v>
      </c>
      <c r="K122" s="7">
        <f t="shared" si="48"/>
        <v>0.15522705235771472</v>
      </c>
      <c r="L122" s="7">
        <f t="shared" si="48"/>
        <v>0.15500799771475463</v>
      </c>
      <c r="M122" s="7">
        <f t="shared" si="48"/>
        <v>0.1518454869753309</v>
      </c>
      <c r="N122" s="52">
        <f t="shared" si="46"/>
        <v>0.16126266058311495</v>
      </c>
      <c r="Q122" s="67">
        <v>0.1613</v>
      </c>
    </row>
    <row r="123" spans="1:28">
      <c r="B123" s="3"/>
      <c r="C123" s="3"/>
      <c r="D123" s="3"/>
      <c r="E123" s="3"/>
      <c r="F123" s="3"/>
      <c r="G123" s="3"/>
      <c r="H123" s="3"/>
      <c r="I123" s="3"/>
      <c r="J123" s="3"/>
      <c r="K123" s="3"/>
      <c r="L123" s="3"/>
      <c r="M123" s="3"/>
      <c r="N123" s="3"/>
    </row>
    <row r="124" spans="1:28">
      <c r="B124" s="3"/>
      <c r="C124" s="3"/>
      <c r="D124" s="51"/>
      <c r="E124" s="51"/>
      <c r="F124" s="51"/>
      <c r="G124" s="51"/>
      <c r="H124" s="51"/>
      <c r="I124" s="51"/>
      <c r="J124" s="51"/>
      <c r="K124" s="51"/>
      <c r="L124" s="51"/>
      <c r="M124" s="51"/>
      <c r="N124" s="51"/>
    </row>
    <row r="126" spans="1:28">
      <c r="A126" s="66" t="s">
        <v>89</v>
      </c>
      <c r="B126" s="66"/>
    </row>
    <row r="127" spans="1:28">
      <c r="D127" s="35" t="s">
        <v>74</v>
      </c>
      <c r="E127" s="33"/>
      <c r="F127" s="35"/>
      <c r="G127" s="33"/>
      <c r="H127" s="33"/>
      <c r="I127" s="33"/>
      <c r="J127" s="33"/>
      <c r="K127" s="35"/>
      <c r="L127" s="33"/>
      <c r="M127" s="33"/>
      <c r="N127" s="33"/>
      <c r="AA127" s="34"/>
      <c r="AB127" s="40"/>
    </row>
    <row r="128" spans="1:28">
      <c r="D128" s="33" t="s">
        <v>50</v>
      </c>
      <c r="E128" s="33"/>
      <c r="F128" s="33"/>
      <c r="G128" s="33"/>
      <c r="H128" s="33"/>
      <c r="I128" s="33"/>
      <c r="J128" s="33"/>
      <c r="K128" s="35"/>
      <c r="L128" s="33"/>
      <c r="M128" s="33"/>
      <c r="N128" s="33"/>
      <c r="AA128" s="34"/>
      <c r="AB128" s="41"/>
    </row>
    <row r="129" spans="1:28">
      <c r="B129" s="2" t="s">
        <v>1</v>
      </c>
      <c r="C129" s="1" t="s">
        <v>2</v>
      </c>
      <c r="D129" s="86" t="s">
        <v>29</v>
      </c>
      <c r="E129" s="86" t="s">
        <v>28</v>
      </c>
      <c r="F129" s="86" t="s">
        <v>27</v>
      </c>
      <c r="G129" s="86" t="s">
        <v>26</v>
      </c>
      <c r="H129" s="86" t="s">
        <v>25</v>
      </c>
      <c r="I129" s="86" t="s">
        <v>24</v>
      </c>
      <c r="J129" s="86" t="s">
        <v>23</v>
      </c>
      <c r="K129" s="86" t="s">
        <v>22</v>
      </c>
      <c r="L129" s="86" t="s">
        <v>31</v>
      </c>
      <c r="M129" s="86" t="s">
        <v>33</v>
      </c>
      <c r="N129" s="32" t="s">
        <v>36</v>
      </c>
      <c r="AA129" s="34"/>
      <c r="AB129" s="42"/>
    </row>
    <row r="130" spans="1:28">
      <c r="A130" s="48">
        <v>1</v>
      </c>
      <c r="B130" s="48">
        <v>1</v>
      </c>
      <c r="C130" s="48">
        <v>600</v>
      </c>
      <c r="D130" s="7">
        <f>D89*0.5</f>
        <v>1.3888883543226787</v>
      </c>
      <c r="E130" s="7">
        <f t="shared" ref="E130:M130" si="49">E89*0.5</f>
        <v>1.3720408583406527</v>
      </c>
      <c r="F130" s="7">
        <f t="shared" si="49"/>
        <v>1.3365026751629321</v>
      </c>
      <c r="G130" s="7">
        <f t="shared" si="49"/>
        <v>1.4002798803481431</v>
      </c>
      <c r="H130" s="7">
        <f t="shared" si="49"/>
        <v>1.7057591888461456</v>
      </c>
      <c r="I130" s="7">
        <f t="shared" si="49"/>
        <v>1.5809498085177713</v>
      </c>
      <c r="J130" s="7">
        <f t="shared" si="49"/>
        <v>1.4568826632388696</v>
      </c>
      <c r="K130" s="7">
        <f t="shared" si="49"/>
        <v>1.1184544717044169</v>
      </c>
      <c r="L130" s="7">
        <f t="shared" si="49"/>
        <v>1.2828192468300474</v>
      </c>
      <c r="M130" s="7">
        <f t="shared" si="49"/>
        <v>1.4459327593200848</v>
      </c>
      <c r="N130" s="52">
        <f>AVERAGE(D130:M130)</f>
        <v>1.4088509906631743</v>
      </c>
      <c r="AA130" s="34"/>
      <c r="AB130" s="39"/>
    </row>
    <row r="131" spans="1:28">
      <c r="A131" s="49">
        <v>1</v>
      </c>
      <c r="B131" s="49">
        <v>2</v>
      </c>
      <c r="C131" s="49">
        <v>600</v>
      </c>
      <c r="D131" s="7">
        <f t="shared" ref="D131:M146" si="50">D90*0.5</f>
        <v>2.7263792466767396</v>
      </c>
      <c r="E131" s="7">
        <f t="shared" si="50"/>
        <v>2.7307153271443219</v>
      </c>
      <c r="F131" s="7">
        <f t="shared" si="50"/>
        <v>2.7655539683466053</v>
      </c>
      <c r="G131" s="7">
        <f t="shared" si="50"/>
        <v>2.8054371395659907</v>
      </c>
      <c r="H131" s="7">
        <f t="shared" si="50"/>
        <v>2.7877535926670638</v>
      </c>
      <c r="I131" s="7">
        <f t="shared" si="50"/>
        <v>2.5951453136746436</v>
      </c>
      <c r="J131" s="7">
        <f t="shared" si="50"/>
        <v>2.4355295532798942</v>
      </c>
      <c r="K131" s="7">
        <f t="shared" si="50"/>
        <v>2.2691777530315673</v>
      </c>
      <c r="L131" s="7">
        <f t="shared" si="50"/>
        <v>2.1928636598634208</v>
      </c>
      <c r="M131" s="7">
        <f t="shared" si="50"/>
        <v>2.2628501678042601</v>
      </c>
      <c r="N131" s="52">
        <f t="shared" ref="N131:N163" si="51">AVERAGE(D131:M131)</f>
        <v>2.5571405722054505</v>
      </c>
      <c r="AA131" s="34"/>
      <c r="AB131" s="40"/>
    </row>
    <row r="132" spans="1:28">
      <c r="A132" s="48">
        <v>1</v>
      </c>
      <c r="B132" s="48">
        <v>1</v>
      </c>
      <c r="C132" s="48">
        <v>1200</v>
      </c>
      <c r="D132" s="7">
        <f t="shared" si="50"/>
        <v>1.3800553840009229</v>
      </c>
      <c r="E132" s="7">
        <f t="shared" si="50"/>
        <v>1.3633150337311799</v>
      </c>
      <c r="F132" s="7">
        <f t="shared" si="50"/>
        <v>1.3280028641969039</v>
      </c>
      <c r="G132" s="7">
        <f t="shared" si="50"/>
        <v>1.3913744628703655</v>
      </c>
      <c r="H132" s="7">
        <f t="shared" si="50"/>
        <v>1.6949110020611915</v>
      </c>
      <c r="I132" s="7">
        <f t="shared" si="50"/>
        <v>1.5708953770759924</v>
      </c>
      <c r="J132" s="7">
        <f t="shared" si="50"/>
        <v>1.4476172667175307</v>
      </c>
      <c r="K132" s="7">
        <f t="shared" si="50"/>
        <v>1.1113413908552237</v>
      </c>
      <c r="L132" s="7">
        <f t="shared" si="50"/>
        <v>1.2746608485684732</v>
      </c>
      <c r="M132" s="7">
        <f t="shared" si="50"/>
        <v>1.4367370013525143</v>
      </c>
      <c r="N132" s="52">
        <f t="shared" si="51"/>
        <v>1.3998910631430297</v>
      </c>
      <c r="AA132" s="34"/>
      <c r="AB132" s="41"/>
    </row>
    <row r="133" spans="1:28">
      <c r="A133" s="49">
        <v>1</v>
      </c>
      <c r="B133" s="49">
        <v>2</v>
      </c>
      <c r="C133" s="49">
        <v>1200</v>
      </c>
      <c r="D133" s="7">
        <f t="shared" si="50"/>
        <v>1.13760003550726</v>
      </c>
      <c r="E133" s="7">
        <f t="shared" si="50"/>
        <v>1.1394092941787735</v>
      </c>
      <c r="F133" s="7">
        <f t="shared" si="50"/>
        <v>1.1539459509982717</v>
      </c>
      <c r="G133" s="7">
        <f t="shared" si="50"/>
        <v>1.1705874718177318</v>
      </c>
      <c r="H133" s="7">
        <f t="shared" si="50"/>
        <v>1.1632088932121931</v>
      </c>
      <c r="I133" s="7">
        <f t="shared" si="50"/>
        <v>1.0828417963426544</v>
      </c>
      <c r="J133" s="7">
        <f t="shared" si="50"/>
        <v>1.0162410492477971</v>
      </c>
      <c r="K133" s="7">
        <f t="shared" si="50"/>
        <v>0.94682964432316474</v>
      </c>
      <c r="L133" s="7">
        <f t="shared" si="50"/>
        <v>0.91498707685805181</v>
      </c>
      <c r="M133" s="7">
        <f t="shared" si="50"/>
        <v>0.94418941692705538</v>
      </c>
      <c r="N133" s="52">
        <f t="shared" si="51"/>
        <v>1.0669840629412954</v>
      </c>
      <c r="AA133" s="34"/>
      <c r="AB133" s="42"/>
    </row>
    <row r="134" spans="1:28">
      <c r="A134" s="48">
        <v>1</v>
      </c>
      <c r="B134" s="48">
        <v>1</v>
      </c>
      <c r="C134" s="48">
        <v>1800</v>
      </c>
      <c r="D134" s="7">
        <f t="shared" si="50"/>
        <v>0.8405946276811429</v>
      </c>
      <c r="E134" s="7">
        <f t="shared" si="50"/>
        <v>0.83039804523569738</v>
      </c>
      <c r="F134" s="7">
        <f t="shared" si="50"/>
        <v>0.80888932874040465</v>
      </c>
      <c r="G134" s="7">
        <f t="shared" si="50"/>
        <v>0.84748910235096997</v>
      </c>
      <c r="H134" s="7">
        <f t="shared" si="50"/>
        <v>1.0323738447364714</v>
      </c>
      <c r="I134" s="7">
        <f t="shared" si="50"/>
        <v>0.95683566755922267</v>
      </c>
      <c r="J134" s="7">
        <f t="shared" si="50"/>
        <v>0.88174671208731936</v>
      </c>
      <c r="K134" s="7">
        <f t="shared" si="50"/>
        <v>0.6769203710971976</v>
      </c>
      <c r="L134" s="7">
        <f t="shared" si="50"/>
        <v>0.7763985951895892</v>
      </c>
      <c r="M134" s="7">
        <f t="shared" si="50"/>
        <v>0.87511951964301082</v>
      </c>
      <c r="N134" s="52">
        <f t="shared" si="51"/>
        <v>0.85267658143210256</v>
      </c>
      <c r="AA134" s="38"/>
      <c r="AB134" s="39"/>
    </row>
    <row r="135" spans="1:28">
      <c r="A135" s="49">
        <v>1</v>
      </c>
      <c r="B135" s="49">
        <v>2</v>
      </c>
      <c r="C135" s="49">
        <v>1800</v>
      </c>
      <c r="D135" s="7">
        <f t="shared" si="50"/>
        <v>0.30593833416730576</v>
      </c>
      <c r="E135" s="7">
        <f t="shared" si="50"/>
        <v>0.30642490375834286</v>
      </c>
      <c r="F135" s="7">
        <f t="shared" si="50"/>
        <v>0.31033429232454141</v>
      </c>
      <c r="G135" s="7">
        <f t="shared" si="50"/>
        <v>0.31480974854694382</v>
      </c>
      <c r="H135" s="7">
        <f t="shared" si="50"/>
        <v>0.31282540433400219</v>
      </c>
      <c r="I135" s="7">
        <f t="shared" si="50"/>
        <v>0.29121202971137788</v>
      </c>
      <c r="J135" s="7">
        <f t="shared" si="50"/>
        <v>0.27330088257308416</v>
      </c>
      <c r="K135" s="7">
        <f t="shared" si="50"/>
        <v>0.25463385643732517</v>
      </c>
      <c r="L135" s="7">
        <f t="shared" si="50"/>
        <v>0.24607033521561322</v>
      </c>
      <c r="M135" s="7">
        <f t="shared" si="50"/>
        <v>0.25392381182922313</v>
      </c>
      <c r="N135" s="52">
        <f t="shared" si="51"/>
        <v>0.28694735988977593</v>
      </c>
      <c r="AA135" s="38"/>
      <c r="AB135" s="40"/>
    </row>
    <row r="136" spans="1:28">
      <c r="A136" s="48">
        <v>2</v>
      </c>
      <c r="B136" s="48">
        <v>1</v>
      </c>
      <c r="C136" s="48">
        <v>600</v>
      </c>
      <c r="D136" s="7">
        <f t="shared" si="50"/>
        <v>2.2853690162242679</v>
      </c>
      <c r="E136" s="7">
        <f t="shared" si="50"/>
        <v>2.2277361004600942</v>
      </c>
      <c r="F136" s="7">
        <f t="shared" si="50"/>
        <v>2.19218651003859</v>
      </c>
      <c r="G136" s="7">
        <f t="shared" si="50"/>
        <v>2.3615559979704384</v>
      </c>
      <c r="H136" s="7">
        <f t="shared" si="50"/>
        <v>4.0423685286006537</v>
      </c>
      <c r="I136" s="7">
        <f t="shared" si="50"/>
        <v>4.4653325369442065</v>
      </c>
      <c r="J136" s="7">
        <f t="shared" si="50"/>
        <v>4.5044972567838224</v>
      </c>
      <c r="K136" s="7">
        <f t="shared" si="50"/>
        <v>3.1262368330981025</v>
      </c>
      <c r="L136" s="7">
        <f t="shared" si="50"/>
        <v>2.9755226151445155</v>
      </c>
      <c r="M136" s="7">
        <f t="shared" si="50"/>
        <v>3.2233687485683444</v>
      </c>
      <c r="N136" s="52">
        <f t="shared" si="51"/>
        <v>3.140417414383303</v>
      </c>
      <c r="AA136" s="38"/>
      <c r="AB136" s="39"/>
    </row>
    <row r="137" spans="1:28">
      <c r="A137" s="49">
        <v>2</v>
      </c>
      <c r="B137" s="49">
        <v>2</v>
      </c>
      <c r="C137" s="49">
        <v>600</v>
      </c>
      <c r="D137" s="7">
        <f t="shared" si="50"/>
        <v>1.8057242296416105</v>
      </c>
      <c r="E137" s="7">
        <f t="shared" si="50"/>
        <v>1.8549546242894086</v>
      </c>
      <c r="F137" s="7">
        <f t="shared" si="50"/>
        <v>1.9167032928360905</v>
      </c>
      <c r="G137" s="7">
        <f t="shared" si="50"/>
        <v>1.9939213112578202</v>
      </c>
      <c r="H137" s="7">
        <f t="shared" si="50"/>
        <v>2.3811494282663652</v>
      </c>
      <c r="I137" s="7">
        <f t="shared" si="50"/>
        <v>2.3454325384185029</v>
      </c>
      <c r="J137" s="7">
        <f t="shared" si="50"/>
        <v>2.1883104599149226</v>
      </c>
      <c r="K137" s="7">
        <f t="shared" si="50"/>
        <v>1.7381859135053301</v>
      </c>
      <c r="L137" s="7">
        <f t="shared" si="50"/>
        <v>1.6530082114206224</v>
      </c>
      <c r="M137" s="7">
        <f t="shared" si="50"/>
        <v>1.7838378040002154</v>
      </c>
      <c r="N137" s="52">
        <f t="shared" si="51"/>
        <v>1.9661227813550888</v>
      </c>
      <c r="AA137" s="38"/>
      <c r="AB137" s="40"/>
    </row>
    <row r="138" spans="1:28">
      <c r="A138" s="48">
        <v>2</v>
      </c>
      <c r="B138" s="48">
        <v>1</v>
      </c>
      <c r="C138" s="48">
        <v>1200</v>
      </c>
      <c r="D138" s="7">
        <f t="shared" si="50"/>
        <v>2.6233919473688951</v>
      </c>
      <c r="E138" s="7">
        <f t="shared" si="50"/>
        <v>2.5572346983444394</v>
      </c>
      <c r="F138" s="7">
        <f t="shared" si="50"/>
        <v>2.5164270613361661</v>
      </c>
      <c r="G138" s="7">
        <f t="shared" si="50"/>
        <v>2.7108475455625962</v>
      </c>
      <c r="H138" s="7">
        <f t="shared" si="50"/>
        <v>4.6402646447656846</v>
      </c>
      <c r="I138" s="7">
        <f t="shared" si="50"/>
        <v>5.1257881491267243</v>
      </c>
      <c r="J138" s="7">
        <f t="shared" si="50"/>
        <v>5.1707456198541228</v>
      </c>
      <c r="K138" s="7">
        <f t="shared" si="50"/>
        <v>3.5886303154084516</v>
      </c>
      <c r="L138" s="7">
        <f t="shared" si="50"/>
        <v>3.4156243531649166</v>
      </c>
      <c r="M138" s="7">
        <f t="shared" si="50"/>
        <v>3.7001287574841819</v>
      </c>
      <c r="N138" s="52">
        <f t="shared" si="51"/>
        <v>3.6049083092416176</v>
      </c>
      <c r="AA138" s="38"/>
      <c r="AB138" s="39"/>
    </row>
    <row r="139" spans="1:28">
      <c r="A139" s="49">
        <v>2</v>
      </c>
      <c r="B139" s="49">
        <v>2</v>
      </c>
      <c r="C139" s="49">
        <v>1200</v>
      </c>
      <c r="D139" s="7">
        <f t="shared" si="50"/>
        <v>1.280166480838647</v>
      </c>
      <c r="E139" s="7">
        <f t="shared" si="50"/>
        <v>1.3150683224554467</v>
      </c>
      <c r="F139" s="7">
        <f t="shared" si="50"/>
        <v>1.3588449824859583</v>
      </c>
      <c r="G139" s="7">
        <f t="shared" si="50"/>
        <v>1.4135886234459618</v>
      </c>
      <c r="H139" s="7">
        <f t="shared" si="50"/>
        <v>1.6881136299199522</v>
      </c>
      <c r="I139" s="7">
        <f t="shared" si="50"/>
        <v>1.6627921747207193</v>
      </c>
      <c r="J139" s="7">
        <f t="shared" si="50"/>
        <v>1.5514006261120465</v>
      </c>
      <c r="K139" s="7">
        <f t="shared" si="50"/>
        <v>1.2322852556378807</v>
      </c>
      <c r="L139" s="7">
        <f t="shared" si="50"/>
        <v>1.1718986044905209</v>
      </c>
      <c r="M139" s="7">
        <f t="shared" si="50"/>
        <v>1.2646501201277744</v>
      </c>
      <c r="N139" s="52">
        <f t="shared" si="51"/>
        <v>1.3938808820234907</v>
      </c>
      <c r="AA139" s="38"/>
      <c r="AB139" s="40"/>
    </row>
    <row r="140" spans="1:28">
      <c r="A140" s="48">
        <v>2</v>
      </c>
      <c r="B140" s="48">
        <v>1</v>
      </c>
      <c r="C140" s="48">
        <v>1800</v>
      </c>
      <c r="D140" s="7">
        <f t="shared" si="50"/>
        <v>0.8019599507371229</v>
      </c>
      <c r="E140" s="7">
        <f t="shared" si="50"/>
        <v>0.7817359562929197</v>
      </c>
      <c r="F140" s="7">
        <f t="shared" si="50"/>
        <v>0.76926123226333809</v>
      </c>
      <c r="G140" s="7">
        <f t="shared" si="50"/>
        <v>0.82869476148069032</v>
      </c>
      <c r="H140" s="7">
        <f t="shared" si="50"/>
        <v>1.4185095024232839</v>
      </c>
      <c r="I140" s="7">
        <f t="shared" si="50"/>
        <v>1.5669320078859577</v>
      </c>
      <c r="J140" s="7">
        <f t="shared" si="50"/>
        <v>1.5806753187343312</v>
      </c>
      <c r="K140" s="7">
        <f t="shared" si="50"/>
        <v>1.0970292844899165</v>
      </c>
      <c r="L140" s="7">
        <f t="shared" si="50"/>
        <v>1.0441420851153793</v>
      </c>
      <c r="M140" s="7">
        <f t="shared" si="50"/>
        <v>1.13111389209268</v>
      </c>
      <c r="N140" s="52">
        <f t="shared" si="51"/>
        <v>1.1020053991515619</v>
      </c>
      <c r="AA140" s="38"/>
      <c r="AB140" s="39"/>
    </row>
    <row r="141" spans="1:28">
      <c r="A141" s="49">
        <v>2</v>
      </c>
      <c r="B141" s="49">
        <v>2</v>
      </c>
      <c r="C141" s="49">
        <v>1800</v>
      </c>
      <c r="D141" s="7">
        <f t="shared" si="50"/>
        <v>0.18240868078567948</v>
      </c>
      <c r="E141" s="7">
        <f t="shared" si="50"/>
        <v>0.18738178309823225</v>
      </c>
      <c r="F141" s="7">
        <f t="shared" si="50"/>
        <v>0.19361944275023124</v>
      </c>
      <c r="G141" s="7">
        <f t="shared" si="50"/>
        <v>0.2014197683159947</v>
      </c>
      <c r="H141" s="7">
        <f t="shared" si="50"/>
        <v>0.24053635590294331</v>
      </c>
      <c r="I141" s="7">
        <f t="shared" si="50"/>
        <v>0.23692834607953353</v>
      </c>
      <c r="J141" s="7">
        <f t="shared" si="50"/>
        <v>0.22105635932116216</v>
      </c>
      <c r="K141" s="7">
        <f t="shared" si="50"/>
        <v>0.17558616882805339</v>
      </c>
      <c r="L141" s="7">
        <f t="shared" si="50"/>
        <v>0.16698178061938937</v>
      </c>
      <c r="M141" s="7">
        <f t="shared" si="50"/>
        <v>0.18019778171104445</v>
      </c>
      <c r="N141" s="52">
        <f t="shared" si="51"/>
        <v>0.19861164674122639</v>
      </c>
      <c r="AA141" s="38"/>
      <c r="AB141" s="40"/>
    </row>
    <row r="142" spans="1:28">
      <c r="A142" s="48">
        <v>3</v>
      </c>
      <c r="B142" s="48">
        <v>1</v>
      </c>
      <c r="C142" s="48">
        <v>600</v>
      </c>
      <c r="D142" s="7">
        <f t="shared" si="50"/>
        <v>1.0232965990344498</v>
      </c>
      <c r="E142" s="7">
        <f t="shared" si="50"/>
        <v>0.99774040926097118</v>
      </c>
      <c r="F142" s="7">
        <f t="shared" si="50"/>
        <v>1.0265805503516443</v>
      </c>
      <c r="G142" s="7">
        <f t="shared" si="50"/>
        <v>1.1045039778009818</v>
      </c>
      <c r="H142" s="7">
        <f t="shared" si="50"/>
        <v>1.7931164508976267</v>
      </c>
      <c r="I142" s="7">
        <f t="shared" si="50"/>
        <v>2.0875017568657595</v>
      </c>
      <c r="J142" s="7">
        <f t="shared" si="50"/>
        <v>2.2100620180507731</v>
      </c>
      <c r="K142" s="7">
        <f t="shared" si="50"/>
        <v>1.7292569918149745</v>
      </c>
      <c r="L142" s="7">
        <f t="shared" si="50"/>
        <v>1.5646477258880498</v>
      </c>
      <c r="M142" s="7">
        <f t="shared" si="50"/>
        <v>1.5279365779324621</v>
      </c>
      <c r="N142" s="52">
        <f t="shared" si="51"/>
        <v>1.5064643057897693</v>
      </c>
    </row>
    <row r="143" spans="1:28">
      <c r="A143" s="49">
        <v>3</v>
      </c>
      <c r="B143" s="49">
        <v>2</v>
      </c>
      <c r="C143" s="49">
        <v>600</v>
      </c>
      <c r="D143" s="7">
        <f t="shared" si="50"/>
        <v>1.1918236951891177</v>
      </c>
      <c r="E143" s="7">
        <f t="shared" si="50"/>
        <v>1.239391333171449</v>
      </c>
      <c r="F143" s="7">
        <f t="shared" si="50"/>
        <v>1.2670419129250294</v>
      </c>
      <c r="G143" s="7">
        <f t="shared" si="50"/>
        <v>1.3282863269280525</v>
      </c>
      <c r="H143" s="7">
        <f t="shared" si="50"/>
        <v>1.4906767776898275</v>
      </c>
      <c r="I143" s="7">
        <f t="shared" si="50"/>
        <v>1.4727525053847235</v>
      </c>
      <c r="J143" s="7">
        <f t="shared" si="50"/>
        <v>1.3667892191845274</v>
      </c>
      <c r="K143" s="7">
        <f t="shared" si="50"/>
        <v>1.1729030299221903</v>
      </c>
      <c r="L143" s="7">
        <f t="shared" si="50"/>
        <v>1.1918993022431315</v>
      </c>
      <c r="M143" s="7">
        <f t="shared" si="50"/>
        <v>1.3159569766199621</v>
      </c>
      <c r="N143" s="52">
        <f t="shared" si="51"/>
        <v>1.3037521079258012</v>
      </c>
    </row>
    <row r="144" spans="1:28">
      <c r="A144" s="48">
        <v>3</v>
      </c>
      <c r="B144" s="48">
        <v>1</v>
      </c>
      <c r="C144" s="48">
        <v>1200</v>
      </c>
      <c r="D144" s="7">
        <f t="shared" si="50"/>
        <v>2.166056746386968</v>
      </c>
      <c r="E144" s="7">
        <f t="shared" si="50"/>
        <v>2.1119608397622209</v>
      </c>
      <c r="F144" s="7">
        <f t="shared" si="50"/>
        <v>2.1730080300247008</v>
      </c>
      <c r="G144" s="7">
        <f t="shared" si="50"/>
        <v>2.3379519630813475</v>
      </c>
      <c r="H144" s="7">
        <f t="shared" si="50"/>
        <v>3.7955681560840455</v>
      </c>
      <c r="I144" s="7">
        <f t="shared" si="50"/>
        <v>4.4187064315665756</v>
      </c>
      <c r="J144" s="7">
        <f t="shared" si="50"/>
        <v>4.6781351063312906</v>
      </c>
      <c r="K144" s="7">
        <f t="shared" si="50"/>
        <v>3.6603940410746545</v>
      </c>
      <c r="L144" s="7">
        <f t="shared" si="50"/>
        <v>3.3119583956173608</v>
      </c>
      <c r="M144" s="7">
        <f t="shared" si="50"/>
        <v>3.2342503002598249</v>
      </c>
      <c r="N144" s="52">
        <f t="shared" si="51"/>
        <v>3.1887990010188987</v>
      </c>
    </row>
    <row r="145" spans="1:14">
      <c r="A145" s="49">
        <v>3</v>
      </c>
      <c r="B145" s="49">
        <v>2</v>
      </c>
      <c r="C145" s="49">
        <v>1200</v>
      </c>
      <c r="D145" s="7">
        <f t="shared" si="50"/>
        <v>0.73730764411378413</v>
      </c>
      <c r="E145" s="7">
        <f t="shared" si="50"/>
        <v>0.76673480119950133</v>
      </c>
      <c r="F145" s="7">
        <f t="shared" si="50"/>
        <v>0.78384050559083573</v>
      </c>
      <c r="G145" s="7">
        <f t="shared" si="50"/>
        <v>0.82172863853027411</v>
      </c>
      <c r="H145" s="7">
        <f t="shared" si="50"/>
        <v>0.92218957177152916</v>
      </c>
      <c r="I145" s="7">
        <f t="shared" si="50"/>
        <v>0.91110093253816227</v>
      </c>
      <c r="J145" s="7">
        <f t="shared" si="50"/>
        <v>0.84554799779941825</v>
      </c>
      <c r="K145" s="7">
        <f t="shared" si="50"/>
        <v>0.72560259814990935</v>
      </c>
      <c r="L145" s="7">
        <f t="shared" si="50"/>
        <v>0.73735441752422926</v>
      </c>
      <c r="M145" s="7">
        <f t="shared" si="50"/>
        <v>0.81410123166984139</v>
      </c>
      <c r="N145" s="52">
        <f t="shared" si="51"/>
        <v>0.80655083388874849</v>
      </c>
    </row>
    <row r="146" spans="1:14">
      <c r="A146" s="48">
        <v>3</v>
      </c>
      <c r="B146" s="48">
        <v>1</v>
      </c>
      <c r="C146" s="48">
        <v>1800</v>
      </c>
      <c r="D146" s="7">
        <f t="shared" si="50"/>
        <v>1.5761511956559215</v>
      </c>
      <c r="E146" s="7">
        <f t="shared" si="50"/>
        <v>1.5367878096094074</v>
      </c>
      <c r="F146" s="7">
        <f t="shared" si="50"/>
        <v>1.5812093613919906</v>
      </c>
      <c r="G146" s="7">
        <f t="shared" si="50"/>
        <v>1.7012323375845906</v>
      </c>
      <c r="H146" s="7">
        <f t="shared" si="50"/>
        <v>2.7618802219213188</v>
      </c>
      <c r="I146" s="7">
        <f t="shared" si="50"/>
        <v>3.2153125429346185</v>
      </c>
      <c r="J146" s="7">
        <f t="shared" si="50"/>
        <v>3.4040882140244411</v>
      </c>
      <c r="K146" s="7">
        <f t="shared" si="50"/>
        <v>2.6635195287635045</v>
      </c>
      <c r="L146" s="7">
        <f t="shared" si="50"/>
        <v>2.4099771134446479</v>
      </c>
      <c r="M146" s="7">
        <f t="shared" si="50"/>
        <v>2.3534321002014704</v>
      </c>
      <c r="N146" s="52">
        <f t="shared" si="51"/>
        <v>2.320359042553191</v>
      </c>
    </row>
    <row r="147" spans="1:14">
      <c r="A147" s="49">
        <v>3</v>
      </c>
      <c r="B147" s="49">
        <v>2</v>
      </c>
      <c r="C147" s="49">
        <v>1800</v>
      </c>
      <c r="D147" s="7">
        <f t="shared" ref="D147:M162" si="52">D106*0.5</f>
        <v>5.236906812935737E-2</v>
      </c>
      <c r="E147" s="7">
        <f t="shared" si="52"/>
        <v>5.4459203511213528E-2</v>
      </c>
      <c r="F147" s="7">
        <f t="shared" si="52"/>
        <v>5.5674177756797491E-2</v>
      </c>
      <c r="G147" s="7">
        <f t="shared" si="52"/>
        <v>5.8365274520868739E-2</v>
      </c>
      <c r="H147" s="7">
        <f t="shared" si="52"/>
        <v>6.5500756567272417E-2</v>
      </c>
      <c r="I147" s="7">
        <f t="shared" si="52"/>
        <v>6.4713159004558929E-2</v>
      </c>
      <c r="J147" s="7">
        <f t="shared" si="52"/>
        <v>6.0057102427878678E-2</v>
      </c>
      <c r="K147" s="7">
        <f t="shared" si="52"/>
        <v>5.1537688779864525E-2</v>
      </c>
      <c r="L147" s="7">
        <f t="shared" si="52"/>
        <v>5.237239032456014E-2</v>
      </c>
      <c r="M147" s="7">
        <f t="shared" si="52"/>
        <v>5.782351940316012E-2</v>
      </c>
      <c r="N147" s="52">
        <f t="shared" si="51"/>
        <v>5.728723404255319E-2</v>
      </c>
    </row>
    <row r="148" spans="1:14">
      <c r="A148" s="48">
        <v>4</v>
      </c>
      <c r="B148" s="48">
        <v>1</v>
      </c>
      <c r="C148" s="48" t="s">
        <v>69</v>
      </c>
      <c r="D148" s="7">
        <f t="shared" si="52"/>
        <v>0.87291055583368216</v>
      </c>
      <c r="E148" s="7">
        <f t="shared" si="52"/>
        <v>0.80379750906910785</v>
      </c>
      <c r="F148" s="7">
        <f t="shared" si="52"/>
        <v>0.83580765091938336</v>
      </c>
      <c r="G148" s="7">
        <f t="shared" si="52"/>
        <v>0.87800860983024231</v>
      </c>
      <c r="H148" s="7">
        <f t="shared" si="52"/>
        <v>0.81191572355669539</v>
      </c>
      <c r="I148" s="7">
        <f t="shared" si="52"/>
        <v>0.74136402413585989</v>
      </c>
      <c r="J148" s="7">
        <f t="shared" si="52"/>
        <v>0.7097627270725525</v>
      </c>
      <c r="K148" s="7">
        <f t="shared" si="52"/>
        <v>0.78254623803636736</v>
      </c>
      <c r="L148" s="7">
        <f t="shared" si="52"/>
        <v>0.7719605250109598</v>
      </c>
      <c r="M148" s="7">
        <f t="shared" si="52"/>
        <v>0.76559264720546305</v>
      </c>
      <c r="N148" s="52">
        <f t="shared" si="51"/>
        <v>0.79736662106703149</v>
      </c>
    </row>
    <row r="149" spans="1:14">
      <c r="A149" s="49">
        <v>4</v>
      </c>
      <c r="B149" s="49">
        <v>2</v>
      </c>
      <c r="C149" s="48" t="s">
        <v>69</v>
      </c>
      <c r="D149" s="7">
        <f t="shared" si="52"/>
        <v>0.98752768061890195</v>
      </c>
      <c r="E149" s="7">
        <f t="shared" si="52"/>
        <v>0.97003834793689525</v>
      </c>
      <c r="F149" s="7">
        <f t="shared" si="52"/>
        <v>1.2509344878148214</v>
      </c>
      <c r="G149" s="7">
        <f t="shared" si="52"/>
        <v>1.3000296201002335</v>
      </c>
      <c r="H149" s="7">
        <f t="shared" si="52"/>
        <v>1.2647653926191071</v>
      </c>
      <c r="I149" s="7">
        <f t="shared" si="52"/>
        <v>1.0023930746021605</v>
      </c>
      <c r="J149" s="7">
        <f t="shared" si="52"/>
        <v>0.97285086539222709</v>
      </c>
      <c r="K149" s="7">
        <f t="shared" si="52"/>
        <v>1.0032066572377067</v>
      </c>
      <c r="L149" s="7">
        <f t="shared" si="52"/>
        <v>1.0567522481784908</v>
      </c>
      <c r="M149" s="7">
        <f t="shared" si="52"/>
        <v>1.0960843888373482</v>
      </c>
      <c r="N149" s="52">
        <f t="shared" si="51"/>
        <v>1.0904582763337891</v>
      </c>
    </row>
    <row r="150" spans="1:14">
      <c r="A150" s="48">
        <v>4</v>
      </c>
      <c r="B150" s="48">
        <v>1</v>
      </c>
      <c r="C150" s="48" t="s">
        <v>70</v>
      </c>
      <c r="D150" s="7">
        <f t="shared" si="52"/>
        <v>0.50626537489932166</v>
      </c>
      <c r="E150" s="7">
        <f t="shared" si="52"/>
        <v>0.46618160881714332</v>
      </c>
      <c r="F150" s="7">
        <f t="shared" si="52"/>
        <v>0.48474665692672075</v>
      </c>
      <c r="G150" s="7">
        <f t="shared" si="52"/>
        <v>0.5092221133653384</v>
      </c>
      <c r="H150" s="7">
        <f t="shared" si="52"/>
        <v>0.47088996166452796</v>
      </c>
      <c r="I150" s="7">
        <f t="shared" si="52"/>
        <v>0.42997181453207539</v>
      </c>
      <c r="J150" s="7">
        <f t="shared" si="52"/>
        <v>0.41164388574470895</v>
      </c>
      <c r="K150" s="7">
        <f t="shared" si="52"/>
        <v>0.45385642541252491</v>
      </c>
      <c r="L150" s="7">
        <f t="shared" si="52"/>
        <v>0.44771698771461987</v>
      </c>
      <c r="M150" s="7">
        <f t="shared" si="52"/>
        <v>0.44402378453020674</v>
      </c>
      <c r="N150" s="52">
        <f t="shared" si="51"/>
        <v>0.46245186136071875</v>
      </c>
    </row>
    <row r="151" spans="1:14">
      <c r="A151" s="49">
        <v>4</v>
      </c>
      <c r="B151" s="49">
        <v>2</v>
      </c>
      <c r="C151" s="48" t="s">
        <v>70</v>
      </c>
      <c r="D151" s="7">
        <f t="shared" si="52"/>
        <v>0.95724348754604727</v>
      </c>
      <c r="E151" s="7">
        <f t="shared" si="52"/>
        <v>0.94029049459208269</v>
      </c>
      <c r="F151" s="7">
        <f t="shared" si="52"/>
        <v>1.212572483089309</v>
      </c>
      <c r="G151" s="7">
        <f t="shared" si="52"/>
        <v>1.2601620307777028</v>
      </c>
      <c r="H151" s="7">
        <f t="shared" si="52"/>
        <v>1.2259792399940617</v>
      </c>
      <c r="I151" s="7">
        <f t="shared" si="52"/>
        <v>0.97165300928356713</v>
      </c>
      <c r="J151" s="7">
        <f t="shared" si="52"/>
        <v>0.94301676148116742</v>
      </c>
      <c r="K151" s="7">
        <f t="shared" si="52"/>
        <v>0.97244164204266992</v>
      </c>
      <c r="L151" s="7">
        <f t="shared" si="52"/>
        <v>1.024345167605363</v>
      </c>
      <c r="M151" s="7">
        <f t="shared" si="52"/>
        <v>1.0624711221845198</v>
      </c>
      <c r="N151" s="52">
        <f t="shared" si="51"/>
        <v>1.057017543859649</v>
      </c>
    </row>
    <row r="152" spans="1:14">
      <c r="A152" s="48">
        <v>4</v>
      </c>
      <c r="B152" s="48">
        <v>1</v>
      </c>
      <c r="C152" s="48" t="s">
        <v>71</v>
      </c>
      <c r="D152" s="7">
        <f t="shared" si="52"/>
        <v>1.2641732901410738</v>
      </c>
      <c r="E152" s="7">
        <f t="shared" si="52"/>
        <v>1.1640818579363144</v>
      </c>
      <c r="F152" s="7">
        <f t="shared" si="52"/>
        <v>1.2104398336421958</v>
      </c>
      <c r="G152" s="7">
        <f t="shared" si="52"/>
        <v>1.2715564334093932</v>
      </c>
      <c r="H152" s="7">
        <f t="shared" si="52"/>
        <v>1.1758388814368985</v>
      </c>
      <c r="I152" s="7">
        <f t="shared" si="52"/>
        <v>1.0736639525328708</v>
      </c>
      <c r="J152" s="7">
        <f t="shared" si="52"/>
        <v>1.0278980771928794</v>
      </c>
      <c r="K152" s="7">
        <f t="shared" si="52"/>
        <v>1.1333051775060023</v>
      </c>
      <c r="L152" s="7">
        <f t="shared" si="52"/>
        <v>1.1179746541501037</v>
      </c>
      <c r="M152" s="7">
        <f t="shared" si="52"/>
        <v>1.1087525168041958</v>
      </c>
      <c r="N152" s="52">
        <f t="shared" si="51"/>
        <v>1.1547684674751928</v>
      </c>
    </row>
    <row r="153" spans="1:14">
      <c r="A153" s="49">
        <v>4</v>
      </c>
      <c r="B153" s="49">
        <v>2</v>
      </c>
      <c r="C153" s="48" t="s">
        <v>71</v>
      </c>
      <c r="D153" s="7">
        <f t="shared" si="52"/>
        <v>0.49651357096389781</v>
      </c>
      <c r="E153" s="7">
        <f t="shared" si="52"/>
        <v>0.48772020628750046</v>
      </c>
      <c r="F153" s="7">
        <f t="shared" si="52"/>
        <v>0.62895042010120961</v>
      </c>
      <c r="G153" s="7">
        <f t="shared" si="52"/>
        <v>0.65363468964259352</v>
      </c>
      <c r="H153" s="7">
        <f t="shared" si="52"/>
        <v>0.63590438409514427</v>
      </c>
      <c r="I153" s="7">
        <f t="shared" si="52"/>
        <v>0.50398766004035511</v>
      </c>
      <c r="J153" s="7">
        <f t="shared" si="52"/>
        <v>0.48913429635560868</v>
      </c>
      <c r="K153" s="7">
        <f t="shared" si="52"/>
        <v>0.5043967167458806</v>
      </c>
      <c r="L153" s="7">
        <f t="shared" si="52"/>
        <v>0.53131860773603379</v>
      </c>
      <c r="M153" s="7">
        <f t="shared" si="52"/>
        <v>0.55109419681111105</v>
      </c>
      <c r="N153" s="52">
        <f t="shared" si="51"/>
        <v>0.54826547487793342</v>
      </c>
    </row>
    <row r="154" spans="1:14">
      <c r="A154" s="48">
        <v>4</v>
      </c>
      <c r="B154" s="48">
        <v>1</v>
      </c>
      <c r="C154" s="48" t="s">
        <v>72</v>
      </c>
      <c r="D154" s="7">
        <f t="shared" si="52"/>
        <v>0.96093639048656221</v>
      </c>
      <c r="E154" s="7">
        <f t="shared" si="52"/>
        <v>0.88485386261513521</v>
      </c>
      <c r="F154" s="7">
        <f t="shared" si="52"/>
        <v>0.92009196342970179</v>
      </c>
      <c r="G154" s="7">
        <f t="shared" si="52"/>
        <v>0.96654854120832934</v>
      </c>
      <c r="H154" s="7">
        <f t="shared" si="52"/>
        <v>0.89379073211999249</v>
      </c>
      <c r="I154" s="7">
        <f t="shared" si="52"/>
        <v>0.81612447532991217</v>
      </c>
      <c r="J154" s="7">
        <f t="shared" si="52"/>
        <v>0.78133644792920531</v>
      </c>
      <c r="K154" s="7">
        <f t="shared" si="52"/>
        <v>0.86145957606082724</v>
      </c>
      <c r="L154" s="7">
        <f t="shared" si="52"/>
        <v>0.84980638112879148</v>
      </c>
      <c r="M154" s="7">
        <f t="shared" si="52"/>
        <v>0.84279635533338859</v>
      </c>
      <c r="N154" s="52">
        <f t="shared" si="51"/>
        <v>0.8777744725641845</v>
      </c>
    </row>
    <row r="155" spans="1:14">
      <c r="A155" s="49">
        <v>4</v>
      </c>
      <c r="B155" s="49">
        <v>2</v>
      </c>
      <c r="C155" s="48" t="s">
        <v>72</v>
      </c>
      <c r="D155" s="7">
        <f t="shared" si="52"/>
        <v>0.46762045045478851</v>
      </c>
      <c r="E155" s="7">
        <f t="shared" si="52"/>
        <v>0.45933878930500877</v>
      </c>
      <c r="F155" s="7">
        <f t="shared" si="52"/>
        <v>0.59235053372356106</v>
      </c>
      <c r="G155" s="7">
        <f t="shared" si="52"/>
        <v>0.61559837611320789</v>
      </c>
      <c r="H155" s="7">
        <f t="shared" si="52"/>
        <v>0.598899832605719</v>
      </c>
      <c r="I155" s="7">
        <f t="shared" si="52"/>
        <v>0.47465960729774681</v>
      </c>
      <c r="J155" s="7">
        <f t="shared" si="52"/>
        <v>0.46067059063593446</v>
      </c>
      <c r="K155" s="7">
        <f t="shared" si="52"/>
        <v>0.47504486017316783</v>
      </c>
      <c r="L155" s="7">
        <f t="shared" si="52"/>
        <v>0.50040011233167425</v>
      </c>
      <c r="M155" s="7">
        <f t="shared" si="52"/>
        <v>0.51902492021626845</v>
      </c>
      <c r="N155" s="52">
        <f t="shared" si="51"/>
        <v>0.51636080728570766</v>
      </c>
    </row>
    <row r="156" spans="1:14">
      <c r="A156" s="48">
        <v>4</v>
      </c>
      <c r="B156" s="48">
        <v>1</v>
      </c>
      <c r="C156" s="48">
        <v>1800</v>
      </c>
      <c r="D156" s="7">
        <f t="shared" si="52"/>
        <v>1.2911995998777106</v>
      </c>
      <c r="E156" s="7">
        <f t="shared" si="52"/>
        <v>1.188968348654589</v>
      </c>
      <c r="F156" s="7">
        <f t="shared" si="52"/>
        <v>1.2363173949834314</v>
      </c>
      <c r="G156" s="7">
        <f t="shared" si="52"/>
        <v>1.2987405847317965</v>
      </c>
      <c r="H156" s="7">
        <f t="shared" si="52"/>
        <v>1.2009767213659068</v>
      </c>
      <c r="I156" s="7">
        <f t="shared" si="52"/>
        <v>1.0966174311109358</v>
      </c>
      <c r="J156" s="7">
        <f t="shared" si="52"/>
        <v>1.0498731434504556</v>
      </c>
      <c r="K156" s="7">
        <f t="shared" si="52"/>
        <v>1.1575337045538989</v>
      </c>
      <c r="L156" s="7">
        <f t="shared" si="52"/>
        <v>1.1418754354088176</v>
      </c>
      <c r="M156" s="7">
        <f t="shared" si="52"/>
        <v>1.1324561412788767</v>
      </c>
      <c r="N156" s="52">
        <f t="shared" si="51"/>
        <v>1.1794558505416417</v>
      </c>
    </row>
    <row r="157" spans="1:14">
      <c r="A157" s="49">
        <v>4</v>
      </c>
      <c r="B157" s="49">
        <v>2</v>
      </c>
      <c r="C157" s="49">
        <v>1800</v>
      </c>
      <c r="D157" s="7">
        <f t="shared" si="52"/>
        <v>4.4737154956462466E-2</v>
      </c>
      <c r="E157" s="7">
        <f t="shared" si="52"/>
        <v>4.3944850090851306E-2</v>
      </c>
      <c r="F157" s="7">
        <f t="shared" si="52"/>
        <v>5.6670057072913109E-2</v>
      </c>
      <c r="G157" s="7">
        <f t="shared" si="52"/>
        <v>5.8894173504043405E-2</v>
      </c>
      <c r="H157" s="7">
        <f t="shared" si="52"/>
        <v>5.7296627186906895E-2</v>
      </c>
      <c r="I157" s="7">
        <f t="shared" si="52"/>
        <v>4.5410589683579299E-2</v>
      </c>
      <c r="J157" s="7">
        <f t="shared" si="52"/>
        <v>4.4072263257779534E-2</v>
      </c>
      <c r="K157" s="7">
        <f t="shared" si="52"/>
        <v>4.544744674910834E-2</v>
      </c>
      <c r="L157" s="7">
        <f t="shared" si="52"/>
        <v>4.7873178651278339E-2</v>
      </c>
      <c r="M157" s="7">
        <f t="shared" si="52"/>
        <v>4.9655010296060079E-2</v>
      </c>
      <c r="N157" s="52">
        <f t="shared" si="51"/>
        <v>4.9400135144898279E-2</v>
      </c>
    </row>
    <row r="158" spans="1:14">
      <c r="A158" s="48">
        <v>5</v>
      </c>
      <c r="B158" s="48">
        <v>1</v>
      </c>
      <c r="C158" s="48">
        <v>600</v>
      </c>
      <c r="D158" s="7">
        <f t="shared" si="52"/>
        <v>1.3066066583834477E-2</v>
      </c>
      <c r="E158" s="7">
        <f t="shared" si="52"/>
        <v>1.49257861171198E-2</v>
      </c>
      <c r="F158" s="7">
        <f t="shared" si="52"/>
        <v>1.4831488128120889E-2</v>
      </c>
      <c r="G158" s="7">
        <f t="shared" si="52"/>
        <v>1.4485450669965589E-2</v>
      </c>
      <c r="H158" s="7">
        <f t="shared" si="52"/>
        <v>1.0794477171362163E-2</v>
      </c>
      <c r="I158" s="7">
        <f t="shared" si="52"/>
        <v>8.1622002690120085E-3</v>
      </c>
      <c r="J158" s="7">
        <f t="shared" si="52"/>
        <v>6.9271469617696218E-3</v>
      </c>
      <c r="K158" s="7">
        <f t="shared" si="52"/>
        <v>8.3991042630063226E-3</v>
      </c>
      <c r="L158" s="7">
        <f t="shared" si="52"/>
        <v>9.1184393649272263E-3</v>
      </c>
      <c r="M158" s="7">
        <f t="shared" si="52"/>
        <v>9.5102813526454187E-3</v>
      </c>
      <c r="N158" s="52">
        <f t="shared" si="51"/>
        <v>1.1022044088176353E-2</v>
      </c>
    </row>
    <row r="159" spans="1:14">
      <c r="A159" s="49">
        <v>5</v>
      </c>
      <c r="B159" s="49">
        <v>2</v>
      </c>
      <c r="C159" s="49">
        <v>600</v>
      </c>
      <c r="D159" s="7">
        <f t="shared" si="52"/>
        <v>1.3030154144363226</v>
      </c>
      <c r="E159" s="7">
        <f t="shared" si="52"/>
        <v>1.3818418276716304</v>
      </c>
      <c r="F159" s="7">
        <f t="shared" si="52"/>
        <v>1.4750192237914663</v>
      </c>
      <c r="G159" s="7">
        <f t="shared" si="52"/>
        <v>1.4785916764788345</v>
      </c>
      <c r="H159" s="7">
        <f t="shared" si="52"/>
        <v>1.415706721639554</v>
      </c>
      <c r="I159" s="7">
        <f t="shared" si="52"/>
        <v>1.3451997187720888</v>
      </c>
      <c r="J159" s="7">
        <f t="shared" si="52"/>
        <v>1.3037617144840261</v>
      </c>
      <c r="K159" s="7">
        <f t="shared" si="52"/>
        <v>1.3091081590880662</v>
      </c>
      <c r="L159" s="7">
        <f t="shared" si="52"/>
        <v>1.3072607606093247</v>
      </c>
      <c r="M159" s="7">
        <f t="shared" si="52"/>
        <v>1.2805897097241827</v>
      </c>
      <c r="N159" s="52">
        <f t="shared" si="51"/>
        <v>1.3600094926695494</v>
      </c>
    </row>
    <row r="160" spans="1:14">
      <c r="A160" s="48">
        <v>5</v>
      </c>
      <c r="B160" s="48">
        <v>1</v>
      </c>
      <c r="C160" s="48">
        <v>1200</v>
      </c>
      <c r="D160" s="7">
        <f t="shared" si="52"/>
        <v>8.8152693269416202E-2</v>
      </c>
      <c r="E160" s="7">
        <f t="shared" si="52"/>
        <v>0.10069964338121733</v>
      </c>
      <c r="F160" s="7">
        <f t="shared" si="52"/>
        <v>0.10006344413588146</v>
      </c>
      <c r="G160" s="7">
        <f t="shared" si="52"/>
        <v>9.7728836875710851E-2</v>
      </c>
      <c r="H160" s="7">
        <f t="shared" si="52"/>
        <v>7.2826984998537389E-2</v>
      </c>
      <c r="I160" s="7">
        <f t="shared" si="52"/>
        <v>5.5067830253365015E-2</v>
      </c>
      <c r="J160" s="7">
        <f t="shared" si="52"/>
        <v>4.6735309164010128E-2</v>
      </c>
      <c r="K160" s="7">
        <f t="shared" si="52"/>
        <v>5.6666147924784069E-2</v>
      </c>
      <c r="L160" s="7">
        <f t="shared" si="52"/>
        <v>6.1519278451151571E-2</v>
      </c>
      <c r="M160" s="7">
        <f t="shared" si="52"/>
        <v>6.416291464661808E-2</v>
      </c>
      <c r="N160" s="52">
        <f t="shared" si="51"/>
        <v>7.4362308310069208E-2</v>
      </c>
    </row>
    <row r="161" spans="1:15">
      <c r="A161" s="49">
        <v>5</v>
      </c>
      <c r="B161" s="49">
        <v>2</v>
      </c>
      <c r="C161" s="49">
        <v>1200</v>
      </c>
      <c r="D161" s="7">
        <f t="shared" si="52"/>
        <v>0.53038789388581931</v>
      </c>
      <c r="E161" s="7">
        <f t="shared" si="52"/>
        <v>0.56247391131527091</v>
      </c>
      <c r="F161" s="7">
        <f t="shared" si="52"/>
        <v>0.600401446429768</v>
      </c>
      <c r="G161" s="7">
        <f t="shared" si="52"/>
        <v>0.60185560087480927</v>
      </c>
      <c r="H161" s="7">
        <f t="shared" si="52"/>
        <v>0.57625849865730461</v>
      </c>
      <c r="I161" s="7">
        <f t="shared" si="52"/>
        <v>0.54755886829164724</v>
      </c>
      <c r="J161" s="7">
        <f t="shared" si="52"/>
        <v>0.53069167272536544</v>
      </c>
      <c r="K161" s="7">
        <f t="shared" si="52"/>
        <v>0.53286792441195097</v>
      </c>
      <c r="L161" s="7">
        <f t="shared" si="52"/>
        <v>0.53211594728454958</v>
      </c>
      <c r="M161" s="7">
        <f t="shared" si="52"/>
        <v>0.52125958875650291</v>
      </c>
      <c r="N161" s="52">
        <f t="shared" si="51"/>
        <v>0.55358713526329884</v>
      </c>
    </row>
    <row r="162" spans="1:15">
      <c r="A162" s="48">
        <v>5</v>
      </c>
      <c r="B162" s="48">
        <v>1</v>
      </c>
      <c r="C162" s="48">
        <v>1800</v>
      </c>
      <c r="D162" s="7">
        <f t="shared" si="52"/>
        <v>0.46368980845062907</v>
      </c>
      <c r="E162" s="7">
        <f t="shared" si="52"/>
        <v>0.52968771138706872</v>
      </c>
      <c r="F162" s="7">
        <f t="shared" si="52"/>
        <v>0.52634125542225052</v>
      </c>
      <c r="G162" s="7">
        <f t="shared" si="52"/>
        <v>0.51406104533306507</v>
      </c>
      <c r="H162" s="7">
        <f t="shared" si="52"/>
        <v>0.38307542823225965</v>
      </c>
      <c r="I162" s="7">
        <f t="shared" si="52"/>
        <v>0.28966093621138983</v>
      </c>
      <c r="J162" s="7">
        <f t="shared" si="52"/>
        <v>0.24583124746863791</v>
      </c>
      <c r="K162" s="7">
        <f t="shared" si="52"/>
        <v>0.29806820758809643</v>
      </c>
      <c r="L162" s="7">
        <f t="shared" si="52"/>
        <v>0.32359603981529378</v>
      </c>
      <c r="M162" s="7">
        <f t="shared" si="52"/>
        <v>0.33750176538788168</v>
      </c>
      <c r="N162" s="52">
        <f t="shared" si="51"/>
        <v>0.39115134452965727</v>
      </c>
    </row>
    <row r="163" spans="1:15">
      <c r="A163" s="49">
        <v>5</v>
      </c>
      <c r="B163" s="49">
        <v>2</v>
      </c>
      <c r="C163" s="49">
        <v>1800</v>
      </c>
      <c r="D163" s="7">
        <f t="shared" ref="D163:M163" si="53">D122*0.5</f>
        <v>7.7252303621923188E-2</v>
      </c>
      <c r="E163" s="7">
        <f t="shared" si="53"/>
        <v>8.1925711120571593E-2</v>
      </c>
      <c r="F163" s="7">
        <f t="shared" si="53"/>
        <v>8.7449950063564957E-2</v>
      </c>
      <c r="G163" s="7">
        <f t="shared" si="53"/>
        <v>8.7661751241526378E-2</v>
      </c>
      <c r="H163" s="7">
        <f t="shared" si="53"/>
        <v>8.3933470232205751E-2</v>
      </c>
      <c r="I163" s="7">
        <f t="shared" si="53"/>
        <v>7.975329835346745E-2</v>
      </c>
      <c r="J163" s="7">
        <f t="shared" si="53"/>
        <v>7.7296549758415115E-2</v>
      </c>
      <c r="K163" s="7">
        <f t="shared" si="53"/>
        <v>7.7613526178857362E-2</v>
      </c>
      <c r="L163" s="7">
        <f t="shared" si="53"/>
        <v>7.7503998857377313E-2</v>
      </c>
      <c r="M163" s="7">
        <f t="shared" si="53"/>
        <v>7.5922743487665451E-2</v>
      </c>
      <c r="N163" s="52">
        <f t="shared" si="51"/>
        <v>8.0631330291557474E-2</v>
      </c>
    </row>
    <row r="164" spans="1:15">
      <c r="B164" s="3"/>
      <c r="C164" s="3"/>
      <c r="D164" s="3"/>
      <c r="E164" s="3"/>
      <c r="F164" s="3"/>
      <c r="G164" s="3"/>
      <c r="H164" s="3"/>
      <c r="I164" s="3"/>
      <c r="J164" s="3"/>
      <c r="K164" s="3"/>
      <c r="L164" s="3"/>
      <c r="M164" s="3"/>
      <c r="N164" s="3"/>
    </row>
    <row r="165" spans="1:15">
      <c r="B165" s="3"/>
      <c r="C165" s="3"/>
      <c r="D165" s="51"/>
      <c r="E165" s="51"/>
      <c r="F165" s="51"/>
      <c r="G165" s="51"/>
      <c r="H165" s="51"/>
      <c r="I165" s="51"/>
      <c r="J165" s="51"/>
      <c r="K165" s="51"/>
      <c r="L165" s="51"/>
      <c r="M165" s="51"/>
      <c r="N165" s="51"/>
    </row>
    <row r="166" spans="1:15">
      <c r="A166" s="66" t="s">
        <v>90</v>
      </c>
      <c r="B166" s="66"/>
    </row>
    <row r="167" spans="1:15">
      <c r="D167" s="35" t="s">
        <v>74</v>
      </c>
      <c r="E167" s="33"/>
      <c r="F167" s="35"/>
      <c r="G167" s="33"/>
      <c r="H167" s="33"/>
      <c r="I167" s="33"/>
      <c r="J167" s="33"/>
      <c r="K167" s="35"/>
      <c r="L167" s="33"/>
      <c r="M167" s="33"/>
      <c r="N167" s="33"/>
    </row>
    <row r="168" spans="1:15">
      <c r="D168" s="33" t="s">
        <v>50</v>
      </c>
      <c r="E168" s="33"/>
      <c r="F168" s="33"/>
      <c r="G168" s="33"/>
      <c r="H168" s="33"/>
      <c r="I168" s="33"/>
      <c r="J168" s="33"/>
      <c r="K168" s="35"/>
      <c r="L168" s="33"/>
      <c r="M168" s="33"/>
      <c r="N168" s="33"/>
    </row>
    <row r="169" spans="1:15">
      <c r="B169" s="2" t="s">
        <v>1</v>
      </c>
      <c r="C169" s="1" t="s">
        <v>2</v>
      </c>
      <c r="D169" s="86" t="s">
        <v>29</v>
      </c>
      <c r="E169" s="86" t="s">
        <v>28</v>
      </c>
      <c r="F169" s="86" t="s">
        <v>27</v>
      </c>
      <c r="G169" s="86" t="s">
        <v>26</v>
      </c>
      <c r="H169" s="86" t="s">
        <v>25</v>
      </c>
      <c r="I169" s="86" t="s">
        <v>24</v>
      </c>
      <c r="J169" s="86" t="s">
        <v>23</v>
      </c>
      <c r="K169" s="86" t="s">
        <v>22</v>
      </c>
      <c r="L169" s="86" t="s">
        <v>31</v>
      </c>
      <c r="M169" s="86" t="s">
        <v>33</v>
      </c>
      <c r="N169" s="32" t="s">
        <v>36</v>
      </c>
    </row>
    <row r="170" spans="1:15">
      <c r="A170" s="48">
        <v>1</v>
      </c>
      <c r="B170" s="48">
        <v>1</v>
      </c>
      <c r="C170" s="48">
        <v>600</v>
      </c>
      <c r="D170" s="7">
        <f>D130*44/12</f>
        <v>5.0925906325164885</v>
      </c>
      <c r="E170" s="7">
        <f t="shared" ref="E170:M170" si="54">E130*44/12</f>
        <v>5.0308164805823932</v>
      </c>
      <c r="F170" s="7">
        <f t="shared" si="54"/>
        <v>4.9005098089307504</v>
      </c>
      <c r="G170" s="7">
        <f t="shared" si="54"/>
        <v>5.1343595612765247</v>
      </c>
      <c r="H170" s="7">
        <f t="shared" si="54"/>
        <v>6.2544503591025338</v>
      </c>
      <c r="I170" s="7">
        <f t="shared" si="54"/>
        <v>5.7968159645651616</v>
      </c>
      <c r="J170" s="7">
        <f t="shared" si="54"/>
        <v>5.3419030985425211</v>
      </c>
      <c r="K170" s="7">
        <f t="shared" si="54"/>
        <v>4.1009997295828624</v>
      </c>
      <c r="L170" s="7">
        <f t="shared" si="54"/>
        <v>4.7036705717101741</v>
      </c>
      <c r="M170" s="7">
        <f t="shared" si="54"/>
        <v>5.3017534508403115</v>
      </c>
      <c r="N170" s="52">
        <f>AVERAGE(D170:M170)</f>
        <v>5.1657869657649718</v>
      </c>
      <c r="O170" s="7"/>
    </row>
    <row r="171" spans="1:15">
      <c r="A171" s="49">
        <v>1</v>
      </c>
      <c r="B171" s="49">
        <v>2</v>
      </c>
      <c r="C171" s="49">
        <v>600</v>
      </c>
      <c r="D171" s="7">
        <f t="shared" ref="D171:M186" si="55">D131*44/12</f>
        <v>9.996723904481378</v>
      </c>
      <c r="E171" s="7">
        <f t="shared" si="55"/>
        <v>10.012622866195846</v>
      </c>
      <c r="F171" s="7">
        <f t="shared" si="55"/>
        <v>10.14036455060422</v>
      </c>
      <c r="G171" s="7">
        <f t="shared" si="55"/>
        <v>10.286602845075299</v>
      </c>
      <c r="H171" s="7">
        <f t="shared" si="55"/>
        <v>10.221763173112567</v>
      </c>
      <c r="I171" s="7">
        <f t="shared" si="55"/>
        <v>9.5155328168070259</v>
      </c>
      <c r="J171" s="7">
        <f t="shared" si="55"/>
        <v>8.9302750286929449</v>
      </c>
      <c r="K171" s="7">
        <f t="shared" si="55"/>
        <v>8.3203184277824125</v>
      </c>
      <c r="L171" s="7">
        <f t="shared" si="55"/>
        <v>8.040500086165876</v>
      </c>
      <c r="M171" s="7">
        <f t="shared" si="55"/>
        <v>8.2971172819489531</v>
      </c>
      <c r="N171" s="52">
        <f t="shared" ref="N171:N203" si="56">AVERAGE(D171:M171)</f>
        <v>9.3761820980866535</v>
      </c>
      <c r="O171" s="7"/>
    </row>
    <row r="172" spans="1:15">
      <c r="A172" s="48">
        <v>1</v>
      </c>
      <c r="B172" s="48">
        <v>1</v>
      </c>
      <c r="C172" s="48">
        <v>1200</v>
      </c>
      <c r="D172" s="7">
        <f t="shared" si="55"/>
        <v>5.0602030746700501</v>
      </c>
      <c r="E172" s="7">
        <f t="shared" si="55"/>
        <v>4.9988217903476597</v>
      </c>
      <c r="F172" s="7">
        <f t="shared" si="55"/>
        <v>4.8693438353886478</v>
      </c>
      <c r="G172" s="7">
        <f t="shared" si="55"/>
        <v>5.1017063638580069</v>
      </c>
      <c r="H172" s="7">
        <f t="shared" si="55"/>
        <v>6.2146736742243691</v>
      </c>
      <c r="I172" s="7">
        <f t="shared" si="55"/>
        <v>5.7599497159453046</v>
      </c>
      <c r="J172" s="7">
        <f t="shared" si="55"/>
        <v>5.307929977964279</v>
      </c>
      <c r="K172" s="7">
        <f t="shared" si="55"/>
        <v>4.0749184331358199</v>
      </c>
      <c r="L172" s="7">
        <f t="shared" si="55"/>
        <v>4.673756444751068</v>
      </c>
      <c r="M172" s="7">
        <f t="shared" si="55"/>
        <v>5.2680356716258858</v>
      </c>
      <c r="N172" s="52">
        <f t="shared" si="56"/>
        <v>5.1329338981911103</v>
      </c>
      <c r="O172" s="7"/>
    </row>
    <row r="173" spans="1:15">
      <c r="A173" s="49">
        <v>1</v>
      </c>
      <c r="B173" s="49">
        <v>2</v>
      </c>
      <c r="C173" s="49">
        <v>1200</v>
      </c>
      <c r="D173" s="7">
        <f t="shared" si="55"/>
        <v>4.1712001301932871</v>
      </c>
      <c r="E173" s="7">
        <f t="shared" si="55"/>
        <v>4.1778340786555033</v>
      </c>
      <c r="F173" s="7">
        <f t="shared" si="55"/>
        <v>4.2311351536603299</v>
      </c>
      <c r="G173" s="7">
        <f t="shared" si="55"/>
        <v>4.292154063331683</v>
      </c>
      <c r="H173" s="7">
        <f t="shared" si="55"/>
        <v>4.2650992751113748</v>
      </c>
      <c r="I173" s="7">
        <f t="shared" si="55"/>
        <v>3.9704199199230659</v>
      </c>
      <c r="J173" s="7">
        <f t="shared" si="55"/>
        <v>3.7262171805752562</v>
      </c>
      <c r="K173" s="7">
        <f t="shared" si="55"/>
        <v>3.4717086958516039</v>
      </c>
      <c r="L173" s="7">
        <f t="shared" si="55"/>
        <v>3.3549526151461904</v>
      </c>
      <c r="M173" s="7">
        <f t="shared" si="55"/>
        <v>3.4620278620658698</v>
      </c>
      <c r="N173" s="52">
        <f t="shared" si="56"/>
        <v>3.9122748974514159</v>
      </c>
      <c r="O173" s="7"/>
    </row>
    <row r="174" spans="1:15">
      <c r="A174" s="48">
        <v>1</v>
      </c>
      <c r="B174" s="48">
        <v>1</v>
      </c>
      <c r="C174" s="48">
        <v>1800</v>
      </c>
      <c r="D174" s="7">
        <f t="shared" si="55"/>
        <v>3.0821803014975244</v>
      </c>
      <c r="E174" s="7">
        <f t="shared" si="55"/>
        <v>3.0447928325308902</v>
      </c>
      <c r="F174" s="7">
        <f t="shared" si="55"/>
        <v>2.965927538714817</v>
      </c>
      <c r="G174" s="7">
        <f t="shared" si="55"/>
        <v>3.1074600419535567</v>
      </c>
      <c r="H174" s="7">
        <f t="shared" si="55"/>
        <v>3.7853707640337286</v>
      </c>
      <c r="I174" s="7">
        <f t="shared" si="55"/>
        <v>3.5083974477171496</v>
      </c>
      <c r="J174" s="7">
        <f t="shared" si="55"/>
        <v>3.2330712776535044</v>
      </c>
      <c r="K174" s="7">
        <f t="shared" si="55"/>
        <v>2.4820413606897245</v>
      </c>
      <c r="L174" s="7">
        <f t="shared" si="55"/>
        <v>2.8467948490284933</v>
      </c>
      <c r="M174" s="7">
        <f t="shared" si="55"/>
        <v>3.2087715720243732</v>
      </c>
      <c r="N174" s="52">
        <f t="shared" si="56"/>
        <v>3.1264807985843768</v>
      </c>
      <c r="O174" s="7"/>
    </row>
    <row r="175" spans="1:15">
      <c r="A175" s="49">
        <v>1</v>
      </c>
      <c r="B175" s="49">
        <v>2</v>
      </c>
      <c r="C175" s="49">
        <v>1800</v>
      </c>
      <c r="D175" s="7">
        <f t="shared" si="55"/>
        <v>1.1217738919467879</v>
      </c>
      <c r="E175" s="7">
        <f t="shared" si="55"/>
        <v>1.1235579804472573</v>
      </c>
      <c r="F175" s="7">
        <f t="shared" si="55"/>
        <v>1.1378924051899852</v>
      </c>
      <c r="G175" s="7">
        <f t="shared" si="55"/>
        <v>1.1543024113387941</v>
      </c>
      <c r="H175" s="7">
        <f t="shared" si="55"/>
        <v>1.1470264825580081</v>
      </c>
      <c r="I175" s="7">
        <f t="shared" si="55"/>
        <v>1.0677774422750523</v>
      </c>
      <c r="J175" s="7">
        <f t="shared" si="55"/>
        <v>1.0021032361013085</v>
      </c>
      <c r="K175" s="7">
        <f t="shared" si="55"/>
        <v>0.93365747360352558</v>
      </c>
      <c r="L175" s="7">
        <f t="shared" si="55"/>
        <v>0.9022578957905818</v>
      </c>
      <c r="M175" s="7">
        <f t="shared" si="55"/>
        <v>0.93105397670715151</v>
      </c>
      <c r="N175" s="52">
        <f t="shared" si="56"/>
        <v>1.0521403195958452</v>
      </c>
      <c r="O175" s="7"/>
    </row>
    <row r="176" spans="1:15">
      <c r="A176" s="48">
        <v>2</v>
      </c>
      <c r="B176" s="48">
        <v>1</v>
      </c>
      <c r="C176" s="48">
        <v>600</v>
      </c>
      <c r="D176" s="7">
        <f t="shared" si="55"/>
        <v>8.3796863928223164</v>
      </c>
      <c r="E176" s="7">
        <f t="shared" si="55"/>
        <v>8.1683657016870121</v>
      </c>
      <c r="F176" s="7">
        <f t="shared" si="55"/>
        <v>8.0380172034748298</v>
      </c>
      <c r="G176" s="7">
        <f t="shared" si="55"/>
        <v>8.6590386592249402</v>
      </c>
      <c r="H176" s="7">
        <f t="shared" si="55"/>
        <v>14.822017938202398</v>
      </c>
      <c r="I176" s="7">
        <f t="shared" si="55"/>
        <v>16.372885968795426</v>
      </c>
      <c r="J176" s="7">
        <f t="shared" si="55"/>
        <v>16.51648994154068</v>
      </c>
      <c r="K176" s="7">
        <f t="shared" si="55"/>
        <v>11.462868388026378</v>
      </c>
      <c r="L176" s="7">
        <f t="shared" si="55"/>
        <v>10.910249588863223</v>
      </c>
      <c r="M176" s="7">
        <f t="shared" si="55"/>
        <v>11.819018744750595</v>
      </c>
      <c r="N176" s="52">
        <f t="shared" si="56"/>
        <v>11.514863852738781</v>
      </c>
      <c r="O176" s="7"/>
    </row>
    <row r="177" spans="1:15">
      <c r="A177" s="49">
        <v>2</v>
      </c>
      <c r="B177" s="49">
        <v>2</v>
      </c>
      <c r="C177" s="49">
        <v>600</v>
      </c>
      <c r="D177" s="7">
        <f t="shared" si="55"/>
        <v>6.620988842019238</v>
      </c>
      <c r="E177" s="7">
        <f t="shared" si="55"/>
        <v>6.8015002890611642</v>
      </c>
      <c r="F177" s="7">
        <f t="shared" si="55"/>
        <v>7.027912073732332</v>
      </c>
      <c r="G177" s="7">
        <f t="shared" si="55"/>
        <v>7.3110448079453407</v>
      </c>
      <c r="H177" s="7">
        <f t="shared" si="55"/>
        <v>8.7308812369766731</v>
      </c>
      <c r="I177" s="7">
        <f t="shared" si="55"/>
        <v>8.5999193075345115</v>
      </c>
      <c r="J177" s="7">
        <f t="shared" si="55"/>
        <v>8.0238050196880497</v>
      </c>
      <c r="K177" s="7">
        <f t="shared" si="55"/>
        <v>6.3733483495195431</v>
      </c>
      <c r="L177" s="7">
        <f t="shared" si="55"/>
        <v>6.0610301085422824</v>
      </c>
      <c r="M177" s="7">
        <f t="shared" si="55"/>
        <v>6.5407386146674567</v>
      </c>
      <c r="N177" s="52">
        <f t="shared" si="56"/>
        <v>7.2091168649686592</v>
      </c>
      <c r="O177" s="7"/>
    </row>
    <row r="178" spans="1:15">
      <c r="A178" s="48">
        <v>2</v>
      </c>
      <c r="B178" s="48">
        <v>1</v>
      </c>
      <c r="C178" s="48">
        <v>1200</v>
      </c>
      <c r="D178" s="7">
        <f t="shared" si="55"/>
        <v>9.6191038070192825</v>
      </c>
      <c r="E178" s="7">
        <f t="shared" si="55"/>
        <v>9.3765272272629456</v>
      </c>
      <c r="F178" s="7">
        <f t="shared" si="55"/>
        <v>9.2268992248992756</v>
      </c>
      <c r="G178" s="7">
        <f t="shared" si="55"/>
        <v>9.9397743337295186</v>
      </c>
      <c r="H178" s="7">
        <f t="shared" si="55"/>
        <v>17.014303697474176</v>
      </c>
      <c r="I178" s="7">
        <f t="shared" si="55"/>
        <v>18.794556546797988</v>
      </c>
      <c r="J178" s="7">
        <f t="shared" si="55"/>
        <v>18.959400606131783</v>
      </c>
      <c r="K178" s="7">
        <f t="shared" si="55"/>
        <v>13.158311156497655</v>
      </c>
      <c r="L178" s="7">
        <f t="shared" si="55"/>
        <v>12.523955961604694</v>
      </c>
      <c r="M178" s="7">
        <f t="shared" si="55"/>
        <v>13.567138777441999</v>
      </c>
      <c r="N178" s="52">
        <f t="shared" si="56"/>
        <v>13.217997133885934</v>
      </c>
      <c r="O178" s="7"/>
    </row>
    <row r="179" spans="1:15">
      <c r="A179" s="49">
        <v>2</v>
      </c>
      <c r="B179" s="49">
        <v>2</v>
      </c>
      <c r="C179" s="49">
        <v>1200</v>
      </c>
      <c r="D179" s="7">
        <f t="shared" si="55"/>
        <v>4.6939437630750396</v>
      </c>
      <c r="E179" s="7">
        <f t="shared" si="55"/>
        <v>4.8219171823366382</v>
      </c>
      <c r="F179" s="7">
        <f t="shared" si="55"/>
        <v>4.9824316024485134</v>
      </c>
      <c r="G179" s="7">
        <f t="shared" si="55"/>
        <v>5.1831582859685268</v>
      </c>
      <c r="H179" s="7">
        <f t="shared" si="55"/>
        <v>6.1897499763731574</v>
      </c>
      <c r="I179" s="7">
        <f t="shared" si="55"/>
        <v>6.096904640642637</v>
      </c>
      <c r="J179" s="7">
        <f t="shared" si="55"/>
        <v>5.6884689624108375</v>
      </c>
      <c r="K179" s="7">
        <f t="shared" si="55"/>
        <v>4.5183792706722299</v>
      </c>
      <c r="L179" s="7">
        <f t="shared" si="55"/>
        <v>4.2969615497985769</v>
      </c>
      <c r="M179" s="7">
        <f t="shared" si="55"/>
        <v>4.6370504404685065</v>
      </c>
      <c r="N179" s="52">
        <f t="shared" si="56"/>
        <v>5.1108965674194664</v>
      </c>
      <c r="O179" s="7"/>
    </row>
    <row r="180" spans="1:15">
      <c r="A180" s="48">
        <v>2</v>
      </c>
      <c r="B180" s="48">
        <v>1</v>
      </c>
      <c r="C180" s="48">
        <v>1800</v>
      </c>
      <c r="D180" s="7">
        <f t="shared" si="55"/>
        <v>2.9405198193694506</v>
      </c>
      <c r="E180" s="7">
        <f t="shared" si="55"/>
        <v>2.8663651730740387</v>
      </c>
      <c r="F180" s="7">
        <f t="shared" si="55"/>
        <v>2.8206245182989065</v>
      </c>
      <c r="G180" s="7">
        <f t="shared" si="55"/>
        <v>3.0385474587625314</v>
      </c>
      <c r="H180" s="7">
        <f t="shared" si="55"/>
        <v>5.201201508885374</v>
      </c>
      <c r="I180" s="7">
        <f t="shared" si="55"/>
        <v>5.745417362248511</v>
      </c>
      <c r="J180" s="7">
        <f t="shared" si="55"/>
        <v>5.7958095020258815</v>
      </c>
      <c r="K180" s="7">
        <f t="shared" si="55"/>
        <v>4.0224407097963608</v>
      </c>
      <c r="L180" s="7">
        <f t="shared" si="55"/>
        <v>3.8285209787563907</v>
      </c>
      <c r="M180" s="7">
        <f t="shared" si="55"/>
        <v>4.1474176043398261</v>
      </c>
      <c r="N180" s="52">
        <f t="shared" si="56"/>
        <v>4.040686463555728</v>
      </c>
      <c r="O180" s="7"/>
    </row>
    <row r="181" spans="1:15">
      <c r="A181" s="49">
        <v>2</v>
      </c>
      <c r="B181" s="49">
        <v>2</v>
      </c>
      <c r="C181" s="49">
        <v>1800</v>
      </c>
      <c r="D181" s="7">
        <f t="shared" si="55"/>
        <v>0.66883182954749143</v>
      </c>
      <c r="E181" s="7">
        <f t="shared" si="55"/>
        <v>0.68706653802685158</v>
      </c>
      <c r="F181" s="7">
        <f t="shared" si="55"/>
        <v>0.70993795675084792</v>
      </c>
      <c r="G181" s="7">
        <f t="shared" si="55"/>
        <v>0.7385391504919806</v>
      </c>
      <c r="H181" s="7">
        <f t="shared" si="55"/>
        <v>0.88196663831079214</v>
      </c>
      <c r="I181" s="7">
        <f t="shared" si="55"/>
        <v>0.86873726895828962</v>
      </c>
      <c r="J181" s="7">
        <f t="shared" si="55"/>
        <v>0.81053998417759454</v>
      </c>
      <c r="K181" s="7">
        <f t="shared" si="55"/>
        <v>0.64381595236952915</v>
      </c>
      <c r="L181" s="7">
        <f t="shared" si="55"/>
        <v>0.61226652893776101</v>
      </c>
      <c r="M181" s="7">
        <f t="shared" si="55"/>
        <v>0.66072519960716292</v>
      </c>
      <c r="N181" s="52">
        <f t="shared" si="56"/>
        <v>0.72824270471783004</v>
      </c>
      <c r="O181" s="7"/>
    </row>
    <row r="182" spans="1:15">
      <c r="A182" s="48">
        <v>3</v>
      </c>
      <c r="B182" s="48">
        <v>1</v>
      </c>
      <c r="C182" s="48">
        <v>600</v>
      </c>
      <c r="D182" s="7">
        <f t="shared" si="55"/>
        <v>3.7520875297929828</v>
      </c>
      <c r="E182" s="7">
        <f t="shared" si="55"/>
        <v>3.6583815006235612</v>
      </c>
      <c r="F182" s="7">
        <f t="shared" si="55"/>
        <v>3.7641286846226958</v>
      </c>
      <c r="G182" s="7">
        <f t="shared" si="55"/>
        <v>4.0498479186036</v>
      </c>
      <c r="H182" s="7">
        <f t="shared" si="55"/>
        <v>6.5747603199579645</v>
      </c>
      <c r="I182" s="7">
        <f t="shared" si="55"/>
        <v>7.6541731085077842</v>
      </c>
      <c r="J182" s="7">
        <f t="shared" si="55"/>
        <v>8.1035607328528343</v>
      </c>
      <c r="K182" s="7">
        <f t="shared" si="55"/>
        <v>6.3406089699882395</v>
      </c>
      <c r="L182" s="7">
        <f t="shared" si="55"/>
        <v>5.7370416615895161</v>
      </c>
      <c r="M182" s="7">
        <f t="shared" si="55"/>
        <v>5.6024341190856939</v>
      </c>
      <c r="N182" s="52">
        <f t="shared" si="56"/>
        <v>5.5237024545624873</v>
      </c>
      <c r="O182" s="7"/>
    </row>
    <row r="183" spans="1:15">
      <c r="A183" s="49">
        <v>3</v>
      </c>
      <c r="B183" s="49">
        <v>2</v>
      </c>
      <c r="C183" s="49">
        <v>600</v>
      </c>
      <c r="D183" s="7">
        <f t="shared" si="55"/>
        <v>4.3700202156934314</v>
      </c>
      <c r="E183" s="7">
        <f t="shared" si="55"/>
        <v>4.5444348882953127</v>
      </c>
      <c r="F183" s="7">
        <f t="shared" si="55"/>
        <v>4.6458203473917745</v>
      </c>
      <c r="G183" s="7">
        <f t="shared" si="55"/>
        <v>4.8703831987361923</v>
      </c>
      <c r="H183" s="7">
        <f t="shared" si="55"/>
        <v>5.465814851529367</v>
      </c>
      <c r="I183" s="7">
        <f t="shared" si="55"/>
        <v>5.4000925197439855</v>
      </c>
      <c r="J183" s="7">
        <f t="shared" si="55"/>
        <v>5.0115604703432668</v>
      </c>
      <c r="K183" s="7">
        <f t="shared" si="55"/>
        <v>4.3006444430480313</v>
      </c>
      <c r="L183" s="7">
        <f t="shared" si="55"/>
        <v>4.3702974415581481</v>
      </c>
      <c r="M183" s="7">
        <f t="shared" si="55"/>
        <v>4.8251755809398613</v>
      </c>
      <c r="N183" s="52">
        <f t="shared" si="56"/>
        <v>4.7804243957279375</v>
      </c>
      <c r="O183" s="7"/>
    </row>
    <row r="184" spans="1:15">
      <c r="A184" s="48">
        <v>3</v>
      </c>
      <c r="B184" s="48">
        <v>1</v>
      </c>
      <c r="C184" s="48">
        <v>1200</v>
      </c>
      <c r="D184" s="7">
        <f t="shared" si="55"/>
        <v>7.9422080700855489</v>
      </c>
      <c r="E184" s="7">
        <f t="shared" si="55"/>
        <v>7.7438564124614766</v>
      </c>
      <c r="F184" s="7">
        <f t="shared" si="55"/>
        <v>7.9676961100905688</v>
      </c>
      <c r="G184" s="7">
        <f t="shared" si="55"/>
        <v>8.5724905312982731</v>
      </c>
      <c r="H184" s="7">
        <f t="shared" si="55"/>
        <v>13.917083238974833</v>
      </c>
      <c r="I184" s="7">
        <f t="shared" si="55"/>
        <v>16.201923582410778</v>
      </c>
      <c r="J184" s="7">
        <f t="shared" si="55"/>
        <v>17.153162056548066</v>
      </c>
      <c r="K184" s="7">
        <f t="shared" si="55"/>
        <v>13.421444817273732</v>
      </c>
      <c r="L184" s="7">
        <f t="shared" si="55"/>
        <v>12.143847450596988</v>
      </c>
      <c r="M184" s="7">
        <f t="shared" si="55"/>
        <v>11.858917767619358</v>
      </c>
      <c r="N184" s="52">
        <f t="shared" si="56"/>
        <v>11.692263003735963</v>
      </c>
      <c r="O184" s="7"/>
    </row>
    <row r="185" spans="1:15">
      <c r="A185" s="49">
        <v>3</v>
      </c>
      <c r="B185" s="49">
        <v>2</v>
      </c>
      <c r="C185" s="49">
        <v>1200</v>
      </c>
      <c r="D185" s="7">
        <f t="shared" si="55"/>
        <v>2.7034613617505419</v>
      </c>
      <c r="E185" s="7">
        <f t="shared" si="55"/>
        <v>2.811360937731505</v>
      </c>
      <c r="F185" s="7">
        <f t="shared" si="55"/>
        <v>2.8740818538330646</v>
      </c>
      <c r="G185" s="7">
        <f t="shared" si="55"/>
        <v>3.0130050079443382</v>
      </c>
      <c r="H185" s="7">
        <f t="shared" si="55"/>
        <v>3.3813617631622734</v>
      </c>
      <c r="I185" s="7">
        <f t="shared" si="55"/>
        <v>3.3407034193065948</v>
      </c>
      <c r="J185" s="7">
        <f t="shared" si="55"/>
        <v>3.1003426585978668</v>
      </c>
      <c r="K185" s="7">
        <f t="shared" si="55"/>
        <v>2.6605428598830012</v>
      </c>
      <c r="L185" s="7">
        <f t="shared" si="55"/>
        <v>2.703632864255507</v>
      </c>
      <c r="M185" s="7">
        <f t="shared" si="55"/>
        <v>2.9850378494560847</v>
      </c>
      <c r="N185" s="52">
        <f t="shared" si="56"/>
        <v>2.9573530575920777</v>
      </c>
      <c r="O185" s="7"/>
    </row>
    <row r="186" spans="1:15">
      <c r="A186" s="48">
        <v>3</v>
      </c>
      <c r="B186" s="48">
        <v>1</v>
      </c>
      <c r="C186" s="48">
        <v>1800</v>
      </c>
      <c r="D186" s="7">
        <f t="shared" si="55"/>
        <v>5.7792210507383786</v>
      </c>
      <c r="E186" s="7">
        <f t="shared" si="55"/>
        <v>5.6348886352344936</v>
      </c>
      <c r="F186" s="7">
        <f t="shared" si="55"/>
        <v>5.7977676584372988</v>
      </c>
      <c r="G186" s="7">
        <f t="shared" si="55"/>
        <v>6.2378519044768312</v>
      </c>
      <c r="H186" s="7">
        <f t="shared" si="55"/>
        <v>10.126894147044835</v>
      </c>
      <c r="I186" s="7">
        <f t="shared" si="55"/>
        <v>11.7894793240936</v>
      </c>
      <c r="J186" s="7">
        <f t="shared" si="55"/>
        <v>12.481656784756284</v>
      </c>
      <c r="K186" s="7">
        <f t="shared" si="55"/>
        <v>9.7662382721328509</v>
      </c>
      <c r="L186" s="7">
        <f t="shared" si="55"/>
        <v>8.8365827492970421</v>
      </c>
      <c r="M186" s="7">
        <f t="shared" si="55"/>
        <v>8.6292510340720572</v>
      </c>
      <c r="N186" s="52">
        <f t="shared" si="56"/>
        <v>8.5079831560283647</v>
      </c>
      <c r="O186" s="7"/>
    </row>
    <row r="187" spans="1:15">
      <c r="A187" s="49">
        <v>3</v>
      </c>
      <c r="B187" s="49">
        <v>2</v>
      </c>
      <c r="C187" s="49">
        <v>1800</v>
      </c>
      <c r="D187" s="7">
        <f t="shared" ref="D187:M202" si="57">D147*44/12</f>
        <v>0.19201991647431035</v>
      </c>
      <c r="E187" s="7">
        <f t="shared" si="57"/>
        <v>0.19968374620778295</v>
      </c>
      <c r="F187" s="7">
        <f t="shared" si="57"/>
        <v>0.20413865177492416</v>
      </c>
      <c r="G187" s="7">
        <f t="shared" si="57"/>
        <v>0.21400600657651869</v>
      </c>
      <c r="H187" s="7">
        <f t="shared" si="57"/>
        <v>0.24016944074666555</v>
      </c>
      <c r="I187" s="7">
        <f t="shared" si="57"/>
        <v>0.23728158301671609</v>
      </c>
      <c r="J187" s="7">
        <f t="shared" si="57"/>
        <v>0.2202093755688885</v>
      </c>
      <c r="K187" s="7">
        <f t="shared" si="57"/>
        <v>0.18897152552616991</v>
      </c>
      <c r="L187" s="7">
        <f t="shared" si="57"/>
        <v>0.19203209785672051</v>
      </c>
      <c r="M187" s="7">
        <f t="shared" si="57"/>
        <v>0.21201957114492043</v>
      </c>
      <c r="N187" s="52">
        <f t="shared" si="56"/>
        <v>0.21005319148936169</v>
      </c>
      <c r="O187" s="7"/>
    </row>
    <row r="188" spans="1:15">
      <c r="A188" s="48">
        <v>4</v>
      </c>
      <c r="B188" s="48">
        <v>1</v>
      </c>
      <c r="C188" s="48" t="s">
        <v>69</v>
      </c>
      <c r="D188" s="7">
        <f t="shared" si="57"/>
        <v>3.2006720380568345</v>
      </c>
      <c r="E188" s="7">
        <f t="shared" si="57"/>
        <v>2.9472575332533957</v>
      </c>
      <c r="F188" s="7">
        <f t="shared" si="57"/>
        <v>3.0646280533710724</v>
      </c>
      <c r="G188" s="7">
        <f t="shared" si="57"/>
        <v>3.2193649027108884</v>
      </c>
      <c r="H188" s="7">
        <f t="shared" si="57"/>
        <v>2.9770243197078834</v>
      </c>
      <c r="I188" s="7">
        <f t="shared" si="57"/>
        <v>2.7183347551648196</v>
      </c>
      <c r="J188" s="7">
        <f t="shared" si="57"/>
        <v>2.6024633325993594</v>
      </c>
      <c r="K188" s="7">
        <f t="shared" si="57"/>
        <v>2.8693362061333469</v>
      </c>
      <c r="L188" s="7">
        <f t="shared" si="57"/>
        <v>2.8305219250401858</v>
      </c>
      <c r="M188" s="7">
        <f t="shared" si="57"/>
        <v>2.8071730397533643</v>
      </c>
      <c r="N188" s="52">
        <f t="shared" si="56"/>
        <v>2.9236776105791149</v>
      </c>
      <c r="O188" s="7"/>
    </row>
    <row r="189" spans="1:15">
      <c r="A189" s="49">
        <v>4</v>
      </c>
      <c r="B189" s="49">
        <v>2</v>
      </c>
      <c r="C189" s="48" t="s">
        <v>69</v>
      </c>
      <c r="D189" s="7">
        <f t="shared" si="57"/>
        <v>3.6209348289359737</v>
      </c>
      <c r="E189" s="7">
        <f t="shared" si="57"/>
        <v>3.556807275768616</v>
      </c>
      <c r="F189" s="7">
        <f t="shared" si="57"/>
        <v>4.5867597886543452</v>
      </c>
      <c r="G189" s="7">
        <f t="shared" si="57"/>
        <v>4.7667752737008557</v>
      </c>
      <c r="H189" s="7">
        <f t="shared" si="57"/>
        <v>4.6374731062700594</v>
      </c>
      <c r="I189" s="7">
        <f t="shared" si="57"/>
        <v>3.6754412735412552</v>
      </c>
      <c r="J189" s="7">
        <f t="shared" si="57"/>
        <v>3.5671198397714989</v>
      </c>
      <c r="K189" s="7">
        <f t="shared" si="57"/>
        <v>3.678424409871591</v>
      </c>
      <c r="L189" s="7">
        <f t="shared" si="57"/>
        <v>3.8747582433211325</v>
      </c>
      <c r="M189" s="7">
        <f t="shared" si="57"/>
        <v>4.0189760924036095</v>
      </c>
      <c r="N189" s="52">
        <f t="shared" si="56"/>
        <v>3.9983470132238943</v>
      </c>
      <c r="O189" s="7"/>
    </row>
    <row r="190" spans="1:15">
      <c r="A190" s="48">
        <v>4</v>
      </c>
      <c r="B190" s="48">
        <v>1</v>
      </c>
      <c r="C190" s="48" t="s">
        <v>70</v>
      </c>
      <c r="D190" s="7">
        <f t="shared" si="57"/>
        <v>1.8563063746308461</v>
      </c>
      <c r="E190" s="7">
        <f t="shared" si="57"/>
        <v>1.7093325656628588</v>
      </c>
      <c r="F190" s="7">
        <f t="shared" si="57"/>
        <v>1.7774044087313092</v>
      </c>
      <c r="G190" s="7">
        <f t="shared" si="57"/>
        <v>1.8671477490062409</v>
      </c>
      <c r="H190" s="7">
        <f t="shared" si="57"/>
        <v>1.7265965261032692</v>
      </c>
      <c r="I190" s="7">
        <f t="shared" si="57"/>
        <v>1.5765633199509432</v>
      </c>
      <c r="J190" s="7">
        <f t="shared" si="57"/>
        <v>1.5093609143972662</v>
      </c>
      <c r="K190" s="7">
        <f t="shared" si="57"/>
        <v>1.6641402265125913</v>
      </c>
      <c r="L190" s="7">
        <f t="shared" si="57"/>
        <v>1.6416289549536061</v>
      </c>
      <c r="M190" s="7">
        <f t="shared" si="57"/>
        <v>1.6280872099440913</v>
      </c>
      <c r="N190" s="52">
        <f t="shared" si="56"/>
        <v>1.6956568249893025</v>
      </c>
      <c r="O190" s="7"/>
    </row>
    <row r="191" spans="1:15">
      <c r="A191" s="49">
        <v>4</v>
      </c>
      <c r="B191" s="49">
        <v>2</v>
      </c>
      <c r="C191" s="48" t="s">
        <v>70</v>
      </c>
      <c r="D191" s="7">
        <f t="shared" si="57"/>
        <v>3.5098927876688397</v>
      </c>
      <c r="E191" s="7">
        <f t="shared" si="57"/>
        <v>3.4477318135043031</v>
      </c>
      <c r="F191" s="7">
        <f t="shared" si="57"/>
        <v>4.4460991046607994</v>
      </c>
      <c r="G191" s="7">
        <f t="shared" si="57"/>
        <v>4.6205941128515766</v>
      </c>
      <c r="H191" s="7">
        <f t="shared" si="57"/>
        <v>4.49525721331156</v>
      </c>
      <c r="I191" s="7">
        <f t="shared" si="57"/>
        <v>3.5627277007064126</v>
      </c>
      <c r="J191" s="7">
        <f t="shared" si="57"/>
        <v>3.4577281254309473</v>
      </c>
      <c r="K191" s="7">
        <f t="shared" si="57"/>
        <v>3.5656193541564565</v>
      </c>
      <c r="L191" s="7">
        <f t="shared" si="57"/>
        <v>3.755932281219664</v>
      </c>
      <c r="M191" s="7">
        <f t="shared" si="57"/>
        <v>3.895727448009906</v>
      </c>
      <c r="N191" s="52">
        <f t="shared" si="56"/>
        <v>3.8757309941520459</v>
      </c>
      <c r="O191" s="7"/>
    </row>
    <row r="192" spans="1:15">
      <c r="A192" s="48">
        <v>4</v>
      </c>
      <c r="B192" s="48">
        <v>1</v>
      </c>
      <c r="C192" s="48" t="s">
        <v>71</v>
      </c>
      <c r="D192" s="7">
        <f t="shared" si="57"/>
        <v>4.6353020638506042</v>
      </c>
      <c r="E192" s="7">
        <f t="shared" si="57"/>
        <v>4.268300145766486</v>
      </c>
      <c r="F192" s="7">
        <f t="shared" si="57"/>
        <v>4.4382793900213846</v>
      </c>
      <c r="G192" s="7">
        <f t="shared" si="57"/>
        <v>4.6623735891677747</v>
      </c>
      <c r="H192" s="7">
        <f t="shared" si="57"/>
        <v>4.3114092319352944</v>
      </c>
      <c r="I192" s="7">
        <f t="shared" si="57"/>
        <v>3.9367678259538597</v>
      </c>
      <c r="J192" s="7">
        <f t="shared" si="57"/>
        <v>3.7689596163738912</v>
      </c>
      <c r="K192" s="7">
        <f t="shared" si="57"/>
        <v>4.1554523175220082</v>
      </c>
      <c r="L192" s="7">
        <f t="shared" si="57"/>
        <v>4.0992403985503802</v>
      </c>
      <c r="M192" s="7">
        <f t="shared" si="57"/>
        <v>4.0654258949487181</v>
      </c>
      <c r="N192" s="52">
        <f t="shared" si="56"/>
        <v>4.23415104740904</v>
      </c>
      <c r="O192" s="7"/>
    </row>
    <row r="193" spans="1:15">
      <c r="A193" s="49">
        <v>4</v>
      </c>
      <c r="B193" s="49">
        <v>2</v>
      </c>
      <c r="C193" s="48" t="s">
        <v>71</v>
      </c>
      <c r="D193" s="7">
        <f t="shared" si="57"/>
        <v>1.8205497602009586</v>
      </c>
      <c r="E193" s="7">
        <f t="shared" si="57"/>
        <v>1.7883074230541682</v>
      </c>
      <c r="F193" s="7">
        <f t="shared" si="57"/>
        <v>2.3061515403711019</v>
      </c>
      <c r="G193" s="7">
        <f t="shared" si="57"/>
        <v>2.3966605286895093</v>
      </c>
      <c r="H193" s="7">
        <f t="shared" si="57"/>
        <v>2.3316494083488624</v>
      </c>
      <c r="I193" s="7">
        <f t="shared" si="57"/>
        <v>1.8479547534813021</v>
      </c>
      <c r="J193" s="7">
        <f t="shared" si="57"/>
        <v>1.7934924199705653</v>
      </c>
      <c r="K193" s="7">
        <f t="shared" si="57"/>
        <v>1.8494546280682289</v>
      </c>
      <c r="L193" s="7">
        <f t="shared" si="57"/>
        <v>1.9481682283654571</v>
      </c>
      <c r="M193" s="7">
        <f t="shared" si="57"/>
        <v>2.0206787216407407</v>
      </c>
      <c r="N193" s="52">
        <f t="shared" si="56"/>
        <v>2.0103067412190896</v>
      </c>
      <c r="O193" s="7"/>
    </row>
    <row r="194" spans="1:15">
      <c r="A194" s="48">
        <v>4</v>
      </c>
      <c r="B194" s="48">
        <v>1</v>
      </c>
      <c r="C194" s="48" t="s">
        <v>72</v>
      </c>
      <c r="D194" s="7">
        <f t="shared" si="57"/>
        <v>3.5234334317840617</v>
      </c>
      <c r="E194" s="7">
        <f t="shared" si="57"/>
        <v>3.2444641629221622</v>
      </c>
      <c r="F194" s="7">
        <f t="shared" si="57"/>
        <v>3.3736705325755731</v>
      </c>
      <c r="G194" s="7">
        <f t="shared" si="57"/>
        <v>3.5440113177638746</v>
      </c>
      <c r="H194" s="7">
        <f t="shared" si="57"/>
        <v>3.2772326844399724</v>
      </c>
      <c r="I194" s="7">
        <f t="shared" si="57"/>
        <v>2.9924564095430113</v>
      </c>
      <c r="J194" s="7">
        <f t="shared" si="57"/>
        <v>2.8649003090737524</v>
      </c>
      <c r="K194" s="7">
        <f t="shared" si="57"/>
        <v>3.1586851122230333</v>
      </c>
      <c r="L194" s="7">
        <f t="shared" si="57"/>
        <v>3.1159567308055691</v>
      </c>
      <c r="M194" s="7">
        <f t="shared" si="57"/>
        <v>3.0902533028890917</v>
      </c>
      <c r="N194" s="52">
        <f t="shared" si="56"/>
        <v>3.2185063994020098</v>
      </c>
      <c r="O194" s="7"/>
    </row>
    <row r="195" spans="1:15">
      <c r="A195" s="49">
        <v>4</v>
      </c>
      <c r="B195" s="49">
        <v>2</v>
      </c>
      <c r="C195" s="48" t="s">
        <v>72</v>
      </c>
      <c r="D195" s="7">
        <f t="shared" si="57"/>
        <v>1.7146083183342247</v>
      </c>
      <c r="E195" s="7">
        <f t="shared" si="57"/>
        <v>1.6842422274516988</v>
      </c>
      <c r="F195" s="7">
        <f t="shared" si="57"/>
        <v>2.1719519569863905</v>
      </c>
      <c r="G195" s="7">
        <f t="shared" si="57"/>
        <v>2.2571940457484287</v>
      </c>
      <c r="H195" s="7">
        <f t="shared" si="57"/>
        <v>2.1959660528876364</v>
      </c>
      <c r="I195" s="7">
        <f t="shared" si="57"/>
        <v>1.7404185600917383</v>
      </c>
      <c r="J195" s="7">
        <f t="shared" si="57"/>
        <v>1.6891254989984263</v>
      </c>
      <c r="K195" s="7">
        <f t="shared" si="57"/>
        <v>1.741831153968282</v>
      </c>
      <c r="L195" s="7">
        <f t="shared" si="57"/>
        <v>1.8348004118828056</v>
      </c>
      <c r="M195" s="7">
        <f t="shared" si="57"/>
        <v>1.9030913741263176</v>
      </c>
      <c r="N195" s="52">
        <f t="shared" si="56"/>
        <v>1.8933229600475951</v>
      </c>
      <c r="O195" s="7"/>
    </row>
    <row r="196" spans="1:15">
      <c r="A196" s="48">
        <v>4</v>
      </c>
      <c r="B196" s="48">
        <v>1</v>
      </c>
      <c r="C196" s="48">
        <v>1800</v>
      </c>
      <c r="D196" s="7">
        <f t="shared" si="57"/>
        <v>4.7343985328849394</v>
      </c>
      <c r="E196" s="7">
        <f t="shared" si="57"/>
        <v>4.3595506117334928</v>
      </c>
      <c r="F196" s="7">
        <f t="shared" si="57"/>
        <v>4.5331637816059152</v>
      </c>
      <c r="G196" s="7">
        <f t="shared" si="57"/>
        <v>4.7620488106832539</v>
      </c>
      <c r="H196" s="7">
        <f t="shared" si="57"/>
        <v>4.4035813116749916</v>
      </c>
      <c r="I196" s="7">
        <f t="shared" si="57"/>
        <v>4.0209305807400977</v>
      </c>
      <c r="J196" s="7">
        <f t="shared" si="57"/>
        <v>3.8495348593183372</v>
      </c>
      <c r="K196" s="7">
        <f t="shared" si="57"/>
        <v>4.2442902500309625</v>
      </c>
      <c r="L196" s="7">
        <f t="shared" si="57"/>
        <v>4.1868765964989985</v>
      </c>
      <c r="M196" s="7">
        <f t="shared" si="57"/>
        <v>4.1523391846892146</v>
      </c>
      <c r="N196" s="52">
        <f t="shared" si="56"/>
        <v>4.3246714519860188</v>
      </c>
      <c r="O196" s="7"/>
    </row>
    <row r="197" spans="1:15">
      <c r="A197" s="49">
        <v>4</v>
      </c>
      <c r="B197" s="49">
        <v>2</v>
      </c>
      <c r="C197" s="49">
        <v>1800</v>
      </c>
      <c r="D197" s="7">
        <f t="shared" si="57"/>
        <v>0.16403623484036237</v>
      </c>
      <c r="E197" s="7">
        <f t="shared" si="57"/>
        <v>0.16113111699978813</v>
      </c>
      <c r="F197" s="7">
        <f t="shared" si="57"/>
        <v>0.20779020926734806</v>
      </c>
      <c r="G197" s="7">
        <f t="shared" si="57"/>
        <v>0.21594530284815916</v>
      </c>
      <c r="H197" s="7">
        <f t="shared" si="57"/>
        <v>0.21008763301865863</v>
      </c>
      <c r="I197" s="7">
        <f t="shared" si="57"/>
        <v>0.16650549550645743</v>
      </c>
      <c r="J197" s="7">
        <f t="shared" si="57"/>
        <v>0.16159829861185829</v>
      </c>
      <c r="K197" s="7">
        <f t="shared" si="57"/>
        <v>0.16664063808006391</v>
      </c>
      <c r="L197" s="7">
        <f t="shared" si="57"/>
        <v>0.17553498838802059</v>
      </c>
      <c r="M197" s="7">
        <f t="shared" si="57"/>
        <v>0.18206837108555363</v>
      </c>
      <c r="N197" s="52">
        <f t="shared" si="56"/>
        <v>0.18113382886462701</v>
      </c>
      <c r="O197" s="7"/>
    </row>
    <row r="198" spans="1:15">
      <c r="A198" s="48">
        <v>5</v>
      </c>
      <c r="B198" s="48">
        <v>1</v>
      </c>
      <c r="C198" s="48">
        <v>600</v>
      </c>
      <c r="D198" s="7">
        <f t="shared" si="57"/>
        <v>4.7908910807393075E-2</v>
      </c>
      <c r="E198" s="7">
        <f t="shared" si="57"/>
        <v>5.4727882429439267E-2</v>
      </c>
      <c r="F198" s="7">
        <f t="shared" si="57"/>
        <v>5.4382123136443257E-2</v>
      </c>
      <c r="G198" s="7">
        <f t="shared" si="57"/>
        <v>5.3113319123207159E-2</v>
      </c>
      <c r="H198" s="7">
        <f t="shared" si="57"/>
        <v>3.9579749628327929E-2</v>
      </c>
      <c r="I198" s="7">
        <f t="shared" si="57"/>
        <v>2.9928067653044028E-2</v>
      </c>
      <c r="J198" s="7">
        <f t="shared" si="57"/>
        <v>2.5399538859821946E-2</v>
      </c>
      <c r="K198" s="7">
        <f t="shared" si="57"/>
        <v>3.079671563102318E-2</v>
      </c>
      <c r="L198" s="7">
        <f t="shared" si="57"/>
        <v>3.343427767139983E-2</v>
      </c>
      <c r="M198" s="7">
        <f t="shared" si="57"/>
        <v>3.4871031626366532E-2</v>
      </c>
      <c r="N198" s="52">
        <f t="shared" si="56"/>
        <v>4.0414161656646616E-2</v>
      </c>
      <c r="O198" s="7"/>
    </row>
    <row r="199" spans="1:15">
      <c r="A199" s="49">
        <v>5</v>
      </c>
      <c r="B199" s="49">
        <v>2</v>
      </c>
      <c r="C199" s="49">
        <v>600</v>
      </c>
      <c r="D199" s="7">
        <f t="shared" si="57"/>
        <v>4.7777231862665159</v>
      </c>
      <c r="E199" s="7">
        <f t="shared" si="57"/>
        <v>5.0667533681293113</v>
      </c>
      <c r="F199" s="7">
        <f t="shared" si="57"/>
        <v>5.4084038205687106</v>
      </c>
      <c r="G199" s="7">
        <f t="shared" si="57"/>
        <v>5.4215028137557262</v>
      </c>
      <c r="H199" s="7">
        <f t="shared" si="57"/>
        <v>5.1909246460116982</v>
      </c>
      <c r="I199" s="7">
        <f t="shared" si="57"/>
        <v>4.9323989688309924</v>
      </c>
      <c r="J199" s="7">
        <f t="shared" si="57"/>
        <v>4.7804596197747626</v>
      </c>
      <c r="K199" s="7">
        <f t="shared" si="57"/>
        <v>4.8000632499895763</v>
      </c>
      <c r="L199" s="7">
        <f t="shared" si="57"/>
        <v>4.7932894555675238</v>
      </c>
      <c r="M199" s="7">
        <f t="shared" si="57"/>
        <v>4.6954956023220031</v>
      </c>
      <c r="N199" s="52">
        <f t="shared" si="56"/>
        <v>4.9867014731216823</v>
      </c>
      <c r="O199" s="7"/>
    </row>
    <row r="200" spans="1:15">
      <c r="A200" s="48">
        <v>5</v>
      </c>
      <c r="B200" s="48">
        <v>1</v>
      </c>
      <c r="C200" s="48">
        <v>1200</v>
      </c>
      <c r="D200" s="7">
        <f t="shared" si="57"/>
        <v>0.32322654198785944</v>
      </c>
      <c r="E200" s="7">
        <f t="shared" si="57"/>
        <v>0.36923202573113018</v>
      </c>
      <c r="F200" s="7">
        <f t="shared" si="57"/>
        <v>0.36689929516489866</v>
      </c>
      <c r="G200" s="7">
        <f t="shared" si="57"/>
        <v>0.35833906854427311</v>
      </c>
      <c r="H200" s="7">
        <f t="shared" si="57"/>
        <v>0.26703227832797044</v>
      </c>
      <c r="I200" s="7">
        <f t="shared" si="57"/>
        <v>0.20191537759567171</v>
      </c>
      <c r="J200" s="7">
        <f t="shared" si="57"/>
        <v>0.17136280026803716</v>
      </c>
      <c r="K200" s="7">
        <f t="shared" si="57"/>
        <v>0.20777587572420828</v>
      </c>
      <c r="L200" s="7">
        <f t="shared" si="57"/>
        <v>0.22557068765422242</v>
      </c>
      <c r="M200" s="7">
        <f t="shared" si="57"/>
        <v>0.23526402037093297</v>
      </c>
      <c r="N200" s="52">
        <f t="shared" si="56"/>
        <v>0.2726617971369204</v>
      </c>
      <c r="O200" s="7"/>
    </row>
    <row r="201" spans="1:15">
      <c r="A201" s="49">
        <v>5</v>
      </c>
      <c r="B201" s="49">
        <v>2</v>
      </c>
      <c r="C201" s="49">
        <v>1200</v>
      </c>
      <c r="D201" s="7">
        <f t="shared" si="57"/>
        <v>1.9447556109146706</v>
      </c>
      <c r="E201" s="7">
        <f t="shared" si="57"/>
        <v>2.0624043414893269</v>
      </c>
      <c r="F201" s="7">
        <f t="shared" si="57"/>
        <v>2.201471970242483</v>
      </c>
      <c r="G201" s="7">
        <f t="shared" si="57"/>
        <v>2.2068038698743009</v>
      </c>
      <c r="H201" s="7">
        <f t="shared" si="57"/>
        <v>2.1129478284101171</v>
      </c>
      <c r="I201" s="7">
        <f t="shared" si="57"/>
        <v>2.0077158504027066</v>
      </c>
      <c r="J201" s="7">
        <f t="shared" si="57"/>
        <v>1.9458694666596734</v>
      </c>
      <c r="K201" s="7">
        <f t="shared" si="57"/>
        <v>1.9538490561771535</v>
      </c>
      <c r="L201" s="7">
        <f t="shared" si="57"/>
        <v>1.9510918067100151</v>
      </c>
      <c r="M201" s="7">
        <f t="shared" si="57"/>
        <v>1.911285158773844</v>
      </c>
      <c r="N201" s="52">
        <f t="shared" si="56"/>
        <v>2.0298194959654294</v>
      </c>
      <c r="O201" s="7"/>
    </row>
    <row r="202" spans="1:15">
      <c r="A202" s="48">
        <v>5</v>
      </c>
      <c r="B202" s="48">
        <v>1</v>
      </c>
      <c r="C202" s="48">
        <v>1800</v>
      </c>
      <c r="D202" s="7">
        <f t="shared" si="57"/>
        <v>1.7001959643189732</v>
      </c>
      <c r="E202" s="7">
        <f t="shared" si="57"/>
        <v>1.9421882750859185</v>
      </c>
      <c r="F202" s="7">
        <f t="shared" si="57"/>
        <v>1.9299179365482519</v>
      </c>
      <c r="G202" s="7">
        <f t="shared" si="57"/>
        <v>1.8848904995545721</v>
      </c>
      <c r="H202" s="7">
        <f t="shared" si="57"/>
        <v>1.4046099035182855</v>
      </c>
      <c r="I202" s="7">
        <f t="shared" si="57"/>
        <v>1.0620900994417626</v>
      </c>
      <c r="J202" s="7">
        <f t="shared" si="57"/>
        <v>0.90138124071833892</v>
      </c>
      <c r="K202" s="7">
        <f t="shared" si="57"/>
        <v>1.0929167611563535</v>
      </c>
      <c r="L202" s="7">
        <f t="shared" si="57"/>
        <v>1.1865188126560773</v>
      </c>
      <c r="M202" s="7">
        <f t="shared" si="57"/>
        <v>1.2375064730888996</v>
      </c>
      <c r="N202" s="52">
        <f t="shared" si="56"/>
        <v>1.4342215966087433</v>
      </c>
      <c r="O202" s="7"/>
    </row>
    <row r="203" spans="1:15">
      <c r="A203" s="49">
        <v>5</v>
      </c>
      <c r="B203" s="49">
        <v>2</v>
      </c>
      <c r="C203" s="49">
        <v>1800</v>
      </c>
      <c r="D203" s="7">
        <f t="shared" ref="D203:M203" si="58">D163*44/12</f>
        <v>0.28325844661371835</v>
      </c>
      <c r="E203" s="7">
        <f t="shared" si="58"/>
        <v>0.30039427410876252</v>
      </c>
      <c r="F203" s="7">
        <f t="shared" si="58"/>
        <v>0.3206498168997382</v>
      </c>
      <c r="G203" s="7">
        <f t="shared" si="58"/>
        <v>0.32142642121893006</v>
      </c>
      <c r="H203" s="7">
        <f t="shared" si="58"/>
        <v>0.30775605751808777</v>
      </c>
      <c r="I203" s="7">
        <f t="shared" si="58"/>
        <v>0.29242876062938067</v>
      </c>
      <c r="J203" s="7">
        <f t="shared" si="58"/>
        <v>0.28342068244752211</v>
      </c>
      <c r="K203" s="7">
        <f t="shared" si="58"/>
        <v>0.28458292932247703</v>
      </c>
      <c r="L203" s="7">
        <f t="shared" si="58"/>
        <v>0.2841813291437168</v>
      </c>
      <c r="M203" s="7">
        <f t="shared" si="58"/>
        <v>0.27838339278810664</v>
      </c>
      <c r="N203" s="52">
        <f t="shared" si="56"/>
        <v>0.29564821106904404</v>
      </c>
      <c r="O203" s="7"/>
    </row>
  </sheetData>
  <hyperlinks>
    <hyperlink ref="U44" r:id="rId1" display="http://idmbuwal.uvek.intra.admin.ch/fsc/openmx.asp?mx=COO.2002.100.7.5486176&amp;name=LFI2%2D3%5FWaldfl%E4che%20Gemnetz"/>
    <hyperlink ref="Q87" r:id="rId2" display="http://idmbuwal.uvek.intra.admin.ch/fsc/openmx.asp?mx=COO.2002.100.7.5454456&amp;name=LFI2%2D3%5FJ%E4hrliche%20Nutzung%20und%20Mortalit%E4t%20in%20Biomasse%5Fpro%5Fha"/>
    <hyperlink ref="T46" r:id="rId3" display="http://idmbuwal.uvek.intra.admin.ch/fsc/openmx.asp?mx=COO.2002.100.7.5454457&amp;name=LFI2%2D3%5FJ%E4hrliche%20Nutzung%20und%20Mortalit%E4t%20in%20Biomasse%5FSumme"/>
    <hyperlink ref="A3" r:id="rId4" display="http://idmbuwal.uvek.intra.admin.ch/fsc/openmx.asp?mx=COO.2002.100.7.5368468&amp;name=NIR%5FAbgang%5FForststatistk%5FBerechnung%5FJ%E4hrliche%5FNutzungsdaten"/>
  </hyperlinks>
  <pageMargins left="0.23622047244094491" right="0.27559055118110237" top="0.52" bottom="0.55118110236220474" header="0.39" footer="0.51181102362204722"/>
  <pageSetup paperSize="9" scale="75" orientation="landscape" r:id="rId5"/>
  <headerFooter alignWithMargins="0"/>
  <drawing r:id="rId6"/>
  <legacyDrawing r:id="rId7"/>
</worksheet>
</file>

<file path=xl/worksheets/sheet4.xml><?xml version="1.0" encoding="utf-8"?>
<worksheet xmlns="http://schemas.openxmlformats.org/spreadsheetml/2006/main" xmlns:r="http://schemas.openxmlformats.org/officeDocument/2006/relationships">
  <dimension ref="A1:BI203"/>
  <sheetViews>
    <sheetView workbookViewId="0">
      <pane xSplit="15690" topLeftCell="U1"/>
      <selection activeCell="E12" sqref="E12"/>
      <selection pane="topRight" activeCell="W55" sqref="W55"/>
    </sheetView>
  </sheetViews>
  <sheetFormatPr baseColWidth="10" defaultColWidth="9.140625" defaultRowHeight="12.75"/>
  <cols>
    <col min="1" max="1" width="9.5703125" customWidth="1"/>
    <col min="2" max="2" width="12.85546875" customWidth="1"/>
    <col min="3" max="3" width="11.42578125" customWidth="1"/>
    <col min="4" max="13" width="12.42578125" customWidth="1"/>
    <col min="14" max="14" width="15.42578125" customWidth="1"/>
    <col min="15" max="15" width="14" customWidth="1"/>
    <col min="16" max="16" width="9.85546875" customWidth="1"/>
    <col min="17" max="17" width="12.85546875" customWidth="1"/>
    <col min="18" max="18" width="13.42578125" customWidth="1"/>
    <col min="19" max="19" width="10.140625" bestFit="1" customWidth="1"/>
    <col min="20" max="20" width="12.5703125" customWidth="1"/>
    <col min="21" max="21" width="13" customWidth="1"/>
    <col min="22" max="22" width="12.85546875" customWidth="1"/>
    <col min="23" max="23" width="5.5703125" customWidth="1"/>
    <col min="24" max="24" width="18.85546875" customWidth="1"/>
    <col min="25" max="25" width="12.140625" customWidth="1"/>
    <col min="26" max="26" width="13.28515625" customWidth="1"/>
    <col min="27" max="28" width="12.7109375" customWidth="1"/>
    <col min="29" max="29" width="13.28515625" customWidth="1"/>
    <col min="30" max="30" width="12.140625" bestFit="1" customWidth="1"/>
    <col min="31" max="31" width="14.5703125" customWidth="1"/>
    <col min="32" max="32" width="12.28515625" customWidth="1"/>
    <col min="33" max="40" width="12.140625" bestFit="1" customWidth="1"/>
    <col min="41" max="42" width="13.140625" bestFit="1" customWidth="1"/>
    <col min="43" max="43" width="9.140625" customWidth="1"/>
    <col min="44" max="44" width="12.28515625" customWidth="1"/>
    <col min="45" max="45" width="11.140625" bestFit="1" customWidth="1"/>
  </cols>
  <sheetData>
    <row r="1" spans="1:43" s="12" customFormat="1">
      <c r="A1" s="11" t="s">
        <v>67</v>
      </c>
    </row>
    <row r="2" spans="1:43" s="12" customFormat="1">
      <c r="A2" s="11" t="s">
        <v>119</v>
      </c>
    </row>
    <row r="3" spans="1:43">
      <c r="A3" s="37" t="s">
        <v>66</v>
      </c>
    </row>
    <row r="5" spans="1:43" s="12" customFormat="1">
      <c r="A5" s="11" t="s">
        <v>61</v>
      </c>
      <c r="T5" s="11"/>
      <c r="U5" s="11"/>
      <c r="V5" s="11"/>
      <c r="W5" s="11"/>
      <c r="X5" s="11"/>
      <c r="Y5" s="11"/>
      <c r="Z5" s="11"/>
      <c r="AA5" s="11"/>
      <c r="AB5" s="11"/>
      <c r="AC5" s="11"/>
    </row>
    <row r="6" spans="1:43" s="15" customFormat="1">
      <c r="A6" s="14" t="s">
        <v>252</v>
      </c>
      <c r="S6" s="14"/>
      <c r="T6" s="14"/>
      <c r="U6" s="14"/>
      <c r="V6" s="14"/>
      <c r="W6" s="14"/>
      <c r="X6" s="14"/>
      <c r="Y6" s="14"/>
      <c r="Z6" s="14"/>
      <c r="AA6" s="14"/>
      <c r="AB6" s="14"/>
      <c r="AC6" s="14"/>
    </row>
    <row r="7" spans="1:43" s="13" customFormat="1">
      <c r="A7" s="17" t="s">
        <v>63</v>
      </c>
      <c r="S7" s="17"/>
      <c r="T7" s="17"/>
      <c r="U7" s="17"/>
      <c r="V7" s="17"/>
      <c r="W7" s="17"/>
      <c r="X7" s="17"/>
      <c r="Y7" s="17"/>
      <c r="Z7" s="17"/>
      <c r="AA7" s="17"/>
      <c r="AB7" s="17"/>
      <c r="AC7" s="17"/>
    </row>
    <row r="8" spans="1:43" s="13" customFormat="1">
      <c r="A8" s="17" t="s">
        <v>64</v>
      </c>
      <c r="S8" s="17"/>
      <c r="T8" s="17"/>
      <c r="U8" s="17"/>
      <c r="V8" s="17"/>
      <c r="W8" s="17"/>
      <c r="X8" s="17"/>
      <c r="Y8" s="17"/>
      <c r="Z8" s="17"/>
      <c r="AA8" s="17"/>
      <c r="AB8" s="17"/>
      <c r="AC8" s="17"/>
    </row>
    <row r="9" spans="1:43" s="13" customFormat="1">
      <c r="A9" s="17" t="s">
        <v>65</v>
      </c>
      <c r="S9" s="17"/>
      <c r="T9" s="17"/>
      <c r="U9" s="17"/>
      <c r="V9" s="17"/>
      <c r="W9" s="17"/>
      <c r="X9" s="17"/>
      <c r="Y9" s="17"/>
      <c r="Z9" s="17"/>
      <c r="AA9" s="17"/>
      <c r="AC9" s="17"/>
    </row>
    <row r="10" spans="1:43" s="13" customFormat="1">
      <c r="A10" s="17"/>
      <c r="S10" s="17"/>
      <c r="T10" s="17"/>
      <c r="U10" s="17"/>
      <c r="V10" s="17"/>
      <c r="W10" s="17"/>
      <c r="X10" s="17"/>
      <c r="Y10" s="17"/>
      <c r="Z10" s="17"/>
      <c r="AA10" s="17"/>
    </row>
    <row r="11" spans="1:43">
      <c r="D11" s="2"/>
      <c r="E11" s="2"/>
      <c r="F11" s="2"/>
      <c r="G11" s="2"/>
      <c r="H11" s="2"/>
      <c r="I11" s="2"/>
      <c r="J11" s="2"/>
      <c r="K11" s="2"/>
      <c r="L11" s="2"/>
      <c r="O11" s="13"/>
      <c r="P11" s="13"/>
      <c r="Q11" s="13"/>
      <c r="R11" s="13"/>
    </row>
    <row r="12" spans="1:43" ht="4.5" customHeight="1">
      <c r="O12" s="13"/>
      <c r="P12" s="13"/>
      <c r="Q12" s="13"/>
      <c r="R12" s="13"/>
    </row>
    <row r="13" spans="1:43">
      <c r="A13" s="2"/>
      <c r="B13" s="2"/>
      <c r="C13" s="2"/>
      <c r="D13" s="33" t="s">
        <v>49</v>
      </c>
      <c r="E13" s="33"/>
      <c r="F13" s="33"/>
      <c r="G13" s="33"/>
      <c r="H13" s="33"/>
      <c r="I13" s="33"/>
      <c r="J13" s="33"/>
      <c r="K13" s="33"/>
      <c r="L13" s="33"/>
      <c r="M13" s="33"/>
      <c r="N13" s="33"/>
      <c r="O13" s="33"/>
      <c r="P13" s="13"/>
      <c r="AN13" s="13"/>
      <c r="AO13" s="13"/>
      <c r="AP13" s="13"/>
      <c r="AQ13" s="13"/>
    </row>
    <row r="14" spans="1:43" ht="25.5">
      <c r="B14" s="2" t="s">
        <v>1</v>
      </c>
      <c r="C14" s="1" t="s">
        <v>2</v>
      </c>
      <c r="D14" s="1" t="s">
        <v>34</v>
      </c>
      <c r="E14" s="1" t="s">
        <v>35</v>
      </c>
      <c r="F14" s="1" t="s">
        <v>38</v>
      </c>
      <c r="G14" s="1" t="s">
        <v>39</v>
      </c>
      <c r="H14" s="1" t="s">
        <v>40</v>
      </c>
      <c r="I14" s="1" t="s">
        <v>41</v>
      </c>
      <c r="J14" s="1" t="s">
        <v>42</v>
      </c>
      <c r="K14" s="86"/>
      <c r="L14" s="86"/>
      <c r="M14" s="86"/>
      <c r="N14" s="109" t="s">
        <v>320</v>
      </c>
      <c r="O14" s="96" t="s">
        <v>321</v>
      </c>
      <c r="P14" s="13"/>
      <c r="AN14" s="13"/>
      <c r="AO14" s="13"/>
      <c r="AP14" s="13"/>
      <c r="AQ14" s="13"/>
    </row>
    <row r="15" spans="1:43">
      <c r="B15" s="21" t="s">
        <v>7</v>
      </c>
      <c r="C15" s="21" t="s">
        <v>5</v>
      </c>
      <c r="D15" s="26">
        <f>jährl_Abgänge_LF12_Kalib_stratu!AA36</f>
        <v>681354</v>
      </c>
      <c r="E15" s="26">
        <f>jährl_Abgänge_LF12_Kalib_stratu!AB36</f>
        <v>727254.66666666663</v>
      </c>
      <c r="F15" s="26">
        <f>jährl_Abgänge_LF12_Kalib_stratu!AC36</f>
        <v>744843.33333333337</v>
      </c>
      <c r="G15" s="26">
        <f>jährl_Abgänge_LF12_Kalib_stratu!AD36</f>
        <v>699188.66666666663</v>
      </c>
      <c r="H15" s="26">
        <f>jährl_Abgänge_LF12_Kalib_stratu!AE36</f>
        <v>650427.66666666663</v>
      </c>
      <c r="I15" s="26">
        <f>jährl_Abgänge_LF12_Kalib_stratu!AF36</f>
        <v>621118.33333333337</v>
      </c>
      <c r="J15" s="26">
        <f>jährl_Abgänge_LF12_Kalib_stratu!AG36</f>
        <v>610615</v>
      </c>
      <c r="K15" s="26"/>
      <c r="L15" s="26"/>
      <c r="M15" s="26"/>
      <c r="N15" s="28">
        <f>SUM(D15:M15)</f>
        <v>4734801.666666666</v>
      </c>
      <c r="O15" s="29">
        <f>AVERAGE(D15:M15)</f>
        <v>676400.23809523799</v>
      </c>
      <c r="P15" s="13"/>
    </row>
    <row r="16" spans="1:43">
      <c r="B16" s="21"/>
      <c r="C16" s="21" t="s">
        <v>6</v>
      </c>
      <c r="D16" s="26">
        <f>jährl_Abgänge_LF12_Kalib_stratu!AA37</f>
        <v>357113</v>
      </c>
      <c r="E16" s="26">
        <f>jährl_Abgänge_LF12_Kalib_stratu!AB37</f>
        <v>397149.33333333331</v>
      </c>
      <c r="F16" s="26">
        <f>jährl_Abgänge_LF12_Kalib_stratu!AC37</f>
        <v>430544.66666666669</v>
      </c>
      <c r="G16" s="26">
        <f>jährl_Abgänge_LF12_Kalib_stratu!AD37</f>
        <v>448946.33333333331</v>
      </c>
      <c r="H16" s="26">
        <f>jährl_Abgänge_LF12_Kalib_stratu!AE37</f>
        <v>471929.33333333331</v>
      </c>
      <c r="I16" s="26">
        <f>jährl_Abgänge_LF12_Kalib_stratu!AF37</f>
        <v>489838</v>
      </c>
      <c r="J16" s="26">
        <f>jährl_Abgänge_LF12_Kalib_stratu!AG37</f>
        <v>499028.33333333331</v>
      </c>
      <c r="K16" s="26"/>
      <c r="L16" s="26"/>
      <c r="M16" s="26"/>
      <c r="N16" s="28">
        <f>SUM(D16:M16)</f>
        <v>3094549</v>
      </c>
      <c r="O16" s="29">
        <f t="shared" ref="O16:O24" si="0">AVERAGE(D16:M16)</f>
        <v>442078.42857142858</v>
      </c>
      <c r="P16" s="13"/>
    </row>
    <row r="17" spans="2:39">
      <c r="B17" s="21" t="s">
        <v>8</v>
      </c>
      <c r="C17" s="21" t="s">
        <v>5</v>
      </c>
      <c r="D17" s="26">
        <f>jährl_Abgänge_LF12_Kalib_stratu!AA38</f>
        <v>1788551</v>
      </c>
      <c r="E17" s="26">
        <f>jährl_Abgänge_LF12_Kalib_stratu!AB38</f>
        <v>1726102</v>
      </c>
      <c r="F17" s="26">
        <f>jährl_Abgänge_LF12_Kalib_stratu!AC38</f>
        <v>1549749.6666666667</v>
      </c>
      <c r="G17" s="26">
        <f>jährl_Abgänge_LF12_Kalib_stratu!AD38</f>
        <v>1339492.6666666667</v>
      </c>
      <c r="H17" s="26">
        <f>jährl_Abgänge_LF12_Kalib_stratu!AE38</f>
        <v>1173992.6666666667</v>
      </c>
      <c r="I17" s="26">
        <f>jährl_Abgänge_LF12_Kalib_stratu!AF38</f>
        <v>1100727.3333333333</v>
      </c>
      <c r="J17" s="26">
        <f>jährl_Abgänge_LF12_Kalib_stratu!AG38</f>
        <v>1041242.6666666666</v>
      </c>
      <c r="K17" s="26"/>
      <c r="L17" s="26"/>
      <c r="M17" s="26"/>
      <c r="N17" s="28">
        <f t="shared" ref="N17:N24" si="1">SUM(D17:M17)</f>
        <v>9719858</v>
      </c>
      <c r="O17" s="29">
        <f t="shared" si="0"/>
        <v>1388551.142857143</v>
      </c>
      <c r="P17" s="13"/>
    </row>
    <row r="18" spans="2:39">
      <c r="B18" s="21"/>
      <c r="C18" s="21" t="s">
        <v>6</v>
      </c>
      <c r="D18" s="26">
        <f>jährl_Abgänge_LF12_Kalib_stratu!AA39</f>
        <v>606050</v>
      </c>
      <c r="E18" s="26">
        <f>jährl_Abgänge_LF12_Kalib_stratu!AB39</f>
        <v>667116.33333333337</v>
      </c>
      <c r="F18" s="26">
        <f>jährl_Abgänge_LF12_Kalib_stratu!AC39</f>
        <v>704695</v>
      </c>
      <c r="G18" s="26">
        <f>jährl_Abgänge_LF12_Kalib_stratu!AD39</f>
        <v>709281.66666666663</v>
      </c>
      <c r="H18" s="26">
        <f>jährl_Abgänge_LF12_Kalib_stratu!AE39</f>
        <v>717137.66666666663</v>
      </c>
      <c r="I18" s="26">
        <f>jährl_Abgänge_LF12_Kalib_stratu!AF39</f>
        <v>721806.33333333337</v>
      </c>
      <c r="J18" s="26">
        <f>jährl_Abgänge_LF12_Kalib_stratu!AG39</f>
        <v>727744.66666666663</v>
      </c>
      <c r="K18" s="26"/>
      <c r="L18" s="26"/>
      <c r="M18" s="26"/>
      <c r="N18" s="28">
        <f t="shared" si="1"/>
        <v>4853831.666666667</v>
      </c>
      <c r="O18" s="29">
        <f t="shared" si="0"/>
        <v>693404.5238095239</v>
      </c>
      <c r="P18" s="13"/>
    </row>
    <row r="19" spans="2:39">
      <c r="B19" s="21" t="s">
        <v>9</v>
      </c>
      <c r="C19" s="21" t="s">
        <v>5</v>
      </c>
      <c r="D19" s="26">
        <f>jährl_Abgänge_LF12_Kalib_stratu!AA40</f>
        <v>1082363.3333333333</v>
      </c>
      <c r="E19" s="26">
        <f>jährl_Abgänge_LF12_Kalib_stratu!AB40</f>
        <v>1090739</v>
      </c>
      <c r="F19" s="26">
        <f>jährl_Abgänge_LF12_Kalib_stratu!AC40</f>
        <v>1093245</v>
      </c>
      <c r="G19" s="26">
        <f>jährl_Abgänge_LF12_Kalib_stratu!AD40</f>
        <v>1013810.6666666666</v>
      </c>
      <c r="H19" s="26">
        <f>jährl_Abgänge_LF12_Kalib_stratu!AE40</f>
        <v>963165.66666666663</v>
      </c>
      <c r="I19" s="26">
        <f>jährl_Abgänge_LF12_Kalib_stratu!AF40</f>
        <v>951346.66666666663</v>
      </c>
      <c r="J19" s="26">
        <f>jährl_Abgänge_LF12_Kalib_stratu!AG40</f>
        <v>933498</v>
      </c>
      <c r="K19" s="26"/>
      <c r="L19" s="26"/>
      <c r="M19" s="26"/>
      <c r="N19" s="28">
        <f t="shared" si="1"/>
        <v>7128168.333333334</v>
      </c>
      <c r="O19" s="29">
        <f t="shared" si="0"/>
        <v>1018309.761904762</v>
      </c>
      <c r="P19" s="13"/>
    </row>
    <row r="20" spans="2:39">
      <c r="B20" s="21"/>
      <c r="C20" s="21" t="s">
        <v>6</v>
      </c>
      <c r="D20" s="26">
        <f>jährl_Abgänge_LF12_Kalib_stratu!AA41</f>
        <v>191690.66666666666</v>
      </c>
      <c r="E20" s="26">
        <f>jährl_Abgänge_LF12_Kalib_stratu!AB41</f>
        <v>213537</v>
      </c>
      <c r="F20" s="26">
        <f>jährl_Abgänge_LF12_Kalib_stratu!AC41</f>
        <v>228233</v>
      </c>
      <c r="G20" s="26">
        <f>jährl_Abgänge_LF12_Kalib_stratu!AD41</f>
        <v>226469.33333333334</v>
      </c>
      <c r="H20" s="26">
        <f>jährl_Abgänge_LF12_Kalib_stratu!AE41</f>
        <v>232425</v>
      </c>
      <c r="I20" s="26">
        <f>jährl_Abgänge_LF12_Kalib_stratu!AF41</f>
        <v>241980.33333333334</v>
      </c>
      <c r="J20" s="26">
        <f>jährl_Abgänge_LF12_Kalib_stratu!AG41</f>
        <v>242479.66666666666</v>
      </c>
      <c r="K20" s="26"/>
      <c r="L20" s="26"/>
      <c r="M20" s="26"/>
      <c r="N20" s="28">
        <f t="shared" si="1"/>
        <v>1576815</v>
      </c>
      <c r="O20" s="29">
        <f t="shared" si="0"/>
        <v>225259.28571428571</v>
      </c>
      <c r="P20" s="13"/>
    </row>
    <row r="21" spans="2:39">
      <c r="B21" s="21" t="s">
        <v>10</v>
      </c>
      <c r="C21" s="21" t="s">
        <v>5</v>
      </c>
      <c r="D21" s="26">
        <f>jährl_Abgänge_LF12_Kalib_stratu!AA42</f>
        <v>524433.33333333337</v>
      </c>
      <c r="E21" s="26">
        <f>jährl_Abgänge_LF12_Kalib_stratu!AB42</f>
        <v>568604</v>
      </c>
      <c r="F21" s="26">
        <f>jährl_Abgänge_LF12_Kalib_stratu!AC42</f>
        <v>618331</v>
      </c>
      <c r="G21" s="26">
        <f>jährl_Abgänge_LF12_Kalib_stratu!AD42</f>
        <v>654510.66666666663</v>
      </c>
      <c r="H21" s="26">
        <f>jährl_Abgänge_LF12_Kalib_stratu!AE42</f>
        <v>687652.33333333337</v>
      </c>
      <c r="I21" s="26">
        <f>jährl_Abgänge_LF12_Kalib_stratu!AF42</f>
        <v>695222.66666666663</v>
      </c>
      <c r="J21" s="26">
        <f>jährl_Abgänge_LF12_Kalib_stratu!AG42</f>
        <v>690987.33333333337</v>
      </c>
      <c r="K21" s="26"/>
      <c r="L21" s="26"/>
      <c r="M21" s="26"/>
      <c r="N21" s="28">
        <f t="shared" si="1"/>
        <v>4439741.333333333</v>
      </c>
      <c r="O21" s="29">
        <f t="shared" si="0"/>
        <v>634248.76190476189</v>
      </c>
      <c r="P21" s="13"/>
    </row>
    <row r="22" spans="2:39">
      <c r="B22" s="21"/>
      <c r="C22" s="21" t="s">
        <v>6</v>
      </c>
      <c r="D22" s="26">
        <f>jährl_Abgänge_LF12_Kalib_stratu!AA43</f>
        <v>75116.333333333328</v>
      </c>
      <c r="E22" s="26">
        <f>jährl_Abgänge_LF12_Kalib_stratu!AB43</f>
        <v>79224.333333333328</v>
      </c>
      <c r="F22" s="26">
        <f>jährl_Abgänge_LF12_Kalib_stratu!AC43</f>
        <v>83231</v>
      </c>
      <c r="G22" s="26">
        <f>jährl_Abgänge_LF12_Kalib_stratu!AD43</f>
        <v>85012.666666666672</v>
      </c>
      <c r="H22" s="26">
        <f>jährl_Abgänge_LF12_Kalib_stratu!AE43</f>
        <v>90799</v>
      </c>
      <c r="I22" s="26">
        <f>jährl_Abgänge_LF12_Kalib_stratu!AF43</f>
        <v>97139.333333333328</v>
      </c>
      <c r="J22" s="26">
        <f>jährl_Abgänge_LF12_Kalib_stratu!AG43</f>
        <v>98632.333333333328</v>
      </c>
      <c r="K22" s="26"/>
      <c r="L22" s="26"/>
      <c r="M22" s="26"/>
      <c r="N22" s="28">
        <f t="shared" si="1"/>
        <v>609155</v>
      </c>
      <c r="O22" s="29">
        <f t="shared" si="0"/>
        <v>87022.142857142855</v>
      </c>
      <c r="P22" s="13"/>
    </row>
    <row r="23" spans="2:39">
      <c r="B23" s="21" t="s">
        <v>11</v>
      </c>
      <c r="C23" s="21" t="s">
        <v>5</v>
      </c>
      <c r="D23" s="26">
        <f>jährl_Abgänge_LF12_Kalib_stratu!AA44</f>
        <v>36300</v>
      </c>
      <c r="E23" s="26">
        <f>jährl_Abgänge_LF12_Kalib_stratu!AB44</f>
        <v>47234.666666666664</v>
      </c>
      <c r="F23" s="26">
        <f>jährl_Abgänge_LF12_Kalib_stratu!AC44</f>
        <v>53102</v>
      </c>
      <c r="G23" s="26">
        <f>jährl_Abgänge_LF12_Kalib_stratu!AD44</f>
        <v>57412.666666666664</v>
      </c>
      <c r="H23" s="26">
        <f>jährl_Abgänge_LF12_Kalib_stratu!AE44</f>
        <v>56610</v>
      </c>
      <c r="I23" s="26">
        <f>jährl_Abgänge_LF12_Kalib_stratu!AF44</f>
        <v>59529.333333333336</v>
      </c>
      <c r="J23" s="26">
        <f>jährl_Abgänge_LF12_Kalib_stratu!AG44</f>
        <v>57896</v>
      </c>
      <c r="K23" s="26"/>
      <c r="L23" s="26"/>
      <c r="M23" s="26"/>
      <c r="N23" s="28">
        <f t="shared" si="1"/>
        <v>368084.66666666663</v>
      </c>
      <c r="O23" s="29">
        <f t="shared" si="0"/>
        <v>52583.523809523802</v>
      </c>
      <c r="P23" s="13"/>
    </row>
    <row r="24" spans="2:39">
      <c r="B24" s="21"/>
      <c r="C24" s="21" t="s">
        <v>6</v>
      </c>
      <c r="D24" s="26">
        <f>jährl_Abgänge_LF12_Kalib_stratu!AA45</f>
        <v>39261.333333333336</v>
      </c>
      <c r="E24" s="26">
        <f>jährl_Abgänge_LF12_Kalib_stratu!AB45</f>
        <v>41950.333333333336</v>
      </c>
      <c r="F24" s="26">
        <f>jährl_Abgänge_LF12_Kalib_stratu!AC45</f>
        <v>45453.333333333336</v>
      </c>
      <c r="G24" s="26">
        <f>jährl_Abgänge_LF12_Kalib_stratu!AD45</f>
        <v>43359</v>
      </c>
      <c r="H24" s="26">
        <f>jährl_Abgänge_LF12_Kalib_stratu!AE45</f>
        <v>46158.666666666664</v>
      </c>
      <c r="I24" s="26">
        <f>jährl_Abgänge_LF12_Kalib_stratu!AF45</f>
        <v>49219.333333333336</v>
      </c>
      <c r="J24" s="26">
        <f>jährl_Abgänge_LF12_Kalib_stratu!AG45</f>
        <v>52033</v>
      </c>
      <c r="K24" s="26"/>
      <c r="L24" s="26"/>
      <c r="M24" s="26"/>
      <c r="N24" s="28">
        <f t="shared" si="1"/>
        <v>317435</v>
      </c>
      <c r="O24" s="29">
        <f t="shared" si="0"/>
        <v>45347.857142857145</v>
      </c>
      <c r="P24" s="13"/>
    </row>
    <row r="25" spans="2:39">
      <c r="B25" s="4"/>
      <c r="C25" s="4"/>
      <c r="D25" s="31">
        <f t="shared" ref="D25:I25" si="2">SUM(D15:D24)</f>
        <v>5382232.9999999991</v>
      </c>
      <c r="E25" s="31">
        <f t="shared" si="2"/>
        <v>5558911.666666667</v>
      </c>
      <c r="F25" s="31">
        <f t="shared" si="2"/>
        <v>5551428</v>
      </c>
      <c r="G25" s="31">
        <f t="shared" si="2"/>
        <v>5277484.333333334</v>
      </c>
      <c r="H25" s="31">
        <f t="shared" si="2"/>
        <v>5090298</v>
      </c>
      <c r="I25" s="31">
        <f t="shared" si="2"/>
        <v>5027927.666666666</v>
      </c>
      <c r="J25" s="31">
        <f t="shared" ref="J25" si="3">SUM(J15:J24)</f>
        <v>4954156.9999999991</v>
      </c>
      <c r="K25" s="31"/>
      <c r="L25" s="31"/>
      <c r="M25" s="31"/>
      <c r="N25" s="28">
        <f>SUM(N15:N24)</f>
        <v>36842439.666666664</v>
      </c>
      <c r="O25" s="28">
        <f t="shared" ref="O25" si="4">SUM(O15:O24)</f>
        <v>5263205.666666667</v>
      </c>
      <c r="P25" s="13"/>
    </row>
    <row r="26" spans="2:39">
      <c r="B26" s="3"/>
      <c r="C26" s="3"/>
      <c r="D26" s="75"/>
      <c r="E26" s="75"/>
      <c r="F26" s="75"/>
      <c r="G26" s="75"/>
      <c r="H26" s="75"/>
      <c r="I26" s="75"/>
      <c r="J26" s="75"/>
      <c r="K26" s="75"/>
      <c r="L26" s="75"/>
      <c r="M26" s="75"/>
      <c r="N26" s="74">
        <f>SUM(D25:M25)</f>
        <v>36842439.666666664</v>
      </c>
      <c r="O26" s="13"/>
      <c r="P26" s="13"/>
      <c r="Q26" s="13"/>
      <c r="R26" s="13"/>
      <c r="S26" s="18"/>
      <c r="AB26" s="17"/>
      <c r="AC26" s="16"/>
      <c r="AD26" s="16"/>
      <c r="AE26" s="16"/>
      <c r="AF26" s="16"/>
      <c r="AG26" s="16"/>
      <c r="AH26" s="16"/>
      <c r="AI26" s="16"/>
      <c r="AJ26" s="16"/>
      <c r="AK26" s="16"/>
      <c r="AL26" s="16"/>
      <c r="AM26" s="16"/>
    </row>
    <row r="27" spans="2:39">
      <c r="B27" s="4"/>
      <c r="C27" s="4"/>
      <c r="D27" s="4"/>
      <c r="E27" s="4"/>
      <c r="F27" s="4"/>
      <c r="G27" s="4"/>
      <c r="H27" s="4"/>
      <c r="I27" s="4"/>
      <c r="J27" s="4"/>
      <c r="K27" s="4"/>
      <c r="L27" s="4"/>
      <c r="M27" s="4"/>
      <c r="N27" s="4"/>
      <c r="O27" s="13"/>
      <c r="P27" s="13"/>
      <c r="Q27" s="13"/>
      <c r="R27" s="13"/>
      <c r="S27" s="18"/>
      <c r="AB27" s="17"/>
      <c r="AC27" s="16"/>
      <c r="AD27" s="16"/>
      <c r="AE27" s="16"/>
      <c r="AF27" s="16"/>
      <c r="AG27" s="16"/>
      <c r="AH27" s="16"/>
      <c r="AI27" s="16"/>
      <c r="AJ27" s="16"/>
      <c r="AK27" s="16"/>
      <c r="AL27" s="16"/>
      <c r="AM27" s="16"/>
    </row>
    <row r="28" spans="2:39">
      <c r="B28" s="3"/>
      <c r="C28" s="3"/>
      <c r="D28" s="33" t="s">
        <v>48</v>
      </c>
      <c r="E28" s="33"/>
      <c r="F28" s="33"/>
      <c r="G28" s="33"/>
      <c r="H28" s="33"/>
      <c r="I28" s="33"/>
      <c r="J28" s="33"/>
      <c r="K28" s="33"/>
      <c r="L28" s="33"/>
      <c r="M28" s="33"/>
      <c r="N28" s="33"/>
      <c r="O28" s="33"/>
      <c r="P28" s="13"/>
      <c r="Q28" s="13"/>
      <c r="R28" s="13"/>
      <c r="S28" s="18"/>
      <c r="AC28" s="16"/>
      <c r="AD28" s="16"/>
      <c r="AE28" s="16"/>
      <c r="AF28" s="16"/>
      <c r="AG28" s="16"/>
      <c r="AH28" s="16"/>
      <c r="AI28" s="16"/>
      <c r="AJ28" s="16"/>
      <c r="AK28" s="16"/>
      <c r="AL28" s="16"/>
      <c r="AM28" s="16"/>
    </row>
    <row r="29" spans="2:39">
      <c r="B29" s="2" t="s">
        <v>1</v>
      </c>
      <c r="C29" s="1" t="s">
        <v>2</v>
      </c>
      <c r="D29" s="1" t="s">
        <v>34</v>
      </c>
      <c r="E29" s="1" t="s">
        <v>35</v>
      </c>
      <c r="F29" s="1" t="s">
        <v>38</v>
      </c>
      <c r="G29" s="1" t="s">
        <v>39</v>
      </c>
      <c r="H29" s="1" t="s">
        <v>40</v>
      </c>
      <c r="I29" s="1" t="s">
        <v>41</v>
      </c>
      <c r="J29" s="1" t="s">
        <v>42</v>
      </c>
      <c r="K29" s="86"/>
      <c r="L29" s="86"/>
      <c r="M29" s="86"/>
      <c r="N29" s="32" t="s">
        <v>36</v>
      </c>
      <c r="O29" s="46"/>
      <c r="P29" s="13"/>
      <c r="Q29" s="13"/>
      <c r="R29" s="13"/>
      <c r="S29" s="18"/>
      <c r="AC29" s="16"/>
      <c r="AD29" s="16"/>
      <c r="AE29" s="16"/>
      <c r="AF29" s="16"/>
      <c r="AG29" s="16"/>
      <c r="AH29" s="16"/>
      <c r="AI29" s="16"/>
      <c r="AJ29" s="16"/>
      <c r="AK29" s="16"/>
      <c r="AL29" s="16"/>
      <c r="AM29" s="16"/>
    </row>
    <row r="30" spans="2:39">
      <c r="B30" s="21" t="s">
        <v>7</v>
      </c>
      <c r="C30" s="21" t="s">
        <v>5</v>
      </c>
      <c r="D30" s="43">
        <f>D15/$O15</f>
        <v>1.0073237140168843</v>
      </c>
      <c r="E30" s="43">
        <f>E15/$O15</f>
        <v>1.0751839306187061</v>
      </c>
      <c r="F30" s="43">
        <f t="shared" ref="F30:H30" si="5">F15/$O15</f>
        <v>1.1011872725397511</v>
      </c>
      <c r="G30" s="43">
        <f t="shared" si="5"/>
        <v>1.0336907459340958</v>
      </c>
      <c r="H30" s="43">
        <f t="shared" si="5"/>
        <v>0.96160177071830899</v>
      </c>
      <c r="I30" s="43">
        <f>I15/$O15</f>
        <v>0.91827042385795132</v>
      </c>
      <c r="J30" s="43">
        <f>J15/$O15</f>
        <v>0.90274214231430339</v>
      </c>
      <c r="K30" s="43"/>
      <c r="L30" s="43"/>
      <c r="M30" s="43"/>
      <c r="N30" s="44">
        <f>AVERAGE(D30:M30)</f>
        <v>1.0000000000000002</v>
      </c>
      <c r="O30" s="13"/>
      <c r="P30" s="13"/>
      <c r="Q30" s="13"/>
      <c r="R30" s="13"/>
      <c r="S30" s="18"/>
      <c r="AC30" s="16"/>
      <c r="AD30" s="16"/>
      <c r="AE30" s="16"/>
      <c r="AF30" s="16"/>
      <c r="AG30" s="16"/>
      <c r="AH30" s="16"/>
      <c r="AI30" s="16"/>
      <c r="AJ30" s="16"/>
      <c r="AK30" s="16"/>
      <c r="AL30" s="16"/>
      <c r="AM30" s="16"/>
    </row>
    <row r="31" spans="2:39">
      <c r="B31" s="21"/>
      <c r="C31" s="21" t="s">
        <v>6</v>
      </c>
      <c r="D31" s="43">
        <f>D16/$O16</f>
        <v>0.80780462678083298</v>
      </c>
      <c r="E31" s="43">
        <f t="shared" ref="E31:I32" si="6">E16/$O16</f>
        <v>0.89836849677718245</v>
      </c>
      <c r="F31" s="43">
        <f t="shared" si="6"/>
        <v>0.97391014544176446</v>
      </c>
      <c r="G31" s="43">
        <f t="shared" si="6"/>
        <v>1.0155354894471966</v>
      </c>
      <c r="H31" s="43">
        <f t="shared" si="6"/>
        <v>1.0675240021513097</v>
      </c>
      <c r="I31" s="43">
        <f t="shared" si="6"/>
        <v>1.1080341594203227</v>
      </c>
      <c r="J31" s="43">
        <f t="shared" ref="J31" si="7">J16/$O16</f>
        <v>1.128823079981391</v>
      </c>
      <c r="K31" s="43"/>
      <c r="L31" s="43"/>
      <c r="M31" s="43"/>
      <c r="N31" s="44">
        <f t="shared" ref="N31:N41" si="8">AVERAGE(D31:M31)</f>
        <v>1</v>
      </c>
      <c r="O31" s="13"/>
      <c r="P31" s="13"/>
      <c r="Q31" s="13"/>
      <c r="R31" s="13"/>
      <c r="S31" s="18"/>
      <c r="AC31" s="16"/>
      <c r="AD31" s="16"/>
      <c r="AE31" s="16"/>
      <c r="AF31" s="16"/>
      <c r="AG31" s="16"/>
      <c r="AH31" s="16"/>
      <c r="AI31" s="16"/>
      <c r="AJ31" s="16"/>
      <c r="AK31" s="16"/>
      <c r="AL31" s="16"/>
      <c r="AM31" s="16"/>
    </row>
    <row r="32" spans="2:39">
      <c r="B32" s="21" t="s">
        <v>8</v>
      </c>
      <c r="C32" s="21" t="s">
        <v>5</v>
      </c>
      <c r="D32" s="43">
        <f>D17/$O17</f>
        <v>1.2880699491700391</v>
      </c>
      <c r="E32" s="43">
        <f t="shared" si="6"/>
        <v>1.2430957324685195</v>
      </c>
      <c r="F32" s="43">
        <f t="shared" si="6"/>
        <v>1.1160911678613685</v>
      </c>
      <c r="G32" s="43">
        <f t="shared" si="6"/>
        <v>0.96466930552551966</v>
      </c>
      <c r="H32" s="43">
        <f t="shared" si="6"/>
        <v>0.8454803214889216</v>
      </c>
      <c r="I32" s="43">
        <f t="shared" si="6"/>
        <v>0.79271645052153361</v>
      </c>
      <c r="J32" s="43">
        <f t="shared" ref="J32" si="9">J17/$O17</f>
        <v>0.74987707296409745</v>
      </c>
      <c r="K32" s="43"/>
      <c r="L32" s="43"/>
      <c r="M32" s="43"/>
      <c r="N32" s="44">
        <f t="shared" si="8"/>
        <v>0.99999999999999989</v>
      </c>
      <c r="O32" s="13"/>
      <c r="P32" s="13"/>
      <c r="Q32" s="13"/>
      <c r="R32" s="13"/>
      <c r="S32" s="18"/>
      <c r="AC32" s="16"/>
      <c r="AD32" s="16"/>
      <c r="AE32" s="16"/>
      <c r="AF32" s="16"/>
      <c r="AG32" s="16"/>
      <c r="AH32" s="16"/>
      <c r="AI32" s="16"/>
      <c r="AJ32" s="16"/>
      <c r="AK32" s="16"/>
      <c r="AL32" s="16"/>
      <c r="AM32" s="16"/>
    </row>
    <row r="33" spans="1:61">
      <c r="B33" s="21"/>
      <c r="C33" s="21" t="s">
        <v>6</v>
      </c>
      <c r="D33" s="43">
        <f t="shared" ref="D33:I39" si="10">D18/$O18</f>
        <v>0.87402083371247241</v>
      </c>
      <c r="E33" s="43">
        <f t="shared" si="10"/>
        <v>0.96208823338537686</v>
      </c>
      <c r="F33" s="43">
        <f t="shared" si="10"/>
        <v>1.0162826687781714</v>
      </c>
      <c r="G33" s="43">
        <f t="shared" si="10"/>
        <v>1.0228973742050522</v>
      </c>
      <c r="H33" s="43">
        <f t="shared" si="10"/>
        <v>1.0342269801280704</v>
      </c>
      <c r="I33" s="43">
        <f t="shared" si="10"/>
        <v>1.0409599426432519</v>
      </c>
      <c r="J33" s="43">
        <f t="shared" ref="J33" si="11">J18/$O18</f>
        <v>1.0495239671476038</v>
      </c>
      <c r="K33" s="43"/>
      <c r="L33" s="43"/>
      <c r="M33" s="43"/>
      <c r="N33" s="44">
        <f t="shared" si="8"/>
        <v>0.99999999999999978</v>
      </c>
      <c r="O33" s="13"/>
      <c r="P33" s="13"/>
      <c r="Q33" s="13"/>
      <c r="R33" s="13"/>
      <c r="S33" s="18"/>
      <c r="AC33" s="16"/>
      <c r="AD33" s="16"/>
      <c r="AE33" s="16"/>
      <c r="AF33" s="16"/>
      <c r="AG33" s="16"/>
      <c r="AH33" s="16"/>
      <c r="AI33" s="16"/>
      <c r="AJ33" s="16"/>
      <c r="AK33" s="16"/>
      <c r="AL33" s="16"/>
      <c r="AM33" s="16"/>
    </row>
    <row r="34" spans="1:61">
      <c r="B34" s="21" t="s">
        <v>9</v>
      </c>
      <c r="C34" s="21" t="s">
        <v>5</v>
      </c>
      <c r="D34" s="43">
        <f t="shared" si="10"/>
        <v>1.0629018534682002</v>
      </c>
      <c r="E34" s="43">
        <f t="shared" si="10"/>
        <v>1.0711269211047905</v>
      </c>
      <c r="F34" s="43">
        <f t="shared" si="10"/>
        <v>1.073587861865402</v>
      </c>
      <c r="G34" s="43">
        <f t="shared" si="10"/>
        <v>0.99558180093483561</v>
      </c>
      <c r="H34" s="43">
        <f t="shared" si="10"/>
        <v>0.94584742550739409</v>
      </c>
      <c r="I34" s="43">
        <f t="shared" si="10"/>
        <v>0.93424093753865223</v>
      </c>
      <c r="J34" s="43">
        <f t="shared" ref="J34" si="12">J19/$O19</f>
        <v>0.91671319958072439</v>
      </c>
      <c r="K34" s="43"/>
      <c r="L34" s="43"/>
      <c r="M34" s="43"/>
      <c r="N34" s="44">
        <f t="shared" si="8"/>
        <v>0.99999999999999978</v>
      </c>
      <c r="O34" s="13"/>
      <c r="P34" s="13"/>
      <c r="Q34" s="13"/>
      <c r="R34" s="13"/>
      <c r="S34" s="18"/>
      <c r="AC34" s="16"/>
      <c r="AD34" s="16"/>
      <c r="AE34" s="16"/>
      <c r="AF34" s="16"/>
      <c r="AG34" s="16"/>
      <c r="AH34" s="16"/>
      <c r="AI34" s="16"/>
      <c r="AJ34" s="16"/>
      <c r="AK34" s="16"/>
      <c r="AL34" s="16"/>
      <c r="AM34" s="16"/>
    </row>
    <row r="35" spans="1:61">
      <c r="B35" s="21"/>
      <c r="C35" s="21" t="s">
        <v>6</v>
      </c>
      <c r="D35" s="43">
        <f t="shared" si="10"/>
        <v>0.85097786783273033</v>
      </c>
      <c r="E35" s="43">
        <f t="shared" si="10"/>
        <v>0.94796092122411313</v>
      </c>
      <c r="F35" s="43">
        <f t="shared" si="10"/>
        <v>1.0132012950155853</v>
      </c>
      <c r="G35" s="43">
        <f t="shared" si="10"/>
        <v>1.0053717990590738</v>
      </c>
      <c r="H35" s="43">
        <f t="shared" si="10"/>
        <v>1.0318109607024286</v>
      </c>
      <c r="I35" s="43">
        <f t="shared" si="10"/>
        <v>1.0742302256975824</v>
      </c>
      <c r="J35" s="43">
        <f t="shared" ref="J35" si="13">J20/$O20</f>
        <v>1.0764469304684865</v>
      </c>
      <c r="K35" s="43"/>
      <c r="L35" s="43"/>
      <c r="M35" s="43"/>
      <c r="N35" s="44">
        <f t="shared" si="8"/>
        <v>1</v>
      </c>
      <c r="O35" s="13"/>
      <c r="P35" s="13"/>
      <c r="Q35" s="13"/>
      <c r="R35" s="13"/>
      <c r="S35" s="18"/>
      <c r="AC35" s="16"/>
      <c r="AD35" s="16"/>
      <c r="AE35" s="16"/>
      <c r="AF35" s="16"/>
      <c r="AG35" s="16"/>
      <c r="AH35" s="16"/>
      <c r="AI35" s="16"/>
      <c r="AJ35" s="16"/>
      <c r="AK35" s="16"/>
      <c r="AL35" s="16"/>
      <c r="AM35" s="16"/>
    </row>
    <row r="36" spans="1:61">
      <c r="B36" s="21" t="s">
        <v>10</v>
      </c>
      <c r="C36" s="21" t="s">
        <v>5</v>
      </c>
      <c r="D36" s="43">
        <f t="shared" si="10"/>
        <v>0.82685748058595609</v>
      </c>
      <c r="E36" s="43">
        <f t="shared" si="10"/>
        <v>0.89649997627489408</v>
      </c>
      <c r="F36" s="43">
        <f t="shared" si="10"/>
        <v>0.97490296732001802</v>
      </c>
      <c r="G36" s="43">
        <f t="shared" si="10"/>
        <v>1.0319463055805653</v>
      </c>
      <c r="H36" s="43">
        <f t="shared" si="10"/>
        <v>1.0841997251491529</v>
      </c>
      <c r="I36" s="43">
        <f t="shared" si="10"/>
        <v>1.0961356307244325</v>
      </c>
      <c r="J36" s="43">
        <f t="shared" ref="J36" si="14">J21/$O21</f>
        <v>1.0894579143649812</v>
      </c>
      <c r="K36" s="43"/>
      <c r="L36" s="43"/>
      <c r="M36" s="43"/>
      <c r="N36" s="44">
        <f t="shared" si="8"/>
        <v>1</v>
      </c>
      <c r="O36" s="13"/>
      <c r="P36" s="13"/>
      <c r="Q36" s="13"/>
      <c r="R36" s="13"/>
      <c r="S36" s="18"/>
      <c r="AC36" s="16"/>
      <c r="AD36" s="16"/>
      <c r="AE36" s="16"/>
      <c r="AF36" s="16"/>
      <c r="AG36" s="16"/>
      <c r="AH36" s="16"/>
      <c r="AI36" s="16"/>
      <c r="AJ36" s="16"/>
      <c r="AK36" s="16"/>
      <c r="AL36" s="16"/>
      <c r="AM36" s="16"/>
    </row>
    <row r="37" spans="1:61">
      <c r="B37" s="21"/>
      <c r="C37" s="21" t="s">
        <v>6</v>
      </c>
      <c r="D37" s="43">
        <f t="shared" si="10"/>
        <v>0.86318643585513266</v>
      </c>
      <c r="E37" s="43">
        <f t="shared" si="10"/>
        <v>0.91039281190063825</v>
      </c>
      <c r="F37" s="43">
        <f t="shared" si="10"/>
        <v>0.95643473336014651</v>
      </c>
      <c r="G37" s="43">
        <f t="shared" si="10"/>
        <v>0.97690844968303092</v>
      </c>
      <c r="H37" s="43">
        <f t="shared" si="10"/>
        <v>1.043401104809121</v>
      </c>
      <c r="I37" s="43">
        <f t="shared" si="10"/>
        <v>1.1162599557310262</v>
      </c>
      <c r="J37" s="43">
        <f t="shared" ref="J37" si="15">J22/$O22</f>
        <v>1.1334165086609045</v>
      </c>
      <c r="K37" s="43"/>
      <c r="L37" s="43"/>
      <c r="M37" s="43"/>
      <c r="N37" s="44">
        <f t="shared" si="8"/>
        <v>1</v>
      </c>
      <c r="O37" s="13"/>
      <c r="P37" s="13"/>
      <c r="Q37" s="13"/>
      <c r="R37" s="13"/>
      <c r="S37" s="18"/>
      <c r="AC37" s="16"/>
      <c r="AD37" s="16"/>
      <c r="AE37" s="16"/>
      <c r="AF37" s="16"/>
      <c r="AG37" s="16"/>
      <c r="AH37" s="16"/>
      <c r="AI37" s="16"/>
      <c r="AJ37" s="16"/>
      <c r="AK37" s="16"/>
      <c r="AL37" s="16"/>
      <c r="AM37" s="16"/>
    </row>
    <row r="38" spans="1:61">
      <c r="B38" s="21" t="s">
        <v>11</v>
      </c>
      <c r="C38" s="21" t="s">
        <v>5</v>
      </c>
      <c r="D38" s="43">
        <f t="shared" si="10"/>
        <v>0.69033030444082621</v>
      </c>
      <c r="E38" s="43">
        <f t="shared" si="10"/>
        <v>0.89827883802096264</v>
      </c>
      <c r="F38" s="43">
        <f t="shared" si="10"/>
        <v>1.0098600503145112</v>
      </c>
      <c r="G38" s="43">
        <f t="shared" si="10"/>
        <v>1.0918375663570159</v>
      </c>
      <c r="H38" s="43">
        <f t="shared" si="10"/>
        <v>1.0765729623800322</v>
      </c>
      <c r="I38" s="43">
        <f t="shared" si="10"/>
        <v>1.1320909863129318</v>
      </c>
      <c r="J38" s="43">
        <f t="shared" ref="J38" si="16">J23/$O23</f>
        <v>1.101029292173721</v>
      </c>
      <c r="K38" s="43"/>
      <c r="L38" s="43"/>
      <c r="M38" s="43"/>
      <c r="N38" s="44">
        <f t="shared" si="8"/>
        <v>1.0000000000000002</v>
      </c>
      <c r="O38" s="13"/>
      <c r="P38" s="13"/>
      <c r="Q38" s="13"/>
      <c r="R38" s="13"/>
      <c r="S38" s="18"/>
      <c r="AC38" s="16"/>
      <c r="AD38" s="16"/>
      <c r="AE38" s="16"/>
      <c r="AF38" s="16"/>
      <c r="AG38" s="16"/>
      <c r="AH38" s="16"/>
      <c r="AI38" s="16"/>
      <c r="AJ38" s="16"/>
      <c r="AK38" s="16"/>
      <c r="AL38" s="16"/>
      <c r="AM38" s="16"/>
    </row>
    <row r="39" spans="1:61">
      <c r="B39" s="21"/>
      <c r="C39" s="21" t="s">
        <v>6</v>
      </c>
      <c r="D39" s="43">
        <f>D24/$O24</f>
        <v>0.86578144607032415</v>
      </c>
      <c r="E39" s="43">
        <f t="shared" si="10"/>
        <v>0.92507862502034544</v>
      </c>
      <c r="F39" s="43">
        <f t="shared" si="10"/>
        <v>1.0023259354933556</v>
      </c>
      <c r="G39" s="43">
        <f t="shared" si="10"/>
        <v>0.95614220234063663</v>
      </c>
      <c r="H39" s="43">
        <f t="shared" si="10"/>
        <v>1.017879775912129</v>
      </c>
      <c r="I39" s="43">
        <f t="shared" si="10"/>
        <v>1.0853728584854643</v>
      </c>
      <c r="J39" s="43">
        <f t="shared" ref="J39" si="17">J24/$O24</f>
        <v>1.147419156677745</v>
      </c>
      <c r="K39" s="43"/>
      <c r="L39" s="43"/>
      <c r="M39" s="43"/>
      <c r="N39" s="44">
        <f t="shared" si="8"/>
        <v>1</v>
      </c>
      <c r="O39" s="13"/>
      <c r="P39" s="13"/>
      <c r="Q39" s="13"/>
      <c r="R39" s="13"/>
      <c r="S39" s="18"/>
      <c r="AC39" s="16"/>
      <c r="AD39" s="16"/>
      <c r="AE39" s="16"/>
      <c r="AF39" s="16"/>
      <c r="AG39" s="16"/>
      <c r="AH39" s="16"/>
      <c r="AI39" s="16"/>
      <c r="AJ39" s="16"/>
      <c r="AK39" s="16"/>
      <c r="AL39" s="16"/>
      <c r="AM39" s="16"/>
    </row>
    <row r="40" spans="1:61">
      <c r="B40" s="3"/>
      <c r="C40" s="3"/>
      <c r="D40" s="97">
        <f>AVERAGE(D30:D39)</f>
        <v>0.9137254511933397</v>
      </c>
      <c r="E40" s="97">
        <f>AVERAGE(E30:E39)</f>
        <v>0.98280744867955294</v>
      </c>
      <c r="F40" s="97">
        <f t="shared" ref="F40:I40" si="18">AVERAGE(F30:F39)</f>
        <v>1.0237784097990072</v>
      </c>
      <c r="G40" s="97">
        <f t="shared" si="18"/>
        <v>1.0094581039067021</v>
      </c>
      <c r="H40" s="97">
        <f t="shared" si="18"/>
        <v>1.0108545028946867</v>
      </c>
      <c r="I40" s="97">
        <f t="shared" si="18"/>
        <v>1.0298311570933147</v>
      </c>
      <c r="J40" s="97">
        <f>AVERAGE(J30:J39)</f>
        <v>1.0295449264333958</v>
      </c>
      <c r="K40" s="97"/>
      <c r="L40" s="97"/>
      <c r="M40" s="97"/>
      <c r="O40" s="13"/>
      <c r="P40" s="13"/>
      <c r="Q40" s="13"/>
      <c r="R40" s="13"/>
      <c r="S40" s="18"/>
      <c r="AC40" s="16"/>
      <c r="AD40" s="16"/>
      <c r="AE40" s="16"/>
      <c r="AF40" s="16"/>
      <c r="AG40" s="16"/>
      <c r="AH40" s="16"/>
      <c r="AI40" s="16"/>
      <c r="AJ40" s="16"/>
      <c r="AK40" s="16"/>
      <c r="AL40" s="16"/>
      <c r="AM40" s="16"/>
    </row>
    <row r="41" spans="1:61">
      <c r="B41" s="4"/>
      <c r="C41" s="4"/>
      <c r="D41" s="4">
        <f>D25/$O$25</f>
        <v>1.0226149880646247</v>
      </c>
      <c r="E41" s="4">
        <f t="shared" ref="E41:H41" si="19">E25/$O$25</f>
        <v>1.0561836300399181</v>
      </c>
      <c r="F41" s="4">
        <f t="shared" si="19"/>
        <v>1.0547617462792163</v>
      </c>
      <c r="G41" s="4">
        <f t="shared" si="19"/>
        <v>1.0027129220423776</v>
      </c>
      <c r="H41" s="4">
        <f t="shared" si="19"/>
        <v>0.96714784152142508</v>
      </c>
      <c r="I41" s="4">
        <f>I25/$O$25</f>
        <v>0.95529758574891321</v>
      </c>
      <c r="J41" s="4">
        <f t="shared" ref="J41" si="20">J25/$O$25</f>
        <v>0.94128128630352437</v>
      </c>
      <c r="K41" s="4"/>
      <c r="L41" s="4"/>
      <c r="M41" s="4"/>
      <c r="N41" s="44">
        <f t="shared" si="8"/>
        <v>0.99999999999999978</v>
      </c>
      <c r="O41" s="13"/>
      <c r="P41" s="13"/>
      <c r="Q41" s="13"/>
      <c r="R41" s="13"/>
      <c r="S41" s="18"/>
      <c r="AC41" s="16"/>
      <c r="AD41" s="16"/>
      <c r="AE41" s="16"/>
      <c r="AF41" s="16"/>
      <c r="AG41" s="16"/>
      <c r="AH41" s="16"/>
      <c r="AI41" s="16"/>
      <c r="AJ41" s="16"/>
      <c r="AK41" s="16"/>
      <c r="AL41" s="16"/>
      <c r="AM41" s="16"/>
    </row>
    <row r="42" spans="1:61">
      <c r="B42" s="3"/>
      <c r="C42" s="3"/>
      <c r="D42" s="3"/>
      <c r="E42" s="3"/>
      <c r="F42" s="3"/>
      <c r="G42" s="3"/>
      <c r="H42" s="3"/>
      <c r="I42" s="3"/>
      <c r="J42" s="3"/>
      <c r="K42" s="3"/>
      <c r="L42" s="3"/>
      <c r="M42" s="3"/>
      <c r="N42" s="3"/>
      <c r="O42" s="13"/>
      <c r="P42" s="13"/>
      <c r="Q42" s="13"/>
      <c r="R42" s="13"/>
      <c r="S42" s="18"/>
      <c r="AC42" s="16"/>
      <c r="AD42" s="16"/>
      <c r="AE42" s="16"/>
      <c r="AF42" s="16"/>
      <c r="AG42" s="16"/>
      <c r="AH42" s="16"/>
      <c r="AI42" s="16"/>
      <c r="AJ42" s="16"/>
      <c r="AK42" s="16"/>
      <c r="AL42" s="16"/>
      <c r="AM42" s="16"/>
    </row>
    <row r="43" spans="1:61" s="13" customFormat="1">
      <c r="C43" s="17"/>
      <c r="D43" s="66" t="s">
        <v>79</v>
      </c>
      <c r="E43" s="66"/>
      <c r="F43" s="33" t="s">
        <v>78</v>
      </c>
      <c r="G43" s="33"/>
      <c r="H43" s="33"/>
      <c r="I43" s="33"/>
      <c r="J43" s="33"/>
      <c r="K43" s="33"/>
      <c r="L43" s="33"/>
      <c r="M43" s="33"/>
      <c r="N43" s="33"/>
      <c r="O43" s="33"/>
      <c r="W43" s="57"/>
      <c r="AC43" s="16"/>
      <c r="AD43" s="16"/>
      <c r="AE43" s="16"/>
      <c r="AF43" s="16"/>
      <c r="AG43" s="16"/>
      <c r="AH43" s="16"/>
      <c r="AI43" s="16"/>
      <c r="AJ43" s="16"/>
      <c r="AK43" s="16"/>
      <c r="AL43" s="16"/>
      <c r="AM43" s="16"/>
    </row>
    <row r="44" spans="1:61" s="56" customFormat="1">
      <c r="A44" s="64"/>
      <c r="B44" s="57"/>
      <c r="C44" s="57"/>
      <c r="D44" s="35" t="s">
        <v>77</v>
      </c>
      <c r="E44" s="33"/>
      <c r="F44" s="33"/>
      <c r="G44" s="33"/>
      <c r="H44" s="33"/>
      <c r="I44" s="33"/>
      <c r="J44" s="33"/>
      <c r="K44" s="33"/>
      <c r="L44" s="33"/>
      <c r="M44" s="33"/>
      <c r="N44" s="33"/>
      <c r="O44" s="33"/>
      <c r="P44" s="13"/>
      <c r="Q44" s="13"/>
      <c r="R44" s="13"/>
      <c r="S44" s="13"/>
      <c r="T44" s="13"/>
      <c r="U44" s="98" t="s">
        <v>127</v>
      </c>
      <c r="V44" s="13"/>
      <c r="W44" s="57"/>
      <c r="X44" s="182" t="s">
        <v>326</v>
      </c>
      <c r="Y44" s="106"/>
      <c r="AC44" s="16"/>
      <c r="AD44" s="16"/>
      <c r="AE44" s="16"/>
      <c r="AF44" s="16"/>
      <c r="AG44" s="16"/>
      <c r="AH44" s="16"/>
      <c r="AI44" s="16"/>
      <c r="AJ44" s="16"/>
      <c r="AK44" s="16"/>
      <c r="AL44" s="16"/>
      <c r="AM44" s="16"/>
      <c r="AN44" s="13"/>
      <c r="AO44" s="13"/>
      <c r="AP44" s="13"/>
      <c r="AQ44" s="13"/>
      <c r="AR44" s="13"/>
      <c r="AS44" s="13"/>
      <c r="AT44" s="13"/>
      <c r="AU44" s="13"/>
      <c r="AV44" s="13"/>
      <c r="AW44" s="13"/>
      <c r="AX44" s="13"/>
      <c r="AY44" s="13"/>
      <c r="AZ44" s="13"/>
      <c r="BA44" s="13"/>
      <c r="BB44" s="13"/>
      <c r="BC44" s="13"/>
      <c r="BD44" s="13"/>
      <c r="BE44" s="13"/>
      <c r="BF44" s="13"/>
      <c r="BG44" s="13"/>
      <c r="BH44" s="13"/>
      <c r="BI44" s="13"/>
    </row>
    <row r="45" spans="1:61">
      <c r="D45" s="33" t="s">
        <v>51</v>
      </c>
      <c r="E45" s="33"/>
      <c r="F45" s="35" t="s">
        <v>60</v>
      </c>
      <c r="G45" s="33"/>
      <c r="H45" s="33"/>
      <c r="I45" s="33"/>
      <c r="J45" s="33"/>
      <c r="K45" s="35"/>
      <c r="L45" s="33"/>
      <c r="M45" s="33"/>
      <c r="N45" s="33"/>
      <c r="O45" s="33"/>
      <c r="P45" s="13"/>
      <c r="Q45" s="13"/>
      <c r="R45" s="13"/>
      <c r="S45" s="13"/>
      <c r="T45" s="168" t="s">
        <v>323</v>
      </c>
      <c r="U45" s="13"/>
      <c r="V45" s="13"/>
      <c r="X45" s="106" t="s">
        <v>327</v>
      </c>
      <c r="Y45" s="106"/>
      <c r="AC45" s="16"/>
      <c r="AD45" s="16"/>
      <c r="AE45" s="16"/>
      <c r="AF45" s="16"/>
      <c r="AG45" s="16"/>
      <c r="AH45" s="16"/>
      <c r="AI45" s="16"/>
      <c r="AJ45" s="16"/>
      <c r="AK45" s="16"/>
      <c r="AL45" s="16"/>
      <c r="AM45" s="16"/>
      <c r="AN45" s="13"/>
      <c r="AO45" s="13"/>
      <c r="AP45" s="13"/>
      <c r="AQ45" s="13"/>
      <c r="AR45" s="13"/>
      <c r="AS45" s="13"/>
      <c r="AT45" s="13"/>
      <c r="AU45" s="13"/>
      <c r="AV45" s="13"/>
      <c r="AW45" s="13"/>
      <c r="AX45" s="13"/>
      <c r="AY45" s="13"/>
      <c r="AZ45" s="13"/>
      <c r="BA45" s="13"/>
      <c r="BB45" s="13"/>
      <c r="BC45" s="13"/>
      <c r="BD45" s="13"/>
      <c r="BE45" s="13"/>
      <c r="BF45" s="13"/>
      <c r="BG45" s="13"/>
      <c r="BH45" s="13"/>
      <c r="BI45" s="13"/>
    </row>
    <row r="46" spans="1:61">
      <c r="D46" s="33" t="s">
        <v>50</v>
      </c>
      <c r="E46" s="33"/>
      <c r="F46" s="186" t="s">
        <v>328</v>
      </c>
      <c r="G46" s="186"/>
      <c r="H46" s="186"/>
      <c r="I46" s="186"/>
      <c r="J46" s="186"/>
      <c r="K46" s="35"/>
      <c r="L46" s="33"/>
      <c r="M46" s="33"/>
      <c r="N46" s="33"/>
      <c r="O46" s="33"/>
      <c r="P46" s="13"/>
      <c r="T46" s="37" t="s">
        <v>322</v>
      </c>
      <c r="U46" s="180" t="s">
        <v>324</v>
      </c>
      <c r="X46" s="181" t="s">
        <v>325</v>
      </c>
      <c r="Y46" s="187" t="s">
        <v>329</v>
      </c>
      <c r="AC46" s="16"/>
      <c r="AD46" s="16"/>
      <c r="AE46" s="16"/>
      <c r="AF46" s="16"/>
      <c r="AG46" s="16"/>
      <c r="AH46" s="16"/>
      <c r="AI46" s="16"/>
      <c r="AJ46" s="16"/>
      <c r="AK46" s="16"/>
      <c r="AL46" s="16"/>
      <c r="AM46" s="16"/>
    </row>
    <row r="47" spans="1:61">
      <c r="A47" s="65"/>
      <c r="B47" s="2" t="s">
        <v>1</v>
      </c>
      <c r="C47" s="1" t="s">
        <v>2</v>
      </c>
      <c r="D47" s="1" t="s">
        <v>34</v>
      </c>
      <c r="E47" s="1" t="s">
        <v>35</v>
      </c>
      <c r="F47" s="1" t="s">
        <v>38</v>
      </c>
      <c r="G47" s="1" t="s">
        <v>39</v>
      </c>
      <c r="H47" s="1" t="s">
        <v>40</v>
      </c>
      <c r="I47" s="1" t="s">
        <v>41</v>
      </c>
      <c r="J47" s="1" t="s">
        <v>42</v>
      </c>
      <c r="K47" s="86"/>
      <c r="L47" s="86"/>
      <c r="M47" s="86"/>
      <c r="N47" s="32" t="s">
        <v>36</v>
      </c>
      <c r="P47" s="13"/>
      <c r="Q47" s="47" t="s">
        <v>1</v>
      </c>
      <c r="R47" s="47" t="s">
        <v>2</v>
      </c>
      <c r="S47" s="47" t="s">
        <v>32</v>
      </c>
      <c r="T47" s="54" t="s">
        <v>68</v>
      </c>
      <c r="U47" s="61" t="s">
        <v>30</v>
      </c>
      <c r="V47" t="s">
        <v>86</v>
      </c>
      <c r="X47" t="s">
        <v>86</v>
      </c>
      <c r="AC47" s="16"/>
      <c r="AD47" s="16"/>
      <c r="AE47" s="16"/>
      <c r="AF47" s="16"/>
      <c r="AG47" s="16"/>
      <c r="AH47" s="16"/>
      <c r="AI47" s="16"/>
      <c r="AJ47" s="16"/>
      <c r="AK47" s="16"/>
      <c r="AL47" s="16"/>
      <c r="AM47" s="16"/>
    </row>
    <row r="48" spans="1:61">
      <c r="A48" s="48">
        <v>1</v>
      </c>
      <c r="B48" s="48">
        <v>1</v>
      </c>
      <c r="C48" s="48">
        <v>600</v>
      </c>
      <c r="D48" s="7">
        <f>$T48*D30</f>
        <v>154488.20140019944</v>
      </c>
      <c r="E48" s="7">
        <f>$T48*E30</f>
        <v>164895.58351933787</v>
      </c>
      <c r="F48" s="7">
        <f t="shared" ref="F48:I49" si="21">$T48*F30</f>
        <v>168883.58605305894</v>
      </c>
      <c r="G48" s="7">
        <f t="shared" si="21"/>
        <v>158531.98125018261</v>
      </c>
      <c r="H48" s="7">
        <f t="shared" si="21"/>
        <v>147476.05556621347</v>
      </c>
      <c r="I48" s="7">
        <f>$T48*I30</f>
        <v>140830.54355497469</v>
      </c>
      <c r="J48" s="7">
        <f>$T48*J30</f>
        <v>138449.04865603315</v>
      </c>
      <c r="K48" s="7"/>
      <c r="L48" s="7"/>
      <c r="M48" s="7"/>
      <c r="N48" s="52">
        <f>AVERAGE(D48:M48)</f>
        <v>153365.00000000003</v>
      </c>
      <c r="P48" s="13"/>
      <c r="Q48" s="48">
        <v>1</v>
      </c>
      <c r="R48" s="48">
        <v>1</v>
      </c>
      <c r="S48" s="48">
        <v>600</v>
      </c>
      <c r="T48" s="50">
        <v>153365</v>
      </c>
      <c r="U48" s="61">
        <v>51944</v>
      </c>
      <c r="V48">
        <v>2.9525065455105497</v>
      </c>
      <c r="X48">
        <v>2.9525000000000001</v>
      </c>
      <c r="Y48">
        <f>X48*U48</f>
        <v>153364.66</v>
      </c>
      <c r="AC48" s="16"/>
      <c r="AD48" s="16"/>
      <c r="AE48" s="16"/>
      <c r="AF48" s="16"/>
      <c r="AG48" s="16"/>
      <c r="AH48" s="16"/>
      <c r="AI48" s="16"/>
      <c r="AJ48" s="16"/>
      <c r="AK48" s="16"/>
      <c r="AL48" s="16"/>
      <c r="AM48" s="16"/>
    </row>
    <row r="49" spans="1:39">
      <c r="A49" s="49">
        <v>1</v>
      </c>
      <c r="B49" s="49">
        <v>2</v>
      </c>
      <c r="C49" s="49">
        <v>600</v>
      </c>
      <c r="D49" s="7">
        <f>$T49*D31</f>
        <v>147778.97061865882</v>
      </c>
      <c r="E49" s="7">
        <f>$T49*E31</f>
        <v>164346.63443192097</v>
      </c>
      <c r="F49" s="7">
        <f t="shared" si="21"/>
        <v>178166.14809697095</v>
      </c>
      <c r="G49" s="7">
        <f t="shared" si="21"/>
        <v>185781.04690398069</v>
      </c>
      <c r="H49" s="7">
        <f t="shared" si="21"/>
        <v>195291.77342955844</v>
      </c>
      <c r="I49" s="7">
        <f t="shared" si="21"/>
        <v>202702.66109019442</v>
      </c>
      <c r="J49" s="7">
        <f>$T49*J31</f>
        <v>206505.76542871568</v>
      </c>
      <c r="K49" s="7"/>
      <c r="L49" s="7"/>
      <c r="M49" s="7"/>
      <c r="N49" s="52">
        <f t="shared" ref="N49:N81" si="22">AVERAGE(D49:M49)</f>
        <v>182939</v>
      </c>
      <c r="P49" s="13"/>
      <c r="Q49" s="49">
        <v>1</v>
      </c>
      <c r="R49" s="49">
        <v>2</v>
      </c>
      <c r="S49" s="49">
        <v>600</v>
      </c>
      <c r="T49" s="50">
        <v>182939</v>
      </c>
      <c r="U49" s="61">
        <v>51944</v>
      </c>
      <c r="V49">
        <v>3.5218504543354383</v>
      </c>
      <c r="X49">
        <v>3.5217999999999998</v>
      </c>
      <c r="Y49">
        <f t="shared" ref="Y49:Y81" si="23">X49*U49</f>
        <v>182936.3792</v>
      </c>
      <c r="AC49" s="16"/>
      <c r="AD49" s="16"/>
      <c r="AE49" s="16"/>
      <c r="AF49" s="16"/>
      <c r="AG49" s="16"/>
      <c r="AH49" s="16"/>
      <c r="AI49" s="16"/>
      <c r="AJ49" s="16"/>
      <c r="AK49" s="16"/>
      <c r="AL49" s="16"/>
      <c r="AM49" s="16"/>
    </row>
    <row r="50" spans="1:39">
      <c r="A50" s="48">
        <v>1</v>
      </c>
      <c r="B50" s="48">
        <v>1</v>
      </c>
      <c r="C50" s="48">
        <v>1200</v>
      </c>
      <c r="D50" s="7">
        <f>$T50*D30</f>
        <v>383226.23376058345</v>
      </c>
      <c r="E50" s="7">
        <f>$T50*E30</f>
        <v>409042.97456458054</v>
      </c>
      <c r="F50" s="7">
        <f t="shared" ref="D50:I51" si="24">$T50*F30</f>
        <v>418935.68596502295</v>
      </c>
      <c r="G50" s="7">
        <f t="shared" si="24"/>
        <v>393257.30738316744</v>
      </c>
      <c r="H50" s="7">
        <f t="shared" si="24"/>
        <v>365831.77765207348</v>
      </c>
      <c r="I50" s="7">
        <f t="shared" si="24"/>
        <v>349346.80005251901</v>
      </c>
      <c r="J50" s="7">
        <f>$T50*J30</f>
        <v>343439.2206220536</v>
      </c>
      <c r="K50" s="7"/>
      <c r="L50" s="7"/>
      <c r="M50" s="7"/>
      <c r="N50" s="52">
        <f t="shared" si="22"/>
        <v>380440.00000000012</v>
      </c>
      <c r="P50" s="13"/>
      <c r="Q50" s="48">
        <v>1</v>
      </c>
      <c r="R50" s="48">
        <v>1</v>
      </c>
      <c r="S50" s="48">
        <v>1200</v>
      </c>
      <c r="T50" s="50">
        <v>380440</v>
      </c>
      <c r="U50" s="61">
        <v>124512</v>
      </c>
      <c r="V50">
        <v>3.0554484708301208</v>
      </c>
      <c r="X50">
        <v>3.0554000000000001</v>
      </c>
      <c r="Y50">
        <f t="shared" si="23"/>
        <v>380433.96480000002</v>
      </c>
      <c r="AC50" s="16"/>
      <c r="AD50" s="16"/>
      <c r="AE50" s="16"/>
      <c r="AF50" s="16"/>
      <c r="AG50" s="16"/>
      <c r="AH50" s="16"/>
      <c r="AI50" s="16"/>
      <c r="AJ50" s="16"/>
      <c r="AK50" s="16"/>
      <c r="AL50" s="16"/>
      <c r="AM50" s="16"/>
    </row>
    <row r="51" spans="1:39">
      <c r="A51" s="49">
        <v>1</v>
      </c>
      <c r="B51" s="49">
        <v>2</v>
      </c>
      <c r="C51" s="49">
        <v>1200</v>
      </c>
      <c r="D51" s="7">
        <f t="shared" si="24"/>
        <v>297196.16902042914</v>
      </c>
      <c r="E51" s="7">
        <f t="shared" si="24"/>
        <v>330515.16017530608</v>
      </c>
      <c r="F51" s="7">
        <f t="shared" si="24"/>
        <v>358307.38596889778</v>
      </c>
      <c r="G51" s="7">
        <f t="shared" si="24"/>
        <v>373621.5997805603</v>
      </c>
      <c r="H51" s="7">
        <f t="shared" si="24"/>
        <v>392748.48553547973</v>
      </c>
      <c r="I51" s="7">
        <f t="shared" si="24"/>
        <v>407652.41545569326</v>
      </c>
      <c r="J51" s="7">
        <f>$T51*J31</f>
        <v>415300.78406363365</v>
      </c>
      <c r="K51" s="7"/>
      <c r="L51" s="7"/>
      <c r="M51" s="7"/>
      <c r="N51" s="52">
        <f t="shared" si="22"/>
        <v>367906</v>
      </c>
      <c r="P51" s="13"/>
      <c r="Q51" s="49">
        <v>1</v>
      </c>
      <c r="R51" s="49">
        <v>2</v>
      </c>
      <c r="S51" s="49">
        <v>1200</v>
      </c>
      <c r="T51" s="50">
        <v>367906</v>
      </c>
      <c r="U51" s="61">
        <v>124512</v>
      </c>
      <c r="V51">
        <v>2.9547834746851711</v>
      </c>
      <c r="X51">
        <v>2.9548000000000001</v>
      </c>
      <c r="Y51">
        <f t="shared" si="23"/>
        <v>367908.0576</v>
      </c>
      <c r="AC51" s="16"/>
      <c r="AD51" s="16"/>
      <c r="AE51" s="16"/>
      <c r="AF51" s="16"/>
      <c r="AG51" s="16"/>
      <c r="AH51" s="16"/>
      <c r="AI51" s="16"/>
      <c r="AJ51" s="16"/>
      <c r="AK51" s="16"/>
      <c r="AL51" s="16"/>
      <c r="AM51" s="16"/>
    </row>
    <row r="52" spans="1:39">
      <c r="A52" s="48">
        <v>1</v>
      </c>
      <c r="B52" s="48">
        <v>1</v>
      </c>
      <c r="C52" s="48">
        <v>1800</v>
      </c>
      <c r="D52" s="7">
        <f t="shared" ref="D52:I55" si="25">$T52*D30</f>
        <v>28014.679810523568</v>
      </c>
      <c r="E52" s="7">
        <f t="shared" si="25"/>
        <v>29901.940294436834</v>
      </c>
      <c r="F52" s="7">
        <f t="shared" si="25"/>
        <v>30625.119236603019</v>
      </c>
      <c r="G52" s="7">
        <f t="shared" si="25"/>
        <v>28747.973335173137</v>
      </c>
      <c r="H52" s="7">
        <f t="shared" si="25"/>
        <v>26743.106845446891</v>
      </c>
      <c r="I52" s="7">
        <f t="shared" si="25"/>
        <v>25538.018757913484</v>
      </c>
      <c r="J52" s="7">
        <f>$T52*J30</f>
        <v>25106.161719903092</v>
      </c>
      <c r="K52" s="7"/>
      <c r="L52" s="7"/>
      <c r="M52" s="7"/>
      <c r="N52" s="52">
        <f t="shared" si="22"/>
        <v>27811.000000000004</v>
      </c>
      <c r="P52" s="13"/>
      <c r="Q52" s="48">
        <v>1</v>
      </c>
      <c r="R52" s="48">
        <v>1</v>
      </c>
      <c r="S52" s="48">
        <v>1800</v>
      </c>
      <c r="T52" s="50">
        <v>27811</v>
      </c>
      <c r="U52" s="61">
        <v>23325</v>
      </c>
      <c r="V52">
        <v>1.1923258306538049</v>
      </c>
      <c r="X52">
        <v>1.1922999999999999</v>
      </c>
      <c r="Y52">
        <f t="shared" si="23"/>
        <v>27810.397499999999</v>
      </c>
      <c r="AC52" s="16"/>
      <c r="AD52" s="16"/>
      <c r="AE52" s="16"/>
      <c r="AF52" s="16"/>
      <c r="AG52" s="16"/>
      <c r="AH52" s="16"/>
      <c r="AI52" s="16"/>
      <c r="AJ52" s="16"/>
      <c r="AK52" s="16"/>
      <c r="AL52" s="16"/>
      <c r="AM52" s="16"/>
    </row>
    <row r="53" spans="1:39">
      <c r="A53" s="49">
        <v>1</v>
      </c>
      <c r="B53" s="49">
        <v>2</v>
      </c>
      <c r="C53" s="49">
        <v>1800</v>
      </c>
      <c r="D53" s="7">
        <f t="shared" si="25"/>
        <v>4016.4046043543017</v>
      </c>
      <c r="E53" s="7">
        <f t="shared" si="25"/>
        <v>4466.6881659761511</v>
      </c>
      <c r="F53" s="7">
        <f t="shared" si="25"/>
        <v>4842.2812431364528</v>
      </c>
      <c r="G53" s="7">
        <f t="shared" si="25"/>
        <v>5049.2424535314613</v>
      </c>
      <c r="H53" s="7">
        <f t="shared" si="25"/>
        <v>5307.729338696312</v>
      </c>
      <c r="I53" s="7">
        <f t="shared" si="25"/>
        <v>5509.1458406378442</v>
      </c>
      <c r="J53" s="7">
        <f>$T53*J31</f>
        <v>5612.5083536674756</v>
      </c>
      <c r="K53" s="7"/>
      <c r="L53" s="7"/>
      <c r="M53" s="7"/>
      <c r="N53" s="52">
        <f t="shared" si="22"/>
        <v>4972</v>
      </c>
      <c r="P53" s="13"/>
      <c r="Q53" s="49">
        <v>1</v>
      </c>
      <c r="R53" s="49">
        <v>2</v>
      </c>
      <c r="S53" s="49">
        <v>1800</v>
      </c>
      <c r="T53" s="50">
        <v>4972</v>
      </c>
      <c r="U53" s="61">
        <v>23325</v>
      </c>
      <c r="V53">
        <v>0.21316184351554127</v>
      </c>
      <c r="X53">
        <v>0.21310000000000001</v>
      </c>
      <c r="Y53">
        <f t="shared" si="23"/>
        <v>4970.5574999999999</v>
      </c>
      <c r="AC53" s="16"/>
      <c r="AD53" s="16"/>
      <c r="AE53" s="16"/>
      <c r="AF53" s="16"/>
      <c r="AG53" s="16"/>
      <c r="AH53" s="16"/>
      <c r="AI53" s="16"/>
      <c r="AJ53" s="16"/>
      <c r="AK53" s="16"/>
      <c r="AL53" s="16"/>
      <c r="AM53" s="16"/>
    </row>
    <row r="54" spans="1:39">
      <c r="A54" s="48">
        <v>2</v>
      </c>
      <c r="B54" s="48">
        <v>1</v>
      </c>
      <c r="C54" s="48">
        <v>600</v>
      </c>
      <c r="D54" s="103">
        <f t="shared" si="25"/>
        <v>964785.00104754604</v>
      </c>
      <c r="E54" s="103">
        <f t="shared" si="25"/>
        <v>931098.59315064061</v>
      </c>
      <c r="F54" s="103">
        <f t="shared" si="25"/>
        <v>835970.14218685078</v>
      </c>
      <c r="G54" s="103">
        <f t="shared" si="25"/>
        <v>722552.7445475026</v>
      </c>
      <c r="H54" s="103">
        <f t="shared" si="25"/>
        <v>633278.28848034609</v>
      </c>
      <c r="I54" s="103">
        <f t="shared" si="25"/>
        <v>593757.30490383704</v>
      </c>
      <c r="J54" s="103">
        <f>$T54*J32</f>
        <v>561669.92568327638</v>
      </c>
      <c r="K54" s="103"/>
      <c r="L54" s="103"/>
      <c r="M54" s="103"/>
      <c r="N54" s="52">
        <f t="shared" si="22"/>
        <v>749016</v>
      </c>
      <c r="P54" s="13"/>
      <c r="Q54" s="48">
        <v>2</v>
      </c>
      <c r="R54" s="48">
        <v>1</v>
      </c>
      <c r="S54" s="48">
        <v>600</v>
      </c>
      <c r="T54" s="50">
        <v>749016</v>
      </c>
      <c r="U54" s="61">
        <v>131846</v>
      </c>
      <c r="V54">
        <v>5.6809914597333249</v>
      </c>
      <c r="X54">
        <v>5.681</v>
      </c>
      <c r="Y54">
        <f t="shared" si="23"/>
        <v>749017.12600000005</v>
      </c>
      <c r="AC54" s="16"/>
      <c r="AD54" s="16"/>
      <c r="AE54" s="16"/>
      <c r="AF54" s="16"/>
      <c r="AG54" s="16"/>
      <c r="AH54" s="16"/>
      <c r="AI54" s="16"/>
      <c r="AJ54" s="16"/>
      <c r="AK54" s="16"/>
      <c r="AL54" s="16"/>
      <c r="AM54" s="16"/>
    </row>
    <row r="55" spans="1:39">
      <c r="A55" s="49">
        <v>2</v>
      </c>
      <c r="B55" s="49">
        <v>2</v>
      </c>
      <c r="C55" s="49">
        <v>600</v>
      </c>
      <c r="D55" s="103">
        <f t="shared" si="25"/>
        <v>480522.67004177795</v>
      </c>
      <c r="E55" s="103">
        <f t="shared" si="25"/>
        <v>528940.71730354603</v>
      </c>
      <c r="F55" s="103">
        <f t="shared" si="25"/>
        <v>558735.95077153819</v>
      </c>
      <c r="G55" s="103">
        <f t="shared" si="25"/>
        <v>562372.60997995047</v>
      </c>
      <c r="H55" s="103">
        <f t="shared" si="25"/>
        <v>568601.44604273106</v>
      </c>
      <c r="I55" s="103">
        <f t="shared" si="25"/>
        <v>572303.12110617757</v>
      </c>
      <c r="J55" s="103">
        <f>$T55*J33</f>
        <v>577011.48475427821</v>
      </c>
      <c r="K55" s="103"/>
      <c r="L55" s="103"/>
      <c r="M55" s="103"/>
      <c r="N55" s="52">
        <f t="shared" si="22"/>
        <v>549783.99999999988</v>
      </c>
      <c r="P55" s="13"/>
      <c r="Q55" s="49">
        <v>2</v>
      </c>
      <c r="R55" s="49">
        <v>2</v>
      </c>
      <c r="S55" s="49">
        <v>600</v>
      </c>
      <c r="T55" s="50">
        <v>549784</v>
      </c>
      <c r="U55" s="61">
        <v>131846</v>
      </c>
      <c r="V55">
        <v>4.1698951807411682</v>
      </c>
      <c r="X55">
        <v>4.1699000000000002</v>
      </c>
      <c r="Y55">
        <f t="shared" si="23"/>
        <v>549784.63540000003</v>
      </c>
      <c r="AC55" s="16"/>
      <c r="AD55" s="16"/>
      <c r="AE55" s="16"/>
      <c r="AF55" s="16"/>
      <c r="AG55" s="16"/>
      <c r="AH55" s="16"/>
      <c r="AI55" s="16"/>
      <c r="AJ55" s="16"/>
      <c r="AK55" s="16"/>
      <c r="AL55" s="16"/>
      <c r="AM55" s="16"/>
    </row>
    <row r="56" spans="1:39">
      <c r="A56" s="48">
        <v>2</v>
      </c>
      <c r="B56" s="48">
        <v>1</v>
      </c>
      <c r="C56" s="48">
        <v>1200</v>
      </c>
      <c r="D56" s="103">
        <f t="shared" ref="D56:I57" si="26">$T56*D32</f>
        <v>809436.03675794427</v>
      </c>
      <c r="E56" s="103">
        <f t="shared" si="26"/>
        <v>781173.78924054233</v>
      </c>
      <c r="F56" s="103">
        <f t="shared" si="26"/>
        <v>701362.85079576261</v>
      </c>
      <c r="G56" s="103">
        <f t="shared" si="26"/>
        <v>606207.8382852918</v>
      </c>
      <c r="H56" s="103">
        <f t="shared" si="26"/>
        <v>531308.28882685327</v>
      </c>
      <c r="I56" s="103">
        <f t="shared" si="26"/>
        <v>498150.94467223692</v>
      </c>
      <c r="J56" s="103">
        <f>$T56*J32</f>
        <v>471230.25142136845</v>
      </c>
      <c r="K56" s="103"/>
      <c r="L56" s="103"/>
      <c r="M56" s="103"/>
      <c r="N56" s="52">
        <f t="shared" si="22"/>
        <v>628410</v>
      </c>
      <c r="P56" s="13"/>
      <c r="Q56" s="48">
        <v>2</v>
      </c>
      <c r="R56" s="48">
        <v>1</v>
      </c>
      <c r="S56" s="48">
        <v>1200</v>
      </c>
      <c r="T56" s="184">
        <v>628410</v>
      </c>
      <c r="U56" s="61">
        <v>93817</v>
      </c>
      <c r="V56">
        <v>6.6982529818689578</v>
      </c>
      <c r="X56" s="157">
        <v>6.5389999999999997</v>
      </c>
      <c r="Y56">
        <f t="shared" si="23"/>
        <v>613469.36300000001</v>
      </c>
      <c r="AC56" s="16"/>
      <c r="AD56" s="16"/>
      <c r="AE56" s="16"/>
      <c r="AF56" s="16"/>
      <c r="AG56" s="16"/>
      <c r="AH56" s="16"/>
      <c r="AI56" s="16"/>
      <c r="AJ56" s="16"/>
      <c r="AK56" s="16"/>
      <c r="AL56" s="16"/>
      <c r="AM56" s="16"/>
    </row>
    <row r="57" spans="1:39">
      <c r="A57" s="49">
        <v>2</v>
      </c>
      <c r="B57" s="49">
        <v>2</v>
      </c>
      <c r="C57" s="49">
        <v>1200</v>
      </c>
      <c r="D57" s="103">
        <f t="shared" si="26"/>
        <v>270456.13276315376</v>
      </c>
      <c r="E57" s="103">
        <f t="shared" si="26"/>
        <v>297707.62085053761</v>
      </c>
      <c r="F57" s="103">
        <f t="shared" si="26"/>
        <v>314477.49274404859</v>
      </c>
      <c r="G57" s="103">
        <f t="shared" si="26"/>
        <v>316524.34057663713</v>
      </c>
      <c r="H57" s="103">
        <f t="shared" si="26"/>
        <v>320030.16250384995</v>
      </c>
      <c r="I57" s="103">
        <f t="shared" si="26"/>
        <v>322113.60369158519</v>
      </c>
      <c r="J57" s="103">
        <f>$T57*J33</f>
        <v>324763.64687018737</v>
      </c>
      <c r="K57" s="103"/>
      <c r="L57" s="103"/>
      <c r="M57" s="103"/>
      <c r="N57" s="52">
        <f t="shared" si="22"/>
        <v>309438.99999999994</v>
      </c>
      <c r="P57" s="13"/>
      <c r="Q57" s="49">
        <v>2</v>
      </c>
      <c r="R57" s="49">
        <v>2</v>
      </c>
      <c r="S57" s="49">
        <v>1200</v>
      </c>
      <c r="T57" s="184">
        <v>309439</v>
      </c>
      <c r="U57" s="61">
        <v>93817</v>
      </c>
      <c r="V57">
        <v>3.298325463402155</v>
      </c>
      <c r="X57" s="157">
        <v>3.2084999999999999</v>
      </c>
      <c r="Y57">
        <f t="shared" si="23"/>
        <v>301011.84450000001</v>
      </c>
      <c r="AC57" s="16"/>
      <c r="AD57" s="16"/>
      <c r="AE57" s="16"/>
      <c r="AF57" s="16"/>
      <c r="AG57" s="16"/>
      <c r="AH57" s="16"/>
      <c r="AI57" s="16"/>
      <c r="AJ57" s="16"/>
      <c r="AK57" s="16"/>
      <c r="AL57" s="16"/>
      <c r="AM57" s="16"/>
    </row>
    <row r="58" spans="1:39">
      <c r="A58" s="48">
        <v>2</v>
      </c>
      <c r="B58" s="48">
        <v>1</v>
      </c>
      <c r="C58" s="48">
        <v>1800</v>
      </c>
      <c r="D58" s="103">
        <f t="shared" ref="D58:I61" si="27">$T58*D32</f>
        <v>2882.7005462425477</v>
      </c>
      <c r="E58" s="103">
        <f t="shared" si="27"/>
        <v>2782.0482492645465</v>
      </c>
      <c r="F58" s="103">
        <f t="shared" si="27"/>
        <v>2497.8120336737429</v>
      </c>
      <c r="G58" s="103">
        <f t="shared" si="27"/>
        <v>2158.9299057661128</v>
      </c>
      <c r="H58" s="103">
        <f t="shared" si="27"/>
        <v>1892.1849594922066</v>
      </c>
      <c r="I58" s="103">
        <f t="shared" si="27"/>
        <v>1774.0994162671923</v>
      </c>
      <c r="J58" s="103">
        <f>$T58*J32</f>
        <v>1678.22488929365</v>
      </c>
      <c r="K58" s="103"/>
      <c r="L58" s="103"/>
      <c r="M58" s="103"/>
      <c r="N58" s="52">
        <f t="shared" si="22"/>
        <v>2237.9999999999995</v>
      </c>
      <c r="P58" s="13"/>
      <c r="Q58" s="48">
        <v>2</v>
      </c>
      <c r="R58" s="48">
        <v>1</v>
      </c>
      <c r="S58" s="48">
        <v>1800</v>
      </c>
      <c r="T58" s="185">
        <v>2238</v>
      </c>
      <c r="U58" s="61">
        <v>2627</v>
      </c>
      <c r="V58">
        <v>0.85192234488009133</v>
      </c>
      <c r="X58" s="157">
        <v>6.5389999999999997</v>
      </c>
      <c r="Y58">
        <f t="shared" si="23"/>
        <v>17177.952999999998</v>
      </c>
      <c r="AC58" s="16"/>
      <c r="AD58" s="16"/>
      <c r="AE58" s="16"/>
      <c r="AF58" s="16"/>
      <c r="AG58" s="16"/>
      <c r="AH58" s="16"/>
      <c r="AI58" s="16"/>
      <c r="AJ58" s="16"/>
      <c r="AK58" s="16"/>
      <c r="AL58" s="16"/>
      <c r="AM58" s="16"/>
    </row>
    <row r="59" spans="1:39">
      <c r="A59" s="49">
        <v>2</v>
      </c>
      <c r="B59" s="49">
        <v>2</v>
      </c>
      <c r="C59" s="49">
        <v>1800</v>
      </c>
      <c r="D59" s="103">
        <f t="shared" si="27"/>
        <v>0</v>
      </c>
      <c r="E59" s="103">
        <f t="shared" si="27"/>
        <v>0</v>
      </c>
      <c r="F59" s="103">
        <f t="shared" si="27"/>
        <v>0</v>
      </c>
      <c r="G59" s="103">
        <f t="shared" si="27"/>
        <v>0</v>
      </c>
      <c r="H59" s="103">
        <f t="shared" si="27"/>
        <v>0</v>
      </c>
      <c r="I59" s="103">
        <f t="shared" si="27"/>
        <v>0</v>
      </c>
      <c r="J59" s="103">
        <f>$T59*J33</f>
        <v>0</v>
      </c>
      <c r="K59" s="103"/>
      <c r="L59" s="103"/>
      <c r="M59" s="103"/>
      <c r="N59" s="52">
        <f t="shared" si="22"/>
        <v>0</v>
      </c>
      <c r="P59" s="13"/>
      <c r="Q59" s="49">
        <v>2</v>
      </c>
      <c r="R59" s="49">
        <v>2</v>
      </c>
      <c r="S59" s="49">
        <v>1800</v>
      </c>
      <c r="T59" s="185">
        <v>0</v>
      </c>
      <c r="U59" s="61">
        <v>2627</v>
      </c>
      <c r="V59">
        <v>0</v>
      </c>
      <c r="X59" s="157">
        <v>3.2084999999999999</v>
      </c>
      <c r="Y59">
        <f t="shared" si="23"/>
        <v>8428.7294999999995</v>
      </c>
      <c r="AC59" s="16"/>
      <c r="AD59" s="16"/>
      <c r="AE59" s="16"/>
      <c r="AF59" s="16"/>
      <c r="AG59" s="16"/>
      <c r="AH59" s="16"/>
      <c r="AI59" s="16"/>
      <c r="AJ59" s="16"/>
      <c r="AK59" s="16"/>
      <c r="AL59" s="16"/>
      <c r="AM59" s="16"/>
    </row>
    <row r="60" spans="1:39">
      <c r="A60" s="48">
        <v>3</v>
      </c>
      <c r="B60" s="48">
        <v>1</v>
      </c>
      <c r="C60" s="48">
        <v>600</v>
      </c>
      <c r="D60" s="7">
        <f t="shared" si="27"/>
        <v>14587.26503699758</v>
      </c>
      <c r="E60" s="7">
        <f t="shared" si="27"/>
        <v>14700.145865242144</v>
      </c>
      <c r="F60" s="7">
        <f t="shared" si="27"/>
        <v>14733.919816240777</v>
      </c>
      <c r="G60" s="7">
        <f t="shared" si="27"/>
        <v>13663.364636029684</v>
      </c>
      <c r="H60" s="7">
        <f t="shared" si="27"/>
        <v>12980.810067663477</v>
      </c>
      <c r="I60" s="7">
        <f t="shared" si="27"/>
        <v>12821.522626780463</v>
      </c>
      <c r="J60" s="7">
        <f t="shared" ref="J60" si="28">$T60*J34</f>
        <v>12580.971951045862</v>
      </c>
      <c r="K60" s="7"/>
      <c r="L60" s="7"/>
      <c r="M60" s="7"/>
      <c r="N60" s="52">
        <f t="shared" si="22"/>
        <v>13724</v>
      </c>
      <c r="P60" s="13"/>
      <c r="Q60" s="48">
        <v>3</v>
      </c>
      <c r="R60" s="48">
        <v>1</v>
      </c>
      <c r="S60" s="48">
        <v>600</v>
      </c>
      <c r="T60" s="183">
        <v>13724</v>
      </c>
      <c r="U60" s="61">
        <v>7233</v>
      </c>
      <c r="V60">
        <v>1.8974146274021844</v>
      </c>
      <c r="X60" s="157">
        <v>4.4698000000000002</v>
      </c>
      <c r="Y60">
        <f t="shared" si="23"/>
        <v>32330.063400000003</v>
      </c>
      <c r="AC60" s="16"/>
      <c r="AD60" s="16"/>
      <c r="AE60" s="16"/>
      <c r="AF60" s="16"/>
      <c r="AG60" s="16"/>
      <c r="AH60" s="16"/>
      <c r="AI60" s="16"/>
      <c r="AJ60" s="16"/>
      <c r="AK60" s="16"/>
      <c r="AL60" s="16"/>
      <c r="AM60" s="16"/>
    </row>
    <row r="61" spans="1:39">
      <c r="A61" s="49">
        <v>3</v>
      </c>
      <c r="B61" s="49">
        <v>2</v>
      </c>
      <c r="C61" s="49">
        <v>600</v>
      </c>
      <c r="D61" s="7">
        <f t="shared" si="27"/>
        <v>31300.667934623489</v>
      </c>
      <c r="E61" s="7">
        <f t="shared" si="27"/>
        <v>34867.898604465328</v>
      </c>
      <c r="F61" s="7">
        <f t="shared" si="27"/>
        <v>37267.570033263262</v>
      </c>
      <c r="G61" s="7">
        <f t="shared" si="27"/>
        <v>36979.585512990852</v>
      </c>
      <c r="H61" s="7">
        <f t="shared" si="27"/>
        <v>37952.070756556728</v>
      </c>
      <c r="I61" s="7">
        <f t="shared" si="27"/>
        <v>39512.336161608473</v>
      </c>
      <c r="J61" s="7">
        <f t="shared" ref="J61" si="29">$T61*J35</f>
        <v>39593.870996491867</v>
      </c>
      <c r="K61" s="7"/>
      <c r="L61" s="7"/>
      <c r="M61" s="7"/>
      <c r="N61" s="52">
        <f t="shared" si="22"/>
        <v>36782</v>
      </c>
      <c r="P61" s="13"/>
      <c r="Q61" s="49">
        <v>3</v>
      </c>
      <c r="R61" s="49">
        <v>2</v>
      </c>
      <c r="S61" s="49">
        <v>600</v>
      </c>
      <c r="T61" s="183">
        <v>36782</v>
      </c>
      <c r="U61" s="61">
        <v>7233</v>
      </c>
      <c r="V61">
        <v>5.085303470206</v>
      </c>
      <c r="X61" s="157">
        <v>1.5462</v>
      </c>
      <c r="Y61">
        <f t="shared" si="23"/>
        <v>11183.6646</v>
      </c>
      <c r="AC61" s="16"/>
      <c r="AD61" s="16"/>
      <c r="AE61" s="16"/>
      <c r="AF61" s="16"/>
      <c r="AG61" s="16"/>
      <c r="AH61" s="16"/>
      <c r="AI61" s="16"/>
      <c r="AJ61" s="16"/>
      <c r="AK61" s="16"/>
      <c r="AL61" s="16"/>
      <c r="AM61" s="16"/>
    </row>
    <row r="62" spans="1:39">
      <c r="A62" s="48">
        <v>3</v>
      </c>
      <c r="B62" s="48">
        <v>1</v>
      </c>
      <c r="C62" s="48">
        <v>1200</v>
      </c>
      <c r="D62" s="7">
        <f t="shared" ref="D62:I63" si="30">$T62*D34</f>
        <v>655345.95547991397</v>
      </c>
      <c r="E62" s="7">
        <f t="shared" si="30"/>
        <v>660417.22785713291</v>
      </c>
      <c r="F62" s="7">
        <f t="shared" si="30"/>
        <v>661934.55287531787</v>
      </c>
      <c r="G62" s="7">
        <f t="shared" si="30"/>
        <v>613838.90192978503</v>
      </c>
      <c r="H62" s="7">
        <f t="shared" si="30"/>
        <v>583174.52621311543</v>
      </c>
      <c r="I62" s="7">
        <f t="shared" si="30"/>
        <v>576018.39517164405</v>
      </c>
      <c r="J62" s="7">
        <f t="shared" ref="J62" si="31">$T62*J34</f>
        <v>565211.44047309016</v>
      </c>
      <c r="K62" s="7"/>
      <c r="L62" s="7"/>
      <c r="M62" s="7"/>
      <c r="N62" s="52">
        <f t="shared" si="22"/>
        <v>616563</v>
      </c>
      <c r="P62" s="13"/>
      <c r="Q62" s="48">
        <v>3</v>
      </c>
      <c r="R62" s="48">
        <v>1</v>
      </c>
      <c r="S62" s="48">
        <v>1200</v>
      </c>
      <c r="T62" s="183">
        <v>616563</v>
      </c>
      <c r="U62" s="61">
        <v>133776</v>
      </c>
      <c r="V62">
        <v>4.6089208826695369</v>
      </c>
      <c r="X62" s="157">
        <v>4.4698000000000002</v>
      </c>
      <c r="Y62">
        <f t="shared" si="23"/>
        <v>597951.96480000007</v>
      </c>
      <c r="AC62" s="16"/>
      <c r="AD62" s="16"/>
      <c r="AE62" s="16"/>
      <c r="AF62" s="16"/>
      <c r="AG62" s="16"/>
      <c r="AH62" s="16"/>
      <c r="AI62" s="16"/>
      <c r="AJ62" s="16"/>
      <c r="AK62" s="16"/>
      <c r="AL62" s="16"/>
      <c r="AM62" s="16"/>
    </row>
    <row r="63" spans="1:39">
      <c r="A63" s="49">
        <v>3</v>
      </c>
      <c r="B63" s="49">
        <v>2</v>
      </c>
      <c r="C63" s="49">
        <v>1200</v>
      </c>
      <c r="D63" s="7">
        <f t="shared" si="30"/>
        <v>154240.5895225502</v>
      </c>
      <c r="E63" s="7">
        <f t="shared" si="30"/>
        <v>171818.86493279174</v>
      </c>
      <c r="F63" s="7">
        <f t="shared" si="30"/>
        <v>183643.74792286986</v>
      </c>
      <c r="G63" s="7">
        <f t="shared" si="30"/>
        <v>182224.64395125618</v>
      </c>
      <c r="H63" s="7">
        <f t="shared" si="30"/>
        <v>187016.76843827587</v>
      </c>
      <c r="I63" s="7">
        <f t="shared" si="30"/>
        <v>194705.30263791251</v>
      </c>
      <c r="J63" s="7">
        <f t="shared" ref="J63" si="32">$T63*J35</f>
        <v>195107.08259434364</v>
      </c>
      <c r="K63" s="7"/>
      <c r="L63" s="7"/>
      <c r="M63" s="7"/>
      <c r="N63" s="52">
        <f t="shared" si="22"/>
        <v>181251</v>
      </c>
      <c r="P63" s="13"/>
      <c r="Q63" s="49">
        <v>3</v>
      </c>
      <c r="R63" s="49">
        <v>2</v>
      </c>
      <c r="S63" s="49">
        <v>1200</v>
      </c>
      <c r="T63" s="183">
        <v>181251</v>
      </c>
      <c r="U63" s="61">
        <v>133776</v>
      </c>
      <c r="V63">
        <v>1.3548842841765338</v>
      </c>
      <c r="X63" s="157">
        <v>1.5462</v>
      </c>
      <c r="Y63">
        <f t="shared" si="23"/>
        <v>206844.45120000001</v>
      </c>
      <c r="AC63" s="16"/>
      <c r="AD63" s="16"/>
      <c r="AE63" s="16"/>
      <c r="AF63" s="16"/>
      <c r="AG63" s="16"/>
      <c r="AH63" s="16"/>
      <c r="AI63" s="16"/>
      <c r="AJ63" s="16"/>
      <c r="AK63" s="16"/>
      <c r="AL63" s="16"/>
      <c r="AM63" s="16"/>
    </row>
    <row r="64" spans="1:39">
      <c r="A64" s="48">
        <v>3</v>
      </c>
      <c r="B64" s="48">
        <v>1</v>
      </c>
      <c r="C64" s="48">
        <v>1800</v>
      </c>
      <c r="D64" s="7">
        <f t="shared" ref="D64:I67" si="33">$T64*D34</f>
        <v>296462.45916564349</v>
      </c>
      <c r="E64" s="7">
        <f t="shared" si="33"/>
        <v>298756.57858070597</v>
      </c>
      <c r="F64" s="7">
        <f t="shared" si="33"/>
        <v>299442.97925577417</v>
      </c>
      <c r="G64" s="7">
        <f t="shared" si="33"/>
        <v>277685.68475314247</v>
      </c>
      <c r="H64" s="7">
        <f t="shared" si="33"/>
        <v>263813.87222767132</v>
      </c>
      <c r="I64" s="7">
        <f t="shared" si="33"/>
        <v>260576.61381640579</v>
      </c>
      <c r="J64" s="7">
        <f t="shared" ref="J64" si="34">$T64*J34</f>
        <v>255687.81220065648</v>
      </c>
      <c r="K64" s="7"/>
      <c r="L64" s="7"/>
      <c r="M64" s="7"/>
      <c r="N64" s="52">
        <f t="shared" si="22"/>
        <v>278917.99999999994</v>
      </c>
      <c r="P64" s="13"/>
      <c r="Q64" s="48">
        <v>3</v>
      </c>
      <c r="R64" s="48">
        <v>1</v>
      </c>
      <c r="S64" s="48">
        <v>1800</v>
      </c>
      <c r="T64" s="53">
        <v>278918</v>
      </c>
      <c r="U64" s="61">
        <v>77226</v>
      </c>
      <c r="V64">
        <v>3.6117110817600291</v>
      </c>
      <c r="X64">
        <v>3.6116999999999999</v>
      </c>
      <c r="Y64">
        <f t="shared" si="23"/>
        <v>278917.14419999998</v>
      </c>
      <c r="AC64" s="16"/>
      <c r="AD64" s="16"/>
      <c r="AE64" s="16"/>
      <c r="AF64" s="16"/>
      <c r="AG64" s="16"/>
      <c r="AH64" s="16"/>
      <c r="AI64" s="16"/>
      <c r="AJ64" s="16"/>
      <c r="AK64" s="16"/>
      <c r="AL64" s="16"/>
      <c r="AM64" s="16"/>
    </row>
    <row r="65" spans="1:39">
      <c r="A65" s="49">
        <v>3</v>
      </c>
      <c r="B65" s="49">
        <v>2</v>
      </c>
      <c r="C65" s="49">
        <v>1800</v>
      </c>
      <c r="D65" s="7">
        <f t="shared" si="33"/>
        <v>14909.983222297267</v>
      </c>
      <c r="E65" s="7">
        <f t="shared" si="33"/>
        <v>16609.223300767688</v>
      </c>
      <c r="F65" s="7">
        <f t="shared" si="33"/>
        <v>17752.299889968072</v>
      </c>
      <c r="G65" s="7">
        <f t="shared" si="33"/>
        <v>17615.119291314033</v>
      </c>
      <c r="H65" s="7">
        <f t="shared" si="33"/>
        <v>18078.359842467253</v>
      </c>
      <c r="I65" s="7">
        <f t="shared" si="33"/>
        <v>18821.58778444734</v>
      </c>
      <c r="J65" s="7">
        <f t="shared" ref="J65" si="35">$T65*J35</f>
        <v>18860.426668738353</v>
      </c>
      <c r="K65" s="7"/>
      <c r="L65" s="7"/>
      <c r="M65" s="7"/>
      <c r="N65" s="52">
        <f t="shared" si="22"/>
        <v>17521.000000000004</v>
      </c>
      <c r="P65" s="13"/>
      <c r="Q65" s="49">
        <v>3</v>
      </c>
      <c r="R65" s="49">
        <v>2</v>
      </c>
      <c r="S65" s="49">
        <v>1800</v>
      </c>
      <c r="T65" s="53">
        <v>17521</v>
      </c>
      <c r="U65" s="61">
        <v>77226</v>
      </c>
      <c r="V65">
        <v>0.22687954833864243</v>
      </c>
      <c r="X65">
        <v>0.22689999999999999</v>
      </c>
      <c r="Y65">
        <f t="shared" si="23"/>
        <v>17522.579399999999</v>
      </c>
      <c r="AC65" s="16"/>
      <c r="AD65" s="16"/>
      <c r="AE65" s="16"/>
      <c r="AF65" s="16"/>
      <c r="AG65" s="16"/>
      <c r="AH65" s="16"/>
      <c r="AI65" s="16"/>
      <c r="AJ65" s="16"/>
      <c r="AK65" s="16"/>
      <c r="AL65" s="16"/>
      <c r="AM65" s="16"/>
    </row>
    <row r="66" spans="1:39">
      <c r="A66" s="48">
        <v>4</v>
      </c>
      <c r="B66" s="48">
        <v>1</v>
      </c>
      <c r="C66" s="48" t="s">
        <v>69</v>
      </c>
      <c r="D66" s="103">
        <f t="shared" si="33"/>
        <v>8746.4984296382427</v>
      </c>
      <c r="E66" s="103">
        <f t="shared" si="33"/>
        <v>9483.1767490358288</v>
      </c>
      <c r="F66" s="103">
        <f t="shared" si="33"/>
        <v>10312.523588311151</v>
      </c>
      <c r="G66" s="103">
        <f t="shared" si="33"/>
        <v>10915.92802043122</v>
      </c>
      <c r="H66" s="103">
        <f t="shared" si="33"/>
        <v>11468.664692627739</v>
      </c>
      <c r="I66" s="103">
        <f t="shared" si="33"/>
        <v>11594.922701803047</v>
      </c>
      <c r="J66" s="103">
        <f t="shared" ref="J66" si="36">$T66*J36</f>
        <v>11524.285818152772</v>
      </c>
      <c r="K66" s="103"/>
      <c r="L66" s="103"/>
      <c r="M66" s="103"/>
      <c r="N66" s="52">
        <f t="shared" si="22"/>
        <v>10578</v>
      </c>
      <c r="P66" s="13"/>
      <c r="Q66" s="48">
        <v>4</v>
      </c>
      <c r="R66" s="48">
        <v>1</v>
      </c>
      <c r="S66" s="48" t="s">
        <v>69</v>
      </c>
      <c r="T66" s="185">
        <v>10578</v>
      </c>
      <c r="U66" s="61">
        <v>3904</v>
      </c>
      <c r="V66">
        <v>2.7095286885245899</v>
      </c>
      <c r="X66" s="157">
        <v>2.6455000000000002</v>
      </c>
      <c r="Y66">
        <f t="shared" si="23"/>
        <v>10328.032000000001</v>
      </c>
      <c r="AC66" s="16"/>
      <c r="AD66" s="16"/>
      <c r="AE66" s="16"/>
      <c r="AF66" s="16"/>
      <c r="AG66" s="16"/>
      <c r="AH66" s="16"/>
      <c r="AI66" s="16"/>
      <c r="AJ66" s="16"/>
      <c r="AK66" s="16"/>
      <c r="AL66" s="16"/>
      <c r="AM66" s="16"/>
    </row>
    <row r="67" spans="1:39">
      <c r="A67" s="49">
        <v>4</v>
      </c>
      <c r="B67" s="49">
        <v>2</v>
      </c>
      <c r="C67" s="48" t="s">
        <v>69</v>
      </c>
      <c r="D67" s="103">
        <f t="shared" si="33"/>
        <v>16859.75746512245</v>
      </c>
      <c r="E67" s="103">
        <f t="shared" si="33"/>
        <v>17781.792402043266</v>
      </c>
      <c r="F67" s="103">
        <f t="shared" si="33"/>
        <v>18681.083211990383</v>
      </c>
      <c r="G67" s="103">
        <f t="shared" si="33"/>
        <v>19080.975839208961</v>
      </c>
      <c r="H67" s="103">
        <f t="shared" si="33"/>
        <v>20379.71037913175</v>
      </c>
      <c r="I67" s="103">
        <f t="shared" si="33"/>
        <v>21802.789455338403</v>
      </c>
      <c r="J67" s="103">
        <f t="shared" ref="J67" si="37">$T67*J37</f>
        <v>22137.891247164785</v>
      </c>
      <c r="K67" s="103"/>
      <c r="L67" s="103"/>
      <c r="M67" s="103"/>
      <c r="N67" s="52">
        <f t="shared" si="22"/>
        <v>19531.999999999996</v>
      </c>
      <c r="P67" s="13"/>
      <c r="Q67" s="49">
        <v>4</v>
      </c>
      <c r="R67" s="49">
        <v>2</v>
      </c>
      <c r="S67" s="48" t="s">
        <v>69</v>
      </c>
      <c r="T67" s="185">
        <v>19532</v>
      </c>
      <c r="U67" s="61">
        <v>3904</v>
      </c>
      <c r="V67">
        <v>5.0030737704918034</v>
      </c>
      <c r="X67" s="157">
        <v>1.9596</v>
      </c>
      <c r="Y67">
        <f t="shared" si="23"/>
        <v>7650.2784000000001</v>
      </c>
      <c r="AC67" s="16"/>
      <c r="AD67" s="16"/>
      <c r="AE67" s="16"/>
      <c r="AF67" s="16"/>
      <c r="AG67" s="16"/>
      <c r="AH67" s="16"/>
      <c r="AI67" s="16"/>
      <c r="AJ67" s="16"/>
      <c r="AK67" s="16"/>
      <c r="AL67" s="16"/>
      <c r="AM67" s="16"/>
    </row>
    <row r="68" spans="1:39">
      <c r="A68" s="48">
        <v>4</v>
      </c>
      <c r="B68" s="48">
        <v>1</v>
      </c>
      <c r="C68" s="48" t="s">
        <v>70</v>
      </c>
      <c r="D68" s="103">
        <f t="shared" ref="D68:I69" si="38">$T68*D36</f>
        <v>5515.9662529889129</v>
      </c>
      <c r="E68" s="103">
        <f t="shared" si="38"/>
        <v>5980.5513417298189</v>
      </c>
      <c r="F68" s="103">
        <f t="shared" si="38"/>
        <v>6503.57769499184</v>
      </c>
      <c r="G68" s="103">
        <f t="shared" si="38"/>
        <v>6884.1138045279513</v>
      </c>
      <c r="H68" s="103">
        <f t="shared" si="38"/>
        <v>7232.6963664699988</v>
      </c>
      <c r="I68" s="103">
        <f t="shared" si="38"/>
        <v>7312.3207925626893</v>
      </c>
      <c r="J68" s="103">
        <f t="shared" ref="J68" si="39">$T68*J36</f>
        <v>7267.7737467287898</v>
      </c>
      <c r="K68" s="103"/>
      <c r="L68" s="103"/>
      <c r="M68" s="103"/>
      <c r="N68" s="52">
        <f t="shared" si="22"/>
        <v>6671</v>
      </c>
      <c r="P68" s="13"/>
      <c r="Q68" s="48">
        <v>4</v>
      </c>
      <c r="R68" s="48">
        <v>1</v>
      </c>
      <c r="S68" s="48" t="s">
        <v>70</v>
      </c>
      <c r="T68" s="185">
        <v>6671</v>
      </c>
      <c r="U68" s="61">
        <v>6096</v>
      </c>
      <c r="V68">
        <v>1.0943241469816274</v>
      </c>
      <c r="X68" s="157">
        <v>1.2738</v>
      </c>
      <c r="Y68">
        <f t="shared" si="23"/>
        <v>7765.0848000000005</v>
      </c>
      <c r="AC68" s="16"/>
      <c r="AD68" s="16"/>
      <c r="AE68" s="16"/>
      <c r="AF68" s="16"/>
      <c r="AG68" s="16"/>
      <c r="AH68" s="16"/>
      <c r="AI68" s="16"/>
      <c r="AJ68" s="16"/>
      <c r="AK68" s="16"/>
      <c r="AL68" s="16"/>
      <c r="AM68" s="16"/>
    </row>
    <row r="69" spans="1:39">
      <c r="A69" s="49">
        <v>4</v>
      </c>
      <c r="B69" s="49">
        <v>2</v>
      </c>
      <c r="C69" s="48" t="s">
        <v>70</v>
      </c>
      <c r="D69" s="103">
        <f t="shared" si="38"/>
        <v>17835.158137638751</v>
      </c>
      <c r="E69" s="103">
        <f t="shared" si="38"/>
        <v>18810.536279490989</v>
      </c>
      <c r="F69" s="103">
        <f t="shared" si="38"/>
        <v>19761.854460687347</v>
      </c>
      <c r="G69" s="103">
        <f t="shared" si="38"/>
        <v>20184.882387350786</v>
      </c>
      <c r="H69" s="103">
        <f t="shared" si="38"/>
        <v>21558.753627566057</v>
      </c>
      <c r="I69" s="103">
        <f t="shared" si="38"/>
        <v>23064.163205314464</v>
      </c>
      <c r="J69" s="103">
        <f t="shared" ref="J69" si="40">$T69*J37</f>
        <v>23418.651901951609</v>
      </c>
      <c r="K69" s="103"/>
      <c r="L69" s="103"/>
      <c r="M69" s="103"/>
      <c r="N69" s="52">
        <f t="shared" si="22"/>
        <v>20662</v>
      </c>
      <c r="P69" s="13"/>
      <c r="Q69" s="49">
        <v>4</v>
      </c>
      <c r="R69" s="49">
        <v>2</v>
      </c>
      <c r="S69" s="48" t="s">
        <v>70</v>
      </c>
      <c r="T69" s="185">
        <v>20662</v>
      </c>
      <c r="U69" s="61">
        <v>6096</v>
      </c>
      <c r="V69">
        <v>3.3894356955380576</v>
      </c>
      <c r="X69" s="157">
        <v>1.2461</v>
      </c>
      <c r="Y69">
        <f t="shared" si="23"/>
        <v>7596.2255999999998</v>
      </c>
      <c r="AC69" s="16"/>
      <c r="AD69" s="16"/>
      <c r="AE69" s="16"/>
      <c r="AF69" s="16"/>
      <c r="AG69" s="16"/>
      <c r="AH69" s="16"/>
      <c r="AI69" s="16"/>
      <c r="AJ69" s="16"/>
      <c r="AK69" s="16"/>
      <c r="AL69" s="16"/>
      <c r="AM69" s="16"/>
    </row>
    <row r="70" spans="1:39">
      <c r="A70" s="48">
        <v>4</v>
      </c>
      <c r="B70" s="48">
        <v>1</v>
      </c>
      <c r="C70" s="48" t="s">
        <v>71</v>
      </c>
      <c r="D70" s="103">
        <f t="shared" ref="D70:I71" si="41">$T70*D36</f>
        <v>122351.7551172651</v>
      </c>
      <c r="E70" s="103">
        <f t="shared" si="41"/>
        <v>132656.89448934863</v>
      </c>
      <c r="F70" s="103">
        <f t="shared" si="41"/>
        <v>144258.3418802777</v>
      </c>
      <c r="G70" s="103">
        <f t="shared" si="41"/>
        <v>152699.15872936742</v>
      </c>
      <c r="H70" s="103">
        <f t="shared" si="41"/>
        <v>160431.20172977046</v>
      </c>
      <c r="I70" s="103">
        <f t="shared" si="41"/>
        <v>162197.38154955572</v>
      </c>
      <c r="J70" s="103">
        <f t="shared" ref="J70" si="42">$T70*J36</f>
        <v>161209.26650441499</v>
      </c>
      <c r="K70" s="103"/>
      <c r="L70" s="103"/>
      <c r="M70" s="103"/>
      <c r="N70" s="52">
        <f t="shared" si="22"/>
        <v>147972</v>
      </c>
      <c r="P70" s="13"/>
      <c r="Q70" s="48">
        <v>4</v>
      </c>
      <c r="R70" s="48">
        <v>1</v>
      </c>
      <c r="S70" s="48" t="s">
        <v>71</v>
      </c>
      <c r="T70" s="185">
        <v>147972</v>
      </c>
      <c r="U70" s="61">
        <v>56028</v>
      </c>
      <c r="V70">
        <v>2.6410366245448702</v>
      </c>
      <c r="X70" s="157">
        <v>2.6455000000000002</v>
      </c>
      <c r="Y70">
        <f t="shared" si="23"/>
        <v>148222.07400000002</v>
      </c>
      <c r="AC70" s="16"/>
      <c r="AD70" s="16"/>
      <c r="AE70" s="16"/>
      <c r="AF70" s="16"/>
      <c r="AG70" s="16"/>
      <c r="AH70" s="16"/>
      <c r="AI70" s="16"/>
      <c r="AJ70" s="16"/>
      <c r="AK70" s="16"/>
      <c r="AL70" s="16"/>
      <c r="AM70" s="16"/>
    </row>
    <row r="71" spans="1:39">
      <c r="A71" s="49">
        <v>4</v>
      </c>
      <c r="B71" s="49">
        <v>2</v>
      </c>
      <c r="C71" s="48" t="s">
        <v>71</v>
      </c>
      <c r="D71" s="103">
        <f t="shared" si="41"/>
        <v>84514.583934576032</v>
      </c>
      <c r="E71" s="103">
        <f t="shared" si="41"/>
        <v>89136.560213191493</v>
      </c>
      <c r="F71" s="103">
        <f t="shared" si="41"/>
        <v>93644.524743291942</v>
      </c>
      <c r="G71" s="103">
        <f t="shared" si="41"/>
        <v>95649.106308465562</v>
      </c>
      <c r="H71" s="103">
        <f t="shared" si="41"/>
        <v>102159.40217186103</v>
      </c>
      <c r="I71" s="103">
        <f t="shared" si="41"/>
        <v>109293.01226562477</v>
      </c>
      <c r="J71" s="103">
        <f t="shared" ref="J71" si="43">$T71*J37</f>
        <v>110972.81036298916</v>
      </c>
      <c r="K71" s="103"/>
      <c r="L71" s="103"/>
      <c r="M71" s="103"/>
      <c r="N71" s="52">
        <f t="shared" si="22"/>
        <v>97910.000000000015</v>
      </c>
      <c r="P71" s="13"/>
      <c r="Q71" s="49">
        <v>4</v>
      </c>
      <c r="R71" s="49">
        <v>2</v>
      </c>
      <c r="S71" s="48" t="s">
        <v>71</v>
      </c>
      <c r="T71" s="185">
        <v>97910</v>
      </c>
      <c r="U71" s="61">
        <v>56028</v>
      </c>
      <c r="V71">
        <v>1.7475190975940602</v>
      </c>
      <c r="X71" s="157">
        <v>1.9596</v>
      </c>
      <c r="Y71">
        <f t="shared" si="23"/>
        <v>109792.4688</v>
      </c>
      <c r="AC71" s="16"/>
      <c r="AD71" s="16"/>
      <c r="AE71" s="16"/>
      <c r="AF71" s="16"/>
      <c r="AG71" s="16"/>
      <c r="AH71" s="16"/>
      <c r="AI71" s="16"/>
      <c r="AJ71" s="16"/>
      <c r="AK71" s="16"/>
      <c r="AL71" s="16"/>
      <c r="AM71" s="16"/>
    </row>
    <row r="72" spans="1:39">
      <c r="A72" s="48">
        <v>4</v>
      </c>
      <c r="B72" s="48">
        <v>1</v>
      </c>
      <c r="C72" s="48" t="s">
        <v>72</v>
      </c>
      <c r="D72" s="103">
        <f t="shared" ref="D72:I73" si="44">$T72*D36</f>
        <v>45296.079643979261</v>
      </c>
      <c r="E72" s="103">
        <f t="shared" si="44"/>
        <v>49111.165200314972</v>
      </c>
      <c r="F72" s="103">
        <f t="shared" si="44"/>
        <v>53406.159452757907</v>
      </c>
      <c r="G72" s="103">
        <f t="shared" si="44"/>
        <v>56531.050566008947</v>
      </c>
      <c r="H72" s="103">
        <f t="shared" si="44"/>
        <v>59393.545143395742</v>
      </c>
      <c r="I72" s="103">
        <f t="shared" si="44"/>
        <v>60047.405986715137</v>
      </c>
      <c r="J72" s="103">
        <f t="shared" ref="J72" si="45">$T72*J36</f>
        <v>59681.594006828032</v>
      </c>
      <c r="K72" s="103"/>
      <c r="L72" s="103"/>
      <c r="M72" s="103"/>
      <c r="N72" s="52">
        <f t="shared" si="22"/>
        <v>54781</v>
      </c>
      <c r="O72" s="13"/>
      <c r="P72" s="13"/>
      <c r="Q72" s="48">
        <v>4</v>
      </c>
      <c r="R72" s="48">
        <v>1</v>
      </c>
      <c r="S72" s="48" t="s">
        <v>72</v>
      </c>
      <c r="T72" s="185">
        <v>54781</v>
      </c>
      <c r="U72" s="61">
        <v>42147</v>
      </c>
      <c r="V72">
        <v>1.2997603625406315</v>
      </c>
      <c r="X72" s="157">
        <v>1.2738</v>
      </c>
      <c r="Y72">
        <f t="shared" si="23"/>
        <v>53686.848600000005</v>
      </c>
      <c r="AC72" s="16"/>
      <c r="AD72" s="16"/>
      <c r="AE72" s="16"/>
      <c r="AF72" s="16"/>
      <c r="AG72" s="16"/>
      <c r="AH72" s="16"/>
      <c r="AI72" s="16"/>
      <c r="AJ72" s="16"/>
      <c r="AK72" s="16"/>
      <c r="AL72" s="16"/>
      <c r="AM72" s="16"/>
    </row>
    <row r="73" spans="1:39">
      <c r="A73" s="49">
        <v>4</v>
      </c>
      <c r="B73" s="49">
        <v>2</v>
      </c>
      <c r="C73" s="48" t="s">
        <v>72</v>
      </c>
      <c r="D73" s="103">
        <f t="shared" si="44"/>
        <v>34057.020826664258</v>
      </c>
      <c r="E73" s="103">
        <f t="shared" si="44"/>
        <v>35919.548393539684</v>
      </c>
      <c r="F73" s="103">
        <f t="shared" si="44"/>
        <v>37736.13240472458</v>
      </c>
      <c r="G73" s="103">
        <f t="shared" si="44"/>
        <v>38543.922882243984</v>
      </c>
      <c r="H73" s="103">
        <f t="shared" si="44"/>
        <v>41167.390590243871</v>
      </c>
      <c r="I73" s="103">
        <f t="shared" si="44"/>
        <v>44042.036553367638</v>
      </c>
      <c r="J73" s="103">
        <f t="shared" ref="J73" si="46">$T73*J37</f>
        <v>44718.948349215985</v>
      </c>
      <c r="K73" s="103"/>
      <c r="L73" s="103"/>
      <c r="M73" s="103"/>
      <c r="N73" s="52">
        <f t="shared" si="22"/>
        <v>39454.999999999993</v>
      </c>
      <c r="O73" s="13"/>
      <c r="P73" s="13"/>
      <c r="Q73" s="49">
        <v>4</v>
      </c>
      <c r="R73" s="49">
        <v>2</v>
      </c>
      <c r="S73" s="48" t="s">
        <v>72</v>
      </c>
      <c r="T73" s="185">
        <v>39455</v>
      </c>
      <c r="U73" s="61">
        <v>42147</v>
      </c>
      <c r="V73">
        <v>0.93612831280992714</v>
      </c>
      <c r="X73" s="157">
        <v>1.2461</v>
      </c>
      <c r="Y73">
        <f t="shared" si="23"/>
        <v>52519.376700000001</v>
      </c>
      <c r="AC73" s="16"/>
      <c r="AD73" s="16"/>
      <c r="AE73" s="16"/>
      <c r="AF73" s="16"/>
      <c r="AG73" s="16"/>
      <c r="AH73" s="16"/>
      <c r="AI73" s="16"/>
      <c r="AJ73" s="16"/>
      <c r="AK73" s="16"/>
      <c r="AL73" s="16"/>
      <c r="AM73" s="16"/>
    </row>
    <row r="74" spans="1:39">
      <c r="A74" s="48">
        <v>4</v>
      </c>
      <c r="B74" s="48">
        <v>1</v>
      </c>
      <c r="C74" s="48">
        <v>1800</v>
      </c>
      <c r="D74" s="103">
        <f t="shared" ref="D74:I77" si="47">$T74*D36</f>
        <v>363307.94724977971</v>
      </c>
      <c r="E74" s="103">
        <f t="shared" si="47"/>
        <v>393907.74557556806</v>
      </c>
      <c r="F74" s="103">
        <f t="shared" si="47"/>
        <v>428356.7653929388</v>
      </c>
      <c r="G74" s="103">
        <f t="shared" si="47"/>
        <v>453420.69553121109</v>
      </c>
      <c r="H74" s="103">
        <f t="shared" si="47"/>
        <v>476380.01203493535</v>
      </c>
      <c r="I74" s="103">
        <f t="shared" si="47"/>
        <v>481624.45797022409</v>
      </c>
      <c r="J74" s="103">
        <f t="shared" ref="J74" si="48">$T74*J36</f>
        <v>478690.37624534289</v>
      </c>
      <c r="K74" s="103"/>
      <c r="L74" s="103"/>
      <c r="M74" s="103"/>
      <c r="N74" s="52">
        <f t="shared" si="22"/>
        <v>439384</v>
      </c>
      <c r="O74" s="13"/>
      <c r="P74" s="13"/>
      <c r="Q74" s="48">
        <v>4</v>
      </c>
      <c r="R74" s="48">
        <v>1</v>
      </c>
      <c r="S74" s="48">
        <v>1800</v>
      </c>
      <c r="T74" s="53">
        <v>439384</v>
      </c>
      <c r="U74" s="61">
        <v>257593</v>
      </c>
      <c r="V74">
        <v>1.7057295811609787</v>
      </c>
      <c r="X74">
        <v>1.8164808722820154</v>
      </c>
      <c r="Y74">
        <f t="shared" si="23"/>
        <v>467912.75733374117</v>
      </c>
      <c r="AC74" s="16"/>
      <c r="AD74" s="16"/>
      <c r="AE74" s="16"/>
      <c r="AF74" s="16"/>
      <c r="AG74" s="16"/>
      <c r="AH74" s="16"/>
      <c r="AI74" s="16"/>
      <c r="AJ74" s="16"/>
      <c r="AK74" s="16"/>
      <c r="AL74" s="16"/>
      <c r="AM74" s="16"/>
    </row>
    <row r="75" spans="1:39">
      <c r="A75" s="49">
        <v>4</v>
      </c>
      <c r="B75" s="49">
        <v>2</v>
      </c>
      <c r="C75" s="49">
        <v>1800</v>
      </c>
      <c r="D75" s="103">
        <f t="shared" si="47"/>
        <v>19194.676774110583</v>
      </c>
      <c r="E75" s="103">
        <f t="shared" si="47"/>
        <v>20244.404958234492</v>
      </c>
      <c r="F75" s="103">
        <f t="shared" si="47"/>
        <v>21268.239165729578</v>
      </c>
      <c r="G75" s="103">
        <f t="shared" si="47"/>
        <v>21723.513195601558</v>
      </c>
      <c r="H75" s="103">
        <f t="shared" si="47"/>
        <v>23202.110367640424</v>
      </c>
      <c r="I75" s="103">
        <f t="shared" si="47"/>
        <v>24822.272635590831</v>
      </c>
      <c r="J75" s="103">
        <f t="shared" ref="J75" si="49">$T75*J37</f>
        <v>25203.782903092531</v>
      </c>
      <c r="K75" s="103"/>
      <c r="L75" s="103"/>
      <c r="M75" s="103"/>
      <c r="N75" s="52">
        <f t="shared" si="22"/>
        <v>22237</v>
      </c>
      <c r="O75" s="13"/>
      <c r="P75" s="13"/>
      <c r="Q75" s="49">
        <v>4</v>
      </c>
      <c r="R75" s="49">
        <v>2</v>
      </c>
      <c r="S75" s="49">
        <v>1800</v>
      </c>
      <c r="T75" s="53">
        <v>22237</v>
      </c>
      <c r="U75" s="61">
        <v>257593</v>
      </c>
      <c r="V75">
        <v>8.6326103582007277E-2</v>
      </c>
      <c r="X75">
        <v>0.12581131075046795</v>
      </c>
      <c r="Y75">
        <f t="shared" si="23"/>
        <v>32408.112970145288</v>
      </c>
      <c r="AC75" s="16"/>
      <c r="AD75" s="16"/>
      <c r="AE75" s="16"/>
      <c r="AF75" s="16"/>
      <c r="AG75" s="16"/>
      <c r="AH75" s="16"/>
      <c r="AI75" s="16"/>
      <c r="AJ75" s="16"/>
      <c r="AK75" s="16"/>
      <c r="AL75" s="16"/>
      <c r="AM75" s="16"/>
    </row>
    <row r="76" spans="1:39">
      <c r="A76" s="48">
        <v>5</v>
      </c>
      <c r="B76" s="48">
        <v>1</v>
      </c>
      <c r="C76" s="48">
        <v>600</v>
      </c>
      <c r="D76" s="7">
        <f t="shared" si="47"/>
        <v>0</v>
      </c>
      <c r="E76" s="7">
        <f t="shared" si="47"/>
        <v>0</v>
      </c>
      <c r="F76" s="7">
        <f t="shared" si="47"/>
        <v>0</v>
      </c>
      <c r="G76" s="7">
        <f t="shared" si="47"/>
        <v>0</v>
      </c>
      <c r="H76" s="7">
        <f t="shared" si="47"/>
        <v>0</v>
      </c>
      <c r="I76" s="7">
        <f t="shared" si="47"/>
        <v>0</v>
      </c>
      <c r="J76" s="7">
        <f t="shared" ref="J76" si="50">$T76*J38</f>
        <v>0</v>
      </c>
      <c r="K76" s="7"/>
      <c r="L76" s="7"/>
      <c r="M76" s="7"/>
      <c r="N76" s="52">
        <f t="shared" si="22"/>
        <v>0</v>
      </c>
      <c r="O76" s="13"/>
      <c r="P76" s="13"/>
      <c r="Q76" s="48">
        <v>5</v>
      </c>
      <c r="R76" s="48">
        <v>1</v>
      </c>
      <c r="S76" s="48">
        <v>600</v>
      </c>
      <c r="T76" s="53">
        <v>0</v>
      </c>
      <c r="U76" s="61">
        <v>19917</v>
      </c>
      <c r="V76">
        <v>0</v>
      </c>
      <c r="X76">
        <v>0</v>
      </c>
      <c r="Y76">
        <f t="shared" si="23"/>
        <v>0</v>
      </c>
      <c r="AC76" s="16"/>
      <c r="AD76" s="16"/>
      <c r="AE76" s="16"/>
      <c r="AF76" s="16"/>
      <c r="AG76" s="16"/>
      <c r="AH76" s="16"/>
      <c r="AI76" s="16"/>
      <c r="AJ76" s="16"/>
      <c r="AK76" s="16"/>
      <c r="AL76" s="16"/>
      <c r="AM76" s="16"/>
    </row>
    <row r="77" spans="1:39">
      <c r="A77" s="49">
        <v>5</v>
      </c>
      <c r="B77" s="49">
        <v>2</v>
      </c>
      <c r="C77" s="49">
        <v>600</v>
      </c>
      <c r="D77" s="7">
        <f t="shared" si="47"/>
        <v>44495.97163933824</v>
      </c>
      <c r="E77" s="7">
        <f t="shared" si="47"/>
        <v>47543.490854295633</v>
      </c>
      <c r="F77" s="7">
        <f t="shared" si="47"/>
        <v>51513.539128745513</v>
      </c>
      <c r="G77" s="7">
        <f t="shared" si="47"/>
        <v>49139.972347094677</v>
      </c>
      <c r="H77" s="7">
        <f t="shared" si="47"/>
        <v>52312.913203227959</v>
      </c>
      <c r="I77" s="7">
        <f t="shared" si="47"/>
        <v>55781.652689001952</v>
      </c>
      <c r="J77" s="7">
        <f t="shared" ref="J77" si="51">$T77*J39</f>
        <v>58970.460138296025</v>
      </c>
      <c r="K77" s="7"/>
      <c r="L77" s="7"/>
      <c r="M77" s="7"/>
      <c r="N77" s="52">
        <f t="shared" si="22"/>
        <v>51394</v>
      </c>
      <c r="O77" s="13"/>
      <c r="P77" s="13"/>
      <c r="Q77" s="49">
        <v>5</v>
      </c>
      <c r="R77" s="49">
        <v>2</v>
      </c>
      <c r="S77" s="49">
        <v>600</v>
      </c>
      <c r="T77" s="53">
        <v>51394</v>
      </c>
      <c r="U77" s="61">
        <v>19917</v>
      </c>
      <c r="V77">
        <v>2.5804086960887682</v>
      </c>
      <c r="X77">
        <v>2.5804999999999998</v>
      </c>
      <c r="Y77">
        <f t="shared" si="23"/>
        <v>51395.818499999994</v>
      </c>
      <c r="AC77" s="16"/>
      <c r="AD77" s="16"/>
      <c r="AE77" s="16"/>
      <c r="AF77" s="16"/>
      <c r="AG77" s="16"/>
      <c r="AH77" s="16"/>
      <c r="AI77" s="16"/>
      <c r="AJ77" s="16"/>
      <c r="AK77" s="16"/>
      <c r="AL77" s="16"/>
      <c r="AM77" s="16"/>
    </row>
    <row r="78" spans="1:39">
      <c r="A78" s="48">
        <v>5</v>
      </c>
      <c r="B78" s="48">
        <v>1</v>
      </c>
      <c r="C78" s="48">
        <v>1200</v>
      </c>
      <c r="D78" s="7">
        <f t="shared" ref="D78:I79" si="52">$T78*D38</f>
        <v>30423.546847011654</v>
      </c>
      <c r="E78" s="7">
        <f t="shared" si="52"/>
        <v>39588.046670421842</v>
      </c>
      <c r="F78" s="7">
        <f t="shared" si="52"/>
        <v>44505.542277410823</v>
      </c>
      <c r="G78" s="7">
        <f t="shared" si="52"/>
        <v>48118.373386920044</v>
      </c>
      <c r="H78" s="7">
        <f t="shared" si="52"/>
        <v>47445.647025050399</v>
      </c>
      <c r="I78" s="7">
        <f t="shared" si="52"/>
        <v>49892.38185779722</v>
      </c>
      <c r="J78" s="7">
        <f t="shared" ref="J78" si="53">$T78*J38</f>
        <v>48523.461935388063</v>
      </c>
      <c r="K78" s="7"/>
      <c r="L78" s="7"/>
      <c r="M78" s="7"/>
      <c r="N78" s="52">
        <f t="shared" si="22"/>
        <v>44071.000000000007</v>
      </c>
      <c r="O78" s="13"/>
      <c r="P78" s="13"/>
      <c r="Q78" s="48">
        <v>5</v>
      </c>
      <c r="R78" s="48">
        <v>1</v>
      </c>
      <c r="S78" s="48">
        <v>1200</v>
      </c>
      <c r="T78" s="53">
        <v>44071</v>
      </c>
      <c r="U78" s="61">
        <v>52459</v>
      </c>
      <c r="V78">
        <v>0.84010370003240631</v>
      </c>
      <c r="X78">
        <v>0.84009999999999996</v>
      </c>
      <c r="Y78">
        <f t="shared" si="23"/>
        <v>44070.805899999999</v>
      </c>
      <c r="AC78" s="16"/>
      <c r="AD78" s="16"/>
      <c r="AE78" s="16"/>
      <c r="AF78" s="16"/>
      <c r="AG78" s="16"/>
      <c r="AH78" s="16"/>
      <c r="AI78" s="16"/>
      <c r="AJ78" s="16"/>
      <c r="AK78" s="16"/>
      <c r="AL78" s="16"/>
      <c r="AM78" s="16"/>
    </row>
    <row r="79" spans="1:39">
      <c r="A79" s="49">
        <v>5</v>
      </c>
      <c r="B79" s="49">
        <v>2</v>
      </c>
      <c r="C79" s="49">
        <v>1200</v>
      </c>
      <c r="D79" s="7">
        <f t="shared" si="52"/>
        <v>90731.298203831757</v>
      </c>
      <c r="E79" s="7">
        <f t="shared" si="52"/>
        <v>96945.464666257147</v>
      </c>
      <c r="F79" s="7">
        <f t="shared" si="52"/>
        <v>105040.75106189719</v>
      </c>
      <c r="G79" s="7">
        <f t="shared" si="52"/>
        <v>100200.8343786917</v>
      </c>
      <c r="H79" s="7">
        <f t="shared" si="52"/>
        <v>106670.74687626338</v>
      </c>
      <c r="I79" s="7">
        <f t="shared" si="52"/>
        <v>113743.81945070119</v>
      </c>
      <c r="J79" s="7">
        <f t="shared" ref="J79" si="54">$T79*J39</f>
        <v>120246.08536235764</v>
      </c>
      <c r="K79" s="7"/>
      <c r="L79" s="7"/>
      <c r="M79" s="7"/>
      <c r="N79" s="52">
        <f t="shared" si="22"/>
        <v>104797.00000000001</v>
      </c>
      <c r="O79" s="13"/>
      <c r="P79" s="13"/>
      <c r="Q79" s="49">
        <v>5</v>
      </c>
      <c r="R79" s="49">
        <v>2</v>
      </c>
      <c r="S79" s="49">
        <v>1200</v>
      </c>
      <c r="T79" s="53">
        <v>104797</v>
      </c>
      <c r="U79" s="61">
        <v>52459</v>
      </c>
      <c r="V79">
        <v>1.997693436779199</v>
      </c>
      <c r="X79">
        <v>1.9977</v>
      </c>
      <c r="Y79">
        <f t="shared" si="23"/>
        <v>104797.3443</v>
      </c>
      <c r="AC79" s="16"/>
      <c r="AD79" s="16"/>
      <c r="AE79" s="16"/>
      <c r="AF79" s="16"/>
      <c r="AG79" s="16"/>
      <c r="AH79" s="16"/>
      <c r="AI79" s="16"/>
      <c r="AJ79" s="16"/>
      <c r="AK79" s="16"/>
      <c r="AL79" s="16"/>
      <c r="AM79" s="16"/>
    </row>
    <row r="80" spans="1:39">
      <c r="A80" s="48">
        <v>5</v>
      </c>
      <c r="B80" s="48">
        <v>1</v>
      </c>
      <c r="C80" s="48">
        <v>1800</v>
      </c>
      <c r="D80" s="7">
        <f t="shared" ref="D80:I81" si="55">$T80*D38</f>
        <v>58029.16539129585</v>
      </c>
      <c r="E80" s="7">
        <f t="shared" si="55"/>
        <v>75509.319124042115</v>
      </c>
      <c r="F80" s="7">
        <f t="shared" si="55"/>
        <v>84888.835829437812</v>
      </c>
      <c r="G80" s="7">
        <f t="shared" si="55"/>
        <v>91779.86582797076</v>
      </c>
      <c r="H80" s="7">
        <f t="shared" si="55"/>
        <v>90496.723217665509</v>
      </c>
      <c r="I80" s="7">
        <f t="shared" si="55"/>
        <v>95163.568309465045</v>
      </c>
      <c r="J80" s="7">
        <f t="shared" ref="J80" si="56">$T80*J38</f>
        <v>92552.52230012299</v>
      </c>
      <c r="K80" s="7"/>
      <c r="L80" s="7"/>
      <c r="M80" s="7"/>
      <c r="N80" s="52">
        <f t="shared" si="22"/>
        <v>84060.000000000015</v>
      </c>
      <c r="O80" s="13"/>
      <c r="P80" s="13"/>
      <c r="Q80" s="48">
        <v>5</v>
      </c>
      <c r="R80" s="48">
        <v>1</v>
      </c>
      <c r="S80" s="48">
        <v>1800</v>
      </c>
      <c r="T80" s="50">
        <v>84060</v>
      </c>
      <c r="U80" s="61">
        <v>73174</v>
      </c>
      <c r="V80">
        <v>1.1487686883319213</v>
      </c>
      <c r="X80">
        <v>1.1488</v>
      </c>
      <c r="Y80">
        <f t="shared" si="23"/>
        <v>84062.291200000007</v>
      </c>
      <c r="AC80" s="16"/>
      <c r="AD80" s="16"/>
      <c r="AE80" s="16"/>
      <c r="AF80" s="16"/>
      <c r="AG80" s="16"/>
      <c r="AH80" s="16"/>
      <c r="AI80" s="16"/>
      <c r="AJ80" s="16"/>
      <c r="AK80" s="16"/>
      <c r="AL80" s="16"/>
      <c r="AM80" s="16"/>
    </row>
    <row r="81" spans="1:39">
      <c r="A81" s="49">
        <v>5</v>
      </c>
      <c r="B81" s="49">
        <v>2</v>
      </c>
      <c r="C81" s="49">
        <v>1800</v>
      </c>
      <c r="D81" s="7">
        <f t="shared" si="55"/>
        <v>17953.709847160313</v>
      </c>
      <c r="E81" s="7">
        <f t="shared" si="55"/>
        <v>19183.355447046903</v>
      </c>
      <c r="F81" s="7">
        <f t="shared" si="55"/>
        <v>20785.232924325715</v>
      </c>
      <c r="G81" s="7">
        <f t="shared" si="55"/>
        <v>19827.52084993778</v>
      </c>
      <c r="H81" s="7">
        <f t="shared" si="55"/>
        <v>21107.772913089819</v>
      </c>
      <c r="I81" s="7">
        <f t="shared" si="55"/>
        <v>22507.376966413074</v>
      </c>
      <c r="J81" s="7">
        <f t="shared" ref="J81" si="57">$T81*J39</f>
        <v>23794.031052026396</v>
      </c>
      <c r="K81" s="7"/>
      <c r="L81" s="7"/>
      <c r="M81" s="7"/>
      <c r="N81" s="52">
        <f t="shared" si="22"/>
        <v>20737</v>
      </c>
      <c r="O81" s="13"/>
      <c r="P81" s="13"/>
      <c r="Q81" s="49">
        <v>5</v>
      </c>
      <c r="R81" s="49">
        <v>2</v>
      </c>
      <c r="S81" s="49">
        <v>1800</v>
      </c>
      <c r="T81" s="50">
        <v>20737</v>
      </c>
      <c r="U81" s="61">
        <v>73174</v>
      </c>
      <c r="V81">
        <v>0.28339300844562276</v>
      </c>
      <c r="X81" s="3">
        <v>0.28339999999999999</v>
      </c>
      <c r="Y81">
        <f t="shared" si="23"/>
        <v>20737.511599999998</v>
      </c>
      <c r="AC81" s="16"/>
      <c r="AD81" s="16"/>
      <c r="AE81" s="16"/>
      <c r="AF81" s="16"/>
      <c r="AG81" s="16"/>
      <c r="AH81" s="16"/>
      <c r="AI81" s="16"/>
      <c r="AJ81" s="16"/>
      <c r="AK81" s="16"/>
      <c r="AL81" s="16"/>
      <c r="AM81" s="16"/>
    </row>
    <row r="82" spans="1:39">
      <c r="B82" s="3"/>
      <c r="C82" s="3"/>
      <c r="D82" s="3"/>
      <c r="E82" s="3"/>
      <c r="F82" s="3"/>
      <c r="G82" s="3"/>
      <c r="H82" s="3"/>
      <c r="I82" s="3"/>
      <c r="J82" s="3"/>
      <c r="K82" s="3"/>
      <c r="L82" s="3"/>
      <c r="M82" s="3"/>
      <c r="N82" s="3"/>
      <c r="O82" s="13"/>
      <c r="P82" s="13"/>
      <c r="V82" s="3"/>
      <c r="W82" s="3"/>
      <c r="Y82" s="3"/>
      <c r="AC82" s="16"/>
      <c r="AD82" s="16"/>
      <c r="AE82" s="16"/>
      <c r="AF82" s="16"/>
      <c r="AG82" s="16"/>
      <c r="AH82" s="16"/>
      <c r="AI82" s="16"/>
      <c r="AJ82" s="16"/>
      <c r="AK82" s="16"/>
      <c r="AL82" s="16"/>
      <c r="AM82" s="16"/>
    </row>
    <row r="83" spans="1:39">
      <c r="B83" s="3"/>
      <c r="C83" s="3"/>
      <c r="D83" s="51">
        <f>SUM(D48:D81)</f>
        <v>5668963.2564938422</v>
      </c>
      <c r="E83" s="51">
        <f t="shared" ref="E83:I83" si="58">SUM(E48:E81)</f>
        <v>5893843.7414517561</v>
      </c>
      <c r="F83" s="51">
        <f t="shared" si="58"/>
        <v>5928242.628106514</v>
      </c>
      <c r="G83" s="51">
        <f t="shared" si="58"/>
        <v>5681512.8285312951</v>
      </c>
      <c r="H83" s="51">
        <f t="shared" si="58"/>
        <v>5532932.9970654314</v>
      </c>
      <c r="I83" s="51">
        <f t="shared" si="58"/>
        <v>5505023.9791303119</v>
      </c>
      <c r="J83" s="51">
        <f t="shared" ref="J83" si="59">SUM(J48:J81)</f>
        <v>5446720.5692208521</v>
      </c>
      <c r="K83" s="51"/>
      <c r="L83" s="51"/>
      <c r="M83" s="51"/>
      <c r="N83" s="52">
        <f>SUM(N48:N81)</f>
        <v>5665320</v>
      </c>
      <c r="O83" s="13"/>
      <c r="P83" s="13"/>
      <c r="T83" s="52">
        <f>SUM(T48:T81)</f>
        <v>5665320</v>
      </c>
      <c r="W83" s="3"/>
      <c r="AC83" s="16"/>
      <c r="AD83" s="16"/>
      <c r="AE83" s="16"/>
      <c r="AF83" s="16"/>
      <c r="AG83" s="16"/>
      <c r="AH83" s="16"/>
      <c r="AI83" s="16"/>
      <c r="AJ83" s="16"/>
      <c r="AK83" s="16"/>
      <c r="AL83" s="16"/>
      <c r="AM83" s="16"/>
    </row>
    <row r="84" spans="1:39">
      <c r="B84" s="3"/>
      <c r="C84" s="3"/>
      <c r="D84" s="3">
        <f>D83/$N83</f>
        <v>1.0006430804427362</v>
      </c>
      <c r="E84" s="3">
        <f t="shared" ref="E84:I84" si="60">E83/$N83</f>
        <v>1.0403373051216447</v>
      </c>
      <c r="F84" s="3">
        <f t="shared" si="60"/>
        <v>1.046409139837911</v>
      </c>
      <c r="G84" s="3">
        <f t="shared" si="60"/>
        <v>1.0028582372277814</v>
      </c>
      <c r="H84" s="3">
        <f t="shared" si="60"/>
        <v>0.97663203438913093</v>
      </c>
      <c r="I84" s="3">
        <f t="shared" si="60"/>
        <v>0.97170574285835787</v>
      </c>
      <c r="J84" s="3">
        <f t="shared" ref="J84" si="61">J83/$N83</f>
        <v>0.96141446012243825</v>
      </c>
      <c r="K84" s="3"/>
      <c r="L84" s="3"/>
      <c r="M84" s="3"/>
      <c r="N84" s="3"/>
      <c r="O84" s="13"/>
      <c r="P84" s="13"/>
      <c r="Q84" s="13"/>
      <c r="R84" s="13"/>
      <c r="AC84" s="16"/>
      <c r="AD84" s="16"/>
      <c r="AE84" s="16"/>
      <c r="AF84" s="16"/>
      <c r="AG84" s="16"/>
      <c r="AH84" s="16"/>
      <c r="AI84" s="16"/>
      <c r="AJ84" s="16"/>
      <c r="AK84" s="16"/>
      <c r="AL84" s="16"/>
      <c r="AM84" s="16"/>
    </row>
    <row r="85" spans="1:39">
      <c r="D85" s="66" t="s">
        <v>88</v>
      </c>
      <c r="E85" s="66"/>
      <c r="F85" s="33"/>
    </row>
    <row r="86" spans="1:39">
      <c r="D86" s="35" t="s">
        <v>74</v>
      </c>
      <c r="E86" s="33"/>
      <c r="F86" s="35"/>
      <c r="G86" s="33"/>
      <c r="H86" s="33"/>
      <c r="I86" s="33"/>
      <c r="J86" s="33"/>
      <c r="K86" s="35"/>
      <c r="L86" s="33"/>
      <c r="M86" s="33"/>
      <c r="N86" s="33"/>
      <c r="Z86" s="34"/>
      <c r="AA86" s="40"/>
    </row>
    <row r="87" spans="1:39">
      <c r="D87" s="33" t="s">
        <v>50</v>
      </c>
      <c r="E87" s="33"/>
      <c r="F87" s="33"/>
      <c r="G87" s="33"/>
      <c r="H87" s="33"/>
      <c r="I87" s="33"/>
      <c r="J87" s="33"/>
      <c r="K87" s="35"/>
      <c r="L87" s="33"/>
      <c r="M87" s="33"/>
      <c r="N87" s="33"/>
      <c r="Q87" s="98" t="s">
        <v>128</v>
      </c>
      <c r="Z87" s="34"/>
      <c r="AA87" s="41"/>
    </row>
    <row r="88" spans="1:39">
      <c r="B88" s="2" t="s">
        <v>1</v>
      </c>
      <c r="C88" s="1" t="s">
        <v>2</v>
      </c>
      <c r="D88" s="1" t="s">
        <v>34</v>
      </c>
      <c r="E88" s="1" t="s">
        <v>35</v>
      </c>
      <c r="F88" s="1" t="s">
        <v>38</v>
      </c>
      <c r="G88" s="1" t="s">
        <v>39</v>
      </c>
      <c r="H88" s="1" t="s">
        <v>40</v>
      </c>
      <c r="I88" s="1" t="s">
        <v>41</v>
      </c>
      <c r="J88" s="1" t="s">
        <v>42</v>
      </c>
      <c r="K88" s="86"/>
      <c r="L88" s="86"/>
      <c r="M88" s="86"/>
      <c r="N88" s="32" t="s">
        <v>36</v>
      </c>
      <c r="Q88" s="67" t="s">
        <v>86</v>
      </c>
      <c r="Z88" s="34"/>
      <c r="AA88" s="42"/>
    </row>
    <row r="89" spans="1:39">
      <c r="A89" s="48">
        <v>1</v>
      </c>
      <c r="B89" s="48">
        <v>1</v>
      </c>
      <c r="C89" s="48">
        <v>600</v>
      </c>
      <c r="D89" s="7">
        <f>D48/$U48</f>
        <v>2.9741298590828475</v>
      </c>
      <c r="E89" s="7">
        <f t="shared" ref="D89:I104" si="62">E48/$U48</f>
        <v>3.1744875927794909</v>
      </c>
      <c r="F89" s="7">
        <f t="shared" si="62"/>
        <v>3.2512626300065253</v>
      </c>
      <c r="G89" s="7">
        <f t="shared" si="62"/>
        <v>3.0519786934041009</v>
      </c>
      <c r="H89" s="7">
        <f t="shared" si="62"/>
        <v>2.8391355222203427</v>
      </c>
      <c r="I89" s="7">
        <f>I48/$U48</f>
        <v>2.711199436989348</v>
      </c>
      <c r="J89" s="7">
        <f>J48/$U48</f>
        <v>2.6653520840911971</v>
      </c>
      <c r="K89" s="7"/>
      <c r="L89" s="7"/>
      <c r="M89" s="7"/>
      <c r="N89" s="52">
        <f>AVERAGE(D89:M89)</f>
        <v>2.9525065455105497</v>
      </c>
      <c r="O89" s="7"/>
      <c r="Q89" s="67">
        <v>3.1617064056601984</v>
      </c>
      <c r="Z89" s="34"/>
      <c r="AA89" s="39"/>
    </row>
    <row r="90" spans="1:39">
      <c r="A90" s="49">
        <v>1</v>
      </c>
      <c r="B90" s="49">
        <v>2</v>
      </c>
      <c r="C90" s="49">
        <v>600</v>
      </c>
      <c r="D90" s="7">
        <f t="shared" si="62"/>
        <v>2.8449670918423458</v>
      </c>
      <c r="E90" s="7">
        <f t="shared" si="62"/>
        <v>3.1639194985353645</v>
      </c>
      <c r="F90" s="7">
        <f t="shared" si="62"/>
        <v>3.4299658882059707</v>
      </c>
      <c r="G90" s="7">
        <f t="shared" si="62"/>
        <v>3.5765641249033706</v>
      </c>
      <c r="H90" s="7">
        <f t="shared" si="62"/>
        <v>3.7596598919905753</v>
      </c>
      <c r="I90" s="7">
        <f t="shared" si="62"/>
        <v>3.9023306077736488</v>
      </c>
      <c r="J90" s="7">
        <f t="shared" ref="J90" si="63">J49/$U49</f>
        <v>3.9755460770967903</v>
      </c>
      <c r="K90" s="7"/>
      <c r="L90" s="7"/>
      <c r="M90" s="7"/>
      <c r="N90" s="52">
        <f t="shared" ref="N90:N122" si="64">AVERAGE(D90:M90)</f>
        <v>3.5218504543354383</v>
      </c>
      <c r="Q90" s="67">
        <v>4.0889812022231071</v>
      </c>
      <c r="Z90" s="34"/>
      <c r="AA90" s="40"/>
    </row>
    <row r="91" spans="1:39">
      <c r="A91" s="48">
        <v>1</v>
      </c>
      <c r="B91" s="48">
        <v>1</v>
      </c>
      <c r="C91" s="48">
        <v>1200</v>
      </c>
      <c r="D91" s="7">
        <f t="shared" si="62"/>
        <v>3.0778257016238069</v>
      </c>
      <c r="E91" s="7">
        <f t="shared" si="62"/>
        <v>3.2851690966700442</v>
      </c>
      <c r="F91" s="7">
        <f t="shared" si="62"/>
        <v>3.3646209679791741</v>
      </c>
      <c r="G91" s="7">
        <f t="shared" si="62"/>
        <v>3.1583888089755803</v>
      </c>
      <c r="H91" s="7">
        <f t="shared" si="62"/>
        <v>2.9381246598887936</v>
      </c>
      <c r="I91" s="7">
        <f t="shared" si="62"/>
        <v>2.8057279623853044</v>
      </c>
      <c r="J91" s="7">
        <f t="shared" ref="J91" si="65">J50/$U50</f>
        <v>2.7582820982881455</v>
      </c>
      <c r="K91" s="7"/>
      <c r="L91" s="7"/>
      <c r="M91" s="7"/>
      <c r="N91" s="52">
        <f t="shared" si="64"/>
        <v>3.0554484708301213</v>
      </c>
      <c r="Q91" s="67">
        <v>2.9061144235438343</v>
      </c>
      <c r="Z91" s="34"/>
      <c r="AA91" s="41"/>
    </row>
    <row r="92" spans="1:39">
      <c r="A92" s="49">
        <v>1</v>
      </c>
      <c r="B92" s="49">
        <v>2</v>
      </c>
      <c r="C92" s="49">
        <v>1200</v>
      </c>
      <c r="D92" s="7">
        <f t="shared" si="62"/>
        <v>2.3868877619862272</v>
      </c>
      <c r="E92" s="7">
        <f t="shared" si="62"/>
        <v>2.6544843884549767</v>
      </c>
      <c r="F92" s="7">
        <f t="shared" si="62"/>
        <v>2.8776936035795568</v>
      </c>
      <c r="G92" s="7">
        <f t="shared" si="62"/>
        <v>3.000687482174893</v>
      </c>
      <c r="H92" s="7">
        <f t="shared" si="62"/>
        <v>3.1543022803864664</v>
      </c>
      <c r="I92" s="7">
        <f t="shared" si="62"/>
        <v>3.2740010236418438</v>
      </c>
      <c r="J92" s="7">
        <f t="shared" ref="J92" si="66">J51/$U51</f>
        <v>3.3354277825722312</v>
      </c>
      <c r="K92" s="7"/>
      <c r="L92" s="7"/>
      <c r="M92" s="7"/>
      <c r="N92" s="52">
        <f t="shared" si="64"/>
        <v>2.9547834746851711</v>
      </c>
      <c r="Q92" s="67">
        <v>3.1824694915659006</v>
      </c>
      <c r="Z92" s="34"/>
      <c r="AA92" s="42"/>
    </row>
    <row r="93" spans="1:39">
      <c r="A93" s="48">
        <v>1</v>
      </c>
      <c r="B93" s="48">
        <v>1</v>
      </c>
      <c r="C93" s="48">
        <v>1800</v>
      </c>
      <c r="D93" s="7">
        <f t="shared" si="62"/>
        <v>1.2010580840524574</v>
      </c>
      <c r="E93" s="7">
        <f t="shared" si="62"/>
        <v>1.2819695731805716</v>
      </c>
      <c r="F93" s="7">
        <f t="shared" si="62"/>
        <v>1.3129740294363565</v>
      </c>
      <c r="G93" s="7">
        <f t="shared" si="62"/>
        <v>1.232496177285022</v>
      </c>
      <c r="H93" s="7">
        <f t="shared" si="62"/>
        <v>1.1465426300298776</v>
      </c>
      <c r="I93" s="7">
        <f t="shared" si="62"/>
        <v>1.0948775458912534</v>
      </c>
      <c r="J93" s="7">
        <f t="shared" ref="J93" si="67">J52/$U52</f>
        <v>1.0763627747010971</v>
      </c>
      <c r="K93" s="7"/>
      <c r="L93" s="7"/>
      <c r="M93" s="7"/>
      <c r="N93" s="52">
        <f t="shared" si="64"/>
        <v>1.1923258306538052</v>
      </c>
      <c r="Q93" s="67">
        <v>0.96191299599563163</v>
      </c>
      <c r="Z93" s="38"/>
      <c r="AA93" s="39"/>
    </row>
    <row r="94" spans="1:39">
      <c r="A94" s="49">
        <v>1</v>
      </c>
      <c r="B94" s="49">
        <v>2</v>
      </c>
      <c r="C94" s="49">
        <v>1800</v>
      </c>
      <c r="D94" s="7">
        <f t="shared" si="62"/>
        <v>0.17219312344498613</v>
      </c>
      <c r="E94" s="7">
        <f t="shared" si="62"/>
        <v>0.1914978849293098</v>
      </c>
      <c r="F94" s="7">
        <f t="shared" si="62"/>
        <v>0.20760048202085543</v>
      </c>
      <c r="G94" s="7">
        <f t="shared" si="62"/>
        <v>0.21647341708602191</v>
      </c>
      <c r="H94" s="7">
        <f t="shared" si="62"/>
        <v>0.22755538429566183</v>
      </c>
      <c r="I94" s="7">
        <f t="shared" si="62"/>
        <v>0.23619060410022913</v>
      </c>
      <c r="J94" s="7">
        <f t="shared" ref="J94" si="68">J53/$U53</f>
        <v>0.24062200873172457</v>
      </c>
      <c r="K94" s="7"/>
      <c r="L94" s="7"/>
      <c r="M94" s="7"/>
      <c r="N94" s="52">
        <f t="shared" si="64"/>
        <v>0.21316184351554127</v>
      </c>
      <c r="Q94" s="67">
        <v>0.17701128503822353</v>
      </c>
      <c r="Z94" s="38"/>
      <c r="AA94" s="40"/>
    </row>
    <row r="95" spans="1:39">
      <c r="A95" s="48">
        <v>2</v>
      </c>
      <c r="B95" s="48">
        <v>1</v>
      </c>
      <c r="C95" s="48">
        <v>600</v>
      </c>
      <c r="D95" s="7">
        <f t="shared" si="62"/>
        <v>7.3175143807741305</v>
      </c>
      <c r="E95" s="7">
        <f t="shared" si="62"/>
        <v>7.0620162397846018</v>
      </c>
      <c r="F95" s="7">
        <f t="shared" si="62"/>
        <v>6.3405043929042275</v>
      </c>
      <c r="G95" s="7">
        <f t="shared" si="62"/>
        <v>5.4802780861573552</v>
      </c>
      <c r="H95" s="7">
        <f t="shared" si="62"/>
        <v>4.8031664857511496</v>
      </c>
      <c r="I95" s="7">
        <f t="shared" si="62"/>
        <v>4.5034153854029473</v>
      </c>
      <c r="J95" s="7">
        <f t="shared" ref="J95" si="69">J54/$U54</f>
        <v>4.2600452473588613</v>
      </c>
      <c r="K95" s="7"/>
      <c r="L95" s="7"/>
      <c r="M95" s="7"/>
      <c r="N95" s="52">
        <f t="shared" si="64"/>
        <v>5.6809914597333249</v>
      </c>
      <c r="Q95" s="67">
        <v>5.0785207091708822</v>
      </c>
      <c r="Z95" s="38"/>
      <c r="AA95" s="39"/>
    </row>
    <row r="96" spans="1:39">
      <c r="A96" s="49">
        <v>2</v>
      </c>
      <c r="B96" s="49">
        <v>2</v>
      </c>
      <c r="C96" s="49">
        <v>600</v>
      </c>
      <c r="D96" s="7">
        <f t="shared" si="62"/>
        <v>3.6445752623650165</v>
      </c>
      <c r="E96" s="7">
        <f t="shared" si="62"/>
        <v>4.0118070878414667</v>
      </c>
      <c r="F96" s="7">
        <f t="shared" si="62"/>
        <v>4.237792202808869</v>
      </c>
      <c r="G96" s="7">
        <f t="shared" si="62"/>
        <v>4.2653748310904422</v>
      </c>
      <c r="H96" s="7">
        <f t="shared" si="62"/>
        <v>4.3126181002285318</v>
      </c>
      <c r="I96" s="7">
        <f t="shared" si="62"/>
        <v>4.3406938481726982</v>
      </c>
      <c r="J96" s="7">
        <f t="shared" ref="J96" si="70">J55/$U55</f>
        <v>4.3764049326811447</v>
      </c>
      <c r="K96" s="7"/>
      <c r="L96" s="7"/>
      <c r="M96" s="7"/>
      <c r="N96" s="52">
        <f t="shared" si="64"/>
        <v>4.1698951807411673</v>
      </c>
      <c r="Q96" s="67">
        <v>3.8930313902691669</v>
      </c>
      <c r="Z96" s="38"/>
      <c r="AA96" s="40"/>
    </row>
    <row r="97" spans="1:27">
      <c r="A97" s="48">
        <v>2</v>
      </c>
      <c r="B97" s="48">
        <v>1</v>
      </c>
      <c r="C97" s="48">
        <v>1200</v>
      </c>
      <c r="D97" s="7">
        <f t="shared" si="62"/>
        <v>8.6278183778840116</v>
      </c>
      <c r="E97" s="7">
        <f t="shared" si="62"/>
        <v>8.3265696967558362</v>
      </c>
      <c r="F97" s="7">
        <f t="shared" si="62"/>
        <v>7.4758609931650195</v>
      </c>
      <c r="G97" s="7">
        <f t="shared" si="62"/>
        <v>6.4615990522537681</v>
      </c>
      <c r="H97" s="7">
        <f t="shared" si="62"/>
        <v>5.663241084524695</v>
      </c>
      <c r="I97" s="7">
        <f t="shared" si="62"/>
        <v>5.3098153284824381</v>
      </c>
      <c r="J97" s="7">
        <f t="shared" ref="J97" si="71">J56/$U56</f>
        <v>5.0228663400169316</v>
      </c>
      <c r="K97" s="7"/>
      <c r="L97" s="7"/>
      <c r="M97" s="7"/>
      <c r="N97" s="52">
        <f t="shared" si="64"/>
        <v>6.698252981868956</v>
      </c>
      <c r="Q97" s="67">
        <v>7.3762512416902268</v>
      </c>
      <c r="Z97" s="38"/>
      <c r="AA97" s="39"/>
    </row>
    <row r="98" spans="1:27">
      <c r="A98" s="49">
        <v>2</v>
      </c>
      <c r="B98" s="49">
        <v>2</v>
      </c>
      <c r="C98" s="49">
        <v>1200</v>
      </c>
      <c r="D98" s="7">
        <f t="shared" si="62"/>
        <v>2.8828051713778287</v>
      </c>
      <c r="E98" s="7">
        <f t="shared" si="62"/>
        <v>3.173280118214584</v>
      </c>
      <c r="F98" s="7">
        <f t="shared" si="62"/>
        <v>3.3520310044453412</v>
      </c>
      <c r="G98" s="7">
        <f t="shared" si="62"/>
        <v>3.3738484557877264</v>
      </c>
      <c r="H98" s="7">
        <f t="shared" si="62"/>
        <v>3.4112171834939291</v>
      </c>
      <c r="I98" s="7">
        <f t="shared" si="62"/>
        <v>3.4334246852018846</v>
      </c>
      <c r="J98" s="7">
        <f t="shared" ref="J98" si="72">J57/$U57</f>
        <v>3.4616716252937887</v>
      </c>
      <c r="K98" s="7"/>
      <c r="L98" s="7"/>
      <c r="M98" s="7"/>
      <c r="N98" s="52">
        <f t="shared" si="64"/>
        <v>3.2983254634021546</v>
      </c>
      <c r="Q98" s="67">
        <v>3.8240129244943182</v>
      </c>
      <c r="Z98" s="38"/>
      <c r="AA98" s="40"/>
    </row>
    <row r="99" spans="1:27">
      <c r="A99" s="48">
        <v>2</v>
      </c>
      <c r="B99" s="48">
        <v>1</v>
      </c>
      <c r="C99" s="48">
        <v>1800</v>
      </c>
      <c r="D99" s="7">
        <f t="shared" si="62"/>
        <v>1.0973355714665198</v>
      </c>
      <c r="E99" s="7">
        <f t="shared" si="62"/>
        <v>1.0590210313150157</v>
      </c>
      <c r="F99" s="7">
        <f t="shared" si="62"/>
        <v>0.95082300482441684</v>
      </c>
      <c r="G99" s="7">
        <f t="shared" si="62"/>
        <v>0.82182333679714992</v>
      </c>
      <c r="H99" s="7">
        <f t="shared" si="62"/>
        <v>0.72028357803281562</v>
      </c>
      <c r="I99" s="7">
        <f t="shared" si="62"/>
        <v>0.67533285735332782</v>
      </c>
      <c r="J99" s="7">
        <f t="shared" ref="J99" si="73">J58/$U58</f>
        <v>0.63883703437139328</v>
      </c>
      <c r="K99" s="7"/>
      <c r="L99" s="7"/>
      <c r="M99" s="7"/>
      <c r="N99" s="52">
        <f t="shared" si="64"/>
        <v>0.85192234488009144</v>
      </c>
      <c r="Q99" s="67">
        <v>1.2778478352248843</v>
      </c>
      <c r="Z99" s="38"/>
      <c r="AA99" s="39"/>
    </row>
    <row r="100" spans="1:27">
      <c r="A100" s="49">
        <v>2</v>
      </c>
      <c r="B100" s="49">
        <v>2</v>
      </c>
      <c r="C100" s="49">
        <v>1800</v>
      </c>
      <c r="D100" s="7">
        <f t="shared" si="62"/>
        <v>0</v>
      </c>
      <c r="E100" s="7">
        <f t="shared" si="62"/>
        <v>0</v>
      </c>
      <c r="F100" s="7">
        <f t="shared" si="62"/>
        <v>0</v>
      </c>
      <c r="G100" s="7">
        <f t="shared" si="62"/>
        <v>0</v>
      </c>
      <c r="H100" s="7">
        <f t="shared" si="62"/>
        <v>0</v>
      </c>
      <c r="I100" s="7">
        <f t="shared" si="62"/>
        <v>0</v>
      </c>
      <c r="J100" s="7">
        <f t="shared" ref="J100" si="74">J59/$U59</f>
        <v>0</v>
      </c>
      <c r="K100" s="7"/>
      <c r="L100" s="7"/>
      <c r="M100" s="7"/>
      <c r="N100" s="52">
        <f t="shared" si="64"/>
        <v>0</v>
      </c>
      <c r="Q100" s="67">
        <v>0</v>
      </c>
      <c r="Z100" s="38"/>
      <c r="AA100" s="40"/>
    </row>
    <row r="101" spans="1:27">
      <c r="A101" s="48">
        <v>3</v>
      </c>
      <c r="B101" s="48">
        <v>1</v>
      </c>
      <c r="C101" s="48">
        <v>600</v>
      </c>
      <c r="D101" s="7">
        <f t="shared" si="62"/>
        <v>2.0167655242634566</v>
      </c>
      <c r="E101" s="7">
        <f t="shared" si="62"/>
        <v>2.0323718879084951</v>
      </c>
      <c r="F101" s="7">
        <f t="shared" si="62"/>
        <v>2.0370413129048495</v>
      </c>
      <c r="G101" s="7">
        <f t="shared" si="62"/>
        <v>1.889031471869167</v>
      </c>
      <c r="H101" s="7">
        <f t="shared" si="62"/>
        <v>1.7946647404484275</v>
      </c>
      <c r="I101" s="7">
        <f t="shared" si="62"/>
        <v>1.7726424204037692</v>
      </c>
      <c r="J101" s="7">
        <f t="shared" ref="J101" si="75">J60/$U60</f>
        <v>1.7393850340171246</v>
      </c>
      <c r="K101" s="7"/>
      <c r="L101" s="7"/>
      <c r="M101" s="7"/>
      <c r="N101" s="52">
        <f t="shared" si="64"/>
        <v>1.8974146274021844</v>
      </c>
      <c r="Q101" s="67">
        <v>1.5602310231023102</v>
      </c>
    </row>
    <row r="102" spans="1:27">
      <c r="A102" s="49">
        <v>3</v>
      </c>
      <c r="B102" s="49">
        <v>2</v>
      </c>
      <c r="C102" s="49">
        <v>600</v>
      </c>
      <c r="D102" s="7">
        <f t="shared" si="62"/>
        <v>4.3274807043582868</v>
      </c>
      <c r="E102" s="7">
        <f t="shared" si="62"/>
        <v>4.8206689623206591</v>
      </c>
      <c r="F102" s="7">
        <f t="shared" si="62"/>
        <v>5.1524360615599702</v>
      </c>
      <c r="G102" s="7">
        <f t="shared" si="62"/>
        <v>5.1126206986023579</v>
      </c>
      <c r="H102" s="7">
        <f t="shared" si="62"/>
        <v>5.2470718590566472</v>
      </c>
      <c r="I102" s="7">
        <f t="shared" si="62"/>
        <v>5.4627866945400907</v>
      </c>
      <c r="J102" s="7">
        <f t="shared" ref="J102" si="76">J61/$U61</f>
        <v>5.474059311003991</v>
      </c>
      <c r="K102" s="7"/>
      <c r="L102" s="7"/>
      <c r="M102" s="7"/>
      <c r="N102" s="52">
        <f t="shared" si="64"/>
        <v>5.0853034702060009</v>
      </c>
      <c r="Q102" s="67">
        <v>6.744719471947195</v>
      </c>
    </row>
    <row r="103" spans="1:27">
      <c r="A103" s="48">
        <v>3</v>
      </c>
      <c r="B103" s="48">
        <v>1</v>
      </c>
      <c r="C103" s="48">
        <v>1200</v>
      </c>
      <c r="D103" s="7">
        <f t="shared" si="62"/>
        <v>4.8988305486777444</v>
      </c>
      <c r="E103" s="7">
        <f t="shared" si="62"/>
        <v>4.9367392346693943</v>
      </c>
      <c r="F103" s="7">
        <f t="shared" si="62"/>
        <v>4.9480815159319897</v>
      </c>
      <c r="G103" s="7">
        <f t="shared" si="62"/>
        <v>4.5885577527343102</v>
      </c>
      <c r="H103" s="7">
        <f t="shared" si="62"/>
        <v>4.3593359512402481</v>
      </c>
      <c r="I103" s="7">
        <f t="shared" si="62"/>
        <v>4.3058425664666613</v>
      </c>
      <c r="J103" s="7">
        <f t="shared" ref="J103" si="77">J62/$U62</f>
        <v>4.2250586089664077</v>
      </c>
      <c r="K103" s="7"/>
      <c r="L103" s="7"/>
      <c r="M103" s="7"/>
      <c r="N103" s="52">
        <f t="shared" si="64"/>
        <v>4.6089208826695369</v>
      </c>
      <c r="Q103" s="67">
        <v>4.2343503594512351</v>
      </c>
    </row>
    <row r="104" spans="1:27">
      <c r="A104" s="49">
        <v>3</v>
      </c>
      <c r="B104" s="49">
        <v>2</v>
      </c>
      <c r="C104" s="49">
        <v>1200</v>
      </c>
      <c r="D104" s="7">
        <f t="shared" si="62"/>
        <v>1.152976539308622</v>
      </c>
      <c r="E104" s="7">
        <f t="shared" si="62"/>
        <v>1.2843773541800603</v>
      </c>
      <c r="F104" s="7">
        <f t="shared" si="62"/>
        <v>1.3727705113239286</v>
      </c>
      <c r="G104" s="7">
        <f t="shared" si="62"/>
        <v>1.3621624502994272</v>
      </c>
      <c r="H104" s="7">
        <f t="shared" si="62"/>
        <v>1.3979844548968117</v>
      </c>
      <c r="I104" s="7">
        <f t="shared" si="62"/>
        <v>1.4554576503850654</v>
      </c>
      <c r="J104" s="7">
        <f t="shared" ref="J104" si="78">J63/$U63</f>
        <v>1.4584610288418225</v>
      </c>
      <c r="K104" s="7"/>
      <c r="L104" s="7"/>
      <c r="M104" s="7"/>
      <c r="N104" s="52">
        <f t="shared" si="64"/>
        <v>1.3548842841765338</v>
      </c>
      <c r="Q104" s="67">
        <v>1.3048561084498804</v>
      </c>
    </row>
    <row r="105" spans="1:27">
      <c r="A105" s="48">
        <v>3</v>
      </c>
      <c r="B105" s="48">
        <v>1</v>
      </c>
      <c r="C105" s="48">
        <v>1800</v>
      </c>
      <c r="D105" s="7">
        <f t="shared" ref="D105:I120" si="79">D64/$U64</f>
        <v>3.8388944029943737</v>
      </c>
      <c r="E105" s="7">
        <f t="shared" si="79"/>
        <v>3.8686009709256726</v>
      </c>
      <c r="F105" s="7">
        <f t="shared" si="79"/>
        <v>3.8774891779423273</v>
      </c>
      <c r="G105" s="7">
        <f t="shared" si="79"/>
        <v>3.5957538232349529</v>
      </c>
      <c r="H105" s="7">
        <f t="shared" si="79"/>
        <v>3.4161276283592485</v>
      </c>
      <c r="I105" s="7">
        <f t="shared" si="79"/>
        <v>3.3742083471422291</v>
      </c>
      <c r="J105" s="7">
        <f t="shared" ref="J105" si="80">J64/$U64</f>
        <v>3.3109032217213956</v>
      </c>
      <c r="K105" s="7"/>
      <c r="L105" s="7"/>
      <c r="M105" s="7"/>
      <c r="N105" s="52">
        <f t="shared" si="64"/>
        <v>3.6117110817600286</v>
      </c>
      <c r="Q105" s="67">
        <v>3.706019497072877</v>
      </c>
    </row>
    <row r="106" spans="1:27">
      <c r="A106" s="49">
        <v>3</v>
      </c>
      <c r="B106" s="49">
        <v>2</v>
      </c>
      <c r="C106" s="49">
        <v>1800</v>
      </c>
      <c r="D106" s="7">
        <f t="shared" si="79"/>
        <v>0.19306947430007079</v>
      </c>
      <c r="E106" s="7">
        <f t="shared" si="79"/>
        <v>0.2150729456500102</v>
      </c>
      <c r="F106" s="7">
        <f t="shared" si="79"/>
        <v>0.22987465218926362</v>
      </c>
      <c r="G106" s="7">
        <f t="shared" si="79"/>
        <v>0.22809829968293105</v>
      </c>
      <c r="H106" s="7">
        <f t="shared" si="79"/>
        <v>0.23409680473502775</v>
      </c>
      <c r="I106" s="7">
        <f t="shared" si="79"/>
        <v>0.2437208684179854</v>
      </c>
      <c r="J106" s="7">
        <f t="shared" ref="J106" si="81">J65/$U65</f>
        <v>0.24422379339520825</v>
      </c>
      <c r="K106" s="7"/>
      <c r="L106" s="7"/>
      <c r="M106" s="7"/>
      <c r="N106" s="52">
        <f t="shared" si="64"/>
        <v>0.22687954833864246</v>
      </c>
      <c r="Q106" s="67">
        <v>0.2554475231543753</v>
      </c>
    </row>
    <row r="107" spans="1:27">
      <c r="A107" s="48">
        <v>4</v>
      </c>
      <c r="B107" s="48">
        <v>1</v>
      </c>
      <c r="C107" s="48" t="s">
        <v>69</v>
      </c>
      <c r="D107" s="7">
        <f t="shared" si="79"/>
        <v>2.2403940649688123</v>
      </c>
      <c r="E107" s="7">
        <f t="shared" si="79"/>
        <v>2.4290924049784399</v>
      </c>
      <c r="F107" s="7">
        <f t="shared" si="79"/>
        <v>2.6415275584813398</v>
      </c>
      <c r="G107" s="7">
        <f t="shared" si="79"/>
        <v>2.7960881199875049</v>
      </c>
      <c r="H107" s="7">
        <f t="shared" si="79"/>
        <v>2.9376702593821054</v>
      </c>
      <c r="I107" s="7">
        <f t="shared" si="79"/>
        <v>2.9700109379618462</v>
      </c>
      <c r="J107" s="7">
        <f t="shared" ref="J107" si="82">J66/$U66</f>
        <v>2.9519174739120828</v>
      </c>
      <c r="K107" s="7"/>
      <c r="L107" s="7"/>
      <c r="M107" s="7"/>
      <c r="N107" s="52">
        <f t="shared" si="64"/>
        <v>2.7095286885245899</v>
      </c>
      <c r="Q107" s="67">
        <v>2.8097246340858346</v>
      </c>
    </row>
    <row r="108" spans="1:27">
      <c r="A108" s="49">
        <v>4</v>
      </c>
      <c r="B108" s="49">
        <v>2</v>
      </c>
      <c r="C108" s="48" t="s">
        <v>69</v>
      </c>
      <c r="D108" s="7">
        <f t="shared" si="79"/>
        <v>4.3185854162711195</v>
      </c>
      <c r="E108" s="7">
        <f t="shared" si="79"/>
        <v>4.5547623980643612</v>
      </c>
      <c r="F108" s="7">
        <f t="shared" si="79"/>
        <v>4.7851135276614709</v>
      </c>
      <c r="G108" s="7">
        <f t="shared" si="79"/>
        <v>4.8875450407809842</v>
      </c>
      <c r="H108" s="7">
        <f t="shared" si="79"/>
        <v>5.2202126995726816</v>
      </c>
      <c r="I108" s="7">
        <f t="shared" si="79"/>
        <v>5.5847309055682386</v>
      </c>
      <c r="J108" s="7">
        <f t="shared" ref="J108" si="83">J67/$U67</f>
        <v>5.6705664055237666</v>
      </c>
      <c r="K108" s="7"/>
      <c r="L108" s="7"/>
      <c r="M108" s="7"/>
      <c r="N108" s="52">
        <f t="shared" si="64"/>
        <v>5.0030737704918034</v>
      </c>
      <c r="Q108" s="67">
        <v>6.2359216075415533</v>
      </c>
    </row>
    <row r="109" spans="1:27">
      <c r="A109" s="48">
        <v>4</v>
      </c>
      <c r="B109" s="48">
        <v>1</v>
      </c>
      <c r="C109" s="48" t="s">
        <v>70</v>
      </c>
      <c r="D109" s="7">
        <f t="shared" si="79"/>
        <v>0.90485010711760383</v>
      </c>
      <c r="E109" s="7">
        <f t="shared" si="79"/>
        <v>0.98106157180607267</v>
      </c>
      <c r="F109" s="7">
        <f t="shared" si="79"/>
        <v>1.0668598581023359</v>
      </c>
      <c r="G109" s="7">
        <f t="shared" si="79"/>
        <v>1.1292837605852939</v>
      </c>
      <c r="H109" s="7">
        <f t="shared" si="79"/>
        <v>1.1864659393815615</v>
      </c>
      <c r="I109" s="7">
        <f t="shared" si="79"/>
        <v>1.1995276890686826</v>
      </c>
      <c r="J109" s="7">
        <f t="shared" ref="J109" si="84">J68/$U68</f>
        <v>1.1922201028098409</v>
      </c>
      <c r="K109" s="7"/>
      <c r="L109" s="7"/>
      <c r="M109" s="7"/>
      <c r="N109" s="52">
        <f t="shared" si="64"/>
        <v>1.0943241469816274</v>
      </c>
      <c r="Q109" s="67">
        <v>1.3909833490417844</v>
      </c>
    </row>
    <row r="110" spans="1:27">
      <c r="A110" s="49">
        <v>4</v>
      </c>
      <c r="B110" s="49">
        <v>2</v>
      </c>
      <c r="C110" s="48" t="s">
        <v>70</v>
      </c>
      <c r="D110" s="7">
        <f t="shared" si="79"/>
        <v>2.9257149175916588</v>
      </c>
      <c r="E110" s="7">
        <f t="shared" si="79"/>
        <v>3.085717893617288</v>
      </c>
      <c r="F110" s="7">
        <f t="shared" si="79"/>
        <v>3.2417740257033052</v>
      </c>
      <c r="G110" s="7">
        <f t="shared" si="79"/>
        <v>3.3111683706284096</v>
      </c>
      <c r="H110" s="7">
        <f t="shared" si="79"/>
        <v>3.5365409494038809</v>
      </c>
      <c r="I110" s="7">
        <f t="shared" si="79"/>
        <v>3.7834913394544722</v>
      </c>
      <c r="J110" s="7">
        <f t="shared" ref="J110" si="85">J69/$U69</f>
        <v>3.84164237236739</v>
      </c>
      <c r="K110" s="7"/>
      <c r="L110" s="7"/>
      <c r="M110" s="7"/>
      <c r="N110" s="52">
        <f t="shared" si="64"/>
        <v>3.3894356955380576</v>
      </c>
      <c r="Q110" s="67">
        <v>4.3575243480992771</v>
      </c>
    </row>
    <row r="111" spans="1:27">
      <c r="A111" s="48">
        <v>4</v>
      </c>
      <c r="B111" s="48">
        <v>1</v>
      </c>
      <c r="C111" s="48" t="s">
        <v>71</v>
      </c>
      <c r="D111" s="7">
        <f t="shared" si="79"/>
        <v>2.1837608895064093</v>
      </c>
      <c r="E111" s="7">
        <f t="shared" si="79"/>
        <v>2.3676892712456028</v>
      </c>
      <c r="F111" s="7">
        <f t="shared" si="79"/>
        <v>2.5747544420696382</v>
      </c>
      <c r="G111" s="7">
        <f t="shared" si="79"/>
        <v>2.7254079876020456</v>
      </c>
      <c r="H111" s="7">
        <f t="shared" si="79"/>
        <v>2.8634111824403949</v>
      </c>
      <c r="I111" s="7">
        <f t="shared" si="79"/>
        <v>2.8949343462118176</v>
      </c>
      <c r="J111" s="7">
        <f t="shared" ref="J111" si="86">J70/$U70</f>
        <v>2.8772982527381843</v>
      </c>
      <c r="K111" s="7"/>
      <c r="L111" s="7"/>
      <c r="M111" s="7"/>
      <c r="N111" s="52">
        <f t="shared" si="64"/>
        <v>2.6410366245448702</v>
      </c>
      <c r="Q111" s="67">
        <v>2.2563173796607843</v>
      </c>
    </row>
    <row r="112" spans="1:27">
      <c r="A112" s="49">
        <v>4</v>
      </c>
      <c r="B112" s="49">
        <v>2</v>
      </c>
      <c r="C112" s="48" t="s">
        <v>71</v>
      </c>
      <c r="D112" s="7">
        <f t="shared" si="79"/>
        <v>1.5084347814409944</v>
      </c>
      <c r="E112" s="7">
        <f t="shared" si="79"/>
        <v>1.5909288251087224</v>
      </c>
      <c r="F112" s="7">
        <f t="shared" si="79"/>
        <v>1.6713879621491388</v>
      </c>
      <c r="G112" s="7">
        <f t="shared" si="79"/>
        <v>1.7071661724221026</v>
      </c>
      <c r="H112" s="7">
        <f t="shared" si="79"/>
        <v>1.8233633571046803</v>
      </c>
      <c r="I112" s="7">
        <f t="shared" si="79"/>
        <v>1.9506855905194682</v>
      </c>
      <c r="J112" s="7">
        <f t="shared" ref="J112" si="87">J71/$U71</f>
        <v>1.980666994413314</v>
      </c>
      <c r="K112" s="7"/>
      <c r="L112" s="7"/>
      <c r="M112" s="7"/>
      <c r="N112" s="52">
        <f t="shared" si="64"/>
        <v>1.74751909759406</v>
      </c>
      <c r="Q112" s="67">
        <v>1.5904689967726431</v>
      </c>
    </row>
    <row r="113" spans="1:27">
      <c r="A113" s="48">
        <v>4</v>
      </c>
      <c r="B113" s="48">
        <v>1</v>
      </c>
      <c r="C113" s="48" t="s">
        <v>72</v>
      </c>
      <c r="D113" s="7">
        <f t="shared" si="79"/>
        <v>1.0747165787358355</v>
      </c>
      <c r="E113" s="7">
        <f t="shared" si="79"/>
        <v>1.1652351341807239</v>
      </c>
      <c r="F113" s="7">
        <f t="shared" si="79"/>
        <v>1.2671402342458042</v>
      </c>
      <c r="G113" s="7">
        <f t="shared" si="79"/>
        <v>1.341282904263861</v>
      </c>
      <c r="H113" s="7">
        <f t="shared" si="79"/>
        <v>1.409199827826316</v>
      </c>
      <c r="I113" s="7">
        <f t="shared" si="79"/>
        <v>1.4247136447840922</v>
      </c>
      <c r="J113" s="7">
        <f t="shared" ref="J113" si="88">J72/$U72</f>
        <v>1.4160342137477884</v>
      </c>
      <c r="K113" s="7"/>
      <c r="L113" s="7"/>
      <c r="M113" s="7"/>
      <c r="N113" s="52">
        <f t="shared" si="64"/>
        <v>1.2997603625406315</v>
      </c>
      <c r="Q113" s="67">
        <v>1.0154076710532478</v>
      </c>
    </row>
    <row r="114" spans="1:27">
      <c r="A114" s="49">
        <v>4</v>
      </c>
      <c r="B114" s="49">
        <v>2</v>
      </c>
      <c r="C114" s="48" t="s">
        <v>72</v>
      </c>
      <c r="D114" s="7">
        <f t="shared" si="79"/>
        <v>0.80805326183747972</v>
      </c>
      <c r="E114" s="7">
        <f t="shared" si="79"/>
        <v>0.85224448699882993</v>
      </c>
      <c r="F114" s="7">
        <f t="shared" si="79"/>
        <v>0.89534563325324645</v>
      </c>
      <c r="G114" s="7">
        <f t="shared" si="79"/>
        <v>0.91451165877153728</v>
      </c>
      <c r="H114" s="7">
        <f t="shared" si="79"/>
        <v>0.97675731582897651</v>
      </c>
      <c r="I114" s="7">
        <f t="shared" si="79"/>
        <v>1.0449625490157695</v>
      </c>
      <c r="J114" s="7">
        <f t="shared" ref="J114" si="89">J73/$U73</f>
        <v>1.0610232839636506</v>
      </c>
      <c r="K114" s="7"/>
      <c r="L114" s="7"/>
      <c r="M114" s="7"/>
      <c r="N114" s="52">
        <f t="shared" si="64"/>
        <v>0.93612831280992725</v>
      </c>
      <c r="Q114" s="67">
        <v>1.127195241886386</v>
      </c>
    </row>
    <row r="115" spans="1:27">
      <c r="A115" s="48">
        <v>4</v>
      </c>
      <c r="B115" s="48">
        <v>1</v>
      </c>
      <c r="C115" s="48">
        <v>1800</v>
      </c>
      <c r="D115" s="7">
        <f t="shared" si="79"/>
        <v>1.4103952640397048</v>
      </c>
      <c r="E115" s="7">
        <f t="shared" si="79"/>
        <v>1.5291865290422024</v>
      </c>
      <c r="F115" s="7">
        <f t="shared" si="79"/>
        <v>1.6629208301193696</v>
      </c>
      <c r="G115" s="7">
        <f t="shared" si="79"/>
        <v>1.7602213395985571</v>
      </c>
      <c r="H115" s="7">
        <f t="shared" si="79"/>
        <v>1.8493515430735128</v>
      </c>
      <c r="I115" s="7">
        <f t="shared" si="79"/>
        <v>1.8697109702912116</v>
      </c>
      <c r="J115" s="7">
        <f t="shared" ref="J115" si="90">J74/$U74</f>
        <v>1.8583205919622927</v>
      </c>
      <c r="K115" s="7"/>
      <c r="L115" s="7"/>
      <c r="M115" s="7"/>
      <c r="N115" s="52">
        <f t="shared" si="64"/>
        <v>1.7057295811609789</v>
      </c>
      <c r="Q115" s="67">
        <v>1.8191042781262121</v>
      </c>
    </row>
    <row r="116" spans="1:27">
      <c r="A116" s="49">
        <v>4</v>
      </c>
      <c r="B116" s="49">
        <v>2</v>
      </c>
      <c r="C116" s="49">
        <v>1800</v>
      </c>
      <c r="D116" s="7">
        <f t="shared" si="79"/>
        <v>7.4515521672213855E-2</v>
      </c>
      <c r="E116" s="7">
        <f t="shared" si="79"/>
        <v>7.8590664180449368E-2</v>
      </c>
      <c r="F116" s="7">
        <f t="shared" si="79"/>
        <v>8.2565283861477518E-2</v>
      </c>
      <c r="G116" s="7">
        <f t="shared" si="79"/>
        <v>8.4332700017475462E-2</v>
      </c>
      <c r="H116" s="7">
        <f t="shared" si="79"/>
        <v>9.0072751851333011E-2</v>
      </c>
      <c r="I116" s="7">
        <f t="shared" si="79"/>
        <v>9.6362372562883422E-2</v>
      </c>
      <c r="J116" s="7">
        <f t="shared" ref="J116" si="91">J75/$U75</f>
        <v>9.7843430928218275E-2</v>
      </c>
      <c r="K116" s="7"/>
      <c r="L116" s="7"/>
      <c r="M116" s="7"/>
      <c r="N116" s="52">
        <f t="shared" si="64"/>
        <v>8.6326103582007277E-2</v>
      </c>
      <c r="Q116" s="67">
        <v>9.299806814122924E-2</v>
      </c>
    </row>
    <row r="117" spans="1:27">
      <c r="A117" s="48">
        <v>5</v>
      </c>
      <c r="B117" s="48">
        <v>1</v>
      </c>
      <c r="C117" s="48">
        <v>600</v>
      </c>
      <c r="D117" s="7">
        <f t="shared" si="79"/>
        <v>0</v>
      </c>
      <c r="E117" s="7">
        <f t="shared" si="79"/>
        <v>0</v>
      </c>
      <c r="F117" s="7">
        <f t="shared" si="79"/>
        <v>0</v>
      </c>
      <c r="G117" s="7">
        <f t="shared" si="79"/>
        <v>0</v>
      </c>
      <c r="H117" s="7">
        <f t="shared" si="79"/>
        <v>0</v>
      </c>
      <c r="I117" s="7">
        <f t="shared" si="79"/>
        <v>0</v>
      </c>
      <c r="J117" s="7">
        <f t="shared" ref="J117" si="92">J76/$U76</f>
        <v>0</v>
      </c>
      <c r="K117" s="7"/>
      <c r="L117" s="7"/>
      <c r="M117" s="7"/>
      <c r="N117" s="52">
        <f t="shared" si="64"/>
        <v>0</v>
      </c>
      <c r="Q117" s="67">
        <v>0</v>
      </c>
    </row>
    <row r="118" spans="1:27">
      <c r="A118" s="49">
        <v>5</v>
      </c>
      <c r="B118" s="49">
        <v>2</v>
      </c>
      <c r="C118" s="49">
        <v>600</v>
      </c>
      <c r="D118" s="7">
        <f t="shared" si="79"/>
        <v>2.2340699723521737</v>
      </c>
      <c r="E118" s="7">
        <f t="shared" si="79"/>
        <v>2.3870809285683401</v>
      </c>
      <c r="F118" s="7">
        <f t="shared" si="79"/>
        <v>2.5864105602623644</v>
      </c>
      <c r="G118" s="7">
        <f t="shared" si="79"/>
        <v>2.4672376536172456</v>
      </c>
      <c r="H118" s="7">
        <f t="shared" si="79"/>
        <v>2.6265458253365446</v>
      </c>
      <c r="I118" s="7">
        <f t="shared" si="79"/>
        <v>2.8007055625346164</v>
      </c>
      <c r="J118" s="7">
        <f t="shared" ref="J118" si="93">J77/$U77</f>
        <v>2.9608103699500941</v>
      </c>
      <c r="K118" s="7"/>
      <c r="L118" s="7"/>
      <c r="M118" s="7"/>
      <c r="N118" s="52">
        <f t="shared" si="64"/>
        <v>2.5804086960887682</v>
      </c>
      <c r="Q118" s="67">
        <v>3.2979815599302267</v>
      </c>
    </row>
    <row r="119" spans="1:27">
      <c r="A119" s="48">
        <v>5</v>
      </c>
      <c r="B119" s="48">
        <v>1</v>
      </c>
      <c r="C119" s="48">
        <v>1200</v>
      </c>
      <c r="D119" s="7">
        <f t="shared" si="79"/>
        <v>0.57994904300523564</v>
      </c>
      <c r="E119" s="7">
        <f t="shared" si="79"/>
        <v>0.75464737548222116</v>
      </c>
      <c r="F119" s="7">
        <f t="shared" si="79"/>
        <v>0.84838716478413279</v>
      </c>
      <c r="G119" s="7">
        <f t="shared" si="79"/>
        <v>0.91725677933090688</v>
      </c>
      <c r="H119" s="7">
        <f t="shared" si="79"/>
        <v>0.90443292905031358</v>
      </c>
      <c r="I119" s="7">
        <f t="shared" si="79"/>
        <v>0.95107382637483029</v>
      </c>
      <c r="J119" s="7">
        <f t="shared" ref="J119" si="94">J78/$U78</f>
        <v>0.92497878219920437</v>
      </c>
      <c r="K119" s="7"/>
      <c r="L119" s="7"/>
      <c r="M119" s="7"/>
      <c r="N119" s="52">
        <f t="shared" si="64"/>
        <v>0.84010370003240631</v>
      </c>
      <c r="Q119" s="67">
        <v>1.0950066366304612</v>
      </c>
    </row>
    <row r="120" spans="1:27">
      <c r="A120" s="49">
        <v>5</v>
      </c>
      <c r="B120" s="49">
        <v>2</v>
      </c>
      <c r="C120" s="49">
        <v>1200</v>
      </c>
      <c r="D120" s="7">
        <f t="shared" si="79"/>
        <v>1.7295659124998906</v>
      </c>
      <c r="E120" s="7">
        <f t="shared" si="79"/>
        <v>1.84802349770787</v>
      </c>
      <c r="F120" s="7">
        <f t="shared" si="79"/>
        <v>2.0023399428486472</v>
      </c>
      <c r="G120" s="7">
        <f t="shared" si="79"/>
        <v>1.9100790022434986</v>
      </c>
      <c r="H120" s="7">
        <f t="shared" si="79"/>
        <v>2.033411747769942</v>
      </c>
      <c r="I120" s="7">
        <f t="shared" si="79"/>
        <v>2.1682422358546902</v>
      </c>
      <c r="J120" s="7">
        <f t="shared" ref="J120" si="95">J79/$U79</f>
        <v>2.2921917185298546</v>
      </c>
      <c r="K120" s="7"/>
      <c r="L120" s="7"/>
      <c r="M120" s="7"/>
      <c r="N120" s="52">
        <f t="shared" si="64"/>
        <v>1.9976934367791992</v>
      </c>
      <c r="Q120" s="67">
        <v>2.208390196481651</v>
      </c>
    </row>
    <row r="121" spans="1:27">
      <c r="A121" s="48">
        <v>5</v>
      </c>
      <c r="B121" s="48">
        <v>1</v>
      </c>
      <c r="C121" s="48">
        <v>1800</v>
      </c>
      <c r="D121" s="7">
        <f t="shared" ref="D121:I122" si="96">D80/$U80</f>
        <v>0.79302983834826368</v>
      </c>
      <c r="E121" s="7">
        <f t="shared" si="96"/>
        <v>1.0319146025096635</v>
      </c>
      <c r="F121" s="7">
        <f t="shared" si="96"/>
        <v>1.1600956053986089</v>
      </c>
      <c r="G121" s="7">
        <f t="shared" si="96"/>
        <v>1.2542688089754661</v>
      </c>
      <c r="H121" s="7">
        <f t="shared" si="96"/>
        <v>1.2367333098869204</v>
      </c>
      <c r="I121" s="7">
        <f t="shared" si="96"/>
        <v>1.3005106774190975</v>
      </c>
      <c r="J121" s="7">
        <f t="shared" ref="J121" si="97">J80/$U80</f>
        <v>1.264827975785429</v>
      </c>
      <c r="K121" s="7"/>
      <c r="L121" s="7"/>
      <c r="M121" s="7"/>
      <c r="N121" s="52">
        <f t="shared" si="64"/>
        <v>1.1487686883319215</v>
      </c>
      <c r="Q121" s="67">
        <v>1.4430688681946471</v>
      </c>
    </row>
    <row r="122" spans="1:27">
      <c r="A122" s="49">
        <v>5</v>
      </c>
      <c r="B122" s="49">
        <v>2</v>
      </c>
      <c r="C122" s="49">
        <v>1800</v>
      </c>
      <c r="D122" s="7">
        <f t="shared" si="96"/>
        <v>0.24535640865827088</v>
      </c>
      <c r="E122" s="7">
        <f t="shared" si="96"/>
        <v>0.26216081459325585</v>
      </c>
      <c r="F122" s="7">
        <f t="shared" si="96"/>
        <v>0.28405216230253527</v>
      </c>
      <c r="G122" s="7">
        <f t="shared" si="96"/>
        <v>0.27096401522313635</v>
      </c>
      <c r="H122" s="7">
        <f t="shared" si="96"/>
        <v>0.28846001193169457</v>
      </c>
      <c r="I122" s="7">
        <f t="shared" si="96"/>
        <v>0.3075870796514209</v>
      </c>
      <c r="J122" s="7">
        <f t="shared" ref="J122" si="98">J81/$U81</f>
        <v>0.32517056675904549</v>
      </c>
      <c r="K122" s="7"/>
      <c r="L122" s="7"/>
      <c r="M122" s="7"/>
      <c r="N122" s="52">
        <f t="shared" si="64"/>
        <v>0.28339300844562271</v>
      </c>
      <c r="Q122">
        <v>0.2230206018297588</v>
      </c>
    </row>
    <row r="123" spans="1:27">
      <c r="B123" s="3"/>
      <c r="C123" s="3"/>
      <c r="D123" s="3"/>
      <c r="E123" s="3"/>
      <c r="F123" s="3"/>
      <c r="G123" s="3"/>
      <c r="H123" s="3"/>
      <c r="I123" s="3"/>
      <c r="J123" s="3"/>
      <c r="K123" s="3"/>
      <c r="L123" s="3"/>
      <c r="M123" s="3"/>
      <c r="N123" s="3"/>
    </row>
    <row r="124" spans="1:27">
      <c r="B124" s="3"/>
      <c r="C124" s="3"/>
      <c r="D124" s="51"/>
      <c r="E124" s="51"/>
      <c r="F124" s="51"/>
      <c r="G124" s="51"/>
      <c r="H124" s="51"/>
      <c r="I124" s="51"/>
      <c r="J124" s="51"/>
      <c r="K124" s="51"/>
      <c r="L124" s="51"/>
      <c r="M124" s="51"/>
      <c r="N124" s="51"/>
    </row>
    <row r="126" spans="1:27">
      <c r="A126" s="66" t="s">
        <v>89</v>
      </c>
      <c r="B126" s="66"/>
    </row>
    <row r="127" spans="1:27">
      <c r="D127" s="35" t="s">
        <v>74</v>
      </c>
      <c r="E127" s="33"/>
      <c r="F127" s="35"/>
      <c r="G127" s="33"/>
      <c r="H127" s="33"/>
      <c r="I127" s="33"/>
      <c r="J127" s="33"/>
      <c r="K127" s="35"/>
      <c r="L127" s="33"/>
      <c r="M127" s="33"/>
      <c r="N127" s="33"/>
      <c r="Z127" s="34"/>
      <c r="AA127" s="40"/>
    </row>
    <row r="128" spans="1:27">
      <c r="D128" s="33" t="s">
        <v>50</v>
      </c>
      <c r="E128" s="33"/>
      <c r="F128" s="33"/>
      <c r="G128" s="33"/>
      <c r="H128" s="33"/>
      <c r="I128" s="33"/>
      <c r="J128" s="33"/>
      <c r="K128" s="35"/>
      <c r="L128" s="33"/>
      <c r="M128" s="33"/>
      <c r="N128" s="33"/>
      <c r="Z128" s="34"/>
      <c r="AA128" s="41"/>
    </row>
    <row r="129" spans="1:27">
      <c r="B129" s="2" t="s">
        <v>1</v>
      </c>
      <c r="C129" s="1" t="s">
        <v>2</v>
      </c>
      <c r="D129" s="1" t="s">
        <v>34</v>
      </c>
      <c r="E129" s="1" t="s">
        <v>35</v>
      </c>
      <c r="F129" s="1" t="s">
        <v>38</v>
      </c>
      <c r="G129" s="1" t="s">
        <v>39</v>
      </c>
      <c r="H129" s="1" t="s">
        <v>40</v>
      </c>
      <c r="I129" s="1" t="s">
        <v>41</v>
      </c>
      <c r="J129" s="1" t="s">
        <v>42</v>
      </c>
      <c r="K129" s="86"/>
      <c r="L129" s="86"/>
      <c r="M129" s="86"/>
      <c r="N129" s="32" t="s">
        <v>36</v>
      </c>
      <c r="Z129" s="34"/>
      <c r="AA129" s="42"/>
    </row>
    <row r="130" spans="1:27">
      <c r="A130" s="48">
        <v>1</v>
      </c>
      <c r="B130" s="48">
        <v>1</v>
      </c>
      <c r="C130" s="48">
        <v>600</v>
      </c>
      <c r="D130" s="7">
        <f>D89*0.5</f>
        <v>1.4870649295414238</v>
      </c>
      <c r="E130" s="7">
        <f t="shared" ref="E130:I130" si="99">E89*0.5</f>
        <v>1.5872437963897454</v>
      </c>
      <c r="F130" s="7">
        <f t="shared" si="99"/>
        <v>1.6256313150032626</v>
      </c>
      <c r="G130" s="7">
        <f t="shared" si="99"/>
        <v>1.5259893467020504</v>
      </c>
      <c r="H130" s="7">
        <f t="shared" si="99"/>
        <v>1.4195677611101714</v>
      </c>
      <c r="I130" s="7">
        <f t="shared" si="99"/>
        <v>1.355599718494674</v>
      </c>
      <c r="J130" s="7">
        <f t="shared" ref="J130" si="100">J89*0.5</f>
        <v>1.3326760420455985</v>
      </c>
      <c r="K130" s="7"/>
      <c r="L130" s="7"/>
      <c r="M130" s="7"/>
      <c r="N130" s="52">
        <f>AVERAGE(D130:M130)</f>
        <v>1.4762532727552748</v>
      </c>
      <c r="Z130" s="34"/>
      <c r="AA130" s="39"/>
    </row>
    <row r="131" spans="1:27">
      <c r="A131" s="49">
        <v>1</v>
      </c>
      <c r="B131" s="49">
        <v>2</v>
      </c>
      <c r="C131" s="49">
        <v>600</v>
      </c>
      <c r="D131" s="7">
        <f t="shared" ref="D131:I146" si="101">D90*0.5</f>
        <v>1.4224835459211729</v>
      </c>
      <c r="E131" s="7">
        <f t="shared" si="101"/>
        <v>1.5819597492676822</v>
      </c>
      <c r="F131" s="7">
        <f t="shared" si="101"/>
        <v>1.7149829441029854</v>
      </c>
      <c r="G131" s="7">
        <f t="shared" si="101"/>
        <v>1.7882820624516853</v>
      </c>
      <c r="H131" s="7">
        <f t="shared" si="101"/>
        <v>1.8798299459952876</v>
      </c>
      <c r="I131" s="7">
        <f t="shared" si="101"/>
        <v>1.9511653038868244</v>
      </c>
      <c r="J131" s="7">
        <f t="shared" ref="J131" si="102">J90*0.5</f>
        <v>1.9877730385483952</v>
      </c>
      <c r="K131" s="7"/>
      <c r="L131" s="7"/>
      <c r="M131" s="7"/>
      <c r="N131" s="52">
        <f t="shared" ref="N131:N163" si="103">AVERAGE(D131:M131)</f>
        <v>1.7609252271677192</v>
      </c>
      <c r="Z131" s="34"/>
      <c r="AA131" s="40"/>
    </row>
    <row r="132" spans="1:27">
      <c r="A132" s="48">
        <v>1</v>
      </c>
      <c r="B132" s="48">
        <v>1</v>
      </c>
      <c r="C132" s="48">
        <v>1200</v>
      </c>
      <c r="D132" s="7">
        <f t="shared" si="101"/>
        <v>1.5389128508119034</v>
      </c>
      <c r="E132" s="7">
        <f t="shared" si="101"/>
        <v>1.6425845483350221</v>
      </c>
      <c r="F132" s="7">
        <f t="shared" si="101"/>
        <v>1.682310483989587</v>
      </c>
      <c r="G132" s="7">
        <f t="shared" si="101"/>
        <v>1.5791944044877901</v>
      </c>
      <c r="H132" s="7">
        <f t="shared" si="101"/>
        <v>1.4690623299443968</v>
      </c>
      <c r="I132" s="7">
        <f t="shared" si="101"/>
        <v>1.4028639811926522</v>
      </c>
      <c r="J132" s="7">
        <f t="shared" ref="J132" si="104">J91*0.5</f>
        <v>1.3791410491440728</v>
      </c>
      <c r="K132" s="7"/>
      <c r="L132" s="7"/>
      <c r="M132" s="7"/>
      <c r="N132" s="52">
        <f t="shared" si="103"/>
        <v>1.5277242354150606</v>
      </c>
      <c r="Z132" s="34"/>
      <c r="AA132" s="41"/>
    </row>
    <row r="133" spans="1:27">
      <c r="A133" s="49">
        <v>1</v>
      </c>
      <c r="B133" s="49">
        <v>2</v>
      </c>
      <c r="C133" s="49">
        <v>1200</v>
      </c>
      <c r="D133" s="7">
        <f t="shared" si="101"/>
        <v>1.1934438809931136</v>
      </c>
      <c r="E133" s="7">
        <f t="shared" si="101"/>
        <v>1.3272421942274883</v>
      </c>
      <c r="F133" s="7">
        <f t="shared" si="101"/>
        <v>1.4388468017897784</v>
      </c>
      <c r="G133" s="7">
        <f t="shared" si="101"/>
        <v>1.5003437410874465</v>
      </c>
      <c r="H133" s="7">
        <f t="shared" si="101"/>
        <v>1.5771511401932332</v>
      </c>
      <c r="I133" s="7">
        <f t="shared" si="101"/>
        <v>1.6370005118209219</v>
      </c>
      <c r="J133" s="7">
        <f t="shared" ref="J133" si="105">J92*0.5</f>
        <v>1.6677138912861156</v>
      </c>
      <c r="K133" s="7"/>
      <c r="L133" s="7"/>
      <c r="M133" s="7"/>
      <c r="N133" s="52">
        <f t="shared" si="103"/>
        <v>1.4773917373425856</v>
      </c>
      <c r="Z133" s="34"/>
      <c r="AA133" s="42"/>
    </row>
    <row r="134" spans="1:27">
      <c r="A134" s="48">
        <v>1</v>
      </c>
      <c r="B134" s="48">
        <v>1</v>
      </c>
      <c r="C134" s="48">
        <v>1800</v>
      </c>
      <c r="D134" s="7">
        <f t="shared" si="101"/>
        <v>0.6005290420262287</v>
      </c>
      <c r="E134" s="7">
        <f t="shared" si="101"/>
        <v>0.64098478659028579</v>
      </c>
      <c r="F134" s="7">
        <f t="shared" si="101"/>
        <v>0.65648701471817827</v>
      </c>
      <c r="G134" s="7">
        <f t="shared" si="101"/>
        <v>0.61624808864251102</v>
      </c>
      <c r="H134" s="7">
        <f t="shared" si="101"/>
        <v>0.57327131501493878</v>
      </c>
      <c r="I134" s="7">
        <f t="shared" si="101"/>
        <v>0.54743877294562671</v>
      </c>
      <c r="J134" s="7">
        <f t="shared" ref="J134" si="106">J93*0.5</f>
        <v>0.53818138735054855</v>
      </c>
      <c r="K134" s="7"/>
      <c r="L134" s="7"/>
      <c r="M134" s="7"/>
      <c r="N134" s="52">
        <f t="shared" si="103"/>
        <v>0.59616291532690258</v>
      </c>
      <c r="Z134" s="38"/>
      <c r="AA134" s="39"/>
    </row>
    <row r="135" spans="1:27">
      <c r="A135" s="49">
        <v>1</v>
      </c>
      <c r="B135" s="49">
        <v>2</v>
      </c>
      <c r="C135" s="49">
        <v>1800</v>
      </c>
      <c r="D135" s="7">
        <f t="shared" si="101"/>
        <v>8.6096561722493067E-2</v>
      </c>
      <c r="E135" s="7">
        <f t="shared" si="101"/>
        <v>9.5748942464654901E-2</v>
      </c>
      <c r="F135" s="7">
        <f t="shared" si="101"/>
        <v>0.10380024101042772</v>
      </c>
      <c r="G135" s="7">
        <f t="shared" si="101"/>
        <v>0.10823670854301096</v>
      </c>
      <c r="H135" s="7">
        <f t="shared" si="101"/>
        <v>0.11377769214783091</v>
      </c>
      <c r="I135" s="7">
        <f t="shared" si="101"/>
        <v>0.11809530205011456</v>
      </c>
      <c r="J135" s="7">
        <f t="shared" ref="J135" si="107">J94*0.5</f>
        <v>0.12031100436586228</v>
      </c>
      <c r="K135" s="7"/>
      <c r="L135" s="7"/>
      <c r="M135" s="7"/>
      <c r="N135" s="52">
        <f t="shared" si="103"/>
        <v>0.10658092175777063</v>
      </c>
      <c r="Z135" s="38"/>
      <c r="AA135" s="40"/>
    </row>
    <row r="136" spans="1:27">
      <c r="A136" s="48">
        <v>2</v>
      </c>
      <c r="B136" s="48">
        <v>1</v>
      </c>
      <c r="C136" s="48">
        <v>600</v>
      </c>
      <c r="D136" s="7">
        <f t="shared" si="101"/>
        <v>3.6587571903870653</v>
      </c>
      <c r="E136" s="7">
        <f t="shared" si="101"/>
        <v>3.5310081198923009</v>
      </c>
      <c r="F136" s="7">
        <f t="shared" si="101"/>
        <v>3.1702521964521138</v>
      </c>
      <c r="G136" s="7">
        <f t="shared" si="101"/>
        <v>2.7401390430786776</v>
      </c>
      <c r="H136" s="7">
        <f t="shared" si="101"/>
        <v>2.4015832428755748</v>
      </c>
      <c r="I136" s="7">
        <f t="shared" si="101"/>
        <v>2.2517076927014736</v>
      </c>
      <c r="J136" s="7">
        <f t="shared" ref="J136" si="108">J95*0.5</f>
        <v>2.1300226236794306</v>
      </c>
      <c r="K136" s="7"/>
      <c r="L136" s="7"/>
      <c r="M136" s="7"/>
      <c r="N136" s="52">
        <f t="shared" si="103"/>
        <v>2.8404957298666624</v>
      </c>
      <c r="Z136" s="38"/>
      <c r="AA136" s="39"/>
    </row>
    <row r="137" spans="1:27">
      <c r="A137" s="49">
        <v>2</v>
      </c>
      <c r="B137" s="49">
        <v>2</v>
      </c>
      <c r="C137" s="49">
        <v>600</v>
      </c>
      <c r="D137" s="7">
        <f t="shared" si="101"/>
        <v>1.8222876311825082</v>
      </c>
      <c r="E137" s="7">
        <f t="shared" si="101"/>
        <v>2.0059035439207333</v>
      </c>
      <c r="F137" s="7">
        <f t="shared" si="101"/>
        <v>2.1188961014044345</v>
      </c>
      <c r="G137" s="7">
        <f t="shared" si="101"/>
        <v>2.1326874155452211</v>
      </c>
      <c r="H137" s="7">
        <f t="shared" si="101"/>
        <v>2.1563090501142659</v>
      </c>
      <c r="I137" s="7">
        <f t="shared" si="101"/>
        <v>2.1703469240863491</v>
      </c>
      <c r="J137" s="7">
        <f t="shared" ref="J137" si="109">J96*0.5</f>
        <v>2.1882024663405724</v>
      </c>
      <c r="K137" s="7"/>
      <c r="L137" s="7"/>
      <c r="M137" s="7"/>
      <c r="N137" s="52">
        <f t="shared" si="103"/>
        <v>2.0849475903705836</v>
      </c>
      <c r="Z137" s="38"/>
      <c r="AA137" s="40"/>
    </row>
    <row r="138" spans="1:27">
      <c r="A138" s="48">
        <v>2</v>
      </c>
      <c r="B138" s="48">
        <v>1</v>
      </c>
      <c r="C138" s="48">
        <v>1200</v>
      </c>
      <c r="D138" s="7">
        <f t="shared" si="101"/>
        <v>4.3139091889420058</v>
      </c>
      <c r="E138" s="7">
        <f t="shared" si="101"/>
        <v>4.1632848483779181</v>
      </c>
      <c r="F138" s="7">
        <f t="shared" si="101"/>
        <v>3.7379304965825098</v>
      </c>
      <c r="G138" s="7">
        <f t="shared" si="101"/>
        <v>3.230799526126884</v>
      </c>
      <c r="H138" s="7">
        <f t="shared" si="101"/>
        <v>2.8316205422623475</v>
      </c>
      <c r="I138" s="7">
        <f t="shared" si="101"/>
        <v>2.654907664241219</v>
      </c>
      <c r="J138" s="7">
        <f t="shared" ref="J138" si="110">J97*0.5</f>
        <v>2.5114331700084658</v>
      </c>
      <c r="K138" s="7"/>
      <c r="L138" s="7"/>
      <c r="M138" s="7"/>
      <c r="N138" s="52">
        <f t="shared" si="103"/>
        <v>3.349126490934478</v>
      </c>
      <c r="Z138" s="38"/>
      <c r="AA138" s="39"/>
    </row>
    <row r="139" spans="1:27">
      <c r="A139" s="49">
        <v>2</v>
      </c>
      <c r="B139" s="49">
        <v>2</v>
      </c>
      <c r="C139" s="49">
        <v>1200</v>
      </c>
      <c r="D139" s="7">
        <f t="shared" si="101"/>
        <v>1.4414025856889143</v>
      </c>
      <c r="E139" s="7">
        <f t="shared" si="101"/>
        <v>1.586640059107292</v>
      </c>
      <c r="F139" s="7">
        <f t="shared" si="101"/>
        <v>1.6760155022226706</v>
      </c>
      <c r="G139" s="7">
        <f t="shared" si="101"/>
        <v>1.6869242278938632</v>
      </c>
      <c r="H139" s="7">
        <f t="shared" si="101"/>
        <v>1.7056085917469646</v>
      </c>
      <c r="I139" s="7">
        <f t="shared" si="101"/>
        <v>1.7167123426009423</v>
      </c>
      <c r="J139" s="7">
        <f t="shared" ref="J139" si="111">J98*0.5</f>
        <v>1.7308358126468943</v>
      </c>
      <c r="K139" s="7"/>
      <c r="L139" s="7"/>
      <c r="M139" s="7"/>
      <c r="N139" s="52">
        <f t="shared" si="103"/>
        <v>1.6491627317010773</v>
      </c>
      <c r="Z139" s="38"/>
      <c r="AA139" s="40"/>
    </row>
    <row r="140" spans="1:27">
      <c r="A140" s="48">
        <v>2</v>
      </c>
      <c r="B140" s="48">
        <v>1</v>
      </c>
      <c r="C140" s="48">
        <v>1800</v>
      </c>
      <c r="D140" s="7">
        <f t="shared" si="101"/>
        <v>0.54866778573325992</v>
      </c>
      <c r="E140" s="7">
        <f t="shared" si="101"/>
        <v>0.52951051565750784</v>
      </c>
      <c r="F140" s="7">
        <f t="shared" si="101"/>
        <v>0.47541150241220842</v>
      </c>
      <c r="G140" s="7">
        <f t="shared" si="101"/>
        <v>0.41091166839857496</v>
      </c>
      <c r="H140" s="7">
        <f t="shared" si="101"/>
        <v>0.36014178901640781</v>
      </c>
      <c r="I140" s="7">
        <f t="shared" si="101"/>
        <v>0.33766642867666391</v>
      </c>
      <c r="J140" s="7">
        <f t="shared" ref="J140" si="112">J99*0.5</f>
        <v>0.31941851718569664</v>
      </c>
      <c r="K140" s="7"/>
      <c r="L140" s="7"/>
      <c r="M140" s="7"/>
      <c r="N140" s="52">
        <f t="shared" si="103"/>
        <v>0.42596117244004572</v>
      </c>
      <c r="Z140" s="38"/>
      <c r="AA140" s="39"/>
    </row>
    <row r="141" spans="1:27">
      <c r="A141" s="49">
        <v>2</v>
      </c>
      <c r="B141" s="49">
        <v>2</v>
      </c>
      <c r="C141" s="49">
        <v>1800</v>
      </c>
      <c r="D141" s="7">
        <f t="shared" si="101"/>
        <v>0</v>
      </c>
      <c r="E141" s="7">
        <f t="shared" si="101"/>
        <v>0</v>
      </c>
      <c r="F141" s="7">
        <f t="shared" si="101"/>
        <v>0</v>
      </c>
      <c r="G141" s="7">
        <f t="shared" si="101"/>
        <v>0</v>
      </c>
      <c r="H141" s="7">
        <f t="shared" si="101"/>
        <v>0</v>
      </c>
      <c r="I141" s="7">
        <f t="shared" si="101"/>
        <v>0</v>
      </c>
      <c r="J141" s="7">
        <f t="shared" ref="J141" si="113">J100*0.5</f>
        <v>0</v>
      </c>
      <c r="K141" s="7"/>
      <c r="L141" s="7"/>
      <c r="M141" s="7"/>
      <c r="N141" s="52">
        <f t="shared" si="103"/>
        <v>0</v>
      </c>
      <c r="Z141" s="38"/>
      <c r="AA141" s="40"/>
    </row>
    <row r="142" spans="1:27">
      <c r="A142" s="48">
        <v>3</v>
      </c>
      <c r="B142" s="48">
        <v>1</v>
      </c>
      <c r="C142" s="48">
        <v>600</v>
      </c>
      <c r="D142" s="7">
        <f t="shared" si="101"/>
        <v>1.0083827621317283</v>
      </c>
      <c r="E142" s="7">
        <f t="shared" si="101"/>
        <v>1.0161859439542476</v>
      </c>
      <c r="F142" s="7">
        <f t="shared" si="101"/>
        <v>1.0185206564524247</v>
      </c>
      <c r="G142" s="7">
        <f t="shared" si="101"/>
        <v>0.94451573593458349</v>
      </c>
      <c r="H142" s="7">
        <f t="shared" si="101"/>
        <v>0.89733237022421375</v>
      </c>
      <c r="I142" s="7">
        <f t="shared" si="101"/>
        <v>0.88632121020188459</v>
      </c>
      <c r="J142" s="7">
        <f t="shared" ref="J142" si="114">J101*0.5</f>
        <v>0.86969251700856232</v>
      </c>
      <c r="K142" s="7"/>
      <c r="L142" s="7"/>
      <c r="M142" s="7"/>
      <c r="N142" s="52">
        <f t="shared" si="103"/>
        <v>0.94870731370109218</v>
      </c>
    </row>
    <row r="143" spans="1:27">
      <c r="A143" s="49">
        <v>3</v>
      </c>
      <c r="B143" s="49">
        <v>2</v>
      </c>
      <c r="C143" s="49">
        <v>600</v>
      </c>
      <c r="D143" s="7">
        <f t="shared" si="101"/>
        <v>2.1637403521791434</v>
      </c>
      <c r="E143" s="7">
        <f t="shared" si="101"/>
        <v>2.4103344811603296</v>
      </c>
      <c r="F143" s="7">
        <f t="shared" si="101"/>
        <v>2.5762180307799851</v>
      </c>
      <c r="G143" s="7">
        <f t="shared" si="101"/>
        <v>2.556310349301179</v>
      </c>
      <c r="H143" s="7">
        <f t="shared" si="101"/>
        <v>2.6235359295283236</v>
      </c>
      <c r="I143" s="7">
        <f t="shared" si="101"/>
        <v>2.7313933472700453</v>
      </c>
      <c r="J143" s="7">
        <f t="shared" ref="J143" si="115">J102*0.5</f>
        <v>2.7370296555019955</v>
      </c>
      <c r="K143" s="7"/>
      <c r="L143" s="7"/>
      <c r="M143" s="7"/>
      <c r="N143" s="52">
        <f t="shared" si="103"/>
        <v>2.5426517351030005</v>
      </c>
    </row>
    <row r="144" spans="1:27">
      <c r="A144" s="48">
        <v>3</v>
      </c>
      <c r="B144" s="48">
        <v>1</v>
      </c>
      <c r="C144" s="48">
        <v>1200</v>
      </c>
      <c r="D144" s="7">
        <f t="shared" si="101"/>
        <v>2.4494152743388722</v>
      </c>
      <c r="E144" s="7">
        <f t="shared" si="101"/>
        <v>2.4683696173346972</v>
      </c>
      <c r="F144" s="7">
        <f t="shared" si="101"/>
        <v>2.4740407579659949</v>
      </c>
      <c r="G144" s="7">
        <f t="shared" si="101"/>
        <v>2.2942788763671551</v>
      </c>
      <c r="H144" s="7">
        <f t="shared" si="101"/>
        <v>2.179667975620124</v>
      </c>
      <c r="I144" s="7">
        <f t="shared" si="101"/>
        <v>2.1529212832333307</v>
      </c>
      <c r="J144" s="7">
        <f t="shared" ref="J144" si="116">J103*0.5</f>
        <v>2.1125293044832039</v>
      </c>
      <c r="K144" s="7"/>
      <c r="L144" s="7"/>
      <c r="M144" s="7"/>
      <c r="N144" s="52">
        <f t="shared" si="103"/>
        <v>2.3044604413347685</v>
      </c>
    </row>
    <row r="145" spans="1:14">
      <c r="A145" s="49">
        <v>3</v>
      </c>
      <c r="B145" s="49">
        <v>2</v>
      </c>
      <c r="C145" s="49">
        <v>1200</v>
      </c>
      <c r="D145" s="7">
        <f t="shared" si="101"/>
        <v>0.57648826965431099</v>
      </c>
      <c r="E145" s="7">
        <f t="shared" si="101"/>
        <v>0.64218867709003014</v>
      </c>
      <c r="F145" s="7">
        <f t="shared" si="101"/>
        <v>0.68638525566196429</v>
      </c>
      <c r="G145" s="7">
        <f t="shared" si="101"/>
        <v>0.68108122514971359</v>
      </c>
      <c r="H145" s="7">
        <f t="shared" si="101"/>
        <v>0.69899222744840583</v>
      </c>
      <c r="I145" s="7">
        <f t="shared" si="101"/>
        <v>0.72772882519253268</v>
      </c>
      <c r="J145" s="7">
        <f t="shared" ref="J145" si="117">J104*0.5</f>
        <v>0.72923051442091125</v>
      </c>
      <c r="K145" s="7"/>
      <c r="L145" s="7"/>
      <c r="M145" s="7"/>
      <c r="N145" s="52">
        <f t="shared" si="103"/>
        <v>0.67744214208826692</v>
      </c>
    </row>
    <row r="146" spans="1:14">
      <c r="A146" s="48">
        <v>3</v>
      </c>
      <c r="B146" s="48">
        <v>1</v>
      </c>
      <c r="C146" s="48">
        <v>1800</v>
      </c>
      <c r="D146" s="7">
        <f t="shared" si="101"/>
        <v>1.9194472014971868</v>
      </c>
      <c r="E146" s="7">
        <f t="shared" si="101"/>
        <v>1.9343004854628363</v>
      </c>
      <c r="F146" s="7">
        <f t="shared" si="101"/>
        <v>1.9387445889711636</v>
      </c>
      <c r="G146" s="7">
        <f t="shared" si="101"/>
        <v>1.7978769116174764</v>
      </c>
      <c r="H146" s="7">
        <f t="shared" si="101"/>
        <v>1.7080638141796243</v>
      </c>
      <c r="I146" s="7">
        <f t="shared" si="101"/>
        <v>1.6871041735711145</v>
      </c>
      <c r="J146" s="7">
        <f t="shared" ref="J146" si="118">J105*0.5</f>
        <v>1.6554516108606978</v>
      </c>
      <c r="K146" s="7"/>
      <c r="L146" s="7"/>
      <c r="M146" s="7"/>
      <c r="N146" s="52">
        <f t="shared" si="103"/>
        <v>1.8058555408800143</v>
      </c>
    </row>
    <row r="147" spans="1:14">
      <c r="A147" s="49">
        <v>3</v>
      </c>
      <c r="B147" s="49">
        <v>2</v>
      </c>
      <c r="C147" s="49">
        <v>1800</v>
      </c>
      <c r="D147" s="7">
        <f t="shared" ref="D147:I162" si="119">D106*0.5</f>
        <v>9.6534737150035396E-2</v>
      </c>
      <c r="E147" s="7">
        <f t="shared" si="119"/>
        <v>0.1075364728250051</v>
      </c>
      <c r="F147" s="7">
        <f t="shared" si="119"/>
        <v>0.11493732609463181</v>
      </c>
      <c r="G147" s="7">
        <f t="shared" si="119"/>
        <v>0.11404914984146552</v>
      </c>
      <c r="H147" s="7">
        <f t="shared" si="119"/>
        <v>0.11704840236751388</v>
      </c>
      <c r="I147" s="7">
        <f t="shared" si="119"/>
        <v>0.1218604342089927</v>
      </c>
      <c r="J147" s="7">
        <f t="shared" ref="J147" si="120">J106*0.5</f>
        <v>0.12211189669760412</v>
      </c>
      <c r="K147" s="7"/>
      <c r="L147" s="7"/>
      <c r="M147" s="7"/>
      <c r="N147" s="52">
        <f t="shared" si="103"/>
        <v>0.11343977416932123</v>
      </c>
    </row>
    <row r="148" spans="1:14">
      <c r="A148" s="48">
        <v>4</v>
      </c>
      <c r="B148" s="48">
        <v>1</v>
      </c>
      <c r="C148" s="48" t="s">
        <v>69</v>
      </c>
      <c r="D148" s="7">
        <f t="shared" si="119"/>
        <v>1.1201970324844062</v>
      </c>
      <c r="E148" s="7">
        <f t="shared" si="119"/>
        <v>1.21454620248922</v>
      </c>
      <c r="F148" s="7">
        <f t="shared" si="119"/>
        <v>1.3207637792406699</v>
      </c>
      <c r="G148" s="7">
        <f t="shared" si="119"/>
        <v>1.3980440599937525</v>
      </c>
      <c r="H148" s="7">
        <f t="shared" si="119"/>
        <v>1.4688351296910527</v>
      </c>
      <c r="I148" s="7">
        <f t="shared" si="119"/>
        <v>1.4850054689809231</v>
      </c>
      <c r="J148" s="7">
        <f t="shared" ref="J148" si="121">J107*0.5</f>
        <v>1.4759587369560414</v>
      </c>
      <c r="K148" s="7"/>
      <c r="L148" s="7"/>
      <c r="M148" s="7"/>
      <c r="N148" s="52">
        <f t="shared" si="103"/>
        <v>1.354764344262295</v>
      </c>
    </row>
    <row r="149" spans="1:14">
      <c r="A149" s="49">
        <v>4</v>
      </c>
      <c r="B149" s="49">
        <v>2</v>
      </c>
      <c r="C149" s="48" t="s">
        <v>69</v>
      </c>
      <c r="D149" s="7">
        <f t="shared" si="119"/>
        <v>2.1592927081355597</v>
      </c>
      <c r="E149" s="7">
        <f t="shared" si="119"/>
        <v>2.2773811990321806</v>
      </c>
      <c r="F149" s="7">
        <f t="shared" si="119"/>
        <v>2.3925567638307355</v>
      </c>
      <c r="G149" s="7">
        <f t="shared" si="119"/>
        <v>2.4437725203904921</v>
      </c>
      <c r="H149" s="7">
        <f t="shared" si="119"/>
        <v>2.6101063497863408</v>
      </c>
      <c r="I149" s="7">
        <f t="shared" si="119"/>
        <v>2.7923654527841193</v>
      </c>
      <c r="J149" s="7">
        <f t="shared" ref="J149" si="122">J108*0.5</f>
        <v>2.8352832027618833</v>
      </c>
      <c r="K149" s="7"/>
      <c r="L149" s="7"/>
      <c r="M149" s="7"/>
      <c r="N149" s="52">
        <f t="shared" si="103"/>
        <v>2.5015368852459017</v>
      </c>
    </row>
    <row r="150" spans="1:14">
      <c r="A150" s="48">
        <v>4</v>
      </c>
      <c r="B150" s="48">
        <v>1</v>
      </c>
      <c r="C150" s="48" t="s">
        <v>70</v>
      </c>
      <c r="D150" s="7">
        <f t="shared" si="119"/>
        <v>0.45242505355880192</v>
      </c>
      <c r="E150" s="7">
        <f t="shared" si="119"/>
        <v>0.49053078590303634</v>
      </c>
      <c r="F150" s="7">
        <f t="shared" si="119"/>
        <v>0.53342992905116793</v>
      </c>
      <c r="G150" s="7">
        <f t="shared" si="119"/>
        <v>0.56464188029264695</v>
      </c>
      <c r="H150" s="7">
        <f t="shared" si="119"/>
        <v>0.59323296969078076</v>
      </c>
      <c r="I150" s="7">
        <f t="shared" si="119"/>
        <v>0.59976384453434128</v>
      </c>
      <c r="J150" s="7">
        <f t="shared" ref="J150" si="123">J109*0.5</f>
        <v>0.59611005140492046</v>
      </c>
      <c r="K150" s="7"/>
      <c r="L150" s="7"/>
      <c r="M150" s="7"/>
      <c r="N150" s="52">
        <f t="shared" si="103"/>
        <v>0.54716207349081369</v>
      </c>
    </row>
    <row r="151" spans="1:14">
      <c r="A151" s="49">
        <v>4</v>
      </c>
      <c r="B151" s="49">
        <v>2</v>
      </c>
      <c r="C151" s="48" t="s">
        <v>70</v>
      </c>
      <c r="D151" s="7">
        <f t="shared" si="119"/>
        <v>1.4628574587958294</v>
      </c>
      <c r="E151" s="7">
        <f t="shared" si="119"/>
        <v>1.542858946808644</v>
      </c>
      <c r="F151" s="7">
        <f t="shared" si="119"/>
        <v>1.6208870128516526</v>
      </c>
      <c r="G151" s="7">
        <f t="shared" si="119"/>
        <v>1.6555841853142048</v>
      </c>
      <c r="H151" s="7">
        <f t="shared" si="119"/>
        <v>1.7682704747019404</v>
      </c>
      <c r="I151" s="7">
        <f t="shared" si="119"/>
        <v>1.8917456697272361</v>
      </c>
      <c r="J151" s="7">
        <f t="shared" ref="J151" si="124">J110*0.5</f>
        <v>1.920821186183695</v>
      </c>
      <c r="K151" s="7"/>
      <c r="L151" s="7"/>
      <c r="M151" s="7"/>
      <c r="N151" s="52">
        <f t="shared" si="103"/>
        <v>1.6947178477690288</v>
      </c>
    </row>
    <row r="152" spans="1:14">
      <c r="A152" s="48">
        <v>4</v>
      </c>
      <c r="B152" s="48">
        <v>1</v>
      </c>
      <c r="C152" s="48" t="s">
        <v>71</v>
      </c>
      <c r="D152" s="7">
        <f t="shared" si="119"/>
        <v>1.0918804447532047</v>
      </c>
      <c r="E152" s="7">
        <f t="shared" si="119"/>
        <v>1.1838446356228014</v>
      </c>
      <c r="F152" s="7">
        <f t="shared" si="119"/>
        <v>1.2873772210348191</v>
      </c>
      <c r="G152" s="7">
        <f t="shared" si="119"/>
        <v>1.3627039938010228</v>
      </c>
      <c r="H152" s="7">
        <f t="shared" si="119"/>
        <v>1.4317055912201975</v>
      </c>
      <c r="I152" s="7">
        <f t="shared" si="119"/>
        <v>1.4474671731059088</v>
      </c>
      <c r="J152" s="7">
        <f t="shared" ref="J152" si="125">J111*0.5</f>
        <v>1.4386491263690921</v>
      </c>
      <c r="K152" s="7"/>
      <c r="L152" s="7"/>
      <c r="M152" s="7"/>
      <c r="N152" s="52">
        <f t="shared" si="103"/>
        <v>1.3205183122724351</v>
      </c>
    </row>
    <row r="153" spans="1:14">
      <c r="A153" s="49">
        <v>4</v>
      </c>
      <c r="B153" s="49">
        <v>2</v>
      </c>
      <c r="C153" s="48" t="s">
        <v>71</v>
      </c>
      <c r="D153" s="7">
        <f t="shared" si="119"/>
        <v>0.7542173907204972</v>
      </c>
      <c r="E153" s="7">
        <f t="shared" si="119"/>
        <v>0.79546441255436118</v>
      </c>
      <c r="F153" s="7">
        <f t="shared" si="119"/>
        <v>0.83569398107456938</v>
      </c>
      <c r="G153" s="7">
        <f t="shared" si="119"/>
        <v>0.85358308621105128</v>
      </c>
      <c r="H153" s="7">
        <f t="shared" si="119"/>
        <v>0.91168167855234017</v>
      </c>
      <c r="I153" s="7">
        <f t="shared" si="119"/>
        <v>0.97534279525973411</v>
      </c>
      <c r="J153" s="7">
        <f t="shared" ref="J153" si="126">J112*0.5</f>
        <v>0.99033349720665698</v>
      </c>
      <c r="K153" s="7"/>
      <c r="L153" s="7"/>
      <c r="M153" s="7"/>
      <c r="N153" s="52">
        <f t="shared" si="103"/>
        <v>0.87375954879702999</v>
      </c>
    </row>
    <row r="154" spans="1:14">
      <c r="A154" s="48">
        <v>4</v>
      </c>
      <c r="B154" s="48">
        <v>1</v>
      </c>
      <c r="C154" s="48" t="s">
        <v>72</v>
      </c>
      <c r="D154" s="7">
        <f t="shared" si="119"/>
        <v>0.53735828936791774</v>
      </c>
      <c r="E154" s="7">
        <f t="shared" si="119"/>
        <v>0.58261756709036194</v>
      </c>
      <c r="F154" s="7">
        <f t="shared" si="119"/>
        <v>0.63357011712290212</v>
      </c>
      <c r="G154" s="7">
        <f t="shared" si="119"/>
        <v>0.67064145213193049</v>
      </c>
      <c r="H154" s="7">
        <f t="shared" si="119"/>
        <v>0.70459991391315802</v>
      </c>
      <c r="I154" s="7">
        <f t="shared" si="119"/>
        <v>0.71235682239204612</v>
      </c>
      <c r="J154" s="7">
        <f t="shared" ref="J154" si="127">J113*0.5</f>
        <v>0.70801710687389419</v>
      </c>
      <c r="K154" s="7"/>
      <c r="L154" s="7"/>
      <c r="M154" s="7"/>
      <c r="N154" s="52">
        <f t="shared" si="103"/>
        <v>0.64988018127031577</v>
      </c>
    </row>
    <row r="155" spans="1:14">
      <c r="A155" s="49">
        <v>4</v>
      </c>
      <c r="B155" s="49">
        <v>2</v>
      </c>
      <c r="C155" s="48" t="s">
        <v>72</v>
      </c>
      <c r="D155" s="7">
        <f t="shared" si="119"/>
        <v>0.40402663091873986</v>
      </c>
      <c r="E155" s="7">
        <f t="shared" si="119"/>
        <v>0.42612224349941497</v>
      </c>
      <c r="F155" s="7">
        <f t="shared" si="119"/>
        <v>0.44767281662662323</v>
      </c>
      <c r="G155" s="7">
        <f t="shared" si="119"/>
        <v>0.45725582938576864</v>
      </c>
      <c r="H155" s="7">
        <f t="shared" si="119"/>
        <v>0.48837865791448826</v>
      </c>
      <c r="I155" s="7">
        <f t="shared" si="119"/>
        <v>0.52248127450788473</v>
      </c>
      <c r="J155" s="7">
        <f t="shared" ref="J155" si="128">J114*0.5</f>
        <v>0.53051164198182532</v>
      </c>
      <c r="K155" s="7"/>
      <c r="L155" s="7"/>
      <c r="M155" s="7"/>
      <c r="N155" s="52">
        <f t="shared" si="103"/>
        <v>0.46806415640496363</v>
      </c>
    </row>
    <row r="156" spans="1:14">
      <c r="A156" s="48">
        <v>4</v>
      </c>
      <c r="B156" s="48">
        <v>1</v>
      </c>
      <c r="C156" s="48">
        <v>1800</v>
      </c>
      <c r="D156" s="7">
        <f t="shared" si="119"/>
        <v>0.70519763201985242</v>
      </c>
      <c r="E156" s="7">
        <f t="shared" si="119"/>
        <v>0.76459326452110121</v>
      </c>
      <c r="F156" s="7">
        <f t="shared" si="119"/>
        <v>0.83146041505968482</v>
      </c>
      <c r="G156" s="7">
        <f t="shared" si="119"/>
        <v>0.88011066979927854</v>
      </c>
      <c r="H156" s="7">
        <f t="shared" si="119"/>
        <v>0.9246757715367564</v>
      </c>
      <c r="I156" s="7">
        <f t="shared" si="119"/>
        <v>0.93485548514560579</v>
      </c>
      <c r="J156" s="7">
        <f t="shared" ref="J156" si="129">J115*0.5</f>
        <v>0.92916029598114636</v>
      </c>
      <c r="K156" s="7"/>
      <c r="L156" s="7"/>
      <c r="M156" s="7"/>
      <c r="N156" s="52">
        <f t="shared" si="103"/>
        <v>0.85286479058048947</v>
      </c>
    </row>
    <row r="157" spans="1:14">
      <c r="A157" s="49">
        <v>4</v>
      </c>
      <c r="B157" s="49">
        <v>2</v>
      </c>
      <c r="C157" s="49">
        <v>1800</v>
      </c>
      <c r="D157" s="7">
        <f t="shared" si="119"/>
        <v>3.7257760836106928E-2</v>
      </c>
      <c r="E157" s="7">
        <f t="shared" si="119"/>
        <v>3.9295332090224684E-2</v>
      </c>
      <c r="F157" s="7">
        <f t="shared" si="119"/>
        <v>4.1282641930738759E-2</v>
      </c>
      <c r="G157" s="7">
        <f t="shared" si="119"/>
        <v>4.2166350008737731E-2</v>
      </c>
      <c r="H157" s="7">
        <f t="shared" si="119"/>
        <v>4.5036375925666505E-2</v>
      </c>
      <c r="I157" s="7">
        <f t="shared" si="119"/>
        <v>4.8181186281441711E-2</v>
      </c>
      <c r="J157" s="7">
        <f t="shared" ref="J157" si="130">J116*0.5</f>
        <v>4.8921715464109138E-2</v>
      </c>
      <c r="K157" s="7"/>
      <c r="L157" s="7"/>
      <c r="M157" s="7"/>
      <c r="N157" s="52">
        <f t="shared" si="103"/>
        <v>4.3163051791003638E-2</v>
      </c>
    </row>
    <row r="158" spans="1:14">
      <c r="A158" s="48">
        <v>5</v>
      </c>
      <c r="B158" s="48">
        <v>1</v>
      </c>
      <c r="C158" s="48">
        <v>600</v>
      </c>
      <c r="D158" s="7">
        <f t="shared" si="119"/>
        <v>0</v>
      </c>
      <c r="E158" s="7">
        <f t="shared" si="119"/>
        <v>0</v>
      </c>
      <c r="F158" s="7">
        <f t="shared" si="119"/>
        <v>0</v>
      </c>
      <c r="G158" s="7">
        <f t="shared" si="119"/>
        <v>0</v>
      </c>
      <c r="H158" s="7">
        <f t="shared" si="119"/>
        <v>0</v>
      </c>
      <c r="I158" s="7">
        <f t="shared" si="119"/>
        <v>0</v>
      </c>
      <c r="J158" s="7">
        <f t="shared" ref="J158" si="131">J117*0.5</f>
        <v>0</v>
      </c>
      <c r="K158" s="7"/>
      <c r="L158" s="7"/>
      <c r="M158" s="7"/>
      <c r="N158" s="52">
        <f t="shared" si="103"/>
        <v>0</v>
      </c>
    </row>
    <row r="159" spans="1:14">
      <c r="A159" s="49">
        <v>5</v>
      </c>
      <c r="B159" s="49">
        <v>2</v>
      </c>
      <c r="C159" s="49">
        <v>600</v>
      </c>
      <c r="D159" s="7">
        <f t="shared" si="119"/>
        <v>1.1170349861760869</v>
      </c>
      <c r="E159" s="7">
        <f t="shared" si="119"/>
        <v>1.19354046428417</v>
      </c>
      <c r="F159" s="7">
        <f t="shared" si="119"/>
        <v>1.2932052801311822</v>
      </c>
      <c r="G159" s="7">
        <f t="shared" si="119"/>
        <v>1.2336188268086228</v>
      </c>
      <c r="H159" s="7">
        <f t="shared" si="119"/>
        <v>1.3132729126682723</v>
      </c>
      <c r="I159" s="7">
        <f t="shared" si="119"/>
        <v>1.4003527812673082</v>
      </c>
      <c r="J159" s="7">
        <f t="shared" ref="J159" si="132">J118*0.5</f>
        <v>1.480405184975047</v>
      </c>
      <c r="K159" s="7"/>
      <c r="L159" s="7"/>
      <c r="M159" s="7"/>
      <c r="N159" s="52">
        <f t="shared" si="103"/>
        <v>1.2902043480443841</v>
      </c>
    </row>
    <row r="160" spans="1:14">
      <c r="A160" s="48">
        <v>5</v>
      </c>
      <c r="B160" s="48">
        <v>1</v>
      </c>
      <c r="C160" s="48">
        <v>1200</v>
      </c>
      <c r="D160" s="7">
        <f t="shared" si="119"/>
        <v>0.28997452150261782</v>
      </c>
      <c r="E160" s="7">
        <f t="shared" si="119"/>
        <v>0.37732368774111058</v>
      </c>
      <c r="F160" s="7">
        <f t="shared" si="119"/>
        <v>0.42419358239206639</v>
      </c>
      <c r="G160" s="7">
        <f t="shared" si="119"/>
        <v>0.45862838966545344</v>
      </c>
      <c r="H160" s="7">
        <f t="shared" si="119"/>
        <v>0.45221646452515679</v>
      </c>
      <c r="I160" s="7">
        <f t="shared" si="119"/>
        <v>0.47553691318741514</v>
      </c>
      <c r="J160" s="7">
        <f t="shared" ref="J160" si="133">J119*0.5</f>
        <v>0.46248939109960219</v>
      </c>
      <c r="K160" s="7"/>
      <c r="L160" s="7"/>
      <c r="M160" s="7"/>
      <c r="N160" s="52">
        <f t="shared" si="103"/>
        <v>0.42005185001620315</v>
      </c>
    </row>
    <row r="161" spans="1:15">
      <c r="A161" s="49">
        <v>5</v>
      </c>
      <c r="B161" s="49">
        <v>2</v>
      </c>
      <c r="C161" s="49">
        <v>1200</v>
      </c>
      <c r="D161" s="7">
        <f t="shared" si="119"/>
        <v>0.86478295624994528</v>
      </c>
      <c r="E161" s="7">
        <f t="shared" si="119"/>
        <v>0.924011748853935</v>
      </c>
      <c r="F161" s="7">
        <f t="shared" si="119"/>
        <v>1.0011699714243236</v>
      </c>
      <c r="G161" s="7">
        <f t="shared" si="119"/>
        <v>0.95503950112174929</v>
      </c>
      <c r="H161" s="7">
        <f t="shared" si="119"/>
        <v>1.016705873884971</v>
      </c>
      <c r="I161" s="7">
        <f t="shared" si="119"/>
        <v>1.0841211179273451</v>
      </c>
      <c r="J161" s="7">
        <f t="shared" ref="J161" si="134">J120*0.5</f>
        <v>1.1460958592649273</v>
      </c>
      <c r="K161" s="7"/>
      <c r="L161" s="7"/>
      <c r="M161" s="7"/>
      <c r="N161" s="52">
        <f t="shared" si="103"/>
        <v>0.9988467183895996</v>
      </c>
    </row>
    <row r="162" spans="1:15">
      <c r="A162" s="48">
        <v>5</v>
      </c>
      <c r="B162" s="48">
        <v>1</v>
      </c>
      <c r="C162" s="48">
        <v>1800</v>
      </c>
      <c r="D162" s="7">
        <f t="shared" si="119"/>
        <v>0.39651491917413184</v>
      </c>
      <c r="E162" s="7">
        <f t="shared" si="119"/>
        <v>0.51595730125483175</v>
      </c>
      <c r="F162" s="7">
        <f t="shared" si="119"/>
        <v>0.58004780269930445</v>
      </c>
      <c r="G162" s="7">
        <f t="shared" si="119"/>
        <v>0.62713440448773305</v>
      </c>
      <c r="H162" s="7">
        <f t="shared" si="119"/>
        <v>0.61836665494346021</v>
      </c>
      <c r="I162" s="7">
        <f t="shared" si="119"/>
        <v>0.65025533870954877</v>
      </c>
      <c r="J162" s="7">
        <f t="shared" ref="J162" si="135">J121*0.5</f>
        <v>0.63241398789271452</v>
      </c>
      <c r="K162" s="7"/>
      <c r="L162" s="7"/>
      <c r="M162" s="7"/>
      <c r="N162" s="52">
        <f t="shared" si="103"/>
        <v>0.57438434416596074</v>
      </c>
    </row>
    <row r="163" spans="1:15">
      <c r="A163" s="49">
        <v>5</v>
      </c>
      <c r="B163" s="49">
        <v>2</v>
      </c>
      <c r="C163" s="49">
        <v>1800</v>
      </c>
      <c r="D163" s="7">
        <f t="shared" ref="D163:I163" si="136">D122*0.5</f>
        <v>0.12267820432913544</v>
      </c>
      <c r="E163" s="7">
        <f t="shared" si="136"/>
        <v>0.13108040729662793</v>
      </c>
      <c r="F163" s="7">
        <f t="shared" si="136"/>
        <v>0.14202608115126764</v>
      </c>
      <c r="G163" s="7">
        <f t="shared" si="136"/>
        <v>0.13548200761156817</v>
      </c>
      <c r="H163" s="7">
        <f t="shared" si="136"/>
        <v>0.14423000596584729</v>
      </c>
      <c r="I163" s="7">
        <f t="shared" si="136"/>
        <v>0.15379353982571045</v>
      </c>
      <c r="J163" s="7">
        <f t="shared" ref="J163" si="137">J122*0.5</f>
        <v>0.16258528337952274</v>
      </c>
      <c r="K163" s="7"/>
      <c r="L163" s="7"/>
      <c r="M163" s="7"/>
      <c r="N163" s="52">
        <f t="shared" si="103"/>
        <v>0.14169650422281135</v>
      </c>
    </row>
    <row r="164" spans="1:15">
      <c r="B164" s="3"/>
      <c r="C164" s="3"/>
      <c r="D164" s="3"/>
      <c r="E164" s="3"/>
      <c r="F164" s="3"/>
      <c r="G164" s="3"/>
      <c r="H164" s="3"/>
      <c r="I164" s="3"/>
      <c r="J164" s="3"/>
      <c r="K164" s="3"/>
      <c r="L164" s="3"/>
      <c r="M164" s="3"/>
      <c r="N164" s="3"/>
    </row>
    <row r="165" spans="1:15">
      <c r="B165" s="3"/>
      <c r="C165" s="3"/>
      <c r="D165" s="51"/>
      <c r="E165" s="51"/>
      <c r="F165" s="51"/>
      <c r="G165" s="51"/>
      <c r="H165" s="51"/>
      <c r="I165" s="51"/>
      <c r="J165" s="51"/>
      <c r="K165" s="51"/>
      <c r="L165" s="51"/>
      <c r="M165" s="51"/>
      <c r="N165" s="51"/>
    </row>
    <row r="166" spans="1:15">
      <c r="A166" s="66" t="s">
        <v>90</v>
      </c>
      <c r="B166" s="66"/>
    </row>
    <row r="167" spans="1:15">
      <c r="D167" s="35" t="s">
        <v>74</v>
      </c>
      <c r="E167" s="33"/>
      <c r="F167" s="35"/>
      <c r="G167" s="33"/>
      <c r="H167" s="33"/>
      <c r="I167" s="33"/>
      <c r="J167" s="33"/>
      <c r="K167" s="35"/>
      <c r="L167" s="33"/>
      <c r="M167" s="33"/>
      <c r="N167" s="33"/>
    </row>
    <row r="168" spans="1:15">
      <c r="D168" s="33" t="s">
        <v>50</v>
      </c>
      <c r="E168" s="33"/>
      <c r="F168" s="33"/>
      <c r="G168" s="33"/>
      <c r="H168" s="33"/>
      <c r="I168" s="33"/>
      <c r="J168" s="33"/>
      <c r="K168" s="35"/>
      <c r="L168" s="33"/>
      <c r="M168" s="33"/>
      <c r="N168" s="33"/>
    </row>
    <row r="169" spans="1:15">
      <c r="B169" s="2" t="s">
        <v>1</v>
      </c>
      <c r="C169" s="1" t="s">
        <v>2</v>
      </c>
      <c r="D169" s="1" t="s">
        <v>34</v>
      </c>
      <c r="E169" s="1" t="s">
        <v>35</v>
      </c>
      <c r="F169" s="1" t="s">
        <v>38</v>
      </c>
      <c r="G169" s="1" t="s">
        <v>39</v>
      </c>
      <c r="H169" s="1" t="s">
        <v>40</v>
      </c>
      <c r="I169" s="1" t="s">
        <v>41</v>
      </c>
      <c r="J169" s="1" t="s">
        <v>42</v>
      </c>
      <c r="K169" s="86"/>
      <c r="L169" s="86"/>
      <c r="M169" s="86"/>
      <c r="N169" s="32" t="s">
        <v>36</v>
      </c>
    </row>
    <row r="170" spans="1:15">
      <c r="A170" s="48">
        <v>1</v>
      </c>
      <c r="B170" s="48">
        <v>1</v>
      </c>
      <c r="C170" s="48">
        <v>600</v>
      </c>
      <c r="D170" s="7">
        <f>D130*44/12</f>
        <v>5.4525714083185539</v>
      </c>
      <c r="E170" s="7">
        <f t="shared" ref="E170:I170" si="138">E130*44/12</f>
        <v>5.8198939200957334</v>
      </c>
      <c r="F170" s="7">
        <f t="shared" si="138"/>
        <v>5.9606481550119632</v>
      </c>
      <c r="G170" s="7">
        <f t="shared" si="138"/>
        <v>5.595294271240852</v>
      </c>
      <c r="H170" s="7">
        <f t="shared" si="138"/>
        <v>5.205081790737295</v>
      </c>
      <c r="I170" s="7">
        <f t="shared" si="138"/>
        <v>4.9705323011471378</v>
      </c>
      <c r="J170" s="7">
        <f t="shared" ref="J170" si="139">J130*44/12</f>
        <v>4.8864788208338608</v>
      </c>
      <c r="K170" s="7"/>
      <c r="L170" s="7"/>
      <c r="M170" s="7"/>
      <c r="N170" s="52">
        <f>AVERAGE(D170:M170)</f>
        <v>5.4129286667693419</v>
      </c>
      <c r="O170" s="7"/>
    </row>
    <row r="171" spans="1:15">
      <c r="A171" s="49">
        <v>1</v>
      </c>
      <c r="B171" s="49">
        <v>2</v>
      </c>
      <c r="C171" s="49">
        <v>600</v>
      </c>
      <c r="D171" s="7">
        <f t="shared" ref="D171:I186" si="140">D131*44/12</f>
        <v>5.2157730017109669</v>
      </c>
      <c r="E171" s="7">
        <f t="shared" si="140"/>
        <v>5.8005190806481686</v>
      </c>
      <c r="F171" s="7">
        <f t="shared" si="140"/>
        <v>6.28827079504428</v>
      </c>
      <c r="G171" s="7">
        <f t="shared" si="140"/>
        <v>6.5570342289895125</v>
      </c>
      <c r="H171" s="7">
        <f t="shared" si="140"/>
        <v>6.8927098019827211</v>
      </c>
      <c r="I171" s="7">
        <f t="shared" si="140"/>
        <v>7.1542727809183555</v>
      </c>
      <c r="J171" s="7">
        <f t="shared" ref="J171" si="141">J131*44/12</f>
        <v>7.2885011413441161</v>
      </c>
      <c r="K171" s="7"/>
      <c r="L171" s="7"/>
      <c r="M171" s="7"/>
      <c r="N171" s="52">
        <f t="shared" ref="N171:N203" si="142">AVERAGE(D171:M171)</f>
        <v>6.4567258329483028</v>
      </c>
      <c r="O171" s="7"/>
    </row>
    <row r="172" spans="1:15">
      <c r="A172" s="48">
        <v>1</v>
      </c>
      <c r="B172" s="48">
        <v>1</v>
      </c>
      <c r="C172" s="48">
        <v>1200</v>
      </c>
      <c r="D172" s="7">
        <f t="shared" si="140"/>
        <v>5.642680452976979</v>
      </c>
      <c r="E172" s="7">
        <f t="shared" si="140"/>
        <v>6.0228100105617477</v>
      </c>
      <c r="F172" s="7">
        <f t="shared" si="140"/>
        <v>6.1684717746284861</v>
      </c>
      <c r="G172" s="7">
        <f t="shared" si="140"/>
        <v>5.7903794831218969</v>
      </c>
      <c r="H172" s="7">
        <f t="shared" si="140"/>
        <v>5.3865618764627881</v>
      </c>
      <c r="I172" s="7">
        <f t="shared" si="140"/>
        <v>5.143834597706392</v>
      </c>
      <c r="J172" s="7">
        <f t="shared" ref="J172" si="143">J132*44/12</f>
        <v>5.0568505135282669</v>
      </c>
      <c r="K172" s="7"/>
      <c r="L172" s="7"/>
      <c r="M172" s="7"/>
      <c r="N172" s="52">
        <f t="shared" si="142"/>
        <v>5.6016555298552229</v>
      </c>
      <c r="O172" s="7"/>
    </row>
    <row r="173" spans="1:15">
      <c r="A173" s="49">
        <v>1</v>
      </c>
      <c r="B173" s="49">
        <v>2</v>
      </c>
      <c r="C173" s="49">
        <v>1200</v>
      </c>
      <c r="D173" s="7">
        <f t="shared" si="140"/>
        <v>4.3759608969747497</v>
      </c>
      <c r="E173" s="7">
        <f t="shared" si="140"/>
        <v>4.8665547121674573</v>
      </c>
      <c r="F173" s="7">
        <f t="shared" si="140"/>
        <v>5.2757716065625209</v>
      </c>
      <c r="G173" s="7">
        <f t="shared" si="140"/>
        <v>5.5012603839873035</v>
      </c>
      <c r="H173" s="7">
        <f t="shared" si="140"/>
        <v>5.7828875140418559</v>
      </c>
      <c r="I173" s="7">
        <f t="shared" si="140"/>
        <v>6.0023352100100462</v>
      </c>
      <c r="J173" s="7">
        <f t="shared" ref="J173" si="144">J133*44/12</f>
        <v>6.1149509347157576</v>
      </c>
      <c r="K173" s="7"/>
      <c r="L173" s="7"/>
      <c r="M173" s="7"/>
      <c r="N173" s="52">
        <f t="shared" si="142"/>
        <v>5.4171030369228124</v>
      </c>
      <c r="O173" s="7"/>
    </row>
    <row r="174" spans="1:15">
      <c r="A174" s="48">
        <v>1</v>
      </c>
      <c r="B174" s="48">
        <v>1</v>
      </c>
      <c r="C174" s="48">
        <v>1800</v>
      </c>
      <c r="D174" s="7">
        <f t="shared" si="140"/>
        <v>2.2019398207628385</v>
      </c>
      <c r="E174" s="7">
        <f t="shared" si="140"/>
        <v>2.3502775508310481</v>
      </c>
      <c r="F174" s="7">
        <f t="shared" si="140"/>
        <v>2.4071190539666536</v>
      </c>
      <c r="G174" s="7">
        <f t="shared" si="140"/>
        <v>2.2595763250225405</v>
      </c>
      <c r="H174" s="7">
        <f t="shared" si="140"/>
        <v>2.1019948217214419</v>
      </c>
      <c r="I174" s="7">
        <f t="shared" si="140"/>
        <v>2.0072755008006311</v>
      </c>
      <c r="J174" s="7">
        <f t="shared" ref="J174" si="145">J134*44/12</f>
        <v>1.9733317536186779</v>
      </c>
      <c r="K174" s="7"/>
      <c r="L174" s="7"/>
      <c r="M174" s="7"/>
      <c r="N174" s="52">
        <f t="shared" si="142"/>
        <v>2.1859306895319759</v>
      </c>
      <c r="O174" s="7"/>
    </row>
    <row r="175" spans="1:15">
      <c r="A175" s="49">
        <v>1</v>
      </c>
      <c r="B175" s="49">
        <v>2</v>
      </c>
      <c r="C175" s="49">
        <v>1800</v>
      </c>
      <c r="D175" s="7">
        <f t="shared" si="140"/>
        <v>0.31568739298247456</v>
      </c>
      <c r="E175" s="7">
        <f t="shared" si="140"/>
        <v>0.35107945570373467</v>
      </c>
      <c r="F175" s="7">
        <f t="shared" si="140"/>
        <v>0.38060088370490158</v>
      </c>
      <c r="G175" s="7">
        <f t="shared" si="140"/>
        <v>0.39686793132437348</v>
      </c>
      <c r="H175" s="7">
        <f t="shared" si="140"/>
        <v>0.41718487120871334</v>
      </c>
      <c r="I175" s="7">
        <f t="shared" si="140"/>
        <v>0.43301610751708669</v>
      </c>
      <c r="J175" s="7">
        <f t="shared" ref="J175" si="146">J135*44/12</f>
        <v>0.44114034934149499</v>
      </c>
      <c r="K175" s="7"/>
      <c r="L175" s="7"/>
      <c r="M175" s="7"/>
      <c r="N175" s="52">
        <f t="shared" si="142"/>
        <v>0.39079671311182562</v>
      </c>
      <c r="O175" s="7"/>
    </row>
    <row r="176" spans="1:15">
      <c r="A176" s="48">
        <v>2</v>
      </c>
      <c r="B176" s="48">
        <v>1</v>
      </c>
      <c r="C176" s="48">
        <v>600</v>
      </c>
      <c r="D176" s="7">
        <f t="shared" si="140"/>
        <v>13.415443031419239</v>
      </c>
      <c r="E176" s="7">
        <f t="shared" si="140"/>
        <v>12.947029772938436</v>
      </c>
      <c r="F176" s="7">
        <f t="shared" si="140"/>
        <v>11.62425805365775</v>
      </c>
      <c r="G176" s="7">
        <f t="shared" si="140"/>
        <v>10.047176491288484</v>
      </c>
      <c r="H176" s="7">
        <f t="shared" si="140"/>
        <v>8.8058052238771065</v>
      </c>
      <c r="I176" s="7">
        <f t="shared" si="140"/>
        <v>8.2562615399054042</v>
      </c>
      <c r="J176" s="7">
        <f t="shared" ref="J176" si="147">J136*44/12</f>
        <v>7.8100829534912455</v>
      </c>
      <c r="K176" s="7"/>
      <c r="L176" s="7"/>
      <c r="M176" s="7"/>
      <c r="N176" s="52">
        <f t="shared" si="142"/>
        <v>10.415151009511094</v>
      </c>
      <c r="O176" s="7"/>
    </row>
    <row r="177" spans="1:15">
      <c r="A177" s="49">
        <v>2</v>
      </c>
      <c r="B177" s="49">
        <v>2</v>
      </c>
      <c r="C177" s="49">
        <v>600</v>
      </c>
      <c r="D177" s="7">
        <f t="shared" si="140"/>
        <v>6.6817213143358636</v>
      </c>
      <c r="E177" s="7">
        <f t="shared" si="140"/>
        <v>7.3549796610426883</v>
      </c>
      <c r="F177" s="7">
        <f t="shared" si="140"/>
        <v>7.7692857051495929</v>
      </c>
      <c r="G177" s="7">
        <f t="shared" si="140"/>
        <v>7.8198538569991447</v>
      </c>
      <c r="H177" s="7">
        <f t="shared" si="140"/>
        <v>7.906466517085641</v>
      </c>
      <c r="I177" s="7">
        <f t="shared" si="140"/>
        <v>7.9579387216499464</v>
      </c>
      <c r="J177" s="7">
        <f t="shared" ref="J177" si="148">J137*44/12</f>
        <v>8.0234090432487655</v>
      </c>
      <c r="K177" s="7"/>
      <c r="L177" s="7"/>
      <c r="M177" s="7"/>
      <c r="N177" s="52">
        <f t="shared" si="142"/>
        <v>7.6448078313588059</v>
      </c>
      <c r="O177" s="7"/>
    </row>
    <row r="178" spans="1:15">
      <c r="A178" s="48">
        <v>2</v>
      </c>
      <c r="B178" s="48">
        <v>1</v>
      </c>
      <c r="C178" s="48">
        <v>1200</v>
      </c>
      <c r="D178" s="7">
        <f t="shared" si="140"/>
        <v>15.817667026120688</v>
      </c>
      <c r="E178" s="7">
        <f t="shared" si="140"/>
        <v>15.2653777773857</v>
      </c>
      <c r="F178" s="7">
        <f t="shared" si="140"/>
        <v>13.705745154135869</v>
      </c>
      <c r="G178" s="7">
        <f t="shared" si="140"/>
        <v>11.846264929131907</v>
      </c>
      <c r="H178" s="7">
        <f t="shared" si="140"/>
        <v>10.38260865496194</v>
      </c>
      <c r="I178" s="7">
        <f t="shared" si="140"/>
        <v>9.7346614355511374</v>
      </c>
      <c r="J178" s="7">
        <f t="shared" ref="J178" si="149">J138*44/12</f>
        <v>9.2085882900310416</v>
      </c>
      <c r="K178" s="7"/>
      <c r="L178" s="7"/>
      <c r="M178" s="7"/>
      <c r="N178" s="52">
        <f t="shared" si="142"/>
        <v>12.280130466759754</v>
      </c>
      <c r="O178" s="7"/>
    </row>
    <row r="179" spans="1:15">
      <c r="A179" s="49">
        <v>2</v>
      </c>
      <c r="B179" s="49">
        <v>2</v>
      </c>
      <c r="C179" s="49">
        <v>1200</v>
      </c>
      <c r="D179" s="7">
        <f t="shared" si="140"/>
        <v>5.2851428141926862</v>
      </c>
      <c r="E179" s="7">
        <f t="shared" si="140"/>
        <v>5.8176802167267381</v>
      </c>
      <c r="F179" s="7">
        <f t="shared" si="140"/>
        <v>6.145390174816459</v>
      </c>
      <c r="G179" s="7">
        <f t="shared" si="140"/>
        <v>6.1853888356108326</v>
      </c>
      <c r="H179" s="7">
        <f t="shared" si="140"/>
        <v>6.2538981697388705</v>
      </c>
      <c r="I179" s="7">
        <f t="shared" si="140"/>
        <v>6.2946119228701214</v>
      </c>
      <c r="J179" s="7">
        <f t="shared" ref="J179" si="150">J139*44/12</f>
        <v>6.3463979797052792</v>
      </c>
      <c r="K179" s="7"/>
      <c r="L179" s="7"/>
      <c r="M179" s="7"/>
      <c r="N179" s="52">
        <f t="shared" si="142"/>
        <v>6.0469300162372841</v>
      </c>
      <c r="O179" s="7"/>
    </row>
    <row r="180" spans="1:15">
      <c r="A180" s="48">
        <v>2</v>
      </c>
      <c r="B180" s="48">
        <v>1</v>
      </c>
      <c r="C180" s="48">
        <v>1800</v>
      </c>
      <c r="D180" s="7">
        <f t="shared" si="140"/>
        <v>2.0117818810219528</v>
      </c>
      <c r="E180" s="7">
        <f t="shared" si="140"/>
        <v>1.9415385574108621</v>
      </c>
      <c r="F180" s="7">
        <f t="shared" si="140"/>
        <v>1.7431755088447642</v>
      </c>
      <c r="G180" s="7">
        <f t="shared" si="140"/>
        <v>1.5066761174614414</v>
      </c>
      <c r="H180" s="7">
        <f t="shared" si="140"/>
        <v>1.320519893060162</v>
      </c>
      <c r="I180" s="7">
        <f t="shared" si="140"/>
        <v>1.2381102384811011</v>
      </c>
      <c r="J180" s="7">
        <f t="shared" ref="J180" si="151">J140*44/12</f>
        <v>1.1712012296808878</v>
      </c>
      <c r="K180" s="7"/>
      <c r="L180" s="7"/>
      <c r="M180" s="7"/>
      <c r="N180" s="52">
        <f t="shared" si="142"/>
        <v>1.5618576322801674</v>
      </c>
      <c r="O180" s="7"/>
    </row>
    <row r="181" spans="1:15">
      <c r="A181" s="49">
        <v>2</v>
      </c>
      <c r="B181" s="49">
        <v>2</v>
      </c>
      <c r="C181" s="49">
        <v>1800</v>
      </c>
      <c r="D181" s="7">
        <f t="shared" si="140"/>
        <v>0</v>
      </c>
      <c r="E181" s="7">
        <f t="shared" si="140"/>
        <v>0</v>
      </c>
      <c r="F181" s="7">
        <f t="shared" si="140"/>
        <v>0</v>
      </c>
      <c r="G181" s="7">
        <f t="shared" si="140"/>
        <v>0</v>
      </c>
      <c r="H181" s="7">
        <f t="shared" si="140"/>
        <v>0</v>
      </c>
      <c r="I181" s="7">
        <f t="shared" si="140"/>
        <v>0</v>
      </c>
      <c r="J181" s="7">
        <f t="shared" ref="J181" si="152">J141*44/12</f>
        <v>0</v>
      </c>
      <c r="K181" s="7"/>
      <c r="L181" s="7"/>
      <c r="M181" s="7"/>
      <c r="N181" s="52">
        <f t="shared" si="142"/>
        <v>0</v>
      </c>
      <c r="O181" s="7"/>
    </row>
    <row r="182" spans="1:15">
      <c r="A182" s="48">
        <v>3</v>
      </c>
      <c r="B182" s="48">
        <v>1</v>
      </c>
      <c r="C182" s="48">
        <v>600</v>
      </c>
      <c r="D182" s="7">
        <f t="shared" si="140"/>
        <v>3.6974034611496704</v>
      </c>
      <c r="E182" s="7">
        <f t="shared" si="140"/>
        <v>3.7260151278322411</v>
      </c>
      <c r="F182" s="7">
        <f t="shared" si="140"/>
        <v>3.7345757403255573</v>
      </c>
      <c r="G182" s="7">
        <f t="shared" si="140"/>
        <v>3.4632243650934726</v>
      </c>
      <c r="H182" s="7">
        <f t="shared" si="140"/>
        <v>3.2902186908221172</v>
      </c>
      <c r="I182" s="7">
        <f t="shared" si="140"/>
        <v>3.2498444374069102</v>
      </c>
      <c r="J182" s="7">
        <f t="shared" ref="J182" si="153">J142*44/12</f>
        <v>3.1888725623647285</v>
      </c>
      <c r="K182" s="7"/>
      <c r="L182" s="7"/>
      <c r="M182" s="7"/>
      <c r="N182" s="52">
        <f t="shared" si="142"/>
        <v>3.4785934835706711</v>
      </c>
      <c r="O182" s="7"/>
    </row>
    <row r="183" spans="1:15">
      <c r="A183" s="49">
        <v>3</v>
      </c>
      <c r="B183" s="49">
        <v>2</v>
      </c>
      <c r="C183" s="49">
        <v>600</v>
      </c>
      <c r="D183" s="7">
        <f t="shared" si="140"/>
        <v>7.9337146246568588</v>
      </c>
      <c r="E183" s="7">
        <f t="shared" si="140"/>
        <v>8.8378930975878749</v>
      </c>
      <c r="F183" s="7">
        <f t="shared" si="140"/>
        <v>9.4461327795266126</v>
      </c>
      <c r="G183" s="7">
        <f t="shared" si="140"/>
        <v>9.373137947437657</v>
      </c>
      <c r="H183" s="7">
        <f t="shared" si="140"/>
        <v>9.6196317416038521</v>
      </c>
      <c r="I183" s="7">
        <f t="shared" si="140"/>
        <v>10.015108939990165</v>
      </c>
      <c r="J183" s="7">
        <f t="shared" ref="J183" si="154">J143*44/12</f>
        <v>10.035775403507317</v>
      </c>
      <c r="K183" s="7"/>
      <c r="L183" s="7"/>
      <c r="M183" s="7"/>
      <c r="N183" s="52">
        <f t="shared" si="142"/>
        <v>9.3230563620443352</v>
      </c>
      <c r="O183" s="7"/>
    </row>
    <row r="184" spans="1:15">
      <c r="A184" s="48">
        <v>3</v>
      </c>
      <c r="B184" s="48">
        <v>1</v>
      </c>
      <c r="C184" s="48">
        <v>1200</v>
      </c>
      <c r="D184" s="7">
        <f t="shared" si="140"/>
        <v>8.9811893392425315</v>
      </c>
      <c r="E184" s="7">
        <f t="shared" si="140"/>
        <v>9.0506885968938899</v>
      </c>
      <c r="F184" s="7">
        <f t="shared" si="140"/>
        <v>9.0714827792086474</v>
      </c>
      <c r="G184" s="7">
        <f t="shared" si="140"/>
        <v>8.4123558800129015</v>
      </c>
      <c r="H184" s="7">
        <f t="shared" si="140"/>
        <v>7.9921159106071213</v>
      </c>
      <c r="I184" s="7">
        <f t="shared" si="140"/>
        <v>7.8940447051888789</v>
      </c>
      <c r="J184" s="7">
        <f t="shared" ref="J184" si="155">J144*44/12</f>
        <v>7.7459407831050804</v>
      </c>
      <c r="K184" s="7"/>
      <c r="L184" s="7"/>
      <c r="M184" s="7"/>
      <c r="N184" s="52">
        <f t="shared" si="142"/>
        <v>8.449688284894151</v>
      </c>
      <c r="O184" s="7"/>
    </row>
    <row r="185" spans="1:15">
      <c r="A185" s="49">
        <v>3</v>
      </c>
      <c r="B185" s="49">
        <v>2</v>
      </c>
      <c r="C185" s="49">
        <v>1200</v>
      </c>
      <c r="D185" s="7">
        <f t="shared" si="140"/>
        <v>2.1137903220658072</v>
      </c>
      <c r="E185" s="7">
        <f t="shared" si="140"/>
        <v>2.3546918159967771</v>
      </c>
      <c r="F185" s="7">
        <f t="shared" si="140"/>
        <v>2.5167459374272023</v>
      </c>
      <c r="G185" s="7">
        <f t="shared" si="140"/>
        <v>2.4972978255489497</v>
      </c>
      <c r="H185" s="7">
        <f t="shared" si="140"/>
        <v>2.5629715006441547</v>
      </c>
      <c r="I185" s="7">
        <f t="shared" si="140"/>
        <v>2.6683390257059529</v>
      </c>
      <c r="J185" s="7">
        <f t="shared" ref="J185" si="156">J145*44/12</f>
        <v>2.6738452195433413</v>
      </c>
      <c r="K185" s="7"/>
      <c r="L185" s="7"/>
      <c r="M185" s="7"/>
      <c r="N185" s="52">
        <f t="shared" si="142"/>
        <v>2.483954520990312</v>
      </c>
      <c r="O185" s="7"/>
    </row>
    <row r="186" spans="1:15">
      <c r="A186" s="48">
        <v>3</v>
      </c>
      <c r="B186" s="48">
        <v>1</v>
      </c>
      <c r="C186" s="48">
        <v>1800</v>
      </c>
      <c r="D186" s="7">
        <f t="shared" si="140"/>
        <v>7.037973072156352</v>
      </c>
      <c r="E186" s="7">
        <f t="shared" si="140"/>
        <v>7.0924351133637336</v>
      </c>
      <c r="F186" s="7">
        <f t="shared" si="140"/>
        <v>7.1087301595609338</v>
      </c>
      <c r="G186" s="7">
        <f t="shared" si="140"/>
        <v>6.592215342597413</v>
      </c>
      <c r="H186" s="7">
        <f t="shared" si="140"/>
        <v>6.2629006519919557</v>
      </c>
      <c r="I186" s="7">
        <f t="shared" si="140"/>
        <v>6.1860486364274196</v>
      </c>
      <c r="J186" s="7">
        <f t="shared" ref="J186" si="157">J146*44/12</f>
        <v>6.0699892398225588</v>
      </c>
      <c r="K186" s="7"/>
      <c r="L186" s="7"/>
      <c r="M186" s="7"/>
      <c r="N186" s="52">
        <f t="shared" si="142"/>
        <v>6.6214703165600524</v>
      </c>
      <c r="O186" s="7"/>
    </row>
    <row r="187" spans="1:15">
      <c r="A187" s="49">
        <v>3</v>
      </c>
      <c r="B187" s="49">
        <v>2</v>
      </c>
      <c r="C187" s="49">
        <v>1800</v>
      </c>
      <c r="D187" s="7">
        <f t="shared" ref="D187:I202" si="158">D147*44/12</f>
        <v>0.3539607028834631</v>
      </c>
      <c r="E187" s="7">
        <f t="shared" si="158"/>
        <v>0.39430040035835207</v>
      </c>
      <c r="F187" s="7">
        <f t="shared" si="158"/>
        <v>0.4214368623469833</v>
      </c>
      <c r="G187" s="7">
        <f t="shared" si="158"/>
        <v>0.41818021608537359</v>
      </c>
      <c r="H187" s="7">
        <f t="shared" si="158"/>
        <v>0.42917747534755085</v>
      </c>
      <c r="I187" s="7">
        <f t="shared" si="158"/>
        <v>0.4468215920996399</v>
      </c>
      <c r="J187" s="7">
        <f t="shared" ref="J187" si="159">J147*44/12</f>
        <v>0.44774362122454847</v>
      </c>
      <c r="K187" s="7"/>
      <c r="L187" s="7"/>
      <c r="M187" s="7"/>
      <c r="N187" s="52">
        <f t="shared" si="142"/>
        <v>0.41594583862084444</v>
      </c>
      <c r="O187" s="7"/>
    </row>
    <row r="188" spans="1:15">
      <c r="A188" s="48">
        <v>4</v>
      </c>
      <c r="B188" s="48">
        <v>1</v>
      </c>
      <c r="C188" s="48" t="s">
        <v>69</v>
      </c>
      <c r="D188" s="7">
        <f t="shared" si="158"/>
        <v>4.1073891191094889</v>
      </c>
      <c r="E188" s="7">
        <f t="shared" si="158"/>
        <v>4.4533360757938061</v>
      </c>
      <c r="F188" s="7">
        <f t="shared" si="158"/>
        <v>4.8428005238824561</v>
      </c>
      <c r="G188" s="7">
        <f t="shared" si="158"/>
        <v>5.1261615533104257</v>
      </c>
      <c r="H188" s="7">
        <f t="shared" si="158"/>
        <v>5.3857288088671931</v>
      </c>
      <c r="I188" s="7">
        <f t="shared" si="158"/>
        <v>5.445020052930051</v>
      </c>
      <c r="J188" s="7">
        <f t="shared" ref="J188" si="160">J148*44/12</f>
        <v>5.4118487021721515</v>
      </c>
      <c r="K188" s="7"/>
      <c r="L188" s="7"/>
      <c r="M188" s="7"/>
      <c r="N188" s="52">
        <f t="shared" si="142"/>
        <v>4.967469262295082</v>
      </c>
      <c r="O188" s="7"/>
    </row>
    <row r="189" spans="1:15">
      <c r="A189" s="49">
        <v>4</v>
      </c>
      <c r="B189" s="49">
        <v>2</v>
      </c>
      <c r="C189" s="48" t="s">
        <v>69</v>
      </c>
      <c r="D189" s="7">
        <f t="shared" si="158"/>
        <v>7.9174065964970524</v>
      </c>
      <c r="E189" s="7">
        <f t="shared" si="158"/>
        <v>8.3503977297846621</v>
      </c>
      <c r="F189" s="7">
        <f t="shared" si="158"/>
        <v>8.7727081340460291</v>
      </c>
      <c r="G189" s="7">
        <f t="shared" si="158"/>
        <v>8.9604992414318048</v>
      </c>
      <c r="H189" s="7">
        <f t="shared" si="158"/>
        <v>9.5703899492165831</v>
      </c>
      <c r="I189" s="7">
        <f t="shared" si="158"/>
        <v>10.238673326875103</v>
      </c>
      <c r="J189" s="7">
        <f t="shared" ref="J189" si="161">J149*44/12</f>
        <v>10.396038410126906</v>
      </c>
      <c r="K189" s="7"/>
      <c r="L189" s="7"/>
      <c r="M189" s="7"/>
      <c r="N189" s="52">
        <f t="shared" si="142"/>
        <v>9.1723019125683045</v>
      </c>
      <c r="O189" s="7"/>
    </row>
    <row r="190" spans="1:15">
      <c r="A190" s="48">
        <v>4</v>
      </c>
      <c r="B190" s="48">
        <v>1</v>
      </c>
      <c r="C190" s="48" t="s">
        <v>70</v>
      </c>
      <c r="D190" s="7">
        <f t="shared" si="158"/>
        <v>1.6588918630489404</v>
      </c>
      <c r="E190" s="7">
        <f t="shared" si="158"/>
        <v>1.7986128816444664</v>
      </c>
      <c r="F190" s="7">
        <f t="shared" si="158"/>
        <v>1.9559097398542822</v>
      </c>
      <c r="G190" s="7">
        <f t="shared" si="158"/>
        <v>2.070353561073039</v>
      </c>
      <c r="H190" s="7">
        <f t="shared" si="158"/>
        <v>2.175187555532863</v>
      </c>
      <c r="I190" s="7">
        <f t="shared" si="158"/>
        <v>2.1991340966259183</v>
      </c>
      <c r="J190" s="7">
        <f t="shared" ref="J190" si="162">J150*44/12</f>
        <v>2.1857368551513749</v>
      </c>
      <c r="K190" s="7"/>
      <c r="L190" s="7"/>
      <c r="M190" s="7"/>
      <c r="N190" s="52">
        <f t="shared" si="142"/>
        <v>2.0062609361329833</v>
      </c>
      <c r="O190" s="7"/>
    </row>
    <row r="191" spans="1:15">
      <c r="A191" s="49">
        <v>4</v>
      </c>
      <c r="B191" s="49">
        <v>2</v>
      </c>
      <c r="C191" s="48" t="s">
        <v>70</v>
      </c>
      <c r="D191" s="7">
        <f t="shared" si="158"/>
        <v>5.3638106822513736</v>
      </c>
      <c r="E191" s="7">
        <f t="shared" si="158"/>
        <v>5.6571494716316941</v>
      </c>
      <c r="F191" s="7">
        <f t="shared" si="158"/>
        <v>5.9432523804560597</v>
      </c>
      <c r="G191" s="7">
        <f t="shared" si="158"/>
        <v>6.070475346152084</v>
      </c>
      <c r="H191" s="7">
        <f t="shared" si="158"/>
        <v>6.4836584072404477</v>
      </c>
      <c r="I191" s="7">
        <f t="shared" si="158"/>
        <v>6.9364007889998653</v>
      </c>
      <c r="J191" s="7">
        <f t="shared" ref="J191" si="163">J151*44/12</f>
        <v>7.043011016006882</v>
      </c>
      <c r="K191" s="7"/>
      <c r="L191" s="7"/>
      <c r="M191" s="7"/>
      <c r="N191" s="52">
        <f t="shared" si="142"/>
        <v>6.2139654418197718</v>
      </c>
      <c r="O191" s="7"/>
    </row>
    <row r="192" spans="1:15">
      <c r="A192" s="48">
        <v>4</v>
      </c>
      <c r="B192" s="48">
        <v>1</v>
      </c>
      <c r="C192" s="48" t="s">
        <v>71</v>
      </c>
      <c r="D192" s="7">
        <f t="shared" si="158"/>
        <v>4.0035616307617508</v>
      </c>
      <c r="E192" s="7">
        <f t="shared" si="158"/>
        <v>4.3407636639502716</v>
      </c>
      <c r="F192" s="7">
        <f t="shared" si="158"/>
        <v>4.7203831437943364</v>
      </c>
      <c r="G192" s="7">
        <f t="shared" si="158"/>
        <v>4.9965813106037507</v>
      </c>
      <c r="H192" s="7">
        <f t="shared" si="158"/>
        <v>5.2495871678073902</v>
      </c>
      <c r="I192" s="7">
        <f t="shared" si="158"/>
        <v>5.3073796347216655</v>
      </c>
      <c r="J192" s="7">
        <f t="shared" ref="J192" si="164">J152*44/12</f>
        <v>5.275046796686671</v>
      </c>
      <c r="K192" s="7"/>
      <c r="L192" s="7"/>
      <c r="M192" s="7"/>
      <c r="N192" s="52">
        <f t="shared" si="142"/>
        <v>4.8419004783322626</v>
      </c>
      <c r="O192" s="7"/>
    </row>
    <row r="193" spans="1:15">
      <c r="A193" s="49">
        <v>4</v>
      </c>
      <c r="B193" s="49">
        <v>2</v>
      </c>
      <c r="C193" s="48" t="s">
        <v>71</v>
      </c>
      <c r="D193" s="7">
        <f t="shared" si="158"/>
        <v>2.7654637659751562</v>
      </c>
      <c r="E193" s="7">
        <f t="shared" si="158"/>
        <v>2.9167028460326576</v>
      </c>
      <c r="F193" s="7">
        <f t="shared" si="158"/>
        <v>3.0642112639400878</v>
      </c>
      <c r="G193" s="7">
        <f t="shared" si="158"/>
        <v>3.1298046494405214</v>
      </c>
      <c r="H193" s="7">
        <f t="shared" si="158"/>
        <v>3.3428328213585807</v>
      </c>
      <c r="I193" s="7">
        <f t="shared" si="158"/>
        <v>3.5762569159523583</v>
      </c>
      <c r="J193" s="7">
        <f t="shared" ref="J193" si="165">J153*44/12</f>
        <v>3.6312228230910755</v>
      </c>
      <c r="K193" s="7"/>
      <c r="L193" s="7"/>
      <c r="M193" s="7"/>
      <c r="N193" s="52">
        <f t="shared" si="142"/>
        <v>3.2037850122557772</v>
      </c>
      <c r="O193" s="7"/>
    </row>
    <row r="194" spans="1:15">
      <c r="A194" s="48">
        <v>4</v>
      </c>
      <c r="B194" s="48">
        <v>1</v>
      </c>
      <c r="C194" s="48" t="s">
        <v>72</v>
      </c>
      <c r="D194" s="7">
        <f t="shared" si="158"/>
        <v>1.970313727682365</v>
      </c>
      <c r="E194" s="7">
        <f t="shared" si="158"/>
        <v>2.1362644126646604</v>
      </c>
      <c r="F194" s="7">
        <f t="shared" si="158"/>
        <v>2.3230904294506414</v>
      </c>
      <c r="G194" s="7">
        <f t="shared" si="158"/>
        <v>2.4590186578170785</v>
      </c>
      <c r="H194" s="7">
        <f t="shared" si="158"/>
        <v>2.5835330176815794</v>
      </c>
      <c r="I194" s="7">
        <f t="shared" si="158"/>
        <v>2.6119750154375025</v>
      </c>
      <c r="J194" s="7">
        <f t="shared" ref="J194" si="166">J154*44/12</f>
        <v>2.5960627252042787</v>
      </c>
      <c r="K194" s="7"/>
      <c r="L194" s="7"/>
      <c r="M194" s="7"/>
      <c r="N194" s="52">
        <f t="shared" si="142"/>
        <v>2.3828939979911579</v>
      </c>
      <c r="O194" s="7"/>
    </row>
    <row r="195" spans="1:15">
      <c r="A195" s="49">
        <v>4</v>
      </c>
      <c r="B195" s="49">
        <v>2</v>
      </c>
      <c r="C195" s="48" t="s">
        <v>72</v>
      </c>
      <c r="D195" s="7">
        <f t="shared" si="158"/>
        <v>1.4814309800353795</v>
      </c>
      <c r="E195" s="7">
        <f t="shared" si="158"/>
        <v>1.5624482261645216</v>
      </c>
      <c r="F195" s="7">
        <f t="shared" si="158"/>
        <v>1.6414669942976186</v>
      </c>
      <c r="G195" s="7">
        <f t="shared" si="158"/>
        <v>1.6766047077478186</v>
      </c>
      <c r="H195" s="7">
        <f t="shared" si="158"/>
        <v>1.790721745686457</v>
      </c>
      <c r="I195" s="7">
        <f t="shared" si="158"/>
        <v>1.9157646731955775</v>
      </c>
      <c r="J195" s="7">
        <f t="shared" ref="J195" si="167">J155*44/12</f>
        <v>1.9452093539333595</v>
      </c>
      <c r="K195" s="7"/>
      <c r="L195" s="7"/>
      <c r="M195" s="7"/>
      <c r="N195" s="52">
        <f t="shared" si="142"/>
        <v>1.7162352401515331</v>
      </c>
      <c r="O195" s="7"/>
    </row>
    <row r="196" spans="1:15">
      <c r="A196" s="48">
        <v>4</v>
      </c>
      <c r="B196" s="48">
        <v>1</v>
      </c>
      <c r="C196" s="48">
        <v>1800</v>
      </c>
      <c r="D196" s="7">
        <f t="shared" si="158"/>
        <v>2.5857246507394591</v>
      </c>
      <c r="E196" s="7">
        <f t="shared" si="158"/>
        <v>2.8035086365773711</v>
      </c>
      <c r="F196" s="7">
        <f t="shared" si="158"/>
        <v>3.0486881885521773</v>
      </c>
      <c r="G196" s="7">
        <f t="shared" si="158"/>
        <v>3.227072455930688</v>
      </c>
      <c r="H196" s="7">
        <f t="shared" si="158"/>
        <v>3.3904778289681068</v>
      </c>
      <c r="I196" s="7">
        <f t="shared" si="158"/>
        <v>3.4278034455338879</v>
      </c>
      <c r="J196" s="7">
        <f t="shared" ref="J196" si="168">J156*44/12</f>
        <v>3.4069210852642033</v>
      </c>
      <c r="K196" s="7"/>
      <c r="L196" s="7"/>
      <c r="M196" s="7"/>
      <c r="N196" s="52">
        <f t="shared" si="142"/>
        <v>3.1271708987951277</v>
      </c>
      <c r="O196" s="7"/>
    </row>
    <row r="197" spans="1:15">
      <c r="A197" s="49">
        <v>4</v>
      </c>
      <c r="B197" s="49">
        <v>2</v>
      </c>
      <c r="C197" s="49">
        <v>1800</v>
      </c>
      <c r="D197" s="7">
        <f t="shared" si="158"/>
        <v>0.13661178973239207</v>
      </c>
      <c r="E197" s="7">
        <f t="shared" si="158"/>
        <v>0.14408288433082383</v>
      </c>
      <c r="F197" s="7">
        <f t="shared" si="158"/>
        <v>0.15136968707937545</v>
      </c>
      <c r="G197" s="7">
        <f t="shared" si="158"/>
        <v>0.15460995003203834</v>
      </c>
      <c r="H197" s="7">
        <f t="shared" si="158"/>
        <v>0.16513337839411052</v>
      </c>
      <c r="I197" s="7">
        <f t="shared" si="158"/>
        <v>0.17666434969861963</v>
      </c>
      <c r="J197" s="7">
        <f t="shared" ref="J197" si="169">J157*44/12</f>
        <v>0.17937962336840019</v>
      </c>
      <c r="K197" s="7"/>
      <c r="L197" s="7"/>
      <c r="M197" s="7"/>
      <c r="N197" s="52">
        <f t="shared" si="142"/>
        <v>0.15826452323368004</v>
      </c>
      <c r="O197" s="7"/>
    </row>
    <row r="198" spans="1:15">
      <c r="A198" s="48">
        <v>5</v>
      </c>
      <c r="B198" s="48">
        <v>1</v>
      </c>
      <c r="C198" s="48">
        <v>600</v>
      </c>
      <c r="D198" s="7">
        <f t="shared" si="158"/>
        <v>0</v>
      </c>
      <c r="E198" s="7">
        <f t="shared" si="158"/>
        <v>0</v>
      </c>
      <c r="F198" s="7">
        <f t="shared" si="158"/>
        <v>0</v>
      </c>
      <c r="G198" s="7">
        <f t="shared" si="158"/>
        <v>0</v>
      </c>
      <c r="H198" s="7">
        <f t="shared" si="158"/>
        <v>0</v>
      </c>
      <c r="I198" s="7">
        <f t="shared" si="158"/>
        <v>0</v>
      </c>
      <c r="J198" s="7">
        <f t="shared" ref="J198" si="170">J158*44/12</f>
        <v>0</v>
      </c>
      <c r="K198" s="7"/>
      <c r="L198" s="7"/>
      <c r="M198" s="7"/>
      <c r="N198" s="52">
        <f t="shared" si="142"/>
        <v>0</v>
      </c>
      <c r="O198" s="7"/>
    </row>
    <row r="199" spans="1:15">
      <c r="A199" s="49">
        <v>5</v>
      </c>
      <c r="B199" s="49">
        <v>2</v>
      </c>
      <c r="C199" s="49">
        <v>600</v>
      </c>
      <c r="D199" s="7">
        <f t="shared" si="158"/>
        <v>4.0957949493123182</v>
      </c>
      <c r="E199" s="7">
        <f t="shared" si="158"/>
        <v>4.3763150357086236</v>
      </c>
      <c r="F199" s="7">
        <f t="shared" si="158"/>
        <v>4.7417526938143348</v>
      </c>
      <c r="G199" s="7">
        <f t="shared" si="158"/>
        <v>4.5232690316316164</v>
      </c>
      <c r="H199" s="7">
        <f t="shared" si="158"/>
        <v>4.8153340131169982</v>
      </c>
      <c r="I199" s="7">
        <f t="shared" si="158"/>
        <v>5.1346268646467967</v>
      </c>
      <c r="J199" s="7">
        <f t="shared" ref="J199" si="171">J159*44/12</f>
        <v>5.4281523449085052</v>
      </c>
      <c r="K199" s="7"/>
      <c r="L199" s="7"/>
      <c r="M199" s="7"/>
      <c r="N199" s="52">
        <f t="shared" si="142"/>
        <v>4.7307492761627419</v>
      </c>
      <c r="O199" s="7"/>
    </row>
    <row r="200" spans="1:15">
      <c r="A200" s="48">
        <v>5</v>
      </c>
      <c r="B200" s="48">
        <v>1</v>
      </c>
      <c r="C200" s="48">
        <v>1200</v>
      </c>
      <c r="D200" s="7">
        <f t="shared" si="158"/>
        <v>1.0632399121762652</v>
      </c>
      <c r="E200" s="7">
        <f t="shared" si="158"/>
        <v>1.383520188384072</v>
      </c>
      <c r="F200" s="7">
        <f t="shared" si="158"/>
        <v>1.5553764687709102</v>
      </c>
      <c r="G200" s="7">
        <f t="shared" si="158"/>
        <v>1.6816374287733293</v>
      </c>
      <c r="H200" s="7">
        <f t="shared" si="158"/>
        <v>1.6581270365922416</v>
      </c>
      <c r="I200" s="7">
        <f t="shared" si="158"/>
        <v>1.7436353483538556</v>
      </c>
      <c r="J200" s="7">
        <f t="shared" ref="J200" si="172">J160*44/12</f>
        <v>1.6957944340318747</v>
      </c>
      <c r="K200" s="7"/>
      <c r="L200" s="7"/>
      <c r="M200" s="7"/>
      <c r="N200" s="52">
        <f t="shared" si="142"/>
        <v>1.5401901167260783</v>
      </c>
      <c r="O200" s="7"/>
    </row>
    <row r="201" spans="1:15">
      <c r="A201" s="49">
        <v>5</v>
      </c>
      <c r="B201" s="49">
        <v>2</v>
      </c>
      <c r="C201" s="49">
        <v>1200</v>
      </c>
      <c r="D201" s="7">
        <f t="shared" si="158"/>
        <v>3.1708708395831326</v>
      </c>
      <c r="E201" s="7">
        <f t="shared" si="158"/>
        <v>3.3880430791310947</v>
      </c>
      <c r="F201" s="7">
        <f t="shared" si="158"/>
        <v>3.6709565618891866</v>
      </c>
      <c r="G201" s="7">
        <f t="shared" si="158"/>
        <v>3.5018115041130806</v>
      </c>
      <c r="H201" s="7">
        <f t="shared" si="158"/>
        <v>3.7279215375782271</v>
      </c>
      <c r="I201" s="7">
        <f t="shared" si="158"/>
        <v>3.9751107657335987</v>
      </c>
      <c r="J201" s="7">
        <f t="shared" ref="J201" si="173">J161*44/12</f>
        <v>4.2023514839714</v>
      </c>
      <c r="K201" s="7"/>
      <c r="L201" s="7"/>
      <c r="M201" s="7"/>
      <c r="N201" s="52">
        <f t="shared" si="142"/>
        <v>3.6624379674285317</v>
      </c>
      <c r="O201" s="7"/>
    </row>
    <row r="202" spans="1:15">
      <c r="A202" s="48">
        <v>5</v>
      </c>
      <c r="B202" s="48">
        <v>1</v>
      </c>
      <c r="C202" s="48">
        <v>1800</v>
      </c>
      <c r="D202" s="7">
        <f t="shared" si="158"/>
        <v>1.4538880369718168</v>
      </c>
      <c r="E202" s="7">
        <f t="shared" si="158"/>
        <v>1.8918434379343829</v>
      </c>
      <c r="F202" s="7">
        <f t="shared" si="158"/>
        <v>2.126841943230783</v>
      </c>
      <c r="G202" s="7">
        <f t="shared" si="158"/>
        <v>2.2994928164550212</v>
      </c>
      <c r="H202" s="7">
        <f t="shared" si="158"/>
        <v>2.2673444014593542</v>
      </c>
      <c r="I202" s="7">
        <f t="shared" si="158"/>
        <v>2.3842695752683456</v>
      </c>
      <c r="J202" s="7">
        <f t="shared" ref="J202" si="174">J162*44/12</f>
        <v>2.3188512889399533</v>
      </c>
      <c r="K202" s="7"/>
      <c r="L202" s="7"/>
      <c r="M202" s="7"/>
      <c r="N202" s="52">
        <f t="shared" si="142"/>
        <v>2.1060759286085222</v>
      </c>
      <c r="O202" s="7"/>
    </row>
    <row r="203" spans="1:15">
      <c r="A203" s="49">
        <v>5</v>
      </c>
      <c r="B203" s="49">
        <v>2</v>
      </c>
      <c r="C203" s="49">
        <v>1800</v>
      </c>
      <c r="D203" s="7">
        <f t="shared" ref="D203:I203" si="175">D163*44/12</f>
        <v>0.44982008254016326</v>
      </c>
      <c r="E203" s="7">
        <f t="shared" si="175"/>
        <v>0.4806281600876357</v>
      </c>
      <c r="F203" s="7">
        <f t="shared" si="175"/>
        <v>0.52076229755464798</v>
      </c>
      <c r="G203" s="7">
        <f t="shared" si="175"/>
        <v>0.49676736124241661</v>
      </c>
      <c r="H203" s="7">
        <f t="shared" si="175"/>
        <v>0.52884335520810677</v>
      </c>
      <c r="I203" s="7">
        <f t="shared" si="175"/>
        <v>0.56390964602760496</v>
      </c>
      <c r="J203" s="7">
        <f t="shared" ref="J203" si="176">J163*44/12</f>
        <v>0.59614603905825003</v>
      </c>
      <c r="K203" s="7"/>
      <c r="L203" s="7"/>
      <c r="M203" s="7"/>
      <c r="N203" s="52">
        <f t="shared" si="142"/>
        <v>0.51955384881697497</v>
      </c>
      <c r="O203" s="7"/>
    </row>
  </sheetData>
  <hyperlinks>
    <hyperlink ref="A3" r:id="rId1" display="http://idmbuwal.uvek.intra.admin.ch/fsc/openmx.asp?mx=COO.2002.100.7.5368468&amp;name=NIR%5FAbgang%5FForststatistk%5FBerechnung%5FJ%E4hrliche%5FNutzungsdaten"/>
    <hyperlink ref="U44" r:id="rId2" display="http://idmbuwal.uvek.intra.admin.ch/fsc/openmx.asp?mx=COO.2002.100.7.5486177&amp;name=LFI3%2D4%5FWaldfl%E4che%20Gemnetz"/>
    <hyperlink ref="Q87" r:id="rId3" display="http://idmbuwal.uvek.intra.admin.ch/fsc/openmx.asp?mx=COO.2002.100.7.5454464&amp;name=LFI3%5FBiomasse%5Fder%5Flebenden%5FB%E4ume%5FNetz2%2D3%5FSumme"/>
    <hyperlink ref="T46" r:id="rId4" display="http://idmbuwal.uvek.intra.admin.ch/fsc/openmx.asp?mx=COO.2002.100.7.5454470&amp;name=LFI3%2D4a%5FJ%E4hrliche%20Nutzung%20und%20Mortalit%E4t%20in%20Biomasse%5FSumme"/>
  </hyperlinks>
  <pageMargins left="0.23622047244094491" right="0.27559055118110237" top="0.52" bottom="0.55118110236220474" header="0.39" footer="0.51181102362204722"/>
  <pageSetup paperSize="9" scale="75" orientation="landscape" r:id="rId5"/>
  <headerFooter alignWithMargins="0"/>
  <drawing r:id="rId6"/>
  <legacyDrawing r:id="rId7"/>
</worksheet>
</file>

<file path=xl/worksheets/sheet5.xml><?xml version="1.0" encoding="utf-8"?>
<worksheet xmlns="http://schemas.openxmlformats.org/spreadsheetml/2006/main" xmlns:r="http://schemas.openxmlformats.org/officeDocument/2006/relationships">
  <dimension ref="A1:AP192"/>
  <sheetViews>
    <sheetView workbookViewId="0">
      <pane xSplit="18270" ySplit="12120" topLeftCell="Y172"/>
      <selection activeCell="C30" sqref="C30"/>
      <selection pane="topRight" activeCell="AA45" sqref="AA45"/>
      <selection pane="bottomLeft" activeCell="O120" sqref="O120"/>
      <selection pane="bottomRight" activeCell="T172" sqref="T172"/>
    </sheetView>
  </sheetViews>
  <sheetFormatPr baseColWidth="10" defaultColWidth="11.42578125" defaultRowHeight="12.75"/>
  <cols>
    <col min="4" max="4" width="15.28515625" customWidth="1"/>
    <col min="5" max="5" width="16.140625" customWidth="1"/>
    <col min="6" max="6" width="14.85546875" customWidth="1"/>
    <col min="12" max="12" width="16.7109375" customWidth="1"/>
    <col min="13" max="13" width="15.85546875" customWidth="1"/>
    <col min="14" max="14" width="17" customWidth="1"/>
  </cols>
  <sheetData>
    <row r="1" spans="1:17" s="88" customFormat="1" ht="23.25">
      <c r="A1" s="87" t="s">
        <v>104</v>
      </c>
    </row>
    <row r="2" spans="1:17" s="17" customFormat="1">
      <c r="D2" s="8" t="s">
        <v>268</v>
      </c>
      <c r="L2" s="8" t="s">
        <v>269</v>
      </c>
    </row>
    <row r="3" spans="1:17" s="1" customFormat="1">
      <c r="D3" s="82" t="s">
        <v>96</v>
      </c>
      <c r="E3" s="82"/>
      <c r="F3" s="82"/>
      <c r="H3" s="83" t="s">
        <v>98</v>
      </c>
      <c r="I3" s="83"/>
      <c r="J3" s="83"/>
      <c r="L3" s="84" t="s">
        <v>97</v>
      </c>
      <c r="M3" s="84"/>
      <c r="N3" s="84"/>
    </row>
    <row r="4" spans="1:17">
      <c r="M4" s="37" t="s">
        <v>101</v>
      </c>
    </row>
    <row r="5" spans="1:17">
      <c r="J5" s="37" t="s">
        <v>313</v>
      </c>
      <c r="L5" s="37" t="s">
        <v>100</v>
      </c>
      <c r="N5" s="37" t="s">
        <v>314</v>
      </c>
    </row>
    <row r="6" spans="1:17">
      <c r="B6" s="2" t="s">
        <v>1</v>
      </c>
      <c r="C6" s="1" t="s">
        <v>2</v>
      </c>
      <c r="D6" s="10" t="s">
        <v>94</v>
      </c>
      <c r="E6" s="10" t="s">
        <v>95</v>
      </c>
      <c r="F6" s="175" t="s">
        <v>315</v>
      </c>
      <c r="H6" s="99" t="s">
        <v>116</v>
      </c>
      <c r="I6" s="57" t="s">
        <v>112</v>
      </c>
      <c r="J6" s="58" t="s">
        <v>117</v>
      </c>
      <c r="L6" s="10" t="s">
        <v>94</v>
      </c>
      <c r="M6" s="10" t="s">
        <v>95</v>
      </c>
      <c r="N6" s="173" t="s">
        <v>315</v>
      </c>
    </row>
    <row r="7" spans="1:17">
      <c r="A7" s="48">
        <v>1</v>
      </c>
      <c r="B7" s="48">
        <v>1</v>
      </c>
      <c r="C7" s="48">
        <v>600</v>
      </c>
      <c r="D7">
        <v>106390.7276</v>
      </c>
      <c r="E7">
        <v>113145</v>
      </c>
      <c r="F7">
        <v>107655</v>
      </c>
      <c r="H7">
        <v>50014</v>
      </c>
      <c r="I7" s="100">
        <v>50017</v>
      </c>
      <c r="J7" s="101">
        <v>51944</v>
      </c>
      <c r="L7" s="13">
        <v>2.1272189306994043</v>
      </c>
      <c r="M7" s="13">
        <v>2.2621308755023293</v>
      </c>
      <c r="N7" s="174">
        <v>2.0724999999999998</v>
      </c>
    </row>
    <row r="8" spans="1:17">
      <c r="A8" s="49">
        <v>1</v>
      </c>
      <c r="B8" s="49">
        <v>2</v>
      </c>
      <c r="C8" s="49">
        <v>600</v>
      </c>
      <c r="D8">
        <v>254047.6649</v>
      </c>
      <c r="E8">
        <v>223922</v>
      </c>
      <c r="F8">
        <v>227221</v>
      </c>
      <c r="H8">
        <v>50014</v>
      </c>
      <c r="I8" s="100">
        <v>50017</v>
      </c>
      <c r="J8" s="101">
        <v>51944</v>
      </c>
      <c r="L8" s="13">
        <v>5.0795310293117923</v>
      </c>
      <c r="M8" s="13">
        <v>4.4769178479317029</v>
      </c>
      <c r="N8" s="174">
        <v>4.3742999999999999</v>
      </c>
    </row>
    <row r="9" spans="1:17">
      <c r="A9" s="48">
        <v>1</v>
      </c>
      <c r="B9" s="48">
        <v>1</v>
      </c>
      <c r="C9" s="48">
        <v>1200</v>
      </c>
      <c r="D9">
        <v>386973.88260000001</v>
      </c>
      <c r="E9">
        <v>392142</v>
      </c>
      <c r="F9">
        <v>448773</v>
      </c>
      <c r="H9">
        <v>122909</v>
      </c>
      <c r="I9" s="100">
        <v>123925</v>
      </c>
      <c r="J9" s="101">
        <v>124512</v>
      </c>
      <c r="L9" s="13">
        <v>3.1484584741556763</v>
      </c>
      <c r="M9" s="13">
        <v>3.1643494048819849</v>
      </c>
      <c r="N9" s="174">
        <v>3.6042000000000001</v>
      </c>
    </row>
    <row r="10" spans="1:17">
      <c r="A10" s="49">
        <v>1</v>
      </c>
      <c r="B10" s="49">
        <v>2</v>
      </c>
      <c r="C10" s="49">
        <v>1200</v>
      </c>
      <c r="D10">
        <v>402160.01069999998</v>
      </c>
      <c r="E10">
        <v>360636</v>
      </c>
      <c r="F10">
        <v>375855</v>
      </c>
      <c r="H10">
        <v>122909</v>
      </c>
      <c r="I10" s="100">
        <v>123925</v>
      </c>
      <c r="J10" s="101">
        <v>124512</v>
      </c>
      <c r="L10" s="13">
        <v>3.2720143415046903</v>
      </c>
      <c r="M10" s="13">
        <v>2.9101149889045792</v>
      </c>
      <c r="N10" s="174">
        <v>3.0186000000000002</v>
      </c>
      <c r="O10" s="173" t="s">
        <v>316</v>
      </c>
      <c r="P10" s="174"/>
      <c r="Q10" s="174"/>
    </row>
    <row r="11" spans="1:17">
      <c r="A11" s="48">
        <v>1</v>
      </c>
      <c r="B11" s="48">
        <v>1</v>
      </c>
      <c r="C11" s="48">
        <v>1800</v>
      </c>
      <c r="D11">
        <v>62441.7356</v>
      </c>
      <c r="E11">
        <v>65791</v>
      </c>
      <c r="F11">
        <v>77872</v>
      </c>
      <c r="H11">
        <v>23265</v>
      </c>
      <c r="I11" s="100">
        <v>24677</v>
      </c>
      <c r="J11" s="101">
        <v>23325</v>
      </c>
      <c r="L11" s="13">
        <v>2.6839344766817108</v>
      </c>
      <c r="M11" s="13">
        <v>2.6660858289095111</v>
      </c>
      <c r="N11" s="174">
        <v>3.3384999999999998</v>
      </c>
      <c r="O11" s="173" t="s">
        <v>317</v>
      </c>
      <c r="P11" s="174"/>
      <c r="Q11" s="174"/>
    </row>
    <row r="12" spans="1:17">
      <c r="A12" s="49">
        <v>1</v>
      </c>
      <c r="B12" s="49">
        <v>2</v>
      </c>
      <c r="C12" s="49">
        <v>1800</v>
      </c>
      <c r="D12">
        <v>28484.026900000001</v>
      </c>
      <c r="E12">
        <v>23068</v>
      </c>
      <c r="F12">
        <v>16971</v>
      </c>
      <c r="H12">
        <v>23265</v>
      </c>
      <c r="I12" s="100">
        <v>24677</v>
      </c>
      <c r="J12" s="101">
        <v>23325</v>
      </c>
      <c r="L12" s="13">
        <v>1.2243295465291211</v>
      </c>
      <c r="M12" s="13">
        <v>0.93479758479555863</v>
      </c>
      <c r="N12" s="174">
        <v>0.72760000000000002</v>
      </c>
    </row>
    <row r="13" spans="1:17">
      <c r="A13" s="48">
        <v>2</v>
      </c>
      <c r="B13" s="48">
        <v>1</v>
      </c>
      <c r="C13" s="48">
        <v>600</v>
      </c>
      <c r="D13">
        <v>597205.39249999996</v>
      </c>
      <c r="E13">
        <v>558850</v>
      </c>
      <c r="F13">
        <v>517773</v>
      </c>
      <c r="H13">
        <v>132427</v>
      </c>
      <c r="I13" s="100">
        <v>132626</v>
      </c>
      <c r="J13" s="101">
        <v>131846</v>
      </c>
      <c r="L13" s="13">
        <v>4.5096950961661895</v>
      </c>
      <c r="M13" s="13">
        <v>4.2137288314508465</v>
      </c>
      <c r="N13" s="174">
        <v>3.9270999999999998</v>
      </c>
    </row>
    <row r="14" spans="1:17">
      <c r="A14" s="49">
        <v>2</v>
      </c>
      <c r="B14" s="49">
        <v>2</v>
      </c>
      <c r="C14" s="49">
        <v>600</v>
      </c>
      <c r="D14">
        <v>629328.76989999996</v>
      </c>
      <c r="E14">
        <v>645404</v>
      </c>
      <c r="F14">
        <v>703250</v>
      </c>
      <c r="H14">
        <v>132427</v>
      </c>
      <c r="I14" s="100">
        <v>132626</v>
      </c>
      <c r="J14" s="101">
        <v>131846</v>
      </c>
      <c r="L14" s="13">
        <v>4.7522693249865959</v>
      </c>
      <c r="M14" s="13">
        <v>4.8663459653461612</v>
      </c>
      <c r="N14" s="174">
        <v>5.3338999999999999</v>
      </c>
    </row>
    <row r="15" spans="1:17">
      <c r="A15" s="48">
        <v>2</v>
      </c>
      <c r="B15" s="48">
        <v>1</v>
      </c>
      <c r="C15" s="48">
        <v>1200</v>
      </c>
      <c r="D15">
        <v>492280.8847</v>
      </c>
      <c r="E15">
        <v>454976</v>
      </c>
      <c r="F15">
        <v>483836</v>
      </c>
      <c r="H15">
        <v>93140</v>
      </c>
      <c r="I15" s="100">
        <v>93739</v>
      </c>
      <c r="J15" s="101">
        <v>93817</v>
      </c>
      <c r="L15" s="13">
        <v>5.2853863506549281</v>
      </c>
      <c r="M15" s="13">
        <v>4.8536468278944733</v>
      </c>
      <c r="N15" s="157">
        <v>5.1363000000000003</v>
      </c>
    </row>
    <row r="16" spans="1:17">
      <c r="A16" s="49">
        <v>2</v>
      </c>
      <c r="B16" s="49">
        <v>2</v>
      </c>
      <c r="C16" s="49">
        <v>1200</v>
      </c>
      <c r="D16">
        <v>370851.0013</v>
      </c>
      <c r="E16">
        <v>400701</v>
      </c>
      <c r="F16">
        <v>404919</v>
      </c>
      <c r="H16">
        <v>93140</v>
      </c>
      <c r="I16" s="100">
        <v>93739</v>
      </c>
      <c r="J16" s="101">
        <v>93817</v>
      </c>
      <c r="L16" s="13">
        <v>3.9816512916040372</v>
      </c>
      <c r="M16" s="13">
        <v>4.2746455584121872</v>
      </c>
      <c r="N16" s="157">
        <v>4.1961000000000004</v>
      </c>
    </row>
    <row r="17" spans="1:14">
      <c r="A17" s="48">
        <v>2</v>
      </c>
      <c r="B17" s="48">
        <v>1</v>
      </c>
      <c r="C17" s="48">
        <v>1800</v>
      </c>
      <c r="D17">
        <v>6223.9360999999999</v>
      </c>
      <c r="E17">
        <v>3873</v>
      </c>
      <c r="F17">
        <v>11531</v>
      </c>
      <c r="H17">
        <v>2593</v>
      </c>
      <c r="I17" s="100">
        <v>2593</v>
      </c>
      <c r="J17" s="101">
        <v>2627</v>
      </c>
      <c r="L17" s="13">
        <v>2.4002838796760511</v>
      </c>
      <c r="M17" s="13">
        <v>1.4936367142306208</v>
      </c>
      <c r="N17" s="157">
        <v>5.1363000000000003</v>
      </c>
    </row>
    <row r="18" spans="1:14">
      <c r="A18" s="49">
        <v>2</v>
      </c>
      <c r="B18" s="49">
        <v>2</v>
      </c>
      <c r="C18" s="49">
        <v>1800</v>
      </c>
      <c r="D18">
        <v>2064.6206000000002</v>
      </c>
      <c r="E18">
        <v>2766</v>
      </c>
      <c r="F18">
        <v>-230</v>
      </c>
      <c r="H18">
        <v>2593</v>
      </c>
      <c r="I18" s="100">
        <v>2593</v>
      </c>
      <c r="J18" s="101">
        <v>2627</v>
      </c>
      <c r="L18" s="13">
        <v>0.79622853837254148</v>
      </c>
      <c r="M18" s="13">
        <v>1.0667180871577324</v>
      </c>
      <c r="N18" s="157">
        <v>4.1961000000000004</v>
      </c>
    </row>
    <row r="19" spans="1:14">
      <c r="A19" s="48">
        <v>3</v>
      </c>
      <c r="B19" s="48">
        <v>1</v>
      </c>
      <c r="C19" s="48">
        <v>600</v>
      </c>
      <c r="D19">
        <v>23927.526399999999</v>
      </c>
      <c r="E19">
        <v>21410</v>
      </c>
      <c r="F19">
        <v>12802</v>
      </c>
      <c r="H19">
        <v>7319</v>
      </c>
      <c r="I19" s="100">
        <v>7116</v>
      </c>
      <c r="J19" s="101">
        <v>7233</v>
      </c>
      <c r="L19" s="13">
        <v>3.2692343762809126</v>
      </c>
      <c r="M19" s="13">
        <v>3.0087127599775156</v>
      </c>
      <c r="N19" s="176">
        <v>4.9238</v>
      </c>
    </row>
    <row r="20" spans="1:14">
      <c r="A20" s="49">
        <v>3</v>
      </c>
      <c r="B20" s="49">
        <v>2</v>
      </c>
      <c r="C20" s="49">
        <v>600</v>
      </c>
      <c r="D20">
        <v>42775.753199999999</v>
      </c>
      <c r="E20">
        <v>38833</v>
      </c>
      <c r="F20">
        <v>39018</v>
      </c>
      <c r="H20">
        <v>7319</v>
      </c>
      <c r="I20" s="100">
        <v>7116</v>
      </c>
      <c r="J20" s="101">
        <v>7233</v>
      </c>
      <c r="L20" s="13">
        <v>5.8444805574532035</v>
      </c>
      <c r="M20" s="13">
        <v>5.4571388420460929</v>
      </c>
      <c r="N20" s="176">
        <v>2.9129999999999998</v>
      </c>
    </row>
    <row r="21" spans="1:14">
      <c r="A21" s="48">
        <v>3</v>
      </c>
      <c r="B21" s="48">
        <v>1</v>
      </c>
      <c r="C21" s="48">
        <v>1200</v>
      </c>
      <c r="D21">
        <v>721319.46880000003</v>
      </c>
      <c r="E21">
        <v>703523</v>
      </c>
      <c r="F21">
        <v>681496</v>
      </c>
      <c r="H21">
        <v>130711</v>
      </c>
      <c r="I21" s="100">
        <v>130533</v>
      </c>
      <c r="J21" s="101">
        <v>133776</v>
      </c>
      <c r="L21" s="13">
        <v>5.5184297327692393</v>
      </c>
      <c r="M21" s="13">
        <v>5.3896179510162181</v>
      </c>
      <c r="N21" s="176">
        <v>4.9238</v>
      </c>
    </row>
    <row r="22" spans="1:14">
      <c r="A22" s="49">
        <v>3</v>
      </c>
      <c r="B22" s="49">
        <v>2</v>
      </c>
      <c r="C22" s="49">
        <v>1200</v>
      </c>
      <c r="D22">
        <v>362312.05810000002</v>
      </c>
      <c r="E22">
        <v>381188</v>
      </c>
      <c r="F22">
        <v>371739</v>
      </c>
      <c r="H22">
        <v>130711</v>
      </c>
      <c r="I22" s="100">
        <v>130533</v>
      </c>
      <c r="J22" s="101">
        <v>133776</v>
      </c>
      <c r="L22" s="13">
        <v>2.771855911897239</v>
      </c>
      <c r="M22" s="13">
        <v>2.9202423908130513</v>
      </c>
      <c r="N22" s="176">
        <v>2.9129999999999998</v>
      </c>
    </row>
    <row r="23" spans="1:14">
      <c r="A23" s="48">
        <v>3</v>
      </c>
      <c r="B23" s="48">
        <v>1</v>
      </c>
      <c r="C23" s="48">
        <v>1800</v>
      </c>
      <c r="D23">
        <v>320305.71250000002</v>
      </c>
      <c r="E23">
        <v>340008</v>
      </c>
      <c r="F23">
        <v>403749</v>
      </c>
      <c r="H23">
        <v>71156</v>
      </c>
      <c r="I23" s="100">
        <v>75200</v>
      </c>
      <c r="J23" s="101">
        <v>77226</v>
      </c>
      <c r="L23" s="13">
        <v>4.5014575369610439</v>
      </c>
      <c r="M23" s="13">
        <v>4.5213829787234046</v>
      </c>
      <c r="N23" s="174">
        <v>5.2282000000000002</v>
      </c>
    </row>
    <row r="24" spans="1:14">
      <c r="A24" s="49">
        <v>3</v>
      </c>
      <c r="B24" s="49">
        <v>2</v>
      </c>
      <c r="C24" s="49">
        <v>1800</v>
      </c>
      <c r="D24">
        <v>32587.188600000001</v>
      </c>
      <c r="E24">
        <v>35882</v>
      </c>
      <c r="F24">
        <v>41409</v>
      </c>
      <c r="H24">
        <v>71156</v>
      </c>
      <c r="I24" s="100">
        <v>75200</v>
      </c>
      <c r="J24" s="101">
        <v>77226</v>
      </c>
      <c r="L24" s="13">
        <v>0.4579682472314352</v>
      </c>
      <c r="M24" s="13">
        <v>0.47715425531914896</v>
      </c>
      <c r="N24" s="174">
        <v>0.53620000000000001</v>
      </c>
    </row>
    <row r="25" spans="1:14">
      <c r="A25" s="48">
        <v>4</v>
      </c>
      <c r="B25" s="48">
        <v>1</v>
      </c>
      <c r="C25" s="48" t="s">
        <v>69</v>
      </c>
      <c r="D25">
        <v>6940.0776999999998</v>
      </c>
      <c r="E25">
        <v>8476</v>
      </c>
      <c r="F25">
        <v>10454</v>
      </c>
      <c r="H25">
        <v>2528</v>
      </c>
      <c r="I25" s="100">
        <v>2924</v>
      </c>
      <c r="J25" s="101">
        <v>3904</v>
      </c>
      <c r="L25" s="13">
        <v>2.7452839003164557</v>
      </c>
      <c r="M25" s="13">
        <v>2.8987688098495212</v>
      </c>
      <c r="N25" s="157">
        <v>3.2212000000000001</v>
      </c>
    </row>
    <row r="26" spans="1:14">
      <c r="A26" s="49">
        <v>4</v>
      </c>
      <c r="B26" s="49">
        <v>2</v>
      </c>
      <c r="C26" s="48" t="s">
        <v>69</v>
      </c>
      <c r="D26">
        <v>11773.002699999999</v>
      </c>
      <c r="E26">
        <v>14870</v>
      </c>
      <c r="F26">
        <v>42725</v>
      </c>
      <c r="H26">
        <v>2528</v>
      </c>
      <c r="I26" s="100">
        <v>2924</v>
      </c>
      <c r="J26" s="101">
        <v>3904</v>
      </c>
      <c r="L26" s="13">
        <v>4.6570422072784803</v>
      </c>
      <c r="M26" s="13">
        <v>5.085499316005472</v>
      </c>
      <c r="N26" s="157">
        <v>2.9321000000000002</v>
      </c>
    </row>
    <row r="27" spans="1:14">
      <c r="A27" s="48">
        <v>4</v>
      </c>
      <c r="B27" s="48">
        <v>1</v>
      </c>
      <c r="C27" s="48" t="s">
        <v>70</v>
      </c>
      <c r="D27">
        <v>2933.2305000000001</v>
      </c>
      <c r="E27">
        <v>5757</v>
      </c>
      <c r="F27">
        <v>7146</v>
      </c>
      <c r="H27">
        <v>4091</v>
      </c>
      <c r="I27" s="100">
        <v>4674</v>
      </c>
      <c r="J27" s="101">
        <v>6096</v>
      </c>
      <c r="L27" s="13">
        <v>0.71699596675629429</v>
      </c>
      <c r="M27" s="13">
        <v>1.2317073170731707</v>
      </c>
      <c r="N27" s="176">
        <v>2.2216999999999998</v>
      </c>
    </row>
    <row r="28" spans="1:14">
      <c r="A28" s="49">
        <v>4</v>
      </c>
      <c r="B28" s="49">
        <v>2</v>
      </c>
      <c r="C28" s="48" t="s">
        <v>70</v>
      </c>
      <c r="D28">
        <v>21282.679599999999</v>
      </c>
      <c r="E28">
        <v>23116</v>
      </c>
      <c r="F28">
        <v>20085</v>
      </c>
      <c r="H28">
        <v>4091</v>
      </c>
      <c r="I28" s="100">
        <v>4674</v>
      </c>
      <c r="J28" s="101">
        <v>6096</v>
      </c>
      <c r="L28" s="13">
        <v>5.2023171840625766</v>
      </c>
      <c r="M28" s="13">
        <v>4.9456568249893023</v>
      </c>
      <c r="N28" s="176">
        <v>2.2614999999999998</v>
      </c>
    </row>
    <row r="29" spans="1:14">
      <c r="A29" s="48">
        <v>4</v>
      </c>
      <c r="B29" s="48">
        <v>1</v>
      </c>
      <c r="C29" s="48" t="s">
        <v>71</v>
      </c>
      <c r="D29">
        <v>175248.96770000001</v>
      </c>
      <c r="E29">
        <v>174700</v>
      </c>
      <c r="F29">
        <v>182599</v>
      </c>
      <c r="H29">
        <v>51000</v>
      </c>
      <c r="I29" s="100">
        <v>50792</v>
      </c>
      <c r="J29" s="101">
        <v>56028</v>
      </c>
      <c r="L29" s="13">
        <v>3.4362542686274513</v>
      </c>
      <c r="M29" s="13">
        <v>3.4395180343361158</v>
      </c>
      <c r="N29" s="157">
        <v>3.2212000000000001</v>
      </c>
    </row>
    <row r="30" spans="1:14">
      <c r="A30" s="49">
        <v>4</v>
      </c>
      <c r="B30" s="49">
        <v>2</v>
      </c>
      <c r="C30" s="48" t="s">
        <v>71</v>
      </c>
      <c r="D30">
        <v>107395.22990000001</v>
      </c>
      <c r="E30">
        <v>104256</v>
      </c>
      <c r="F30">
        <v>133000</v>
      </c>
      <c r="H30">
        <v>51000</v>
      </c>
      <c r="I30" s="100">
        <v>50792</v>
      </c>
      <c r="J30" s="101">
        <v>56028</v>
      </c>
      <c r="L30" s="13">
        <v>2.1057888215686273</v>
      </c>
      <c r="M30" s="13">
        <v>2.052606709718066</v>
      </c>
      <c r="N30" s="157">
        <v>2.9321000000000002</v>
      </c>
    </row>
    <row r="31" spans="1:14">
      <c r="A31" s="48">
        <v>4</v>
      </c>
      <c r="B31" s="48">
        <v>1</v>
      </c>
      <c r="C31" s="48" t="s">
        <v>72</v>
      </c>
      <c r="D31">
        <v>103930.1087</v>
      </c>
      <c r="E31">
        <v>94714</v>
      </c>
      <c r="F31">
        <v>100033</v>
      </c>
      <c r="H31">
        <v>43327</v>
      </c>
      <c r="I31" s="100">
        <v>43702</v>
      </c>
      <c r="J31" s="101">
        <v>42147</v>
      </c>
      <c r="L31" s="13">
        <v>2.398737708588178</v>
      </c>
      <c r="M31" s="13">
        <v>2.1672692325294038</v>
      </c>
      <c r="N31" s="176">
        <v>2.2216999999999998</v>
      </c>
    </row>
    <row r="32" spans="1:14">
      <c r="A32" s="49">
        <v>4</v>
      </c>
      <c r="B32" s="49">
        <v>2</v>
      </c>
      <c r="C32" s="48" t="s">
        <v>72</v>
      </c>
      <c r="D32">
        <v>83788.582399999999</v>
      </c>
      <c r="E32">
        <v>99375</v>
      </c>
      <c r="F32">
        <v>89016</v>
      </c>
      <c r="H32">
        <v>43327</v>
      </c>
      <c r="I32" s="100">
        <v>43702</v>
      </c>
      <c r="J32" s="101">
        <v>42147</v>
      </c>
      <c r="L32" s="13">
        <v>1.933865312622614</v>
      </c>
      <c r="M32" s="13">
        <v>2.2739233902338567</v>
      </c>
      <c r="N32" s="176">
        <v>2.2614999999999998</v>
      </c>
    </row>
    <row r="33" spans="1:42">
      <c r="A33" s="48">
        <v>4</v>
      </c>
      <c r="B33" s="48">
        <v>1</v>
      </c>
      <c r="C33" s="48">
        <v>1800</v>
      </c>
      <c r="D33">
        <v>757235.70739999996</v>
      </c>
      <c r="E33">
        <v>826622</v>
      </c>
      <c r="F33">
        <v>893461</v>
      </c>
      <c r="H33">
        <v>225189</v>
      </c>
      <c r="I33" s="100">
        <v>235303</v>
      </c>
      <c r="J33" s="101">
        <v>257593</v>
      </c>
      <c r="L33" s="13">
        <v>3.3626673922793739</v>
      </c>
      <c r="M33" s="13">
        <v>3.5130108838391352</v>
      </c>
      <c r="N33" s="174">
        <v>3.5925014770337396</v>
      </c>
    </row>
    <row r="34" spans="1:42">
      <c r="A34" s="49">
        <v>4</v>
      </c>
      <c r="B34" s="49">
        <v>2</v>
      </c>
      <c r="C34" s="49">
        <v>1800</v>
      </c>
      <c r="D34">
        <v>56847.377500000002</v>
      </c>
      <c r="E34">
        <v>66149</v>
      </c>
      <c r="F34">
        <v>129849</v>
      </c>
      <c r="H34">
        <v>225189</v>
      </c>
      <c r="I34" s="100">
        <v>235303</v>
      </c>
      <c r="J34" s="101">
        <v>257593</v>
      </c>
      <c r="L34" s="13">
        <v>0.25244295902552966</v>
      </c>
      <c r="M34" s="13">
        <v>0.28112263762042983</v>
      </c>
      <c r="N34" s="174">
        <v>0.73501131894164895</v>
      </c>
    </row>
    <row r="35" spans="1:42">
      <c r="A35" s="48">
        <v>5</v>
      </c>
      <c r="B35" s="48">
        <v>1</v>
      </c>
      <c r="C35" s="48">
        <v>600</v>
      </c>
      <c r="D35">
        <v>1592.7842000000001</v>
      </c>
      <c r="E35">
        <v>2356</v>
      </c>
      <c r="F35">
        <v>15517</v>
      </c>
      <c r="H35">
        <v>18764</v>
      </c>
      <c r="I35" s="100">
        <v>18962</v>
      </c>
      <c r="J35" s="101">
        <v>19917</v>
      </c>
      <c r="L35" s="13">
        <v>8.4885109784694102E-2</v>
      </c>
      <c r="M35" s="13">
        <v>0.12424849699398798</v>
      </c>
      <c r="N35" s="174">
        <v>0.77910000000000001</v>
      </c>
    </row>
    <row r="36" spans="1:42">
      <c r="A36" s="49">
        <v>5</v>
      </c>
      <c r="B36" s="49">
        <v>2</v>
      </c>
      <c r="C36" s="49">
        <v>600</v>
      </c>
      <c r="D36">
        <v>101091.2882</v>
      </c>
      <c r="E36">
        <v>75164</v>
      </c>
      <c r="F36">
        <v>99225</v>
      </c>
      <c r="H36">
        <v>18764</v>
      </c>
      <c r="I36" s="100">
        <v>18962</v>
      </c>
      <c r="J36" s="101">
        <v>19917</v>
      </c>
      <c r="L36" s="13">
        <v>5.3875126945214236</v>
      </c>
      <c r="M36" s="13">
        <v>3.963927855711423</v>
      </c>
      <c r="N36" s="174">
        <v>4.9820000000000002</v>
      </c>
    </row>
    <row r="37" spans="1:42">
      <c r="A37" s="48">
        <v>5</v>
      </c>
      <c r="B37" s="48">
        <v>1</v>
      </c>
      <c r="C37" s="48">
        <v>1200</v>
      </c>
      <c r="D37">
        <v>22067.537499999999</v>
      </c>
      <c r="E37">
        <v>29429</v>
      </c>
      <c r="F37">
        <v>17645</v>
      </c>
      <c r="H37">
        <v>51329</v>
      </c>
      <c r="I37" s="100">
        <v>52298</v>
      </c>
      <c r="J37" s="101">
        <v>52459</v>
      </c>
      <c r="L37" s="13">
        <v>0.42992338638976013</v>
      </c>
      <c r="M37" s="13">
        <v>0.56271750353742012</v>
      </c>
      <c r="N37" s="174">
        <v>0.33629999999999999</v>
      </c>
    </row>
    <row r="38" spans="1:42">
      <c r="A38" s="49">
        <v>5</v>
      </c>
      <c r="B38" s="49">
        <v>2</v>
      </c>
      <c r="C38" s="49">
        <v>1200</v>
      </c>
      <c r="D38">
        <v>203568.12659999999</v>
      </c>
      <c r="E38">
        <v>198304</v>
      </c>
      <c r="F38">
        <v>246776</v>
      </c>
      <c r="H38">
        <v>51329</v>
      </c>
      <c r="I38" s="100">
        <v>52298</v>
      </c>
      <c r="J38" s="101">
        <v>52459</v>
      </c>
      <c r="L38" s="13">
        <v>3.9659476436322545</v>
      </c>
      <c r="M38" s="13">
        <v>3.7918084821599298</v>
      </c>
      <c r="N38" s="174">
        <v>4.7042000000000002</v>
      </c>
    </row>
    <row r="39" spans="1:42">
      <c r="A39" s="48">
        <v>5</v>
      </c>
      <c r="B39" s="48">
        <v>1</v>
      </c>
      <c r="C39" s="48">
        <v>1800</v>
      </c>
      <c r="D39">
        <v>134303.59469999999</v>
      </c>
      <c r="E39">
        <v>151864</v>
      </c>
      <c r="F39">
        <v>239707</v>
      </c>
      <c r="H39">
        <v>56437</v>
      </c>
      <c r="I39" s="100">
        <v>61806</v>
      </c>
      <c r="J39" s="101">
        <v>73174</v>
      </c>
      <c r="L39" s="13">
        <v>2.3797082534507501</v>
      </c>
      <c r="M39" s="13">
        <v>2.4571077241691746</v>
      </c>
      <c r="N39" s="174">
        <v>3.2757999999999998</v>
      </c>
    </row>
    <row r="40" spans="1:42">
      <c r="A40" s="49">
        <v>5</v>
      </c>
      <c r="B40" s="49">
        <v>2</v>
      </c>
      <c r="C40" s="49">
        <v>1800</v>
      </c>
      <c r="D40">
        <v>47041.731399999997</v>
      </c>
      <c r="E40">
        <v>69274</v>
      </c>
      <c r="F40">
        <v>35498</v>
      </c>
      <c r="H40">
        <v>56437</v>
      </c>
      <c r="I40" s="100">
        <v>61806</v>
      </c>
      <c r="J40" s="101">
        <v>73174</v>
      </c>
      <c r="L40" s="13">
        <v>0.83352643478569022</v>
      </c>
      <c r="M40" s="13">
        <v>1.1208296929100734</v>
      </c>
      <c r="N40" s="174">
        <v>0.48509999999999998</v>
      </c>
    </row>
    <row r="42" spans="1:42">
      <c r="A42" s="66" t="s">
        <v>102</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row>
    <row r="43" spans="1:42" ht="13.5" customHeight="1"/>
    <row r="44" spans="1:42">
      <c r="B44" s="2" t="s">
        <v>1</v>
      </c>
      <c r="C44" s="1" t="s">
        <v>2</v>
      </c>
      <c r="D44" s="85">
        <v>1984</v>
      </c>
      <c r="E44" s="86">
        <v>1985</v>
      </c>
      <c r="F44" s="85">
        <v>1986</v>
      </c>
      <c r="G44" s="86">
        <v>1987</v>
      </c>
      <c r="H44" s="85">
        <v>1988</v>
      </c>
      <c r="I44" s="86">
        <v>1989</v>
      </c>
      <c r="J44" s="85">
        <v>1990</v>
      </c>
      <c r="K44" s="86">
        <v>1991</v>
      </c>
      <c r="L44" s="85">
        <v>1992</v>
      </c>
      <c r="M44" s="86">
        <v>1993</v>
      </c>
      <c r="N44" s="85">
        <v>1994</v>
      </c>
      <c r="O44" s="86">
        <v>1995</v>
      </c>
      <c r="P44" s="85">
        <v>1996</v>
      </c>
      <c r="Q44" s="86">
        <v>1997</v>
      </c>
      <c r="R44" s="85">
        <v>1998</v>
      </c>
      <c r="S44" s="86">
        <v>1999</v>
      </c>
      <c r="T44" s="85">
        <v>2000</v>
      </c>
      <c r="U44" s="86">
        <v>2001</v>
      </c>
      <c r="V44" s="85">
        <v>2002</v>
      </c>
      <c r="W44" s="86">
        <v>2003</v>
      </c>
      <c r="X44" s="85">
        <v>2004</v>
      </c>
      <c r="Y44" s="86">
        <v>2005</v>
      </c>
      <c r="Z44" s="85">
        <v>2006</v>
      </c>
      <c r="AA44" s="86">
        <v>2007</v>
      </c>
      <c r="AB44" s="85">
        <v>2008</v>
      </c>
      <c r="AC44" s="86">
        <v>2009</v>
      </c>
      <c r="AD44" s="85">
        <v>2010</v>
      </c>
      <c r="AE44" s="86">
        <v>2011</v>
      </c>
      <c r="AF44" s="86">
        <v>2012</v>
      </c>
      <c r="AG44" s="85">
        <v>2013</v>
      </c>
      <c r="AH44" s="86">
        <v>2014</v>
      </c>
      <c r="AI44" s="86">
        <v>2015</v>
      </c>
      <c r="AJ44" s="85">
        <v>2016</v>
      </c>
      <c r="AK44" s="86">
        <v>2017</v>
      </c>
      <c r="AL44" s="86">
        <v>2018</v>
      </c>
      <c r="AM44" s="85">
        <v>2019</v>
      </c>
      <c r="AN44" s="86">
        <v>2020</v>
      </c>
      <c r="AO44" s="86"/>
      <c r="AP44" s="86"/>
    </row>
    <row r="45" spans="1:42">
      <c r="A45" s="48">
        <v>1</v>
      </c>
      <c r="B45" s="48">
        <v>1</v>
      </c>
      <c r="C45" s="48">
        <v>600</v>
      </c>
      <c r="D45">
        <f>$D7</f>
        <v>106390.7276</v>
      </c>
      <c r="E45">
        <f>$D7</f>
        <v>106390.7276</v>
      </c>
      <c r="F45">
        <f t="shared" ref="F45:N45" si="0">$D7</f>
        <v>106390.7276</v>
      </c>
      <c r="G45">
        <f t="shared" si="0"/>
        <v>106390.7276</v>
      </c>
      <c r="H45">
        <f t="shared" si="0"/>
        <v>106390.7276</v>
      </c>
      <c r="I45">
        <f t="shared" si="0"/>
        <v>106390.7276</v>
      </c>
      <c r="J45">
        <f t="shared" si="0"/>
        <v>106390.7276</v>
      </c>
      <c r="K45">
        <f t="shared" si="0"/>
        <v>106390.7276</v>
      </c>
      <c r="L45">
        <f t="shared" si="0"/>
        <v>106390.7276</v>
      </c>
      <c r="M45">
        <f>$D7</f>
        <v>106390.7276</v>
      </c>
      <c r="N45">
        <f t="shared" si="0"/>
        <v>106390.7276</v>
      </c>
      <c r="O45">
        <f>AVERAGE(D7,D7,E7)</f>
        <v>108642.15173333332</v>
      </c>
      <c r="P45">
        <f>AVERAGE(D7,E7,E7)</f>
        <v>110893.57586666667</v>
      </c>
      <c r="Q45">
        <f t="shared" ref="Q45:X45" si="1">$E7</f>
        <v>113145</v>
      </c>
      <c r="R45">
        <f t="shared" si="1"/>
        <v>113145</v>
      </c>
      <c r="S45">
        <f t="shared" si="1"/>
        <v>113145</v>
      </c>
      <c r="T45">
        <f t="shared" si="1"/>
        <v>113145</v>
      </c>
      <c r="U45">
        <f t="shared" si="1"/>
        <v>113145</v>
      </c>
      <c r="V45">
        <f t="shared" si="1"/>
        <v>113145</v>
      </c>
      <c r="W45">
        <f t="shared" si="1"/>
        <v>113145</v>
      </c>
      <c r="X45">
        <f t="shared" si="1"/>
        <v>113145</v>
      </c>
      <c r="Y45">
        <f>$E7</f>
        <v>113145</v>
      </c>
      <c r="Z45">
        <f>AVERAGE(E7,E7,F7)</f>
        <v>111315</v>
      </c>
      <c r="AA45">
        <f>AVERAGE(E7,F7,F7)</f>
        <v>109485</v>
      </c>
      <c r="AB45">
        <f>$F7</f>
        <v>107655</v>
      </c>
      <c r="AC45">
        <f>$F7</f>
        <v>107655</v>
      </c>
      <c r="AD45">
        <f>$F7</f>
        <v>107655</v>
      </c>
      <c r="AE45">
        <f>$F7</f>
        <v>107655</v>
      </c>
      <c r="AF45">
        <f>$F7</f>
        <v>107655</v>
      </c>
    </row>
    <row r="46" spans="1:42">
      <c r="A46" s="49">
        <v>1</v>
      </c>
      <c r="B46" s="49">
        <v>2</v>
      </c>
      <c r="C46" s="49">
        <v>600</v>
      </c>
      <c r="D46">
        <f t="shared" ref="D46:N46" si="2">$D8</f>
        <v>254047.6649</v>
      </c>
      <c r="E46">
        <f t="shared" si="2"/>
        <v>254047.6649</v>
      </c>
      <c r="F46">
        <f t="shared" si="2"/>
        <v>254047.6649</v>
      </c>
      <c r="G46">
        <f t="shared" si="2"/>
        <v>254047.6649</v>
      </c>
      <c r="H46">
        <f t="shared" si="2"/>
        <v>254047.6649</v>
      </c>
      <c r="I46">
        <f t="shared" si="2"/>
        <v>254047.6649</v>
      </c>
      <c r="J46">
        <f t="shared" si="2"/>
        <v>254047.6649</v>
      </c>
      <c r="K46">
        <f t="shared" si="2"/>
        <v>254047.6649</v>
      </c>
      <c r="L46">
        <f t="shared" si="2"/>
        <v>254047.6649</v>
      </c>
      <c r="M46">
        <f t="shared" si="2"/>
        <v>254047.6649</v>
      </c>
      <c r="N46">
        <f t="shared" si="2"/>
        <v>254047.6649</v>
      </c>
      <c r="O46">
        <f t="shared" ref="O46:O78" si="3">AVERAGE(D8,D8,E8)</f>
        <v>244005.77659999998</v>
      </c>
      <c r="P46">
        <f t="shared" ref="P46:P78" si="4">AVERAGE(D8,E8,E8)</f>
        <v>233963.88829999999</v>
      </c>
      <c r="Q46">
        <f t="shared" ref="Q46:Y46" si="5">$E8</f>
        <v>223922</v>
      </c>
      <c r="R46">
        <f t="shared" si="5"/>
        <v>223922</v>
      </c>
      <c r="S46">
        <f t="shared" si="5"/>
        <v>223922</v>
      </c>
      <c r="T46">
        <f t="shared" si="5"/>
        <v>223922</v>
      </c>
      <c r="U46">
        <f t="shared" si="5"/>
        <v>223922</v>
      </c>
      <c r="V46">
        <f t="shared" si="5"/>
        <v>223922</v>
      </c>
      <c r="W46">
        <f t="shared" si="5"/>
        <v>223922</v>
      </c>
      <c r="X46">
        <f t="shared" si="5"/>
        <v>223922</v>
      </c>
      <c r="Y46">
        <f t="shared" si="5"/>
        <v>223922</v>
      </c>
      <c r="Z46">
        <f t="shared" ref="Z46:Z78" si="6">AVERAGE(E8,E8,F8)</f>
        <v>225021.66666666666</v>
      </c>
      <c r="AA46">
        <f t="shared" ref="AA46:AA78" si="7">AVERAGE(E8,F8,F8)</f>
        <v>226121.33333333334</v>
      </c>
      <c r="AB46">
        <f t="shared" ref="AB46:AF46" si="8">$F8</f>
        <v>227221</v>
      </c>
      <c r="AC46">
        <f t="shared" si="8"/>
        <v>227221</v>
      </c>
      <c r="AD46">
        <f t="shared" si="8"/>
        <v>227221</v>
      </c>
      <c r="AE46">
        <f t="shared" si="8"/>
        <v>227221</v>
      </c>
      <c r="AF46">
        <f t="shared" si="8"/>
        <v>227221</v>
      </c>
    </row>
    <row r="47" spans="1:42">
      <c r="A47" s="48">
        <v>1</v>
      </c>
      <c r="B47" s="48">
        <v>1</v>
      </c>
      <c r="C47" s="48">
        <v>1200</v>
      </c>
      <c r="D47">
        <f t="shared" ref="D47:N47" si="9">$D9</f>
        <v>386973.88260000001</v>
      </c>
      <c r="E47">
        <f t="shared" si="9"/>
        <v>386973.88260000001</v>
      </c>
      <c r="F47">
        <f t="shared" si="9"/>
        <v>386973.88260000001</v>
      </c>
      <c r="G47">
        <f t="shared" si="9"/>
        <v>386973.88260000001</v>
      </c>
      <c r="H47">
        <f t="shared" si="9"/>
        <v>386973.88260000001</v>
      </c>
      <c r="I47">
        <f t="shared" si="9"/>
        <v>386973.88260000001</v>
      </c>
      <c r="J47">
        <f t="shared" si="9"/>
        <v>386973.88260000001</v>
      </c>
      <c r="K47">
        <f t="shared" si="9"/>
        <v>386973.88260000001</v>
      </c>
      <c r="L47">
        <f t="shared" si="9"/>
        <v>386973.88260000001</v>
      </c>
      <c r="M47">
        <f t="shared" si="9"/>
        <v>386973.88260000001</v>
      </c>
      <c r="N47">
        <f t="shared" si="9"/>
        <v>386973.88260000001</v>
      </c>
      <c r="O47">
        <f t="shared" si="3"/>
        <v>388696.58840000001</v>
      </c>
      <c r="P47">
        <f t="shared" si="4"/>
        <v>390419.29420000006</v>
      </c>
      <c r="Q47">
        <f t="shared" ref="Q47:Y47" si="10">$E9</f>
        <v>392142</v>
      </c>
      <c r="R47">
        <f t="shared" si="10"/>
        <v>392142</v>
      </c>
      <c r="S47">
        <f t="shared" si="10"/>
        <v>392142</v>
      </c>
      <c r="T47">
        <f t="shared" si="10"/>
        <v>392142</v>
      </c>
      <c r="U47">
        <f t="shared" si="10"/>
        <v>392142</v>
      </c>
      <c r="V47">
        <f t="shared" si="10"/>
        <v>392142</v>
      </c>
      <c r="W47">
        <f t="shared" si="10"/>
        <v>392142</v>
      </c>
      <c r="X47">
        <f t="shared" si="10"/>
        <v>392142</v>
      </c>
      <c r="Y47">
        <f t="shared" si="10"/>
        <v>392142</v>
      </c>
      <c r="Z47">
        <f t="shared" si="6"/>
        <v>411019</v>
      </c>
      <c r="AA47">
        <f t="shared" si="7"/>
        <v>429896</v>
      </c>
      <c r="AB47">
        <f t="shared" ref="AB47:AF47" si="11">$F9</f>
        <v>448773</v>
      </c>
      <c r="AC47">
        <f t="shared" si="11"/>
        <v>448773</v>
      </c>
      <c r="AD47">
        <f t="shared" si="11"/>
        <v>448773</v>
      </c>
      <c r="AE47">
        <f t="shared" si="11"/>
        <v>448773</v>
      </c>
      <c r="AF47">
        <f t="shared" si="11"/>
        <v>448773</v>
      </c>
    </row>
    <row r="48" spans="1:42">
      <c r="A48" s="49">
        <v>1</v>
      </c>
      <c r="B48" s="49">
        <v>2</v>
      </c>
      <c r="C48" s="49">
        <v>1200</v>
      </c>
      <c r="D48">
        <f t="shared" ref="D48:N48" si="12">$D10</f>
        <v>402160.01069999998</v>
      </c>
      <c r="E48">
        <f t="shared" si="12"/>
        <v>402160.01069999998</v>
      </c>
      <c r="F48">
        <f t="shared" si="12"/>
        <v>402160.01069999998</v>
      </c>
      <c r="G48">
        <f t="shared" si="12"/>
        <v>402160.01069999998</v>
      </c>
      <c r="H48">
        <f t="shared" si="12"/>
        <v>402160.01069999998</v>
      </c>
      <c r="I48">
        <f t="shared" si="12"/>
        <v>402160.01069999998</v>
      </c>
      <c r="J48">
        <f t="shared" si="12"/>
        <v>402160.01069999998</v>
      </c>
      <c r="K48">
        <f t="shared" si="12"/>
        <v>402160.01069999998</v>
      </c>
      <c r="L48">
        <f t="shared" si="12"/>
        <v>402160.01069999998</v>
      </c>
      <c r="M48">
        <f t="shared" si="12"/>
        <v>402160.01069999998</v>
      </c>
      <c r="N48">
        <f t="shared" si="12"/>
        <v>402160.01069999998</v>
      </c>
      <c r="O48">
        <f t="shared" si="3"/>
        <v>388318.67379999999</v>
      </c>
      <c r="P48">
        <f t="shared" si="4"/>
        <v>374477.33689999999</v>
      </c>
      <c r="Q48">
        <f t="shared" ref="Q48:Y48" si="13">$E10</f>
        <v>360636</v>
      </c>
      <c r="R48">
        <f t="shared" si="13"/>
        <v>360636</v>
      </c>
      <c r="S48">
        <f t="shared" si="13"/>
        <v>360636</v>
      </c>
      <c r="T48">
        <f t="shared" si="13"/>
        <v>360636</v>
      </c>
      <c r="U48">
        <f t="shared" si="13"/>
        <v>360636</v>
      </c>
      <c r="V48">
        <f t="shared" si="13"/>
        <v>360636</v>
      </c>
      <c r="W48">
        <f t="shared" si="13"/>
        <v>360636</v>
      </c>
      <c r="X48">
        <f t="shared" si="13"/>
        <v>360636</v>
      </c>
      <c r="Y48">
        <f t="shared" si="13"/>
        <v>360636</v>
      </c>
      <c r="Z48">
        <f t="shared" si="6"/>
        <v>365709</v>
      </c>
      <c r="AA48">
        <f t="shared" si="7"/>
        <v>370782</v>
      </c>
      <c r="AB48">
        <f t="shared" ref="AB48:AF48" si="14">$F10</f>
        <v>375855</v>
      </c>
      <c r="AC48">
        <f t="shared" si="14"/>
        <v>375855</v>
      </c>
      <c r="AD48">
        <f t="shared" si="14"/>
        <v>375855</v>
      </c>
      <c r="AE48">
        <f t="shared" si="14"/>
        <v>375855</v>
      </c>
      <c r="AF48">
        <f t="shared" si="14"/>
        <v>375855</v>
      </c>
    </row>
    <row r="49" spans="1:32">
      <c r="A49" s="48">
        <v>1</v>
      </c>
      <c r="B49" s="48">
        <v>1</v>
      </c>
      <c r="C49" s="48">
        <v>1800</v>
      </c>
      <c r="D49">
        <f t="shared" ref="D49:N49" si="15">$D11</f>
        <v>62441.7356</v>
      </c>
      <c r="E49">
        <f t="shared" si="15"/>
        <v>62441.7356</v>
      </c>
      <c r="F49">
        <f t="shared" si="15"/>
        <v>62441.7356</v>
      </c>
      <c r="G49">
        <f t="shared" si="15"/>
        <v>62441.7356</v>
      </c>
      <c r="H49">
        <f t="shared" si="15"/>
        <v>62441.7356</v>
      </c>
      <c r="I49">
        <f t="shared" si="15"/>
        <v>62441.7356</v>
      </c>
      <c r="J49">
        <f t="shared" si="15"/>
        <v>62441.7356</v>
      </c>
      <c r="K49">
        <f t="shared" si="15"/>
        <v>62441.7356</v>
      </c>
      <c r="L49">
        <f t="shared" si="15"/>
        <v>62441.7356</v>
      </c>
      <c r="M49">
        <f t="shared" si="15"/>
        <v>62441.7356</v>
      </c>
      <c r="N49">
        <f t="shared" si="15"/>
        <v>62441.7356</v>
      </c>
      <c r="O49">
        <f t="shared" si="3"/>
        <v>63558.157066666667</v>
      </c>
      <c r="P49">
        <f t="shared" si="4"/>
        <v>64674.578533333341</v>
      </c>
      <c r="Q49">
        <f t="shared" ref="Q49:Y49" si="16">$E11</f>
        <v>65791</v>
      </c>
      <c r="R49">
        <f t="shared" si="16"/>
        <v>65791</v>
      </c>
      <c r="S49">
        <f t="shared" si="16"/>
        <v>65791</v>
      </c>
      <c r="T49">
        <f t="shared" si="16"/>
        <v>65791</v>
      </c>
      <c r="U49">
        <f t="shared" si="16"/>
        <v>65791</v>
      </c>
      <c r="V49">
        <f t="shared" si="16"/>
        <v>65791</v>
      </c>
      <c r="W49">
        <f t="shared" si="16"/>
        <v>65791</v>
      </c>
      <c r="X49">
        <f t="shared" si="16"/>
        <v>65791</v>
      </c>
      <c r="Y49">
        <f t="shared" si="16"/>
        <v>65791</v>
      </c>
      <c r="Z49">
        <f t="shared" si="6"/>
        <v>69818</v>
      </c>
      <c r="AA49">
        <f t="shared" si="7"/>
        <v>73845</v>
      </c>
      <c r="AB49">
        <f t="shared" ref="AB49:AF49" si="17">$F11</f>
        <v>77872</v>
      </c>
      <c r="AC49">
        <f t="shared" si="17"/>
        <v>77872</v>
      </c>
      <c r="AD49">
        <f t="shared" si="17"/>
        <v>77872</v>
      </c>
      <c r="AE49">
        <f t="shared" si="17"/>
        <v>77872</v>
      </c>
      <c r="AF49">
        <f t="shared" si="17"/>
        <v>77872</v>
      </c>
    </row>
    <row r="50" spans="1:32">
      <c r="A50" s="49">
        <v>1</v>
      </c>
      <c r="B50" s="49">
        <v>2</v>
      </c>
      <c r="C50" s="49">
        <v>1800</v>
      </c>
      <c r="D50">
        <f t="shared" ref="D50:N50" si="18">$D12</f>
        <v>28484.026900000001</v>
      </c>
      <c r="E50">
        <f t="shared" si="18"/>
        <v>28484.026900000001</v>
      </c>
      <c r="F50">
        <f t="shared" si="18"/>
        <v>28484.026900000001</v>
      </c>
      <c r="G50">
        <f t="shared" si="18"/>
        <v>28484.026900000001</v>
      </c>
      <c r="H50">
        <f t="shared" si="18"/>
        <v>28484.026900000001</v>
      </c>
      <c r="I50">
        <f t="shared" si="18"/>
        <v>28484.026900000001</v>
      </c>
      <c r="J50">
        <f t="shared" si="18"/>
        <v>28484.026900000001</v>
      </c>
      <c r="K50">
        <f t="shared" si="18"/>
        <v>28484.026900000001</v>
      </c>
      <c r="L50">
        <f t="shared" si="18"/>
        <v>28484.026900000001</v>
      </c>
      <c r="M50">
        <f t="shared" si="18"/>
        <v>28484.026900000001</v>
      </c>
      <c r="N50">
        <f t="shared" si="18"/>
        <v>28484.026900000001</v>
      </c>
      <c r="O50">
        <f t="shared" si="3"/>
        <v>26678.684599999997</v>
      </c>
      <c r="P50">
        <f t="shared" si="4"/>
        <v>24873.3423</v>
      </c>
      <c r="Q50">
        <f t="shared" ref="Q50:Y50" si="19">$E12</f>
        <v>23068</v>
      </c>
      <c r="R50">
        <f t="shared" si="19"/>
        <v>23068</v>
      </c>
      <c r="S50">
        <f t="shared" si="19"/>
        <v>23068</v>
      </c>
      <c r="T50">
        <f t="shared" si="19"/>
        <v>23068</v>
      </c>
      <c r="U50">
        <f t="shared" si="19"/>
        <v>23068</v>
      </c>
      <c r="V50">
        <f t="shared" si="19"/>
        <v>23068</v>
      </c>
      <c r="W50">
        <f t="shared" si="19"/>
        <v>23068</v>
      </c>
      <c r="X50">
        <f t="shared" si="19"/>
        <v>23068</v>
      </c>
      <c r="Y50">
        <f t="shared" si="19"/>
        <v>23068</v>
      </c>
      <c r="Z50">
        <f t="shared" si="6"/>
        <v>21035.666666666668</v>
      </c>
      <c r="AA50">
        <f t="shared" si="7"/>
        <v>19003.333333333332</v>
      </c>
      <c r="AB50">
        <f t="shared" ref="AB50:AF50" si="20">$F12</f>
        <v>16971</v>
      </c>
      <c r="AC50">
        <f t="shared" si="20"/>
        <v>16971</v>
      </c>
      <c r="AD50">
        <f t="shared" si="20"/>
        <v>16971</v>
      </c>
      <c r="AE50">
        <f t="shared" si="20"/>
        <v>16971</v>
      </c>
      <c r="AF50">
        <f t="shared" si="20"/>
        <v>16971</v>
      </c>
    </row>
    <row r="51" spans="1:32">
      <c r="A51" s="48">
        <v>2</v>
      </c>
      <c r="B51" s="48">
        <v>1</v>
      </c>
      <c r="C51" s="48">
        <v>600</v>
      </c>
      <c r="D51">
        <f t="shared" ref="D51:N51" si="21">$D13</f>
        <v>597205.39249999996</v>
      </c>
      <c r="E51">
        <f t="shared" si="21"/>
        <v>597205.39249999996</v>
      </c>
      <c r="F51">
        <f t="shared" si="21"/>
        <v>597205.39249999996</v>
      </c>
      <c r="G51">
        <f t="shared" si="21"/>
        <v>597205.39249999996</v>
      </c>
      <c r="H51">
        <f t="shared" si="21"/>
        <v>597205.39249999996</v>
      </c>
      <c r="I51">
        <f t="shared" si="21"/>
        <v>597205.39249999996</v>
      </c>
      <c r="J51">
        <f t="shared" si="21"/>
        <v>597205.39249999996</v>
      </c>
      <c r="K51">
        <f t="shared" si="21"/>
        <v>597205.39249999996</v>
      </c>
      <c r="L51">
        <f t="shared" si="21"/>
        <v>597205.39249999996</v>
      </c>
      <c r="M51">
        <f t="shared" si="21"/>
        <v>597205.39249999996</v>
      </c>
      <c r="N51">
        <f t="shared" si="21"/>
        <v>597205.39249999996</v>
      </c>
      <c r="O51">
        <f t="shared" si="3"/>
        <v>584420.2616666666</v>
      </c>
      <c r="P51">
        <f t="shared" si="4"/>
        <v>571635.13083333336</v>
      </c>
      <c r="Q51">
        <f t="shared" ref="Q51:Y51" si="22">$E13</f>
        <v>558850</v>
      </c>
      <c r="R51">
        <f t="shared" si="22"/>
        <v>558850</v>
      </c>
      <c r="S51">
        <f t="shared" si="22"/>
        <v>558850</v>
      </c>
      <c r="T51">
        <f t="shared" si="22"/>
        <v>558850</v>
      </c>
      <c r="U51">
        <f t="shared" si="22"/>
        <v>558850</v>
      </c>
      <c r="V51">
        <f t="shared" si="22"/>
        <v>558850</v>
      </c>
      <c r="W51">
        <f t="shared" si="22"/>
        <v>558850</v>
      </c>
      <c r="X51">
        <f t="shared" si="22"/>
        <v>558850</v>
      </c>
      <c r="Y51">
        <f t="shared" si="22"/>
        <v>558850</v>
      </c>
      <c r="Z51">
        <f t="shared" si="6"/>
        <v>545157.66666666663</v>
      </c>
      <c r="AA51">
        <f t="shared" si="7"/>
        <v>531465.33333333337</v>
      </c>
      <c r="AB51">
        <f t="shared" ref="AB51:AF51" si="23">$F13</f>
        <v>517773</v>
      </c>
      <c r="AC51">
        <f t="shared" si="23"/>
        <v>517773</v>
      </c>
      <c r="AD51">
        <f t="shared" si="23"/>
        <v>517773</v>
      </c>
      <c r="AE51">
        <f t="shared" si="23"/>
        <v>517773</v>
      </c>
      <c r="AF51">
        <f t="shared" si="23"/>
        <v>517773</v>
      </c>
    </row>
    <row r="52" spans="1:32">
      <c r="A52" s="49">
        <v>2</v>
      </c>
      <c r="B52" s="49">
        <v>2</v>
      </c>
      <c r="C52" s="49">
        <v>600</v>
      </c>
      <c r="D52">
        <f t="shared" ref="D52:N52" si="24">$D14</f>
        <v>629328.76989999996</v>
      </c>
      <c r="E52">
        <f t="shared" si="24"/>
        <v>629328.76989999996</v>
      </c>
      <c r="F52">
        <f t="shared" si="24"/>
        <v>629328.76989999996</v>
      </c>
      <c r="G52">
        <f t="shared" si="24"/>
        <v>629328.76989999996</v>
      </c>
      <c r="H52">
        <f t="shared" si="24"/>
        <v>629328.76989999996</v>
      </c>
      <c r="I52">
        <f t="shared" si="24"/>
        <v>629328.76989999996</v>
      </c>
      <c r="J52">
        <f t="shared" si="24"/>
        <v>629328.76989999996</v>
      </c>
      <c r="K52">
        <f t="shared" si="24"/>
        <v>629328.76989999996</v>
      </c>
      <c r="L52">
        <f t="shared" si="24"/>
        <v>629328.76989999996</v>
      </c>
      <c r="M52">
        <f t="shared" si="24"/>
        <v>629328.76989999996</v>
      </c>
      <c r="N52">
        <f t="shared" si="24"/>
        <v>629328.76989999996</v>
      </c>
      <c r="O52">
        <f t="shared" si="3"/>
        <v>634687.1799333333</v>
      </c>
      <c r="P52">
        <f t="shared" si="4"/>
        <v>640045.58996666665</v>
      </c>
      <c r="Q52">
        <f t="shared" ref="Q52:Y52" si="25">$E14</f>
        <v>645404</v>
      </c>
      <c r="R52">
        <f t="shared" si="25"/>
        <v>645404</v>
      </c>
      <c r="S52">
        <f t="shared" si="25"/>
        <v>645404</v>
      </c>
      <c r="T52">
        <f t="shared" si="25"/>
        <v>645404</v>
      </c>
      <c r="U52">
        <f t="shared" si="25"/>
        <v>645404</v>
      </c>
      <c r="V52">
        <f t="shared" si="25"/>
        <v>645404</v>
      </c>
      <c r="W52">
        <f t="shared" si="25"/>
        <v>645404</v>
      </c>
      <c r="X52">
        <f t="shared" si="25"/>
        <v>645404</v>
      </c>
      <c r="Y52">
        <f t="shared" si="25"/>
        <v>645404</v>
      </c>
      <c r="Z52">
        <f t="shared" si="6"/>
        <v>664686</v>
      </c>
      <c r="AA52">
        <f t="shared" si="7"/>
        <v>683968</v>
      </c>
      <c r="AB52">
        <f t="shared" ref="AB52:AF52" si="26">$F14</f>
        <v>703250</v>
      </c>
      <c r="AC52">
        <f t="shared" si="26"/>
        <v>703250</v>
      </c>
      <c r="AD52">
        <f t="shared" si="26"/>
        <v>703250</v>
      </c>
      <c r="AE52">
        <f t="shared" si="26"/>
        <v>703250</v>
      </c>
      <c r="AF52">
        <f t="shared" si="26"/>
        <v>703250</v>
      </c>
    </row>
    <row r="53" spans="1:32">
      <c r="A53" s="48">
        <v>2</v>
      </c>
      <c r="B53" s="48">
        <v>1</v>
      </c>
      <c r="C53" s="48">
        <v>1200</v>
      </c>
      <c r="D53">
        <f t="shared" ref="D53:N53" si="27">$D15</f>
        <v>492280.8847</v>
      </c>
      <c r="E53">
        <f t="shared" si="27"/>
        <v>492280.8847</v>
      </c>
      <c r="F53">
        <f t="shared" si="27"/>
        <v>492280.8847</v>
      </c>
      <c r="G53">
        <f t="shared" si="27"/>
        <v>492280.8847</v>
      </c>
      <c r="H53">
        <f t="shared" si="27"/>
        <v>492280.8847</v>
      </c>
      <c r="I53">
        <f t="shared" si="27"/>
        <v>492280.8847</v>
      </c>
      <c r="J53">
        <f t="shared" si="27"/>
        <v>492280.8847</v>
      </c>
      <c r="K53">
        <f t="shared" si="27"/>
        <v>492280.8847</v>
      </c>
      <c r="L53">
        <f t="shared" si="27"/>
        <v>492280.8847</v>
      </c>
      <c r="M53">
        <f t="shared" si="27"/>
        <v>492280.8847</v>
      </c>
      <c r="N53">
        <f t="shared" si="27"/>
        <v>492280.8847</v>
      </c>
      <c r="O53">
        <f t="shared" si="3"/>
        <v>479845.92313333339</v>
      </c>
      <c r="P53">
        <f t="shared" si="4"/>
        <v>467410.96156666667</v>
      </c>
      <c r="Q53">
        <f t="shared" ref="Q53:Y53" si="28">$E15</f>
        <v>454976</v>
      </c>
      <c r="R53">
        <f t="shared" si="28"/>
        <v>454976</v>
      </c>
      <c r="S53">
        <f t="shared" si="28"/>
        <v>454976</v>
      </c>
      <c r="T53">
        <f t="shared" si="28"/>
        <v>454976</v>
      </c>
      <c r="U53">
        <f t="shared" si="28"/>
        <v>454976</v>
      </c>
      <c r="V53">
        <f t="shared" si="28"/>
        <v>454976</v>
      </c>
      <c r="W53">
        <f t="shared" si="28"/>
        <v>454976</v>
      </c>
      <c r="X53">
        <f t="shared" si="28"/>
        <v>454976</v>
      </c>
      <c r="Y53">
        <f t="shared" si="28"/>
        <v>454976</v>
      </c>
      <c r="Z53">
        <f t="shared" si="6"/>
        <v>464596</v>
      </c>
      <c r="AA53">
        <f t="shared" si="7"/>
        <v>474216</v>
      </c>
      <c r="AB53">
        <f t="shared" ref="AB53:AF53" si="29">$F15</f>
        <v>483836</v>
      </c>
      <c r="AC53">
        <f t="shared" si="29"/>
        <v>483836</v>
      </c>
      <c r="AD53">
        <f t="shared" si="29"/>
        <v>483836</v>
      </c>
      <c r="AE53">
        <f t="shared" si="29"/>
        <v>483836</v>
      </c>
      <c r="AF53">
        <f t="shared" si="29"/>
        <v>483836</v>
      </c>
    </row>
    <row r="54" spans="1:32">
      <c r="A54" s="49">
        <v>2</v>
      </c>
      <c r="B54" s="49">
        <v>2</v>
      </c>
      <c r="C54" s="49">
        <v>1200</v>
      </c>
      <c r="D54">
        <f t="shared" ref="D54:N54" si="30">$D16</f>
        <v>370851.0013</v>
      </c>
      <c r="E54">
        <f t="shared" si="30"/>
        <v>370851.0013</v>
      </c>
      <c r="F54">
        <f t="shared" si="30"/>
        <v>370851.0013</v>
      </c>
      <c r="G54">
        <f t="shared" si="30"/>
        <v>370851.0013</v>
      </c>
      <c r="H54">
        <f t="shared" si="30"/>
        <v>370851.0013</v>
      </c>
      <c r="I54">
        <f t="shared" si="30"/>
        <v>370851.0013</v>
      </c>
      <c r="J54">
        <f t="shared" si="30"/>
        <v>370851.0013</v>
      </c>
      <c r="K54">
        <f t="shared" si="30"/>
        <v>370851.0013</v>
      </c>
      <c r="L54">
        <f t="shared" si="30"/>
        <v>370851.0013</v>
      </c>
      <c r="M54">
        <f t="shared" si="30"/>
        <v>370851.0013</v>
      </c>
      <c r="N54">
        <f t="shared" si="30"/>
        <v>370851.0013</v>
      </c>
      <c r="O54">
        <f t="shared" si="3"/>
        <v>380801.00086666667</v>
      </c>
      <c r="P54">
        <f t="shared" si="4"/>
        <v>390751.00043333339</v>
      </c>
      <c r="Q54">
        <f t="shared" ref="Q54:Y54" si="31">$E16</f>
        <v>400701</v>
      </c>
      <c r="R54">
        <f t="shared" si="31"/>
        <v>400701</v>
      </c>
      <c r="S54">
        <f t="shared" si="31"/>
        <v>400701</v>
      </c>
      <c r="T54">
        <f t="shared" si="31"/>
        <v>400701</v>
      </c>
      <c r="U54">
        <f t="shared" si="31"/>
        <v>400701</v>
      </c>
      <c r="V54">
        <f t="shared" si="31"/>
        <v>400701</v>
      </c>
      <c r="W54">
        <f t="shared" si="31"/>
        <v>400701</v>
      </c>
      <c r="X54">
        <f t="shared" si="31"/>
        <v>400701</v>
      </c>
      <c r="Y54">
        <f t="shared" si="31"/>
        <v>400701</v>
      </c>
      <c r="Z54">
        <f t="shared" si="6"/>
        <v>402107</v>
      </c>
      <c r="AA54">
        <f t="shared" si="7"/>
        <v>403513</v>
      </c>
      <c r="AB54">
        <f t="shared" ref="AB54:AF54" si="32">$F16</f>
        <v>404919</v>
      </c>
      <c r="AC54">
        <f t="shared" si="32"/>
        <v>404919</v>
      </c>
      <c r="AD54">
        <f t="shared" si="32"/>
        <v>404919</v>
      </c>
      <c r="AE54">
        <f t="shared" si="32"/>
        <v>404919</v>
      </c>
      <c r="AF54">
        <f t="shared" si="32"/>
        <v>404919</v>
      </c>
    </row>
    <row r="55" spans="1:32">
      <c r="A55" s="48">
        <v>2</v>
      </c>
      <c r="B55" s="48">
        <v>1</v>
      </c>
      <c r="C55" s="48">
        <v>1800</v>
      </c>
      <c r="D55">
        <f t="shared" ref="D55:N55" si="33">$D17</f>
        <v>6223.9360999999999</v>
      </c>
      <c r="E55">
        <f t="shared" si="33"/>
        <v>6223.9360999999999</v>
      </c>
      <c r="F55">
        <f t="shared" si="33"/>
        <v>6223.9360999999999</v>
      </c>
      <c r="G55">
        <f t="shared" si="33"/>
        <v>6223.9360999999999</v>
      </c>
      <c r="H55">
        <f t="shared" si="33"/>
        <v>6223.9360999999999</v>
      </c>
      <c r="I55">
        <f t="shared" si="33"/>
        <v>6223.9360999999999</v>
      </c>
      <c r="J55">
        <f t="shared" si="33"/>
        <v>6223.9360999999999</v>
      </c>
      <c r="K55">
        <f t="shared" si="33"/>
        <v>6223.9360999999999</v>
      </c>
      <c r="L55">
        <f t="shared" si="33"/>
        <v>6223.9360999999999</v>
      </c>
      <c r="M55">
        <f t="shared" si="33"/>
        <v>6223.9360999999999</v>
      </c>
      <c r="N55">
        <f t="shared" si="33"/>
        <v>6223.9360999999999</v>
      </c>
      <c r="O55">
        <f t="shared" si="3"/>
        <v>5440.2907333333333</v>
      </c>
      <c r="P55">
        <f t="shared" si="4"/>
        <v>4656.6453666666666</v>
      </c>
      <c r="Q55">
        <f t="shared" ref="Q55:Y55" si="34">$E17</f>
        <v>3873</v>
      </c>
      <c r="R55">
        <f t="shared" si="34"/>
        <v>3873</v>
      </c>
      <c r="S55">
        <f t="shared" si="34"/>
        <v>3873</v>
      </c>
      <c r="T55">
        <f t="shared" si="34"/>
        <v>3873</v>
      </c>
      <c r="U55">
        <f t="shared" si="34"/>
        <v>3873</v>
      </c>
      <c r="V55">
        <f t="shared" si="34"/>
        <v>3873</v>
      </c>
      <c r="W55">
        <f t="shared" si="34"/>
        <v>3873</v>
      </c>
      <c r="X55">
        <f t="shared" si="34"/>
        <v>3873</v>
      </c>
      <c r="Y55">
        <f t="shared" si="34"/>
        <v>3873</v>
      </c>
      <c r="Z55">
        <f t="shared" si="6"/>
        <v>6425.666666666667</v>
      </c>
      <c r="AA55">
        <f t="shared" si="7"/>
        <v>8978.3333333333339</v>
      </c>
      <c r="AB55">
        <f t="shared" ref="AB55:AF55" si="35">$F17</f>
        <v>11531</v>
      </c>
      <c r="AC55">
        <f t="shared" si="35"/>
        <v>11531</v>
      </c>
      <c r="AD55">
        <f t="shared" si="35"/>
        <v>11531</v>
      </c>
      <c r="AE55">
        <f t="shared" si="35"/>
        <v>11531</v>
      </c>
      <c r="AF55">
        <f t="shared" si="35"/>
        <v>11531</v>
      </c>
    </row>
    <row r="56" spans="1:32">
      <c r="A56" s="49">
        <v>2</v>
      </c>
      <c r="B56" s="49">
        <v>2</v>
      </c>
      <c r="C56" s="49">
        <v>1800</v>
      </c>
      <c r="D56">
        <f t="shared" ref="D56:N56" si="36">$D18</f>
        <v>2064.6206000000002</v>
      </c>
      <c r="E56">
        <f t="shared" si="36"/>
        <v>2064.6206000000002</v>
      </c>
      <c r="F56">
        <f t="shared" si="36"/>
        <v>2064.6206000000002</v>
      </c>
      <c r="G56">
        <f t="shared" si="36"/>
        <v>2064.6206000000002</v>
      </c>
      <c r="H56">
        <f t="shared" si="36"/>
        <v>2064.6206000000002</v>
      </c>
      <c r="I56">
        <f t="shared" si="36"/>
        <v>2064.6206000000002</v>
      </c>
      <c r="J56">
        <f t="shared" si="36"/>
        <v>2064.6206000000002</v>
      </c>
      <c r="K56">
        <f t="shared" si="36"/>
        <v>2064.6206000000002</v>
      </c>
      <c r="L56">
        <f t="shared" si="36"/>
        <v>2064.6206000000002</v>
      </c>
      <c r="M56">
        <f t="shared" si="36"/>
        <v>2064.6206000000002</v>
      </c>
      <c r="N56">
        <f t="shared" si="36"/>
        <v>2064.6206000000002</v>
      </c>
      <c r="O56">
        <f t="shared" si="3"/>
        <v>2298.4137333333333</v>
      </c>
      <c r="P56">
        <f t="shared" si="4"/>
        <v>2532.2068666666669</v>
      </c>
      <c r="Q56">
        <f t="shared" ref="Q56:Y56" si="37">$E18</f>
        <v>2766</v>
      </c>
      <c r="R56">
        <f t="shared" si="37"/>
        <v>2766</v>
      </c>
      <c r="S56">
        <f t="shared" si="37"/>
        <v>2766</v>
      </c>
      <c r="T56">
        <f t="shared" si="37"/>
        <v>2766</v>
      </c>
      <c r="U56">
        <f t="shared" si="37"/>
        <v>2766</v>
      </c>
      <c r="V56">
        <f t="shared" si="37"/>
        <v>2766</v>
      </c>
      <c r="W56">
        <f t="shared" si="37"/>
        <v>2766</v>
      </c>
      <c r="X56">
        <f t="shared" si="37"/>
        <v>2766</v>
      </c>
      <c r="Y56">
        <f t="shared" si="37"/>
        <v>2766</v>
      </c>
      <c r="Z56">
        <f t="shared" si="6"/>
        <v>1767.3333333333333</v>
      </c>
      <c r="AA56">
        <f t="shared" si="7"/>
        <v>768.66666666666663</v>
      </c>
      <c r="AB56">
        <f t="shared" ref="AB56:AF56" si="38">$F18</f>
        <v>-230</v>
      </c>
      <c r="AC56">
        <f t="shared" si="38"/>
        <v>-230</v>
      </c>
      <c r="AD56">
        <f t="shared" si="38"/>
        <v>-230</v>
      </c>
      <c r="AE56">
        <f t="shared" si="38"/>
        <v>-230</v>
      </c>
      <c r="AF56">
        <f t="shared" si="38"/>
        <v>-230</v>
      </c>
    </row>
    <row r="57" spans="1:32">
      <c r="A57" s="48">
        <v>3</v>
      </c>
      <c r="B57" s="48">
        <v>1</v>
      </c>
      <c r="C57" s="48">
        <v>600</v>
      </c>
      <c r="D57">
        <f t="shared" ref="D57:N57" si="39">$D19</f>
        <v>23927.526399999999</v>
      </c>
      <c r="E57">
        <f t="shared" si="39"/>
        <v>23927.526399999999</v>
      </c>
      <c r="F57">
        <f t="shared" si="39"/>
        <v>23927.526399999999</v>
      </c>
      <c r="G57">
        <f t="shared" si="39"/>
        <v>23927.526399999999</v>
      </c>
      <c r="H57">
        <f t="shared" si="39"/>
        <v>23927.526399999999</v>
      </c>
      <c r="I57">
        <f t="shared" si="39"/>
        <v>23927.526399999999</v>
      </c>
      <c r="J57">
        <f t="shared" si="39"/>
        <v>23927.526399999999</v>
      </c>
      <c r="K57">
        <f t="shared" si="39"/>
        <v>23927.526399999999</v>
      </c>
      <c r="L57">
        <f t="shared" si="39"/>
        <v>23927.526399999999</v>
      </c>
      <c r="M57">
        <f t="shared" si="39"/>
        <v>23927.526399999999</v>
      </c>
      <c r="N57">
        <f t="shared" si="39"/>
        <v>23927.526399999999</v>
      </c>
      <c r="O57">
        <f t="shared" si="3"/>
        <v>23088.350933333335</v>
      </c>
      <c r="P57">
        <f t="shared" si="4"/>
        <v>22249.175466666667</v>
      </c>
      <c r="Q57">
        <f t="shared" ref="Q57:Y57" si="40">$E19</f>
        <v>21410</v>
      </c>
      <c r="R57">
        <f t="shared" si="40"/>
        <v>21410</v>
      </c>
      <c r="S57">
        <f t="shared" si="40"/>
        <v>21410</v>
      </c>
      <c r="T57">
        <f t="shared" si="40"/>
        <v>21410</v>
      </c>
      <c r="U57">
        <f t="shared" si="40"/>
        <v>21410</v>
      </c>
      <c r="V57">
        <f t="shared" si="40"/>
        <v>21410</v>
      </c>
      <c r="W57">
        <f t="shared" si="40"/>
        <v>21410</v>
      </c>
      <c r="X57">
        <f t="shared" si="40"/>
        <v>21410</v>
      </c>
      <c r="Y57">
        <f t="shared" si="40"/>
        <v>21410</v>
      </c>
      <c r="Z57">
        <f t="shared" si="6"/>
        <v>18540.666666666668</v>
      </c>
      <c r="AA57">
        <f t="shared" si="7"/>
        <v>15671.333333333334</v>
      </c>
      <c r="AB57">
        <f t="shared" ref="AB57:AF57" si="41">$F19</f>
        <v>12802</v>
      </c>
      <c r="AC57">
        <f t="shared" si="41"/>
        <v>12802</v>
      </c>
      <c r="AD57">
        <f t="shared" si="41"/>
        <v>12802</v>
      </c>
      <c r="AE57">
        <f t="shared" si="41"/>
        <v>12802</v>
      </c>
      <c r="AF57">
        <f t="shared" si="41"/>
        <v>12802</v>
      </c>
    </row>
    <row r="58" spans="1:32">
      <c r="A58" s="49">
        <v>3</v>
      </c>
      <c r="B58" s="49">
        <v>2</v>
      </c>
      <c r="C58" s="49">
        <v>600</v>
      </c>
      <c r="D58">
        <f t="shared" ref="D58:N58" si="42">$D20</f>
        <v>42775.753199999999</v>
      </c>
      <c r="E58">
        <f t="shared" si="42"/>
        <v>42775.753199999999</v>
      </c>
      <c r="F58">
        <f t="shared" si="42"/>
        <v>42775.753199999999</v>
      </c>
      <c r="G58">
        <f t="shared" si="42"/>
        <v>42775.753199999999</v>
      </c>
      <c r="H58">
        <f t="shared" si="42"/>
        <v>42775.753199999999</v>
      </c>
      <c r="I58">
        <f t="shared" si="42"/>
        <v>42775.753199999999</v>
      </c>
      <c r="J58">
        <f t="shared" si="42"/>
        <v>42775.753199999999</v>
      </c>
      <c r="K58">
        <f t="shared" si="42"/>
        <v>42775.753199999999</v>
      </c>
      <c r="L58">
        <f t="shared" si="42"/>
        <v>42775.753199999999</v>
      </c>
      <c r="M58">
        <f t="shared" si="42"/>
        <v>42775.753199999999</v>
      </c>
      <c r="N58">
        <f t="shared" si="42"/>
        <v>42775.753199999999</v>
      </c>
      <c r="O58">
        <f t="shared" si="3"/>
        <v>41461.502133333335</v>
      </c>
      <c r="P58">
        <f t="shared" si="4"/>
        <v>40147.251066666671</v>
      </c>
      <c r="Q58">
        <f t="shared" ref="Q58:Y58" si="43">$E20</f>
        <v>38833</v>
      </c>
      <c r="R58">
        <f t="shared" si="43"/>
        <v>38833</v>
      </c>
      <c r="S58">
        <f t="shared" si="43"/>
        <v>38833</v>
      </c>
      <c r="T58">
        <f t="shared" si="43"/>
        <v>38833</v>
      </c>
      <c r="U58">
        <f t="shared" si="43"/>
        <v>38833</v>
      </c>
      <c r="V58">
        <f t="shared" si="43"/>
        <v>38833</v>
      </c>
      <c r="W58">
        <f t="shared" si="43"/>
        <v>38833</v>
      </c>
      <c r="X58">
        <f t="shared" si="43"/>
        <v>38833</v>
      </c>
      <c r="Y58">
        <f t="shared" si="43"/>
        <v>38833</v>
      </c>
      <c r="Z58">
        <f t="shared" si="6"/>
        <v>38894.666666666664</v>
      </c>
      <c r="AA58">
        <f t="shared" si="7"/>
        <v>38956.333333333336</v>
      </c>
      <c r="AB58">
        <f t="shared" ref="AB58:AF58" si="44">$F20</f>
        <v>39018</v>
      </c>
      <c r="AC58">
        <f t="shared" si="44"/>
        <v>39018</v>
      </c>
      <c r="AD58">
        <f t="shared" si="44"/>
        <v>39018</v>
      </c>
      <c r="AE58">
        <f t="shared" si="44"/>
        <v>39018</v>
      </c>
      <c r="AF58">
        <f t="shared" si="44"/>
        <v>39018</v>
      </c>
    </row>
    <row r="59" spans="1:32">
      <c r="A59" s="48">
        <v>3</v>
      </c>
      <c r="B59" s="48">
        <v>1</v>
      </c>
      <c r="C59" s="48">
        <v>1200</v>
      </c>
      <c r="D59">
        <f t="shared" ref="D59:N59" si="45">$D21</f>
        <v>721319.46880000003</v>
      </c>
      <c r="E59">
        <f t="shared" si="45"/>
        <v>721319.46880000003</v>
      </c>
      <c r="F59">
        <f t="shared" si="45"/>
        <v>721319.46880000003</v>
      </c>
      <c r="G59">
        <f t="shared" si="45"/>
        <v>721319.46880000003</v>
      </c>
      <c r="H59">
        <f t="shared" si="45"/>
        <v>721319.46880000003</v>
      </c>
      <c r="I59">
        <f t="shared" si="45"/>
        <v>721319.46880000003</v>
      </c>
      <c r="J59">
        <f t="shared" si="45"/>
        <v>721319.46880000003</v>
      </c>
      <c r="K59">
        <f t="shared" si="45"/>
        <v>721319.46880000003</v>
      </c>
      <c r="L59">
        <f t="shared" si="45"/>
        <v>721319.46880000003</v>
      </c>
      <c r="M59">
        <f t="shared" si="45"/>
        <v>721319.46880000003</v>
      </c>
      <c r="N59">
        <f t="shared" si="45"/>
        <v>721319.46880000003</v>
      </c>
      <c r="O59">
        <f t="shared" si="3"/>
        <v>715387.31253333332</v>
      </c>
      <c r="P59">
        <f t="shared" si="4"/>
        <v>709455.1562666666</v>
      </c>
      <c r="Q59">
        <f t="shared" ref="Q59:Y59" si="46">$E21</f>
        <v>703523</v>
      </c>
      <c r="R59">
        <f t="shared" si="46"/>
        <v>703523</v>
      </c>
      <c r="S59">
        <f t="shared" si="46"/>
        <v>703523</v>
      </c>
      <c r="T59">
        <f t="shared" si="46"/>
        <v>703523</v>
      </c>
      <c r="U59">
        <f t="shared" si="46"/>
        <v>703523</v>
      </c>
      <c r="V59">
        <f t="shared" si="46"/>
        <v>703523</v>
      </c>
      <c r="W59">
        <f t="shared" si="46"/>
        <v>703523</v>
      </c>
      <c r="X59">
        <f t="shared" si="46"/>
        <v>703523</v>
      </c>
      <c r="Y59">
        <f t="shared" si="46"/>
        <v>703523</v>
      </c>
      <c r="Z59">
        <f t="shared" si="6"/>
        <v>696180.66666666663</v>
      </c>
      <c r="AA59">
        <f t="shared" si="7"/>
        <v>688838.33333333337</v>
      </c>
      <c r="AB59">
        <f t="shared" ref="AB59:AF59" si="47">$F21</f>
        <v>681496</v>
      </c>
      <c r="AC59">
        <f t="shared" si="47"/>
        <v>681496</v>
      </c>
      <c r="AD59">
        <f t="shared" si="47"/>
        <v>681496</v>
      </c>
      <c r="AE59">
        <f t="shared" si="47"/>
        <v>681496</v>
      </c>
      <c r="AF59">
        <f t="shared" si="47"/>
        <v>681496</v>
      </c>
    </row>
    <row r="60" spans="1:32">
      <c r="A60" s="49">
        <v>3</v>
      </c>
      <c r="B60" s="49">
        <v>2</v>
      </c>
      <c r="C60" s="49">
        <v>1200</v>
      </c>
      <c r="D60">
        <f t="shared" ref="D60:N60" si="48">$D22</f>
        <v>362312.05810000002</v>
      </c>
      <c r="E60">
        <f t="shared" si="48"/>
        <v>362312.05810000002</v>
      </c>
      <c r="F60">
        <f t="shared" si="48"/>
        <v>362312.05810000002</v>
      </c>
      <c r="G60">
        <f t="shared" si="48"/>
        <v>362312.05810000002</v>
      </c>
      <c r="H60">
        <f t="shared" si="48"/>
        <v>362312.05810000002</v>
      </c>
      <c r="I60">
        <f t="shared" si="48"/>
        <v>362312.05810000002</v>
      </c>
      <c r="J60">
        <f t="shared" si="48"/>
        <v>362312.05810000002</v>
      </c>
      <c r="K60">
        <f t="shared" si="48"/>
        <v>362312.05810000002</v>
      </c>
      <c r="L60">
        <f t="shared" si="48"/>
        <v>362312.05810000002</v>
      </c>
      <c r="M60">
        <f t="shared" si="48"/>
        <v>362312.05810000002</v>
      </c>
      <c r="N60">
        <f t="shared" si="48"/>
        <v>362312.05810000002</v>
      </c>
      <c r="O60">
        <f t="shared" si="3"/>
        <v>368604.03873333335</v>
      </c>
      <c r="P60">
        <f t="shared" si="4"/>
        <v>374896.01936666667</v>
      </c>
      <c r="Q60">
        <f t="shared" ref="Q60:Y60" si="49">$E22</f>
        <v>381188</v>
      </c>
      <c r="R60">
        <f t="shared" si="49"/>
        <v>381188</v>
      </c>
      <c r="S60">
        <f t="shared" si="49"/>
        <v>381188</v>
      </c>
      <c r="T60">
        <f t="shared" si="49"/>
        <v>381188</v>
      </c>
      <c r="U60">
        <f t="shared" si="49"/>
        <v>381188</v>
      </c>
      <c r="V60">
        <f t="shared" si="49"/>
        <v>381188</v>
      </c>
      <c r="W60">
        <f t="shared" si="49"/>
        <v>381188</v>
      </c>
      <c r="X60">
        <f t="shared" si="49"/>
        <v>381188</v>
      </c>
      <c r="Y60">
        <f t="shared" si="49"/>
        <v>381188</v>
      </c>
      <c r="Z60">
        <f t="shared" si="6"/>
        <v>378038.33333333331</v>
      </c>
      <c r="AA60">
        <f t="shared" si="7"/>
        <v>374888.66666666669</v>
      </c>
      <c r="AB60">
        <f t="shared" ref="AB60:AF60" si="50">$F22</f>
        <v>371739</v>
      </c>
      <c r="AC60">
        <f t="shared" si="50"/>
        <v>371739</v>
      </c>
      <c r="AD60">
        <f t="shared" si="50"/>
        <v>371739</v>
      </c>
      <c r="AE60">
        <f t="shared" si="50"/>
        <v>371739</v>
      </c>
      <c r="AF60">
        <f t="shared" si="50"/>
        <v>371739</v>
      </c>
    </row>
    <row r="61" spans="1:32">
      <c r="A61" s="48">
        <v>3</v>
      </c>
      <c r="B61" s="48">
        <v>1</v>
      </c>
      <c r="C61" s="48">
        <v>1800</v>
      </c>
      <c r="D61">
        <f t="shared" ref="D61:N61" si="51">$D23</f>
        <v>320305.71250000002</v>
      </c>
      <c r="E61">
        <f t="shared" si="51"/>
        <v>320305.71250000002</v>
      </c>
      <c r="F61">
        <f t="shared" si="51"/>
        <v>320305.71250000002</v>
      </c>
      <c r="G61">
        <f t="shared" si="51"/>
        <v>320305.71250000002</v>
      </c>
      <c r="H61">
        <f t="shared" si="51"/>
        <v>320305.71250000002</v>
      </c>
      <c r="I61">
        <f t="shared" si="51"/>
        <v>320305.71250000002</v>
      </c>
      <c r="J61">
        <f t="shared" si="51"/>
        <v>320305.71250000002</v>
      </c>
      <c r="K61">
        <f t="shared" si="51"/>
        <v>320305.71250000002</v>
      </c>
      <c r="L61">
        <f t="shared" si="51"/>
        <v>320305.71250000002</v>
      </c>
      <c r="M61">
        <f t="shared" si="51"/>
        <v>320305.71250000002</v>
      </c>
      <c r="N61">
        <f t="shared" si="51"/>
        <v>320305.71250000002</v>
      </c>
      <c r="O61">
        <f t="shared" si="3"/>
        <v>326873.14166666666</v>
      </c>
      <c r="P61">
        <f t="shared" si="4"/>
        <v>333440.57083333336</v>
      </c>
      <c r="Q61">
        <f t="shared" ref="Q61:Y61" si="52">$E23</f>
        <v>340008</v>
      </c>
      <c r="R61">
        <f t="shared" si="52"/>
        <v>340008</v>
      </c>
      <c r="S61">
        <f t="shared" si="52"/>
        <v>340008</v>
      </c>
      <c r="T61">
        <f t="shared" si="52"/>
        <v>340008</v>
      </c>
      <c r="U61">
        <f t="shared" si="52"/>
        <v>340008</v>
      </c>
      <c r="V61">
        <f t="shared" si="52"/>
        <v>340008</v>
      </c>
      <c r="W61">
        <f t="shared" si="52"/>
        <v>340008</v>
      </c>
      <c r="X61">
        <f t="shared" si="52"/>
        <v>340008</v>
      </c>
      <c r="Y61">
        <f t="shared" si="52"/>
        <v>340008</v>
      </c>
      <c r="Z61">
        <f t="shared" si="6"/>
        <v>361255</v>
      </c>
      <c r="AA61">
        <f t="shared" si="7"/>
        <v>382502</v>
      </c>
      <c r="AB61">
        <f t="shared" ref="AB61:AF61" si="53">$F23</f>
        <v>403749</v>
      </c>
      <c r="AC61">
        <f t="shared" si="53"/>
        <v>403749</v>
      </c>
      <c r="AD61">
        <f t="shared" si="53"/>
        <v>403749</v>
      </c>
      <c r="AE61">
        <f t="shared" si="53"/>
        <v>403749</v>
      </c>
      <c r="AF61">
        <f t="shared" si="53"/>
        <v>403749</v>
      </c>
    </row>
    <row r="62" spans="1:32">
      <c r="A62" s="49">
        <v>3</v>
      </c>
      <c r="B62" s="49">
        <v>2</v>
      </c>
      <c r="C62" s="49">
        <v>1800</v>
      </c>
      <c r="D62">
        <f t="shared" ref="D62:N62" si="54">$D24</f>
        <v>32587.188600000001</v>
      </c>
      <c r="E62">
        <f t="shared" si="54"/>
        <v>32587.188600000001</v>
      </c>
      <c r="F62">
        <f t="shared" si="54"/>
        <v>32587.188600000001</v>
      </c>
      <c r="G62">
        <f t="shared" si="54"/>
        <v>32587.188600000001</v>
      </c>
      <c r="H62">
        <f t="shared" si="54"/>
        <v>32587.188600000001</v>
      </c>
      <c r="I62">
        <f t="shared" si="54"/>
        <v>32587.188600000001</v>
      </c>
      <c r="J62">
        <f t="shared" si="54"/>
        <v>32587.188600000001</v>
      </c>
      <c r="K62">
        <f t="shared" si="54"/>
        <v>32587.188600000001</v>
      </c>
      <c r="L62">
        <f t="shared" si="54"/>
        <v>32587.188600000001</v>
      </c>
      <c r="M62">
        <f t="shared" si="54"/>
        <v>32587.188600000001</v>
      </c>
      <c r="N62">
        <f t="shared" si="54"/>
        <v>32587.188600000001</v>
      </c>
      <c r="O62">
        <f t="shared" si="3"/>
        <v>33685.45906666667</v>
      </c>
      <c r="P62">
        <f t="shared" si="4"/>
        <v>34783.729533333331</v>
      </c>
      <c r="Q62">
        <f t="shared" ref="Q62:Y62" si="55">$E24</f>
        <v>35882</v>
      </c>
      <c r="R62">
        <f t="shared" si="55"/>
        <v>35882</v>
      </c>
      <c r="S62">
        <f t="shared" si="55"/>
        <v>35882</v>
      </c>
      <c r="T62">
        <f t="shared" si="55"/>
        <v>35882</v>
      </c>
      <c r="U62">
        <f t="shared" si="55"/>
        <v>35882</v>
      </c>
      <c r="V62">
        <f t="shared" si="55"/>
        <v>35882</v>
      </c>
      <c r="W62">
        <f t="shared" si="55"/>
        <v>35882</v>
      </c>
      <c r="X62">
        <f t="shared" si="55"/>
        <v>35882</v>
      </c>
      <c r="Y62">
        <f t="shared" si="55"/>
        <v>35882</v>
      </c>
      <c r="Z62">
        <f t="shared" si="6"/>
        <v>37724.333333333336</v>
      </c>
      <c r="AA62">
        <f t="shared" si="7"/>
        <v>39566.666666666664</v>
      </c>
      <c r="AB62">
        <f t="shared" ref="AB62:AF62" si="56">$F24</f>
        <v>41409</v>
      </c>
      <c r="AC62">
        <f t="shared" si="56"/>
        <v>41409</v>
      </c>
      <c r="AD62">
        <f t="shared" si="56"/>
        <v>41409</v>
      </c>
      <c r="AE62">
        <f t="shared" si="56"/>
        <v>41409</v>
      </c>
      <c r="AF62">
        <f t="shared" si="56"/>
        <v>41409</v>
      </c>
    </row>
    <row r="63" spans="1:32">
      <c r="A63" s="48">
        <v>4</v>
      </c>
      <c r="B63" s="48">
        <v>1</v>
      </c>
      <c r="C63" s="48" t="s">
        <v>69</v>
      </c>
      <c r="D63">
        <f t="shared" ref="D63:N63" si="57">$D25</f>
        <v>6940.0776999999998</v>
      </c>
      <c r="E63">
        <f t="shared" si="57"/>
        <v>6940.0776999999998</v>
      </c>
      <c r="F63">
        <f t="shared" si="57"/>
        <v>6940.0776999999998</v>
      </c>
      <c r="G63">
        <f t="shared" si="57"/>
        <v>6940.0776999999998</v>
      </c>
      <c r="H63">
        <f t="shared" si="57"/>
        <v>6940.0776999999998</v>
      </c>
      <c r="I63">
        <f t="shared" si="57"/>
        <v>6940.0776999999998</v>
      </c>
      <c r="J63">
        <f t="shared" si="57"/>
        <v>6940.0776999999998</v>
      </c>
      <c r="K63">
        <f t="shared" si="57"/>
        <v>6940.0776999999998</v>
      </c>
      <c r="L63">
        <f t="shared" si="57"/>
        <v>6940.0776999999998</v>
      </c>
      <c r="M63">
        <f t="shared" si="57"/>
        <v>6940.0776999999998</v>
      </c>
      <c r="N63">
        <f t="shared" si="57"/>
        <v>6940.0776999999998</v>
      </c>
      <c r="O63">
        <f t="shared" si="3"/>
        <v>7452.0518000000002</v>
      </c>
      <c r="P63">
        <f t="shared" si="4"/>
        <v>7964.0259000000005</v>
      </c>
      <c r="Q63">
        <f t="shared" ref="Q63:Y63" si="58">$E25</f>
        <v>8476</v>
      </c>
      <c r="R63">
        <f t="shared" si="58"/>
        <v>8476</v>
      </c>
      <c r="S63">
        <f t="shared" si="58"/>
        <v>8476</v>
      </c>
      <c r="T63">
        <f t="shared" si="58"/>
        <v>8476</v>
      </c>
      <c r="U63">
        <f t="shared" si="58"/>
        <v>8476</v>
      </c>
      <c r="V63">
        <f t="shared" si="58"/>
        <v>8476</v>
      </c>
      <c r="W63">
        <f t="shared" si="58"/>
        <v>8476</v>
      </c>
      <c r="X63">
        <f t="shared" si="58"/>
        <v>8476</v>
      </c>
      <c r="Y63">
        <f t="shared" si="58"/>
        <v>8476</v>
      </c>
      <c r="Z63">
        <f t="shared" si="6"/>
        <v>9135.3333333333339</v>
      </c>
      <c r="AA63">
        <f t="shared" si="7"/>
        <v>9794.6666666666661</v>
      </c>
      <c r="AB63">
        <f t="shared" ref="AB63:AF63" si="59">$F25</f>
        <v>10454</v>
      </c>
      <c r="AC63">
        <f t="shared" si="59"/>
        <v>10454</v>
      </c>
      <c r="AD63">
        <f t="shared" si="59"/>
        <v>10454</v>
      </c>
      <c r="AE63">
        <f t="shared" si="59"/>
        <v>10454</v>
      </c>
      <c r="AF63">
        <f t="shared" si="59"/>
        <v>10454</v>
      </c>
    </row>
    <row r="64" spans="1:32">
      <c r="A64" s="49">
        <v>4</v>
      </c>
      <c r="B64" s="49">
        <v>2</v>
      </c>
      <c r="C64" s="48" t="s">
        <v>69</v>
      </c>
      <c r="D64">
        <f t="shared" ref="D64:N64" si="60">$D26</f>
        <v>11773.002699999999</v>
      </c>
      <c r="E64">
        <f t="shared" si="60"/>
        <v>11773.002699999999</v>
      </c>
      <c r="F64">
        <f t="shared" si="60"/>
        <v>11773.002699999999</v>
      </c>
      <c r="G64">
        <f t="shared" si="60"/>
        <v>11773.002699999999</v>
      </c>
      <c r="H64">
        <f t="shared" si="60"/>
        <v>11773.002699999999</v>
      </c>
      <c r="I64">
        <f t="shared" si="60"/>
        <v>11773.002699999999</v>
      </c>
      <c r="J64">
        <f t="shared" si="60"/>
        <v>11773.002699999999</v>
      </c>
      <c r="K64">
        <f t="shared" si="60"/>
        <v>11773.002699999999</v>
      </c>
      <c r="L64">
        <f t="shared" si="60"/>
        <v>11773.002699999999</v>
      </c>
      <c r="M64">
        <f t="shared" si="60"/>
        <v>11773.002699999999</v>
      </c>
      <c r="N64">
        <f t="shared" si="60"/>
        <v>11773.002699999999</v>
      </c>
      <c r="O64">
        <f t="shared" si="3"/>
        <v>12805.335133333332</v>
      </c>
      <c r="P64">
        <f t="shared" si="4"/>
        <v>13837.667566666665</v>
      </c>
      <c r="Q64">
        <f t="shared" ref="Q64:Y64" si="61">$E26</f>
        <v>14870</v>
      </c>
      <c r="R64">
        <f t="shared" si="61"/>
        <v>14870</v>
      </c>
      <c r="S64">
        <f t="shared" si="61"/>
        <v>14870</v>
      </c>
      <c r="T64">
        <f t="shared" si="61"/>
        <v>14870</v>
      </c>
      <c r="U64">
        <f t="shared" si="61"/>
        <v>14870</v>
      </c>
      <c r="V64">
        <f t="shared" si="61"/>
        <v>14870</v>
      </c>
      <c r="W64">
        <f t="shared" si="61"/>
        <v>14870</v>
      </c>
      <c r="X64">
        <f t="shared" si="61"/>
        <v>14870</v>
      </c>
      <c r="Y64">
        <f t="shared" si="61"/>
        <v>14870</v>
      </c>
      <c r="Z64">
        <f t="shared" si="6"/>
        <v>24155</v>
      </c>
      <c r="AA64">
        <f t="shared" si="7"/>
        <v>33440</v>
      </c>
      <c r="AB64">
        <f t="shared" ref="AB64:AF64" si="62">$F26</f>
        <v>42725</v>
      </c>
      <c r="AC64">
        <f t="shared" si="62"/>
        <v>42725</v>
      </c>
      <c r="AD64">
        <f t="shared" si="62"/>
        <v>42725</v>
      </c>
      <c r="AE64">
        <f t="shared" si="62"/>
        <v>42725</v>
      </c>
      <c r="AF64">
        <f t="shared" si="62"/>
        <v>42725</v>
      </c>
    </row>
    <row r="65" spans="1:40">
      <c r="A65" s="48">
        <v>4</v>
      </c>
      <c r="B65" s="48">
        <v>1</v>
      </c>
      <c r="C65" s="48" t="s">
        <v>70</v>
      </c>
      <c r="D65">
        <f t="shared" ref="D65:N65" si="63">$D27</f>
        <v>2933.2305000000001</v>
      </c>
      <c r="E65">
        <f t="shared" si="63"/>
        <v>2933.2305000000001</v>
      </c>
      <c r="F65">
        <f t="shared" si="63"/>
        <v>2933.2305000000001</v>
      </c>
      <c r="G65">
        <f t="shared" si="63"/>
        <v>2933.2305000000001</v>
      </c>
      <c r="H65">
        <f t="shared" si="63"/>
        <v>2933.2305000000001</v>
      </c>
      <c r="I65">
        <f t="shared" si="63"/>
        <v>2933.2305000000001</v>
      </c>
      <c r="J65">
        <f t="shared" si="63"/>
        <v>2933.2305000000001</v>
      </c>
      <c r="K65">
        <f t="shared" si="63"/>
        <v>2933.2305000000001</v>
      </c>
      <c r="L65">
        <f t="shared" si="63"/>
        <v>2933.2305000000001</v>
      </c>
      <c r="M65">
        <f t="shared" si="63"/>
        <v>2933.2305000000001</v>
      </c>
      <c r="N65">
        <f t="shared" si="63"/>
        <v>2933.2305000000001</v>
      </c>
      <c r="O65">
        <f t="shared" si="3"/>
        <v>3874.4869999999996</v>
      </c>
      <c r="P65">
        <f t="shared" si="4"/>
        <v>4815.7434999999996</v>
      </c>
      <c r="Q65">
        <f t="shared" ref="Q65:Y65" si="64">$E27</f>
        <v>5757</v>
      </c>
      <c r="R65">
        <f t="shared" si="64"/>
        <v>5757</v>
      </c>
      <c r="S65">
        <f t="shared" si="64"/>
        <v>5757</v>
      </c>
      <c r="T65">
        <f t="shared" si="64"/>
        <v>5757</v>
      </c>
      <c r="U65">
        <f t="shared" si="64"/>
        <v>5757</v>
      </c>
      <c r="V65">
        <f t="shared" si="64"/>
        <v>5757</v>
      </c>
      <c r="W65">
        <f t="shared" si="64"/>
        <v>5757</v>
      </c>
      <c r="X65">
        <f t="shared" si="64"/>
        <v>5757</v>
      </c>
      <c r="Y65">
        <f t="shared" si="64"/>
        <v>5757</v>
      </c>
      <c r="Z65">
        <f t="shared" si="6"/>
        <v>6220</v>
      </c>
      <c r="AA65">
        <f t="shared" si="7"/>
        <v>6683</v>
      </c>
      <c r="AB65">
        <f t="shared" ref="AB65:AF65" si="65">$F27</f>
        <v>7146</v>
      </c>
      <c r="AC65">
        <f t="shared" si="65"/>
        <v>7146</v>
      </c>
      <c r="AD65">
        <f t="shared" si="65"/>
        <v>7146</v>
      </c>
      <c r="AE65">
        <f t="shared" si="65"/>
        <v>7146</v>
      </c>
      <c r="AF65">
        <f t="shared" si="65"/>
        <v>7146</v>
      </c>
    </row>
    <row r="66" spans="1:40">
      <c r="A66" s="49">
        <v>4</v>
      </c>
      <c r="B66" s="49">
        <v>2</v>
      </c>
      <c r="C66" s="48" t="s">
        <v>70</v>
      </c>
      <c r="D66">
        <f t="shared" ref="D66:N66" si="66">$D28</f>
        <v>21282.679599999999</v>
      </c>
      <c r="E66">
        <f t="shared" si="66"/>
        <v>21282.679599999999</v>
      </c>
      <c r="F66">
        <f t="shared" si="66"/>
        <v>21282.679599999999</v>
      </c>
      <c r="G66">
        <f t="shared" si="66"/>
        <v>21282.679599999999</v>
      </c>
      <c r="H66">
        <f t="shared" si="66"/>
        <v>21282.679599999999</v>
      </c>
      <c r="I66">
        <f t="shared" si="66"/>
        <v>21282.679599999999</v>
      </c>
      <c r="J66">
        <f t="shared" si="66"/>
        <v>21282.679599999999</v>
      </c>
      <c r="K66">
        <f t="shared" si="66"/>
        <v>21282.679599999999</v>
      </c>
      <c r="L66">
        <f t="shared" si="66"/>
        <v>21282.679599999999</v>
      </c>
      <c r="M66">
        <f t="shared" si="66"/>
        <v>21282.679599999999</v>
      </c>
      <c r="N66">
        <f t="shared" si="66"/>
        <v>21282.679599999999</v>
      </c>
      <c r="O66">
        <f t="shared" si="3"/>
        <v>21893.786400000001</v>
      </c>
      <c r="P66">
        <f t="shared" si="4"/>
        <v>22504.893200000002</v>
      </c>
      <c r="Q66">
        <f t="shared" ref="Q66:Y66" si="67">$E28</f>
        <v>23116</v>
      </c>
      <c r="R66">
        <f t="shared" si="67"/>
        <v>23116</v>
      </c>
      <c r="S66">
        <f t="shared" si="67"/>
        <v>23116</v>
      </c>
      <c r="T66">
        <f t="shared" si="67"/>
        <v>23116</v>
      </c>
      <c r="U66">
        <f t="shared" si="67"/>
        <v>23116</v>
      </c>
      <c r="V66">
        <f t="shared" si="67"/>
        <v>23116</v>
      </c>
      <c r="W66">
        <f t="shared" si="67"/>
        <v>23116</v>
      </c>
      <c r="X66">
        <f t="shared" si="67"/>
        <v>23116</v>
      </c>
      <c r="Y66">
        <f t="shared" si="67"/>
        <v>23116</v>
      </c>
      <c r="Z66">
        <f t="shared" si="6"/>
        <v>22105.666666666668</v>
      </c>
      <c r="AA66">
        <f t="shared" si="7"/>
        <v>21095.333333333332</v>
      </c>
      <c r="AB66">
        <f t="shared" ref="AB66:AF66" si="68">$F28</f>
        <v>20085</v>
      </c>
      <c r="AC66">
        <f t="shared" si="68"/>
        <v>20085</v>
      </c>
      <c r="AD66">
        <f t="shared" si="68"/>
        <v>20085</v>
      </c>
      <c r="AE66">
        <f t="shared" si="68"/>
        <v>20085</v>
      </c>
      <c r="AF66">
        <f t="shared" si="68"/>
        <v>20085</v>
      </c>
    </row>
    <row r="67" spans="1:40">
      <c r="A67" s="48">
        <v>4</v>
      </c>
      <c r="B67" s="48">
        <v>1</v>
      </c>
      <c r="C67" s="48" t="s">
        <v>71</v>
      </c>
      <c r="D67">
        <f t="shared" ref="D67:N67" si="69">$D29</f>
        <v>175248.96770000001</v>
      </c>
      <c r="E67">
        <f t="shared" si="69"/>
        <v>175248.96770000001</v>
      </c>
      <c r="F67">
        <f t="shared" si="69"/>
        <v>175248.96770000001</v>
      </c>
      <c r="G67">
        <f t="shared" si="69"/>
        <v>175248.96770000001</v>
      </c>
      <c r="H67">
        <f t="shared" si="69"/>
        <v>175248.96770000001</v>
      </c>
      <c r="I67">
        <f t="shared" si="69"/>
        <v>175248.96770000001</v>
      </c>
      <c r="J67">
        <f t="shared" si="69"/>
        <v>175248.96770000001</v>
      </c>
      <c r="K67">
        <f t="shared" si="69"/>
        <v>175248.96770000001</v>
      </c>
      <c r="L67">
        <f t="shared" si="69"/>
        <v>175248.96770000001</v>
      </c>
      <c r="M67">
        <f t="shared" si="69"/>
        <v>175248.96770000001</v>
      </c>
      <c r="N67">
        <f t="shared" si="69"/>
        <v>175248.96770000001</v>
      </c>
      <c r="O67">
        <f t="shared" si="3"/>
        <v>175065.97846666668</v>
      </c>
      <c r="P67">
        <f t="shared" si="4"/>
        <v>174882.98923333336</v>
      </c>
      <c r="Q67">
        <f t="shared" ref="Q67:Y67" si="70">$E29</f>
        <v>174700</v>
      </c>
      <c r="R67">
        <f t="shared" si="70"/>
        <v>174700</v>
      </c>
      <c r="S67">
        <f t="shared" si="70"/>
        <v>174700</v>
      </c>
      <c r="T67">
        <f t="shared" si="70"/>
        <v>174700</v>
      </c>
      <c r="U67">
        <f t="shared" si="70"/>
        <v>174700</v>
      </c>
      <c r="V67">
        <f t="shared" si="70"/>
        <v>174700</v>
      </c>
      <c r="W67">
        <f t="shared" si="70"/>
        <v>174700</v>
      </c>
      <c r="X67">
        <f t="shared" si="70"/>
        <v>174700</v>
      </c>
      <c r="Y67">
        <f t="shared" si="70"/>
        <v>174700</v>
      </c>
      <c r="Z67">
        <f t="shared" si="6"/>
        <v>177333</v>
      </c>
      <c r="AA67">
        <f t="shared" si="7"/>
        <v>179966</v>
      </c>
      <c r="AB67">
        <f t="shared" ref="AB67:AF67" si="71">$F29</f>
        <v>182599</v>
      </c>
      <c r="AC67">
        <f t="shared" si="71"/>
        <v>182599</v>
      </c>
      <c r="AD67">
        <f t="shared" si="71"/>
        <v>182599</v>
      </c>
      <c r="AE67">
        <f t="shared" si="71"/>
        <v>182599</v>
      </c>
      <c r="AF67">
        <f t="shared" si="71"/>
        <v>182599</v>
      </c>
    </row>
    <row r="68" spans="1:40">
      <c r="A68" s="49">
        <v>4</v>
      </c>
      <c r="B68" s="49">
        <v>2</v>
      </c>
      <c r="C68" s="48" t="s">
        <v>71</v>
      </c>
      <c r="D68">
        <f t="shared" ref="D68:N68" si="72">$D30</f>
        <v>107395.22990000001</v>
      </c>
      <c r="E68">
        <f t="shared" si="72"/>
        <v>107395.22990000001</v>
      </c>
      <c r="F68">
        <f t="shared" si="72"/>
        <v>107395.22990000001</v>
      </c>
      <c r="G68">
        <f t="shared" si="72"/>
        <v>107395.22990000001</v>
      </c>
      <c r="H68">
        <f t="shared" si="72"/>
        <v>107395.22990000001</v>
      </c>
      <c r="I68">
        <f t="shared" si="72"/>
        <v>107395.22990000001</v>
      </c>
      <c r="J68">
        <f t="shared" si="72"/>
        <v>107395.22990000001</v>
      </c>
      <c r="K68">
        <f t="shared" si="72"/>
        <v>107395.22990000001</v>
      </c>
      <c r="L68">
        <f t="shared" si="72"/>
        <v>107395.22990000001</v>
      </c>
      <c r="M68">
        <f t="shared" si="72"/>
        <v>107395.22990000001</v>
      </c>
      <c r="N68">
        <f t="shared" si="72"/>
        <v>107395.22990000001</v>
      </c>
      <c r="O68">
        <f t="shared" si="3"/>
        <v>106348.81993333333</v>
      </c>
      <c r="P68">
        <f t="shared" si="4"/>
        <v>105302.40996666667</v>
      </c>
      <c r="Q68">
        <f t="shared" ref="Q68:Y68" si="73">$E30</f>
        <v>104256</v>
      </c>
      <c r="R68">
        <f t="shared" si="73"/>
        <v>104256</v>
      </c>
      <c r="S68">
        <f t="shared" si="73"/>
        <v>104256</v>
      </c>
      <c r="T68">
        <f t="shared" si="73"/>
        <v>104256</v>
      </c>
      <c r="U68">
        <f t="shared" si="73"/>
        <v>104256</v>
      </c>
      <c r="V68">
        <f t="shared" si="73"/>
        <v>104256</v>
      </c>
      <c r="W68">
        <f t="shared" si="73"/>
        <v>104256</v>
      </c>
      <c r="X68">
        <f t="shared" si="73"/>
        <v>104256</v>
      </c>
      <c r="Y68">
        <f t="shared" si="73"/>
        <v>104256</v>
      </c>
      <c r="Z68">
        <f t="shared" si="6"/>
        <v>113837.33333333333</v>
      </c>
      <c r="AA68">
        <f t="shared" si="7"/>
        <v>123418.66666666667</v>
      </c>
      <c r="AB68">
        <f t="shared" ref="AB68:AF68" si="74">$F30</f>
        <v>133000</v>
      </c>
      <c r="AC68">
        <f t="shared" si="74"/>
        <v>133000</v>
      </c>
      <c r="AD68">
        <f t="shared" si="74"/>
        <v>133000</v>
      </c>
      <c r="AE68">
        <f t="shared" si="74"/>
        <v>133000</v>
      </c>
      <c r="AF68">
        <f t="shared" si="74"/>
        <v>133000</v>
      </c>
    </row>
    <row r="69" spans="1:40">
      <c r="A69" s="48">
        <v>4</v>
      </c>
      <c r="B69" s="48">
        <v>1</v>
      </c>
      <c r="C69" s="48" t="s">
        <v>72</v>
      </c>
      <c r="D69">
        <f t="shared" ref="D69:N69" si="75">$D31</f>
        <v>103930.1087</v>
      </c>
      <c r="E69">
        <f t="shared" si="75"/>
        <v>103930.1087</v>
      </c>
      <c r="F69">
        <f t="shared" si="75"/>
        <v>103930.1087</v>
      </c>
      <c r="G69">
        <f t="shared" si="75"/>
        <v>103930.1087</v>
      </c>
      <c r="H69">
        <f t="shared" si="75"/>
        <v>103930.1087</v>
      </c>
      <c r="I69">
        <f t="shared" si="75"/>
        <v>103930.1087</v>
      </c>
      <c r="J69">
        <f t="shared" si="75"/>
        <v>103930.1087</v>
      </c>
      <c r="K69">
        <f t="shared" si="75"/>
        <v>103930.1087</v>
      </c>
      <c r="L69">
        <f t="shared" si="75"/>
        <v>103930.1087</v>
      </c>
      <c r="M69">
        <f t="shared" si="75"/>
        <v>103930.1087</v>
      </c>
      <c r="N69">
        <f t="shared" si="75"/>
        <v>103930.1087</v>
      </c>
      <c r="O69">
        <f t="shared" si="3"/>
        <v>100858.07246666665</v>
      </c>
      <c r="P69">
        <f t="shared" si="4"/>
        <v>97786.036233333332</v>
      </c>
      <c r="Q69">
        <f t="shared" ref="Q69:Y69" si="76">$E31</f>
        <v>94714</v>
      </c>
      <c r="R69">
        <f t="shared" si="76"/>
        <v>94714</v>
      </c>
      <c r="S69">
        <f t="shared" si="76"/>
        <v>94714</v>
      </c>
      <c r="T69">
        <f t="shared" si="76"/>
        <v>94714</v>
      </c>
      <c r="U69">
        <f t="shared" si="76"/>
        <v>94714</v>
      </c>
      <c r="V69">
        <f t="shared" si="76"/>
        <v>94714</v>
      </c>
      <c r="W69">
        <f t="shared" si="76"/>
        <v>94714</v>
      </c>
      <c r="X69">
        <f t="shared" si="76"/>
        <v>94714</v>
      </c>
      <c r="Y69">
        <f t="shared" si="76"/>
        <v>94714</v>
      </c>
      <c r="Z69">
        <f t="shared" si="6"/>
        <v>96487</v>
      </c>
      <c r="AA69">
        <f t="shared" si="7"/>
        <v>98260</v>
      </c>
      <c r="AB69">
        <f t="shared" ref="AB69:AF69" si="77">$F31</f>
        <v>100033</v>
      </c>
      <c r="AC69">
        <f t="shared" si="77"/>
        <v>100033</v>
      </c>
      <c r="AD69">
        <f t="shared" si="77"/>
        <v>100033</v>
      </c>
      <c r="AE69">
        <f t="shared" si="77"/>
        <v>100033</v>
      </c>
      <c r="AF69">
        <f t="shared" si="77"/>
        <v>100033</v>
      </c>
    </row>
    <row r="70" spans="1:40">
      <c r="A70" s="49">
        <v>4</v>
      </c>
      <c r="B70" s="49">
        <v>2</v>
      </c>
      <c r="C70" s="48" t="s">
        <v>72</v>
      </c>
      <c r="D70">
        <f t="shared" ref="D70:N70" si="78">$D32</f>
        <v>83788.582399999999</v>
      </c>
      <c r="E70">
        <f t="shared" si="78"/>
        <v>83788.582399999999</v>
      </c>
      <c r="F70">
        <f t="shared" si="78"/>
        <v>83788.582399999999</v>
      </c>
      <c r="G70">
        <f t="shared" si="78"/>
        <v>83788.582399999999</v>
      </c>
      <c r="H70">
        <f t="shared" si="78"/>
        <v>83788.582399999999</v>
      </c>
      <c r="I70">
        <f t="shared" si="78"/>
        <v>83788.582399999999</v>
      </c>
      <c r="J70">
        <f t="shared" si="78"/>
        <v>83788.582399999999</v>
      </c>
      <c r="K70">
        <f t="shared" si="78"/>
        <v>83788.582399999999</v>
      </c>
      <c r="L70">
        <f t="shared" si="78"/>
        <v>83788.582399999999</v>
      </c>
      <c r="M70">
        <f t="shared" si="78"/>
        <v>83788.582399999999</v>
      </c>
      <c r="N70">
        <f t="shared" si="78"/>
        <v>83788.582399999999</v>
      </c>
      <c r="O70">
        <f t="shared" si="3"/>
        <v>88984.054933333347</v>
      </c>
      <c r="P70">
        <f t="shared" si="4"/>
        <v>94179.527466666666</v>
      </c>
      <c r="Q70">
        <f t="shared" ref="Q70:Y70" si="79">$E32</f>
        <v>99375</v>
      </c>
      <c r="R70">
        <f t="shared" si="79"/>
        <v>99375</v>
      </c>
      <c r="S70">
        <f t="shared" si="79"/>
        <v>99375</v>
      </c>
      <c r="T70">
        <f t="shared" si="79"/>
        <v>99375</v>
      </c>
      <c r="U70">
        <f t="shared" si="79"/>
        <v>99375</v>
      </c>
      <c r="V70">
        <f t="shared" si="79"/>
        <v>99375</v>
      </c>
      <c r="W70">
        <f t="shared" si="79"/>
        <v>99375</v>
      </c>
      <c r="X70">
        <f t="shared" si="79"/>
        <v>99375</v>
      </c>
      <c r="Y70">
        <f t="shared" si="79"/>
        <v>99375</v>
      </c>
      <c r="Z70">
        <f t="shared" si="6"/>
        <v>95922</v>
      </c>
      <c r="AA70">
        <f t="shared" si="7"/>
        <v>92469</v>
      </c>
      <c r="AB70">
        <f t="shared" ref="AB70:AF70" si="80">$F32</f>
        <v>89016</v>
      </c>
      <c r="AC70">
        <f t="shared" si="80"/>
        <v>89016</v>
      </c>
      <c r="AD70">
        <f t="shared" si="80"/>
        <v>89016</v>
      </c>
      <c r="AE70">
        <f t="shared" si="80"/>
        <v>89016</v>
      </c>
      <c r="AF70">
        <f t="shared" si="80"/>
        <v>89016</v>
      </c>
    </row>
    <row r="71" spans="1:40">
      <c r="A71" s="48">
        <v>4</v>
      </c>
      <c r="B71" s="48">
        <v>1</v>
      </c>
      <c r="C71" s="48">
        <v>1800</v>
      </c>
      <c r="D71">
        <f t="shared" ref="D71:N71" si="81">$D33</f>
        <v>757235.70739999996</v>
      </c>
      <c r="E71">
        <f t="shared" si="81"/>
        <v>757235.70739999996</v>
      </c>
      <c r="F71">
        <f t="shared" si="81"/>
        <v>757235.70739999996</v>
      </c>
      <c r="G71">
        <f t="shared" si="81"/>
        <v>757235.70739999996</v>
      </c>
      <c r="H71">
        <f t="shared" si="81"/>
        <v>757235.70739999996</v>
      </c>
      <c r="I71">
        <f t="shared" si="81"/>
        <v>757235.70739999996</v>
      </c>
      <c r="J71">
        <f t="shared" si="81"/>
        <v>757235.70739999996</v>
      </c>
      <c r="K71">
        <f t="shared" si="81"/>
        <v>757235.70739999996</v>
      </c>
      <c r="L71">
        <f t="shared" si="81"/>
        <v>757235.70739999996</v>
      </c>
      <c r="M71">
        <f t="shared" si="81"/>
        <v>757235.70739999996</v>
      </c>
      <c r="N71">
        <f t="shared" si="81"/>
        <v>757235.70739999996</v>
      </c>
      <c r="O71">
        <f t="shared" si="3"/>
        <v>780364.47159999993</v>
      </c>
      <c r="P71">
        <f t="shared" si="4"/>
        <v>803493.23579999991</v>
      </c>
      <c r="Q71">
        <f t="shared" ref="Q71:Y71" si="82">$E33</f>
        <v>826622</v>
      </c>
      <c r="R71">
        <f t="shared" si="82"/>
        <v>826622</v>
      </c>
      <c r="S71">
        <f t="shared" si="82"/>
        <v>826622</v>
      </c>
      <c r="T71">
        <f t="shared" si="82"/>
        <v>826622</v>
      </c>
      <c r="U71">
        <f t="shared" si="82"/>
        <v>826622</v>
      </c>
      <c r="V71">
        <f t="shared" si="82"/>
        <v>826622</v>
      </c>
      <c r="W71">
        <f t="shared" si="82"/>
        <v>826622</v>
      </c>
      <c r="X71">
        <f t="shared" si="82"/>
        <v>826622</v>
      </c>
      <c r="Y71">
        <f t="shared" si="82"/>
        <v>826622</v>
      </c>
      <c r="Z71">
        <f t="shared" si="6"/>
        <v>848901.66666666663</v>
      </c>
      <c r="AA71">
        <f t="shared" si="7"/>
        <v>871181.33333333337</v>
      </c>
      <c r="AB71">
        <f t="shared" ref="AB71:AF71" si="83">$F33</f>
        <v>893461</v>
      </c>
      <c r="AC71">
        <f t="shared" si="83"/>
        <v>893461</v>
      </c>
      <c r="AD71">
        <f t="shared" si="83"/>
        <v>893461</v>
      </c>
      <c r="AE71">
        <f t="shared" si="83"/>
        <v>893461</v>
      </c>
      <c r="AF71">
        <f t="shared" si="83"/>
        <v>893461</v>
      </c>
    </row>
    <row r="72" spans="1:40">
      <c r="A72" s="49">
        <v>4</v>
      </c>
      <c r="B72" s="49">
        <v>2</v>
      </c>
      <c r="C72" s="49">
        <v>1800</v>
      </c>
      <c r="D72">
        <f t="shared" ref="D72:N72" si="84">$D34</f>
        <v>56847.377500000002</v>
      </c>
      <c r="E72">
        <f t="shared" si="84"/>
        <v>56847.377500000002</v>
      </c>
      <c r="F72">
        <f t="shared" si="84"/>
        <v>56847.377500000002</v>
      </c>
      <c r="G72">
        <f t="shared" si="84"/>
        <v>56847.377500000002</v>
      </c>
      <c r="H72">
        <f t="shared" si="84"/>
        <v>56847.377500000002</v>
      </c>
      <c r="I72">
        <f t="shared" si="84"/>
        <v>56847.377500000002</v>
      </c>
      <c r="J72">
        <f t="shared" si="84"/>
        <v>56847.377500000002</v>
      </c>
      <c r="K72">
        <f t="shared" si="84"/>
        <v>56847.377500000002</v>
      </c>
      <c r="L72">
        <f t="shared" si="84"/>
        <v>56847.377500000002</v>
      </c>
      <c r="M72">
        <f t="shared" si="84"/>
        <v>56847.377500000002</v>
      </c>
      <c r="N72">
        <f t="shared" si="84"/>
        <v>56847.377500000002</v>
      </c>
      <c r="O72">
        <f t="shared" si="3"/>
        <v>59947.918333333335</v>
      </c>
      <c r="P72">
        <f t="shared" si="4"/>
        <v>63048.459166666667</v>
      </c>
      <c r="Q72">
        <f t="shared" ref="Q72:Y72" si="85">$E34</f>
        <v>66149</v>
      </c>
      <c r="R72">
        <f t="shared" si="85"/>
        <v>66149</v>
      </c>
      <c r="S72">
        <f t="shared" si="85"/>
        <v>66149</v>
      </c>
      <c r="T72">
        <f t="shared" si="85"/>
        <v>66149</v>
      </c>
      <c r="U72">
        <f t="shared" si="85"/>
        <v>66149</v>
      </c>
      <c r="V72">
        <f t="shared" si="85"/>
        <v>66149</v>
      </c>
      <c r="W72">
        <f t="shared" si="85"/>
        <v>66149</v>
      </c>
      <c r="X72">
        <f t="shared" si="85"/>
        <v>66149</v>
      </c>
      <c r="Y72">
        <f t="shared" si="85"/>
        <v>66149</v>
      </c>
      <c r="Z72">
        <f t="shared" si="6"/>
        <v>87382.333333333328</v>
      </c>
      <c r="AA72">
        <f t="shared" si="7"/>
        <v>108615.66666666667</v>
      </c>
      <c r="AB72">
        <f t="shared" ref="AB72:AF72" si="86">$F34</f>
        <v>129849</v>
      </c>
      <c r="AC72">
        <f t="shared" si="86"/>
        <v>129849</v>
      </c>
      <c r="AD72">
        <f t="shared" si="86"/>
        <v>129849</v>
      </c>
      <c r="AE72">
        <f t="shared" si="86"/>
        <v>129849</v>
      </c>
      <c r="AF72">
        <f t="shared" si="86"/>
        <v>129849</v>
      </c>
    </row>
    <row r="73" spans="1:40">
      <c r="A73" s="48">
        <v>5</v>
      </c>
      <c r="B73" s="48">
        <v>1</v>
      </c>
      <c r="C73" s="48">
        <v>600</v>
      </c>
      <c r="D73">
        <f t="shared" ref="D73:N73" si="87">$D35</f>
        <v>1592.7842000000001</v>
      </c>
      <c r="E73">
        <f t="shared" si="87"/>
        <v>1592.7842000000001</v>
      </c>
      <c r="F73">
        <f t="shared" si="87"/>
        <v>1592.7842000000001</v>
      </c>
      <c r="G73">
        <f t="shared" si="87"/>
        <v>1592.7842000000001</v>
      </c>
      <c r="H73">
        <f t="shared" si="87"/>
        <v>1592.7842000000001</v>
      </c>
      <c r="I73">
        <f t="shared" si="87"/>
        <v>1592.7842000000001</v>
      </c>
      <c r="J73">
        <f t="shared" si="87"/>
        <v>1592.7842000000001</v>
      </c>
      <c r="K73">
        <f t="shared" si="87"/>
        <v>1592.7842000000001</v>
      </c>
      <c r="L73">
        <f t="shared" si="87"/>
        <v>1592.7842000000001</v>
      </c>
      <c r="M73">
        <f t="shared" si="87"/>
        <v>1592.7842000000001</v>
      </c>
      <c r="N73">
        <f t="shared" si="87"/>
        <v>1592.7842000000001</v>
      </c>
      <c r="O73">
        <f t="shared" si="3"/>
        <v>1847.1894666666667</v>
      </c>
      <c r="P73">
        <f t="shared" si="4"/>
        <v>2101.5947333333334</v>
      </c>
      <c r="Q73">
        <f t="shared" ref="Q73:Y73" si="88">$E35</f>
        <v>2356</v>
      </c>
      <c r="R73">
        <f t="shared" si="88"/>
        <v>2356</v>
      </c>
      <c r="S73">
        <f t="shared" si="88"/>
        <v>2356</v>
      </c>
      <c r="T73">
        <f t="shared" si="88"/>
        <v>2356</v>
      </c>
      <c r="U73">
        <f t="shared" si="88"/>
        <v>2356</v>
      </c>
      <c r="V73">
        <f t="shared" si="88"/>
        <v>2356</v>
      </c>
      <c r="W73">
        <f t="shared" si="88"/>
        <v>2356</v>
      </c>
      <c r="X73">
        <f t="shared" si="88"/>
        <v>2356</v>
      </c>
      <c r="Y73">
        <f t="shared" si="88"/>
        <v>2356</v>
      </c>
      <c r="Z73">
        <f t="shared" si="6"/>
        <v>6743</v>
      </c>
      <c r="AA73">
        <f t="shared" si="7"/>
        <v>11130</v>
      </c>
      <c r="AB73">
        <f t="shared" ref="AB73:AF73" si="89">$F35</f>
        <v>15517</v>
      </c>
      <c r="AC73">
        <f t="shared" si="89"/>
        <v>15517</v>
      </c>
      <c r="AD73">
        <f t="shared" si="89"/>
        <v>15517</v>
      </c>
      <c r="AE73">
        <f t="shared" si="89"/>
        <v>15517</v>
      </c>
      <c r="AF73">
        <f t="shared" si="89"/>
        <v>15517</v>
      </c>
    </row>
    <row r="74" spans="1:40">
      <c r="A74" s="49">
        <v>5</v>
      </c>
      <c r="B74" s="49">
        <v>2</v>
      </c>
      <c r="C74" s="49">
        <v>600</v>
      </c>
      <c r="D74">
        <f t="shared" ref="D74:N74" si="90">$D36</f>
        <v>101091.2882</v>
      </c>
      <c r="E74">
        <f t="shared" si="90"/>
        <v>101091.2882</v>
      </c>
      <c r="F74">
        <f t="shared" si="90"/>
        <v>101091.2882</v>
      </c>
      <c r="G74">
        <f t="shared" si="90"/>
        <v>101091.2882</v>
      </c>
      <c r="H74">
        <f t="shared" si="90"/>
        <v>101091.2882</v>
      </c>
      <c r="I74">
        <f t="shared" si="90"/>
        <v>101091.2882</v>
      </c>
      <c r="J74">
        <f t="shared" si="90"/>
        <v>101091.2882</v>
      </c>
      <c r="K74">
        <f t="shared" si="90"/>
        <v>101091.2882</v>
      </c>
      <c r="L74">
        <f t="shared" si="90"/>
        <v>101091.2882</v>
      </c>
      <c r="M74">
        <f t="shared" si="90"/>
        <v>101091.2882</v>
      </c>
      <c r="N74">
        <f t="shared" si="90"/>
        <v>101091.2882</v>
      </c>
      <c r="O74">
        <f t="shared" si="3"/>
        <v>92448.858800000002</v>
      </c>
      <c r="P74">
        <f t="shared" si="4"/>
        <v>83806.429400000008</v>
      </c>
      <c r="Q74">
        <f t="shared" ref="Q74:Y74" si="91">$E36</f>
        <v>75164</v>
      </c>
      <c r="R74">
        <f t="shared" si="91"/>
        <v>75164</v>
      </c>
      <c r="S74">
        <f t="shared" si="91"/>
        <v>75164</v>
      </c>
      <c r="T74">
        <f t="shared" si="91"/>
        <v>75164</v>
      </c>
      <c r="U74">
        <f t="shared" si="91"/>
        <v>75164</v>
      </c>
      <c r="V74">
        <f t="shared" si="91"/>
        <v>75164</v>
      </c>
      <c r="W74">
        <f t="shared" si="91"/>
        <v>75164</v>
      </c>
      <c r="X74">
        <f t="shared" si="91"/>
        <v>75164</v>
      </c>
      <c r="Y74">
        <f t="shared" si="91"/>
        <v>75164</v>
      </c>
      <c r="Z74">
        <f t="shared" si="6"/>
        <v>83184.333333333328</v>
      </c>
      <c r="AA74">
        <f t="shared" si="7"/>
        <v>91204.666666666672</v>
      </c>
      <c r="AB74">
        <f t="shared" ref="AB74:AF74" si="92">$F36</f>
        <v>99225</v>
      </c>
      <c r="AC74">
        <f t="shared" si="92"/>
        <v>99225</v>
      </c>
      <c r="AD74">
        <f t="shared" si="92"/>
        <v>99225</v>
      </c>
      <c r="AE74">
        <f t="shared" si="92"/>
        <v>99225</v>
      </c>
      <c r="AF74">
        <f t="shared" si="92"/>
        <v>99225</v>
      </c>
    </row>
    <row r="75" spans="1:40">
      <c r="A75" s="48">
        <v>5</v>
      </c>
      <c r="B75" s="48">
        <v>1</v>
      </c>
      <c r="C75" s="48">
        <v>1200</v>
      </c>
      <c r="D75">
        <f t="shared" ref="D75:N75" si="93">$D37</f>
        <v>22067.537499999999</v>
      </c>
      <c r="E75">
        <f t="shared" si="93"/>
        <v>22067.537499999999</v>
      </c>
      <c r="F75">
        <f t="shared" si="93"/>
        <v>22067.537499999999</v>
      </c>
      <c r="G75">
        <f t="shared" si="93"/>
        <v>22067.537499999999</v>
      </c>
      <c r="H75">
        <f t="shared" si="93"/>
        <v>22067.537499999999</v>
      </c>
      <c r="I75">
        <f t="shared" si="93"/>
        <v>22067.537499999999</v>
      </c>
      <c r="J75">
        <f t="shared" si="93"/>
        <v>22067.537499999999</v>
      </c>
      <c r="K75">
        <f t="shared" si="93"/>
        <v>22067.537499999999</v>
      </c>
      <c r="L75">
        <f t="shared" si="93"/>
        <v>22067.537499999999</v>
      </c>
      <c r="M75">
        <f t="shared" si="93"/>
        <v>22067.537499999999</v>
      </c>
      <c r="N75">
        <f t="shared" si="93"/>
        <v>22067.537499999999</v>
      </c>
      <c r="O75">
        <f t="shared" si="3"/>
        <v>24521.358333333334</v>
      </c>
      <c r="P75">
        <f t="shared" si="4"/>
        <v>26975.179166666669</v>
      </c>
      <c r="Q75">
        <f t="shared" ref="Q75:Y75" si="94">$E37</f>
        <v>29429</v>
      </c>
      <c r="R75">
        <f t="shared" si="94"/>
        <v>29429</v>
      </c>
      <c r="S75">
        <f t="shared" si="94"/>
        <v>29429</v>
      </c>
      <c r="T75">
        <f t="shared" si="94"/>
        <v>29429</v>
      </c>
      <c r="U75">
        <f t="shared" si="94"/>
        <v>29429</v>
      </c>
      <c r="V75">
        <f t="shared" si="94"/>
        <v>29429</v>
      </c>
      <c r="W75">
        <f t="shared" si="94"/>
        <v>29429</v>
      </c>
      <c r="X75">
        <f t="shared" si="94"/>
        <v>29429</v>
      </c>
      <c r="Y75">
        <f t="shared" si="94"/>
        <v>29429</v>
      </c>
      <c r="Z75">
        <f t="shared" si="6"/>
        <v>25501</v>
      </c>
      <c r="AA75">
        <f t="shared" si="7"/>
        <v>21573</v>
      </c>
      <c r="AB75">
        <f t="shared" ref="AB75:AF75" si="95">$F37</f>
        <v>17645</v>
      </c>
      <c r="AC75">
        <f t="shared" si="95"/>
        <v>17645</v>
      </c>
      <c r="AD75">
        <f t="shared" si="95"/>
        <v>17645</v>
      </c>
      <c r="AE75">
        <f t="shared" si="95"/>
        <v>17645</v>
      </c>
      <c r="AF75">
        <f t="shared" si="95"/>
        <v>17645</v>
      </c>
    </row>
    <row r="76" spans="1:40">
      <c r="A76" s="49">
        <v>5</v>
      </c>
      <c r="B76" s="49">
        <v>2</v>
      </c>
      <c r="C76" s="49">
        <v>1200</v>
      </c>
      <c r="D76">
        <f t="shared" ref="D76:N76" si="96">$D38</f>
        <v>203568.12659999999</v>
      </c>
      <c r="E76">
        <f t="shared" si="96"/>
        <v>203568.12659999999</v>
      </c>
      <c r="F76">
        <f t="shared" si="96"/>
        <v>203568.12659999999</v>
      </c>
      <c r="G76">
        <f t="shared" si="96"/>
        <v>203568.12659999999</v>
      </c>
      <c r="H76">
        <f t="shared" si="96"/>
        <v>203568.12659999999</v>
      </c>
      <c r="I76">
        <f t="shared" si="96"/>
        <v>203568.12659999999</v>
      </c>
      <c r="J76">
        <f t="shared" si="96"/>
        <v>203568.12659999999</v>
      </c>
      <c r="K76">
        <f t="shared" si="96"/>
        <v>203568.12659999999</v>
      </c>
      <c r="L76">
        <f t="shared" si="96"/>
        <v>203568.12659999999</v>
      </c>
      <c r="M76">
        <f t="shared" si="96"/>
        <v>203568.12659999999</v>
      </c>
      <c r="N76">
        <f t="shared" si="96"/>
        <v>203568.12659999999</v>
      </c>
      <c r="O76">
        <f t="shared" si="3"/>
        <v>201813.41773333331</v>
      </c>
      <c r="P76">
        <f t="shared" si="4"/>
        <v>200058.70886666665</v>
      </c>
      <c r="Q76">
        <f t="shared" ref="Q76:Y76" si="97">$E38</f>
        <v>198304</v>
      </c>
      <c r="R76">
        <f t="shared" si="97"/>
        <v>198304</v>
      </c>
      <c r="S76">
        <f t="shared" si="97"/>
        <v>198304</v>
      </c>
      <c r="T76">
        <f t="shared" si="97"/>
        <v>198304</v>
      </c>
      <c r="U76">
        <f t="shared" si="97"/>
        <v>198304</v>
      </c>
      <c r="V76">
        <f t="shared" si="97"/>
        <v>198304</v>
      </c>
      <c r="W76">
        <f t="shared" si="97"/>
        <v>198304</v>
      </c>
      <c r="X76">
        <f t="shared" si="97"/>
        <v>198304</v>
      </c>
      <c r="Y76">
        <f t="shared" si="97"/>
        <v>198304</v>
      </c>
      <c r="Z76">
        <f t="shared" si="6"/>
        <v>214461.33333333334</v>
      </c>
      <c r="AA76">
        <f t="shared" si="7"/>
        <v>230618.66666666666</v>
      </c>
      <c r="AB76">
        <f t="shared" ref="AB76:AF76" si="98">$F38</f>
        <v>246776</v>
      </c>
      <c r="AC76">
        <f t="shared" si="98"/>
        <v>246776</v>
      </c>
      <c r="AD76">
        <f t="shared" si="98"/>
        <v>246776</v>
      </c>
      <c r="AE76">
        <f t="shared" si="98"/>
        <v>246776</v>
      </c>
      <c r="AF76">
        <f t="shared" si="98"/>
        <v>246776</v>
      </c>
    </row>
    <row r="77" spans="1:40">
      <c r="A77" s="48">
        <v>5</v>
      </c>
      <c r="B77" s="48">
        <v>1</v>
      </c>
      <c r="C77" s="48">
        <v>1800</v>
      </c>
      <c r="D77">
        <f t="shared" ref="D77:N77" si="99">$D39</f>
        <v>134303.59469999999</v>
      </c>
      <c r="E77">
        <f t="shared" si="99"/>
        <v>134303.59469999999</v>
      </c>
      <c r="F77">
        <f t="shared" si="99"/>
        <v>134303.59469999999</v>
      </c>
      <c r="G77">
        <f t="shared" si="99"/>
        <v>134303.59469999999</v>
      </c>
      <c r="H77">
        <f t="shared" si="99"/>
        <v>134303.59469999999</v>
      </c>
      <c r="I77">
        <f t="shared" si="99"/>
        <v>134303.59469999999</v>
      </c>
      <c r="J77">
        <f t="shared" si="99"/>
        <v>134303.59469999999</v>
      </c>
      <c r="K77">
        <f t="shared" si="99"/>
        <v>134303.59469999999</v>
      </c>
      <c r="L77">
        <f t="shared" si="99"/>
        <v>134303.59469999999</v>
      </c>
      <c r="M77">
        <f t="shared" si="99"/>
        <v>134303.59469999999</v>
      </c>
      <c r="N77">
        <f t="shared" si="99"/>
        <v>134303.59469999999</v>
      </c>
      <c r="O77">
        <f t="shared" si="3"/>
        <v>140157.06313333331</v>
      </c>
      <c r="P77">
        <f t="shared" si="4"/>
        <v>146010.53156666667</v>
      </c>
      <c r="Q77">
        <f t="shared" ref="Q77:Y77" si="100">$E39</f>
        <v>151864</v>
      </c>
      <c r="R77">
        <f t="shared" si="100"/>
        <v>151864</v>
      </c>
      <c r="S77">
        <f t="shared" si="100"/>
        <v>151864</v>
      </c>
      <c r="T77">
        <f t="shared" si="100"/>
        <v>151864</v>
      </c>
      <c r="U77">
        <f t="shared" si="100"/>
        <v>151864</v>
      </c>
      <c r="V77">
        <f t="shared" si="100"/>
        <v>151864</v>
      </c>
      <c r="W77">
        <f t="shared" si="100"/>
        <v>151864</v>
      </c>
      <c r="X77">
        <f t="shared" si="100"/>
        <v>151864</v>
      </c>
      <c r="Y77">
        <f t="shared" si="100"/>
        <v>151864</v>
      </c>
      <c r="Z77">
        <f t="shared" si="6"/>
        <v>181145</v>
      </c>
      <c r="AA77">
        <f t="shared" si="7"/>
        <v>210426</v>
      </c>
      <c r="AB77">
        <f t="shared" ref="AB77:AF77" si="101">$F39</f>
        <v>239707</v>
      </c>
      <c r="AC77">
        <f t="shared" si="101"/>
        <v>239707</v>
      </c>
      <c r="AD77">
        <f t="shared" si="101"/>
        <v>239707</v>
      </c>
      <c r="AE77">
        <f t="shared" si="101"/>
        <v>239707</v>
      </c>
      <c r="AF77">
        <f t="shared" si="101"/>
        <v>239707</v>
      </c>
    </row>
    <row r="78" spans="1:40">
      <c r="A78" s="49">
        <v>5</v>
      </c>
      <c r="B78" s="49">
        <v>2</v>
      </c>
      <c r="C78" s="49">
        <v>1800</v>
      </c>
      <c r="D78">
        <f t="shared" ref="D78:N78" si="102">$D40</f>
        <v>47041.731399999997</v>
      </c>
      <c r="E78">
        <f t="shared" si="102"/>
        <v>47041.731399999997</v>
      </c>
      <c r="F78">
        <f t="shared" si="102"/>
        <v>47041.731399999997</v>
      </c>
      <c r="G78">
        <f t="shared" si="102"/>
        <v>47041.731399999997</v>
      </c>
      <c r="H78">
        <f t="shared" si="102"/>
        <v>47041.731399999997</v>
      </c>
      <c r="I78">
        <f t="shared" si="102"/>
        <v>47041.731399999997</v>
      </c>
      <c r="J78">
        <f t="shared" si="102"/>
        <v>47041.731399999997</v>
      </c>
      <c r="K78">
        <f t="shared" si="102"/>
        <v>47041.731399999997</v>
      </c>
      <c r="L78">
        <f t="shared" si="102"/>
        <v>47041.731399999997</v>
      </c>
      <c r="M78">
        <f t="shared" si="102"/>
        <v>47041.731399999997</v>
      </c>
      <c r="N78">
        <f t="shared" si="102"/>
        <v>47041.731399999997</v>
      </c>
      <c r="O78">
        <f t="shared" si="3"/>
        <v>54452.487599999993</v>
      </c>
      <c r="P78">
        <f t="shared" si="4"/>
        <v>61863.243799999997</v>
      </c>
      <c r="Q78">
        <f t="shared" ref="Q78:Y78" si="103">$E40</f>
        <v>69274</v>
      </c>
      <c r="R78">
        <f t="shared" si="103"/>
        <v>69274</v>
      </c>
      <c r="S78">
        <f t="shared" si="103"/>
        <v>69274</v>
      </c>
      <c r="T78">
        <f t="shared" si="103"/>
        <v>69274</v>
      </c>
      <c r="U78">
        <f t="shared" si="103"/>
        <v>69274</v>
      </c>
      <c r="V78">
        <f t="shared" si="103"/>
        <v>69274</v>
      </c>
      <c r="W78">
        <f t="shared" si="103"/>
        <v>69274</v>
      </c>
      <c r="X78">
        <f t="shared" si="103"/>
        <v>69274</v>
      </c>
      <c r="Y78">
        <f t="shared" si="103"/>
        <v>69274</v>
      </c>
      <c r="Z78">
        <f t="shared" si="6"/>
        <v>58015.333333333336</v>
      </c>
      <c r="AA78">
        <f t="shared" si="7"/>
        <v>46756.666666666664</v>
      </c>
      <c r="AB78">
        <f t="shared" ref="AB78:AF78" si="104">$F40</f>
        <v>35498</v>
      </c>
      <c r="AC78">
        <f t="shared" si="104"/>
        <v>35498</v>
      </c>
      <c r="AD78">
        <f t="shared" si="104"/>
        <v>35498</v>
      </c>
      <c r="AE78">
        <f t="shared" si="104"/>
        <v>35498</v>
      </c>
      <c r="AF78">
        <f t="shared" si="104"/>
        <v>35498</v>
      </c>
    </row>
    <row r="80" spans="1:40">
      <c r="A80" s="66" t="s">
        <v>103</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row>
    <row r="81" spans="1:40">
      <c r="B81" s="2" t="s">
        <v>1</v>
      </c>
      <c r="C81" s="1" t="s">
        <v>2</v>
      </c>
      <c r="F81" t="s">
        <v>21</v>
      </c>
      <c r="G81" t="s">
        <v>20</v>
      </c>
      <c r="H81" t="s">
        <v>19</v>
      </c>
      <c r="I81" t="s">
        <v>18</v>
      </c>
      <c r="J81" t="s">
        <v>17</v>
      </c>
      <c r="K81" t="s">
        <v>16</v>
      </c>
      <c r="L81" t="s">
        <v>15</v>
      </c>
      <c r="M81" t="s">
        <v>14</v>
      </c>
      <c r="N81" t="s">
        <v>13</v>
      </c>
      <c r="O81" t="s">
        <v>12</v>
      </c>
      <c r="P81" t="s">
        <v>29</v>
      </c>
      <c r="Q81" t="s">
        <v>28</v>
      </c>
      <c r="R81" t="s">
        <v>27</v>
      </c>
      <c r="S81" t="s">
        <v>26</v>
      </c>
      <c r="T81" t="s">
        <v>25</v>
      </c>
      <c r="U81" t="s">
        <v>24</v>
      </c>
      <c r="V81" t="s">
        <v>23</v>
      </c>
      <c r="W81" t="s">
        <v>22</v>
      </c>
      <c r="X81" s="8" t="s">
        <v>31</v>
      </c>
      <c r="Y81" s="8" t="s">
        <v>33</v>
      </c>
      <c r="Z81" s="8" t="s">
        <v>34</v>
      </c>
      <c r="AA81" s="8" t="s">
        <v>35</v>
      </c>
      <c r="AB81" s="1" t="s">
        <v>38</v>
      </c>
      <c r="AC81" s="8" t="s">
        <v>39</v>
      </c>
      <c r="AD81" s="8" t="s">
        <v>40</v>
      </c>
      <c r="AE81" s="8" t="s">
        <v>41</v>
      </c>
      <c r="AF81" s="8" t="s">
        <v>42</v>
      </c>
      <c r="AG81" s="8" t="s">
        <v>52</v>
      </c>
      <c r="AH81" s="8" t="s">
        <v>53</v>
      </c>
      <c r="AI81" s="8" t="s">
        <v>54</v>
      </c>
      <c r="AJ81" s="8" t="s">
        <v>55</v>
      </c>
      <c r="AK81" s="8" t="s">
        <v>56</v>
      </c>
      <c r="AL81" s="8" t="s">
        <v>57</v>
      </c>
      <c r="AM81" s="8" t="s">
        <v>58</v>
      </c>
      <c r="AN81" s="8" t="s">
        <v>59</v>
      </c>
    </row>
    <row r="82" spans="1:40">
      <c r="A82" s="48">
        <v>1</v>
      </c>
      <c r="B82" s="48">
        <v>1</v>
      </c>
      <c r="C82" s="48">
        <v>600</v>
      </c>
      <c r="F82">
        <f>AVERAGE(D45:F45)</f>
        <v>106390.7276</v>
      </c>
      <c r="G82">
        <f t="shared" ref="G82:AN82" si="105">AVERAGE(E45:G45)</f>
        <v>106390.7276</v>
      </c>
      <c r="H82">
        <f t="shared" si="105"/>
        <v>106390.7276</v>
      </c>
      <c r="I82">
        <f t="shared" si="105"/>
        <v>106390.7276</v>
      </c>
      <c r="J82">
        <f t="shared" si="105"/>
        <v>106390.7276</v>
      </c>
      <c r="K82">
        <f t="shared" si="105"/>
        <v>106390.7276</v>
      </c>
      <c r="L82">
        <f t="shared" si="105"/>
        <v>106390.7276</v>
      </c>
      <c r="M82">
        <f t="shared" si="105"/>
        <v>106390.7276</v>
      </c>
      <c r="N82">
        <f t="shared" si="105"/>
        <v>106390.7276</v>
      </c>
      <c r="O82">
        <f t="shared" si="105"/>
        <v>107141.2023111111</v>
      </c>
      <c r="P82">
        <f t="shared" si="105"/>
        <v>108642.15173333332</v>
      </c>
      <c r="Q82">
        <f t="shared" si="105"/>
        <v>110893.57586666667</v>
      </c>
      <c r="R82">
        <f t="shared" si="105"/>
        <v>112394.52528888889</v>
      </c>
      <c r="S82">
        <f t="shared" si="105"/>
        <v>113145</v>
      </c>
      <c r="T82">
        <f t="shared" si="105"/>
        <v>113145</v>
      </c>
      <c r="U82">
        <f t="shared" si="105"/>
        <v>113145</v>
      </c>
      <c r="V82">
        <f t="shared" si="105"/>
        <v>113145</v>
      </c>
      <c r="W82">
        <f t="shared" si="105"/>
        <v>113145</v>
      </c>
      <c r="X82">
        <f t="shared" si="105"/>
        <v>113145</v>
      </c>
      <c r="Y82">
        <f t="shared" si="105"/>
        <v>113145</v>
      </c>
      <c r="Z82">
        <f>AVERAGE(X45:Z45)</f>
        <v>112535</v>
      </c>
      <c r="AA82">
        <f t="shared" si="105"/>
        <v>111315</v>
      </c>
      <c r="AB82">
        <f t="shared" si="105"/>
        <v>109485</v>
      </c>
      <c r="AC82">
        <f t="shared" si="105"/>
        <v>108265</v>
      </c>
      <c r="AD82">
        <f t="shared" si="105"/>
        <v>107655</v>
      </c>
      <c r="AE82">
        <f t="shared" si="105"/>
        <v>107655</v>
      </c>
      <c r="AF82">
        <f t="shared" si="105"/>
        <v>107655</v>
      </c>
      <c r="AG82">
        <f t="shared" si="105"/>
        <v>107655</v>
      </c>
      <c r="AH82">
        <f t="shared" si="105"/>
        <v>107655</v>
      </c>
      <c r="AI82" t="e">
        <f t="shared" si="105"/>
        <v>#DIV/0!</v>
      </c>
      <c r="AJ82" t="e">
        <f t="shared" si="105"/>
        <v>#DIV/0!</v>
      </c>
      <c r="AK82" t="e">
        <f t="shared" si="105"/>
        <v>#DIV/0!</v>
      </c>
      <c r="AL82" t="e">
        <f t="shared" si="105"/>
        <v>#DIV/0!</v>
      </c>
      <c r="AM82" t="e">
        <f t="shared" si="105"/>
        <v>#DIV/0!</v>
      </c>
      <c r="AN82" t="e">
        <f t="shared" si="105"/>
        <v>#DIV/0!</v>
      </c>
    </row>
    <row r="83" spans="1:40">
      <c r="A83" s="49">
        <v>1</v>
      </c>
      <c r="B83" s="49">
        <v>2</v>
      </c>
      <c r="C83" s="49">
        <v>600</v>
      </c>
      <c r="F83">
        <f t="shared" ref="F83:AN83" si="106">AVERAGE(D46:F46)</f>
        <v>254047.6649</v>
      </c>
      <c r="G83">
        <f t="shared" si="106"/>
        <v>254047.6649</v>
      </c>
      <c r="H83">
        <f t="shared" si="106"/>
        <v>254047.6649</v>
      </c>
      <c r="I83">
        <f t="shared" si="106"/>
        <v>254047.6649</v>
      </c>
      <c r="J83">
        <f t="shared" si="106"/>
        <v>254047.6649</v>
      </c>
      <c r="K83">
        <f t="shared" si="106"/>
        <v>254047.6649</v>
      </c>
      <c r="L83">
        <f t="shared" si="106"/>
        <v>254047.6649</v>
      </c>
      <c r="M83">
        <f t="shared" si="106"/>
        <v>254047.6649</v>
      </c>
      <c r="N83">
        <f t="shared" si="106"/>
        <v>254047.6649</v>
      </c>
      <c r="O83">
        <f t="shared" si="106"/>
        <v>250700.36879999997</v>
      </c>
      <c r="P83">
        <f t="shared" si="106"/>
        <v>244005.77659999998</v>
      </c>
      <c r="Q83">
        <f t="shared" si="106"/>
        <v>233963.88829999999</v>
      </c>
      <c r="R83">
        <f t="shared" si="106"/>
        <v>227269.29610000001</v>
      </c>
      <c r="S83">
        <f t="shared" si="106"/>
        <v>223922</v>
      </c>
      <c r="T83">
        <f t="shared" si="106"/>
        <v>223922</v>
      </c>
      <c r="U83">
        <f t="shared" si="106"/>
        <v>223922</v>
      </c>
      <c r="V83">
        <f t="shared" si="106"/>
        <v>223922</v>
      </c>
      <c r="W83">
        <f t="shared" si="106"/>
        <v>223922</v>
      </c>
      <c r="X83">
        <f t="shared" si="106"/>
        <v>223922</v>
      </c>
      <c r="Y83">
        <f t="shared" si="106"/>
        <v>223922</v>
      </c>
      <c r="Z83">
        <f t="shared" si="106"/>
        <v>224288.55555555553</v>
      </c>
      <c r="AA83">
        <f t="shared" si="106"/>
        <v>225021.66666666666</v>
      </c>
      <c r="AB83">
        <f t="shared" si="106"/>
        <v>226121.33333333334</v>
      </c>
      <c r="AC83">
        <f t="shared" si="106"/>
        <v>226854.44444444447</v>
      </c>
      <c r="AD83">
        <f t="shared" si="106"/>
        <v>227221</v>
      </c>
      <c r="AE83">
        <f t="shared" si="106"/>
        <v>227221</v>
      </c>
      <c r="AF83">
        <f t="shared" si="106"/>
        <v>227221</v>
      </c>
      <c r="AG83">
        <f t="shared" si="106"/>
        <v>227221</v>
      </c>
      <c r="AH83">
        <f t="shared" si="106"/>
        <v>227221</v>
      </c>
      <c r="AI83" t="e">
        <f t="shared" si="106"/>
        <v>#DIV/0!</v>
      </c>
      <c r="AJ83" t="e">
        <f t="shared" si="106"/>
        <v>#DIV/0!</v>
      </c>
      <c r="AK83" t="e">
        <f t="shared" si="106"/>
        <v>#DIV/0!</v>
      </c>
      <c r="AL83" t="e">
        <f t="shared" si="106"/>
        <v>#DIV/0!</v>
      </c>
      <c r="AM83" t="e">
        <f t="shared" si="106"/>
        <v>#DIV/0!</v>
      </c>
      <c r="AN83" t="e">
        <f t="shared" si="106"/>
        <v>#DIV/0!</v>
      </c>
    </row>
    <row r="84" spans="1:40">
      <c r="A84" s="48">
        <v>1</v>
      </c>
      <c r="B84" s="48">
        <v>1</v>
      </c>
      <c r="C84" s="48">
        <v>1200</v>
      </c>
      <c r="F84">
        <f t="shared" ref="F84:AN84" si="107">AVERAGE(D47:F47)</f>
        <v>386973.88259999995</v>
      </c>
      <c r="G84">
        <f t="shared" si="107"/>
        <v>386973.88259999995</v>
      </c>
      <c r="H84">
        <f t="shared" si="107"/>
        <v>386973.88259999995</v>
      </c>
      <c r="I84">
        <f t="shared" si="107"/>
        <v>386973.88259999995</v>
      </c>
      <c r="J84">
        <f t="shared" si="107"/>
        <v>386973.88259999995</v>
      </c>
      <c r="K84">
        <f t="shared" si="107"/>
        <v>386973.88259999995</v>
      </c>
      <c r="L84">
        <f t="shared" si="107"/>
        <v>386973.88259999995</v>
      </c>
      <c r="M84">
        <f t="shared" si="107"/>
        <v>386973.88259999995</v>
      </c>
      <c r="N84">
        <f t="shared" si="107"/>
        <v>386973.88259999995</v>
      </c>
      <c r="O84">
        <f t="shared" si="107"/>
        <v>387548.1178666667</v>
      </c>
      <c r="P84">
        <f t="shared" si="107"/>
        <v>388696.58840000001</v>
      </c>
      <c r="Q84">
        <f t="shared" si="107"/>
        <v>390419.29420000006</v>
      </c>
      <c r="R84">
        <f t="shared" si="107"/>
        <v>391567.76473333337</v>
      </c>
      <c r="S84">
        <f t="shared" si="107"/>
        <v>392142</v>
      </c>
      <c r="T84">
        <f t="shared" si="107"/>
        <v>392142</v>
      </c>
      <c r="U84">
        <f t="shared" si="107"/>
        <v>392142</v>
      </c>
      <c r="V84">
        <f t="shared" si="107"/>
        <v>392142</v>
      </c>
      <c r="W84">
        <f t="shared" si="107"/>
        <v>392142</v>
      </c>
      <c r="X84">
        <f t="shared" si="107"/>
        <v>392142</v>
      </c>
      <c r="Y84">
        <f t="shared" si="107"/>
        <v>392142</v>
      </c>
      <c r="Z84">
        <f t="shared" si="107"/>
        <v>398434.33333333331</v>
      </c>
      <c r="AA84">
        <f t="shared" si="107"/>
        <v>411019</v>
      </c>
      <c r="AB84">
        <f t="shared" si="107"/>
        <v>429896</v>
      </c>
      <c r="AC84">
        <f t="shared" si="107"/>
        <v>442480.66666666669</v>
      </c>
      <c r="AD84">
        <f t="shared" si="107"/>
        <v>448773</v>
      </c>
      <c r="AE84">
        <f t="shared" si="107"/>
        <v>448773</v>
      </c>
      <c r="AF84">
        <f t="shared" si="107"/>
        <v>448773</v>
      </c>
      <c r="AG84">
        <f t="shared" si="107"/>
        <v>448773</v>
      </c>
      <c r="AH84">
        <f t="shared" si="107"/>
        <v>448773</v>
      </c>
      <c r="AI84" t="e">
        <f t="shared" si="107"/>
        <v>#DIV/0!</v>
      </c>
      <c r="AJ84" t="e">
        <f t="shared" si="107"/>
        <v>#DIV/0!</v>
      </c>
      <c r="AK84" t="e">
        <f t="shared" si="107"/>
        <v>#DIV/0!</v>
      </c>
      <c r="AL84" t="e">
        <f t="shared" si="107"/>
        <v>#DIV/0!</v>
      </c>
      <c r="AM84" t="e">
        <f t="shared" si="107"/>
        <v>#DIV/0!</v>
      </c>
      <c r="AN84" t="e">
        <f t="shared" si="107"/>
        <v>#DIV/0!</v>
      </c>
    </row>
    <row r="85" spans="1:40">
      <c r="A85" s="49">
        <v>1</v>
      </c>
      <c r="B85" s="49">
        <v>2</v>
      </c>
      <c r="C85" s="49">
        <v>1200</v>
      </c>
      <c r="F85">
        <f t="shared" ref="F85:AN85" si="108">AVERAGE(D48:F48)</f>
        <v>402160.01069999998</v>
      </c>
      <c r="G85">
        <f t="shared" si="108"/>
        <v>402160.01069999998</v>
      </c>
      <c r="H85">
        <f t="shared" si="108"/>
        <v>402160.01069999998</v>
      </c>
      <c r="I85">
        <f t="shared" si="108"/>
        <v>402160.01069999998</v>
      </c>
      <c r="J85">
        <f t="shared" si="108"/>
        <v>402160.01069999998</v>
      </c>
      <c r="K85">
        <f t="shared" si="108"/>
        <v>402160.01069999998</v>
      </c>
      <c r="L85">
        <f t="shared" si="108"/>
        <v>402160.01069999998</v>
      </c>
      <c r="M85">
        <f t="shared" si="108"/>
        <v>402160.01069999998</v>
      </c>
      <c r="N85">
        <f t="shared" si="108"/>
        <v>402160.01069999998</v>
      </c>
      <c r="O85">
        <f t="shared" si="108"/>
        <v>397546.23173333332</v>
      </c>
      <c r="P85">
        <f t="shared" si="108"/>
        <v>388318.67379999999</v>
      </c>
      <c r="Q85">
        <f t="shared" si="108"/>
        <v>374477.33689999999</v>
      </c>
      <c r="R85">
        <f t="shared" si="108"/>
        <v>365249.77896666666</v>
      </c>
      <c r="S85">
        <f t="shared" si="108"/>
        <v>360636</v>
      </c>
      <c r="T85">
        <f t="shared" si="108"/>
        <v>360636</v>
      </c>
      <c r="U85">
        <f t="shared" si="108"/>
        <v>360636</v>
      </c>
      <c r="V85">
        <f t="shared" si="108"/>
        <v>360636</v>
      </c>
      <c r="W85">
        <f t="shared" si="108"/>
        <v>360636</v>
      </c>
      <c r="X85">
        <f t="shared" si="108"/>
        <v>360636</v>
      </c>
      <c r="Y85">
        <f t="shared" si="108"/>
        <v>360636</v>
      </c>
      <c r="Z85">
        <f t="shared" si="108"/>
        <v>362327</v>
      </c>
      <c r="AA85">
        <f t="shared" si="108"/>
        <v>365709</v>
      </c>
      <c r="AB85">
        <f t="shared" si="108"/>
        <v>370782</v>
      </c>
      <c r="AC85">
        <f t="shared" si="108"/>
        <v>374164</v>
      </c>
      <c r="AD85">
        <f t="shared" si="108"/>
        <v>375855</v>
      </c>
      <c r="AE85">
        <f t="shared" si="108"/>
        <v>375855</v>
      </c>
      <c r="AF85">
        <f t="shared" si="108"/>
        <v>375855</v>
      </c>
      <c r="AG85">
        <f t="shared" si="108"/>
        <v>375855</v>
      </c>
      <c r="AH85">
        <f t="shared" si="108"/>
        <v>375855</v>
      </c>
      <c r="AI85" t="e">
        <f t="shared" si="108"/>
        <v>#DIV/0!</v>
      </c>
      <c r="AJ85" t="e">
        <f t="shared" si="108"/>
        <v>#DIV/0!</v>
      </c>
      <c r="AK85" t="e">
        <f t="shared" si="108"/>
        <v>#DIV/0!</v>
      </c>
      <c r="AL85" t="e">
        <f t="shared" si="108"/>
        <v>#DIV/0!</v>
      </c>
      <c r="AM85" t="e">
        <f t="shared" si="108"/>
        <v>#DIV/0!</v>
      </c>
      <c r="AN85" t="e">
        <f t="shared" si="108"/>
        <v>#DIV/0!</v>
      </c>
    </row>
    <row r="86" spans="1:40">
      <c r="A86" s="48">
        <v>1</v>
      </c>
      <c r="B86" s="48">
        <v>1</v>
      </c>
      <c r="C86" s="48">
        <v>1800</v>
      </c>
      <c r="F86">
        <f t="shared" ref="F86:AN86" si="109">AVERAGE(D49:F49)</f>
        <v>62441.735599999993</v>
      </c>
      <c r="G86">
        <f t="shared" si="109"/>
        <v>62441.735599999993</v>
      </c>
      <c r="H86">
        <f t="shared" si="109"/>
        <v>62441.735599999993</v>
      </c>
      <c r="I86">
        <f t="shared" si="109"/>
        <v>62441.735599999993</v>
      </c>
      <c r="J86">
        <f t="shared" si="109"/>
        <v>62441.735599999993</v>
      </c>
      <c r="K86">
        <f t="shared" si="109"/>
        <v>62441.735599999993</v>
      </c>
      <c r="L86">
        <f t="shared" si="109"/>
        <v>62441.735599999993</v>
      </c>
      <c r="M86">
        <f t="shared" si="109"/>
        <v>62441.735599999993</v>
      </c>
      <c r="N86">
        <f t="shared" si="109"/>
        <v>62441.735599999993</v>
      </c>
      <c r="O86">
        <f t="shared" si="109"/>
        <v>62813.876088888886</v>
      </c>
      <c r="P86">
        <f t="shared" si="109"/>
        <v>63558.157066666667</v>
      </c>
      <c r="Q86">
        <f t="shared" si="109"/>
        <v>64674.578533333341</v>
      </c>
      <c r="R86">
        <f t="shared" si="109"/>
        <v>65418.859511111114</v>
      </c>
      <c r="S86">
        <f t="shared" si="109"/>
        <v>65791</v>
      </c>
      <c r="T86">
        <f t="shared" si="109"/>
        <v>65791</v>
      </c>
      <c r="U86">
        <f t="shared" si="109"/>
        <v>65791</v>
      </c>
      <c r="V86">
        <f t="shared" si="109"/>
        <v>65791</v>
      </c>
      <c r="W86">
        <f t="shared" si="109"/>
        <v>65791</v>
      </c>
      <c r="X86">
        <f t="shared" si="109"/>
        <v>65791</v>
      </c>
      <c r="Y86">
        <f t="shared" si="109"/>
        <v>65791</v>
      </c>
      <c r="Z86">
        <f t="shared" si="109"/>
        <v>67133.333333333328</v>
      </c>
      <c r="AA86">
        <f t="shared" si="109"/>
        <v>69818</v>
      </c>
      <c r="AB86">
        <f t="shared" si="109"/>
        <v>73845</v>
      </c>
      <c r="AC86">
        <f t="shared" si="109"/>
        <v>76529.666666666672</v>
      </c>
      <c r="AD86">
        <f t="shared" si="109"/>
        <v>77872</v>
      </c>
      <c r="AE86">
        <f t="shared" si="109"/>
        <v>77872</v>
      </c>
      <c r="AF86">
        <f t="shared" si="109"/>
        <v>77872</v>
      </c>
      <c r="AG86">
        <f t="shared" si="109"/>
        <v>77872</v>
      </c>
      <c r="AH86">
        <f t="shared" si="109"/>
        <v>77872</v>
      </c>
      <c r="AI86" t="e">
        <f t="shared" si="109"/>
        <v>#DIV/0!</v>
      </c>
      <c r="AJ86" t="e">
        <f t="shared" si="109"/>
        <v>#DIV/0!</v>
      </c>
      <c r="AK86" t="e">
        <f t="shared" si="109"/>
        <v>#DIV/0!</v>
      </c>
      <c r="AL86" t="e">
        <f t="shared" si="109"/>
        <v>#DIV/0!</v>
      </c>
      <c r="AM86" t="e">
        <f t="shared" si="109"/>
        <v>#DIV/0!</v>
      </c>
      <c r="AN86" t="e">
        <f t="shared" si="109"/>
        <v>#DIV/0!</v>
      </c>
    </row>
    <row r="87" spans="1:40">
      <c r="A87" s="49">
        <v>1</v>
      </c>
      <c r="B87" s="49">
        <v>2</v>
      </c>
      <c r="C87" s="49">
        <v>1800</v>
      </c>
      <c r="F87">
        <f t="shared" ref="F87:AN87" si="110">AVERAGE(D50:F50)</f>
        <v>28484.026900000001</v>
      </c>
      <c r="G87">
        <f t="shared" si="110"/>
        <v>28484.026900000001</v>
      </c>
      <c r="H87">
        <f t="shared" si="110"/>
        <v>28484.026900000001</v>
      </c>
      <c r="I87">
        <f t="shared" si="110"/>
        <v>28484.026900000001</v>
      </c>
      <c r="J87">
        <f t="shared" si="110"/>
        <v>28484.026900000001</v>
      </c>
      <c r="K87">
        <f t="shared" si="110"/>
        <v>28484.026900000001</v>
      </c>
      <c r="L87">
        <f t="shared" si="110"/>
        <v>28484.026900000001</v>
      </c>
      <c r="M87">
        <f t="shared" si="110"/>
        <v>28484.026900000001</v>
      </c>
      <c r="N87">
        <f t="shared" si="110"/>
        <v>28484.026900000001</v>
      </c>
      <c r="O87">
        <f t="shared" si="110"/>
        <v>27882.246133333334</v>
      </c>
      <c r="P87">
        <f t="shared" si="110"/>
        <v>26678.684599999997</v>
      </c>
      <c r="Q87">
        <f t="shared" si="110"/>
        <v>24873.3423</v>
      </c>
      <c r="R87">
        <f t="shared" si="110"/>
        <v>23669.780766666667</v>
      </c>
      <c r="S87">
        <f t="shared" si="110"/>
        <v>23068</v>
      </c>
      <c r="T87">
        <f t="shared" si="110"/>
        <v>23068</v>
      </c>
      <c r="U87">
        <f t="shared" si="110"/>
        <v>23068</v>
      </c>
      <c r="V87">
        <f t="shared" si="110"/>
        <v>23068</v>
      </c>
      <c r="W87">
        <f t="shared" si="110"/>
        <v>23068</v>
      </c>
      <c r="X87">
        <f t="shared" si="110"/>
        <v>23068</v>
      </c>
      <c r="Y87">
        <f t="shared" si="110"/>
        <v>23068</v>
      </c>
      <c r="Z87">
        <f t="shared" si="110"/>
        <v>22390.555555555558</v>
      </c>
      <c r="AA87">
        <f t="shared" si="110"/>
        <v>21035.666666666668</v>
      </c>
      <c r="AB87">
        <f t="shared" si="110"/>
        <v>19003.333333333332</v>
      </c>
      <c r="AC87">
        <f t="shared" si="110"/>
        <v>17648.444444444442</v>
      </c>
      <c r="AD87">
        <f t="shared" si="110"/>
        <v>16971</v>
      </c>
      <c r="AE87">
        <f t="shared" si="110"/>
        <v>16971</v>
      </c>
      <c r="AF87">
        <f t="shared" si="110"/>
        <v>16971</v>
      </c>
      <c r="AG87">
        <f t="shared" si="110"/>
        <v>16971</v>
      </c>
      <c r="AH87">
        <f t="shared" si="110"/>
        <v>16971</v>
      </c>
      <c r="AI87" t="e">
        <f t="shared" si="110"/>
        <v>#DIV/0!</v>
      </c>
      <c r="AJ87" t="e">
        <f t="shared" si="110"/>
        <v>#DIV/0!</v>
      </c>
      <c r="AK87" t="e">
        <f t="shared" si="110"/>
        <v>#DIV/0!</v>
      </c>
      <c r="AL87" t="e">
        <f t="shared" si="110"/>
        <v>#DIV/0!</v>
      </c>
      <c r="AM87" t="e">
        <f t="shared" si="110"/>
        <v>#DIV/0!</v>
      </c>
      <c r="AN87" t="e">
        <f t="shared" si="110"/>
        <v>#DIV/0!</v>
      </c>
    </row>
    <row r="88" spans="1:40">
      <c r="A88" s="48">
        <v>2</v>
      </c>
      <c r="B88" s="48">
        <v>1</v>
      </c>
      <c r="C88" s="48">
        <v>600</v>
      </c>
      <c r="F88">
        <f t="shared" ref="F88:AN88" si="111">AVERAGE(D51:F51)</f>
        <v>597205.39249999996</v>
      </c>
      <c r="G88">
        <f t="shared" si="111"/>
        <v>597205.39249999996</v>
      </c>
      <c r="H88">
        <f t="shared" si="111"/>
        <v>597205.39249999996</v>
      </c>
      <c r="I88">
        <f t="shared" si="111"/>
        <v>597205.39249999996</v>
      </c>
      <c r="J88">
        <f t="shared" si="111"/>
        <v>597205.39249999996</v>
      </c>
      <c r="K88">
        <f t="shared" si="111"/>
        <v>597205.39249999996</v>
      </c>
      <c r="L88">
        <f t="shared" si="111"/>
        <v>597205.39249999996</v>
      </c>
      <c r="M88">
        <f t="shared" si="111"/>
        <v>597205.39249999996</v>
      </c>
      <c r="N88">
        <f t="shared" si="111"/>
        <v>597205.39249999996</v>
      </c>
      <c r="O88">
        <f t="shared" si="111"/>
        <v>592943.68222222209</v>
      </c>
      <c r="P88">
        <f t="shared" si="111"/>
        <v>584420.2616666666</v>
      </c>
      <c r="Q88">
        <f t="shared" si="111"/>
        <v>571635.13083333336</v>
      </c>
      <c r="R88">
        <f t="shared" si="111"/>
        <v>563111.71027777775</v>
      </c>
      <c r="S88">
        <f t="shared" si="111"/>
        <v>558850</v>
      </c>
      <c r="T88">
        <f t="shared" si="111"/>
        <v>558850</v>
      </c>
      <c r="U88">
        <f t="shared" si="111"/>
        <v>558850</v>
      </c>
      <c r="V88">
        <f t="shared" si="111"/>
        <v>558850</v>
      </c>
      <c r="W88">
        <f t="shared" si="111"/>
        <v>558850</v>
      </c>
      <c r="X88">
        <f t="shared" si="111"/>
        <v>558850</v>
      </c>
      <c r="Y88">
        <f t="shared" si="111"/>
        <v>558850</v>
      </c>
      <c r="Z88">
        <f t="shared" si="111"/>
        <v>554285.88888888888</v>
      </c>
      <c r="AA88">
        <f t="shared" si="111"/>
        <v>545157.66666666663</v>
      </c>
      <c r="AB88">
        <f t="shared" si="111"/>
        <v>531465.33333333337</v>
      </c>
      <c r="AC88">
        <f t="shared" si="111"/>
        <v>522337.11111111118</v>
      </c>
      <c r="AD88">
        <f t="shared" si="111"/>
        <v>517773</v>
      </c>
      <c r="AE88">
        <f t="shared" si="111"/>
        <v>517773</v>
      </c>
      <c r="AF88">
        <f t="shared" si="111"/>
        <v>517773</v>
      </c>
      <c r="AG88">
        <f t="shared" si="111"/>
        <v>517773</v>
      </c>
      <c r="AH88">
        <f t="shared" si="111"/>
        <v>517773</v>
      </c>
      <c r="AI88" t="e">
        <f t="shared" si="111"/>
        <v>#DIV/0!</v>
      </c>
      <c r="AJ88" t="e">
        <f t="shared" si="111"/>
        <v>#DIV/0!</v>
      </c>
      <c r="AK88" t="e">
        <f t="shared" si="111"/>
        <v>#DIV/0!</v>
      </c>
      <c r="AL88" t="e">
        <f t="shared" si="111"/>
        <v>#DIV/0!</v>
      </c>
      <c r="AM88" t="e">
        <f t="shared" si="111"/>
        <v>#DIV/0!</v>
      </c>
      <c r="AN88" t="e">
        <f t="shared" si="111"/>
        <v>#DIV/0!</v>
      </c>
    </row>
    <row r="89" spans="1:40">
      <c r="A89" s="49">
        <v>2</v>
      </c>
      <c r="B89" s="49">
        <v>2</v>
      </c>
      <c r="C89" s="49">
        <v>600</v>
      </c>
      <c r="F89">
        <f t="shared" ref="F89:AN89" si="112">AVERAGE(D52:F52)</f>
        <v>629328.76989999996</v>
      </c>
      <c r="G89">
        <f t="shared" si="112"/>
        <v>629328.76989999996</v>
      </c>
      <c r="H89">
        <f t="shared" si="112"/>
        <v>629328.76989999996</v>
      </c>
      <c r="I89">
        <f t="shared" si="112"/>
        <v>629328.76989999996</v>
      </c>
      <c r="J89">
        <f t="shared" si="112"/>
        <v>629328.76989999996</v>
      </c>
      <c r="K89">
        <f t="shared" si="112"/>
        <v>629328.76989999996</v>
      </c>
      <c r="L89">
        <f t="shared" si="112"/>
        <v>629328.76989999996</v>
      </c>
      <c r="M89">
        <f t="shared" si="112"/>
        <v>629328.76989999996</v>
      </c>
      <c r="N89">
        <f t="shared" si="112"/>
        <v>629328.76989999996</v>
      </c>
      <c r="O89">
        <f t="shared" si="112"/>
        <v>631114.9065777777</v>
      </c>
      <c r="P89">
        <f t="shared" si="112"/>
        <v>634687.1799333333</v>
      </c>
      <c r="Q89">
        <f t="shared" si="112"/>
        <v>640045.58996666665</v>
      </c>
      <c r="R89">
        <f t="shared" si="112"/>
        <v>643617.86332222226</v>
      </c>
      <c r="S89">
        <f t="shared" si="112"/>
        <v>645404</v>
      </c>
      <c r="T89">
        <f t="shared" si="112"/>
        <v>645404</v>
      </c>
      <c r="U89">
        <f t="shared" si="112"/>
        <v>645404</v>
      </c>
      <c r="V89">
        <f t="shared" si="112"/>
        <v>645404</v>
      </c>
      <c r="W89">
        <f t="shared" si="112"/>
        <v>645404</v>
      </c>
      <c r="X89">
        <f t="shared" si="112"/>
        <v>645404</v>
      </c>
      <c r="Y89">
        <f t="shared" si="112"/>
        <v>645404</v>
      </c>
      <c r="Z89">
        <f t="shared" si="112"/>
        <v>651831.33333333337</v>
      </c>
      <c r="AA89">
        <f t="shared" si="112"/>
        <v>664686</v>
      </c>
      <c r="AB89">
        <f t="shared" si="112"/>
        <v>683968</v>
      </c>
      <c r="AC89">
        <f t="shared" si="112"/>
        <v>696822.66666666663</v>
      </c>
      <c r="AD89">
        <f t="shared" si="112"/>
        <v>703250</v>
      </c>
      <c r="AE89">
        <f t="shared" si="112"/>
        <v>703250</v>
      </c>
      <c r="AF89">
        <f t="shared" si="112"/>
        <v>703250</v>
      </c>
      <c r="AG89">
        <f t="shared" si="112"/>
        <v>703250</v>
      </c>
      <c r="AH89">
        <f t="shared" si="112"/>
        <v>703250</v>
      </c>
      <c r="AI89" t="e">
        <f t="shared" si="112"/>
        <v>#DIV/0!</v>
      </c>
      <c r="AJ89" t="e">
        <f t="shared" si="112"/>
        <v>#DIV/0!</v>
      </c>
      <c r="AK89" t="e">
        <f t="shared" si="112"/>
        <v>#DIV/0!</v>
      </c>
      <c r="AL89" t="e">
        <f t="shared" si="112"/>
        <v>#DIV/0!</v>
      </c>
      <c r="AM89" t="e">
        <f t="shared" si="112"/>
        <v>#DIV/0!</v>
      </c>
      <c r="AN89" t="e">
        <f t="shared" si="112"/>
        <v>#DIV/0!</v>
      </c>
    </row>
    <row r="90" spans="1:40">
      <c r="A90" s="48">
        <v>2</v>
      </c>
      <c r="B90" s="48">
        <v>1</v>
      </c>
      <c r="C90" s="48">
        <v>1200</v>
      </c>
      <c r="F90">
        <f t="shared" ref="F90:AN90" si="113">AVERAGE(D53:F53)</f>
        <v>492280.8847</v>
      </c>
      <c r="G90">
        <f t="shared" si="113"/>
        <v>492280.8847</v>
      </c>
      <c r="H90">
        <f t="shared" si="113"/>
        <v>492280.8847</v>
      </c>
      <c r="I90">
        <f t="shared" si="113"/>
        <v>492280.8847</v>
      </c>
      <c r="J90">
        <f t="shared" si="113"/>
        <v>492280.8847</v>
      </c>
      <c r="K90">
        <f t="shared" si="113"/>
        <v>492280.8847</v>
      </c>
      <c r="L90">
        <f t="shared" si="113"/>
        <v>492280.8847</v>
      </c>
      <c r="M90">
        <f t="shared" si="113"/>
        <v>492280.8847</v>
      </c>
      <c r="N90">
        <f t="shared" si="113"/>
        <v>492280.8847</v>
      </c>
      <c r="O90">
        <f t="shared" si="113"/>
        <v>488135.89751111111</v>
      </c>
      <c r="P90">
        <f t="shared" si="113"/>
        <v>479845.92313333339</v>
      </c>
      <c r="Q90">
        <f t="shared" si="113"/>
        <v>467410.96156666667</v>
      </c>
      <c r="R90">
        <f t="shared" si="113"/>
        <v>459120.98718888889</v>
      </c>
      <c r="S90">
        <f t="shared" si="113"/>
        <v>454976</v>
      </c>
      <c r="T90">
        <f t="shared" si="113"/>
        <v>454976</v>
      </c>
      <c r="U90">
        <f t="shared" si="113"/>
        <v>454976</v>
      </c>
      <c r="V90">
        <f t="shared" si="113"/>
        <v>454976</v>
      </c>
      <c r="W90">
        <f t="shared" si="113"/>
        <v>454976</v>
      </c>
      <c r="X90">
        <f t="shared" si="113"/>
        <v>454976</v>
      </c>
      <c r="Y90">
        <f t="shared" si="113"/>
        <v>454976</v>
      </c>
      <c r="Z90">
        <f t="shared" si="113"/>
        <v>458182.66666666669</v>
      </c>
      <c r="AA90">
        <f t="shared" si="113"/>
        <v>464596</v>
      </c>
      <c r="AB90">
        <f t="shared" si="113"/>
        <v>474216</v>
      </c>
      <c r="AC90">
        <f t="shared" si="113"/>
        <v>480629.33333333331</v>
      </c>
      <c r="AD90">
        <f t="shared" si="113"/>
        <v>483836</v>
      </c>
      <c r="AE90">
        <f t="shared" si="113"/>
        <v>483836</v>
      </c>
      <c r="AF90">
        <f t="shared" si="113"/>
        <v>483836</v>
      </c>
      <c r="AG90">
        <f t="shared" si="113"/>
        <v>483836</v>
      </c>
      <c r="AH90">
        <f t="shared" si="113"/>
        <v>483836</v>
      </c>
      <c r="AI90" t="e">
        <f t="shared" si="113"/>
        <v>#DIV/0!</v>
      </c>
      <c r="AJ90" t="e">
        <f t="shared" si="113"/>
        <v>#DIV/0!</v>
      </c>
      <c r="AK90" t="e">
        <f t="shared" si="113"/>
        <v>#DIV/0!</v>
      </c>
      <c r="AL90" t="e">
        <f t="shared" si="113"/>
        <v>#DIV/0!</v>
      </c>
      <c r="AM90" t="e">
        <f t="shared" si="113"/>
        <v>#DIV/0!</v>
      </c>
      <c r="AN90" t="e">
        <f t="shared" si="113"/>
        <v>#DIV/0!</v>
      </c>
    </row>
    <row r="91" spans="1:40">
      <c r="A91" s="49">
        <v>2</v>
      </c>
      <c r="B91" s="49">
        <v>2</v>
      </c>
      <c r="C91" s="49">
        <v>1200</v>
      </c>
      <c r="F91">
        <f t="shared" ref="F91:AN91" si="114">AVERAGE(D54:F54)</f>
        <v>370851.00129999995</v>
      </c>
      <c r="G91">
        <f t="shared" si="114"/>
        <v>370851.00129999995</v>
      </c>
      <c r="H91">
        <f t="shared" si="114"/>
        <v>370851.00129999995</v>
      </c>
      <c r="I91">
        <f t="shared" si="114"/>
        <v>370851.00129999995</v>
      </c>
      <c r="J91">
        <f t="shared" si="114"/>
        <v>370851.00129999995</v>
      </c>
      <c r="K91">
        <f t="shared" si="114"/>
        <v>370851.00129999995</v>
      </c>
      <c r="L91">
        <f t="shared" si="114"/>
        <v>370851.00129999995</v>
      </c>
      <c r="M91">
        <f t="shared" si="114"/>
        <v>370851.00129999995</v>
      </c>
      <c r="N91">
        <f t="shared" si="114"/>
        <v>370851.00129999995</v>
      </c>
      <c r="O91">
        <f t="shared" si="114"/>
        <v>374167.66782222223</v>
      </c>
      <c r="P91">
        <f t="shared" si="114"/>
        <v>380801.00086666667</v>
      </c>
      <c r="Q91">
        <f t="shared" si="114"/>
        <v>390751.00043333339</v>
      </c>
      <c r="R91">
        <f t="shared" si="114"/>
        <v>397384.33347777784</v>
      </c>
      <c r="S91">
        <f t="shared" si="114"/>
        <v>400701</v>
      </c>
      <c r="T91">
        <f t="shared" si="114"/>
        <v>400701</v>
      </c>
      <c r="U91">
        <f t="shared" si="114"/>
        <v>400701</v>
      </c>
      <c r="V91">
        <f t="shared" si="114"/>
        <v>400701</v>
      </c>
      <c r="W91">
        <f t="shared" si="114"/>
        <v>400701</v>
      </c>
      <c r="X91">
        <f t="shared" si="114"/>
        <v>400701</v>
      </c>
      <c r="Y91">
        <f t="shared" si="114"/>
        <v>400701</v>
      </c>
      <c r="Z91">
        <f t="shared" si="114"/>
        <v>401169.66666666669</v>
      </c>
      <c r="AA91">
        <f t="shared" si="114"/>
        <v>402107</v>
      </c>
      <c r="AB91">
        <f t="shared" si="114"/>
        <v>403513</v>
      </c>
      <c r="AC91">
        <f t="shared" si="114"/>
        <v>404450.33333333331</v>
      </c>
      <c r="AD91">
        <f t="shared" si="114"/>
        <v>404919</v>
      </c>
      <c r="AE91">
        <f t="shared" si="114"/>
        <v>404919</v>
      </c>
      <c r="AF91">
        <f t="shared" si="114"/>
        <v>404919</v>
      </c>
      <c r="AG91">
        <f t="shared" si="114"/>
        <v>404919</v>
      </c>
      <c r="AH91">
        <f t="shared" si="114"/>
        <v>404919</v>
      </c>
      <c r="AI91" t="e">
        <f t="shared" si="114"/>
        <v>#DIV/0!</v>
      </c>
      <c r="AJ91" t="e">
        <f t="shared" si="114"/>
        <v>#DIV/0!</v>
      </c>
      <c r="AK91" t="e">
        <f t="shared" si="114"/>
        <v>#DIV/0!</v>
      </c>
      <c r="AL91" t="e">
        <f t="shared" si="114"/>
        <v>#DIV/0!</v>
      </c>
      <c r="AM91" t="e">
        <f t="shared" si="114"/>
        <v>#DIV/0!</v>
      </c>
      <c r="AN91" t="e">
        <f t="shared" si="114"/>
        <v>#DIV/0!</v>
      </c>
    </row>
    <row r="92" spans="1:40">
      <c r="A92" s="48">
        <v>2</v>
      </c>
      <c r="B92" s="48">
        <v>1</v>
      </c>
      <c r="C92" s="48">
        <v>1800</v>
      </c>
      <c r="F92">
        <f t="shared" ref="F92:AN92" si="115">AVERAGE(D55:F55)</f>
        <v>6223.9360999999999</v>
      </c>
      <c r="G92">
        <f t="shared" si="115"/>
        <v>6223.9360999999999</v>
      </c>
      <c r="H92">
        <f t="shared" si="115"/>
        <v>6223.9360999999999</v>
      </c>
      <c r="I92">
        <f t="shared" si="115"/>
        <v>6223.9360999999999</v>
      </c>
      <c r="J92">
        <f t="shared" si="115"/>
        <v>6223.9360999999999</v>
      </c>
      <c r="K92">
        <f t="shared" si="115"/>
        <v>6223.9360999999999</v>
      </c>
      <c r="L92">
        <f t="shared" si="115"/>
        <v>6223.9360999999999</v>
      </c>
      <c r="M92">
        <f t="shared" si="115"/>
        <v>6223.9360999999999</v>
      </c>
      <c r="N92">
        <f t="shared" si="115"/>
        <v>6223.9360999999999</v>
      </c>
      <c r="O92">
        <f t="shared" si="115"/>
        <v>5962.720977777778</v>
      </c>
      <c r="P92">
        <f t="shared" si="115"/>
        <v>5440.2907333333342</v>
      </c>
      <c r="Q92">
        <f t="shared" si="115"/>
        <v>4656.6453666666666</v>
      </c>
      <c r="R92">
        <f t="shared" si="115"/>
        <v>4134.2151222222228</v>
      </c>
      <c r="S92">
        <f t="shared" si="115"/>
        <v>3873</v>
      </c>
      <c r="T92">
        <f t="shared" si="115"/>
        <v>3873</v>
      </c>
      <c r="U92">
        <f t="shared" si="115"/>
        <v>3873</v>
      </c>
      <c r="V92">
        <f t="shared" si="115"/>
        <v>3873</v>
      </c>
      <c r="W92">
        <f t="shared" si="115"/>
        <v>3873</v>
      </c>
      <c r="X92">
        <f t="shared" si="115"/>
        <v>3873</v>
      </c>
      <c r="Y92">
        <f t="shared" si="115"/>
        <v>3873</v>
      </c>
      <c r="Z92">
        <f t="shared" si="115"/>
        <v>4723.8888888888896</v>
      </c>
      <c r="AA92">
        <f t="shared" si="115"/>
        <v>6425.666666666667</v>
      </c>
      <c r="AB92">
        <f t="shared" si="115"/>
        <v>8978.3333333333339</v>
      </c>
      <c r="AC92">
        <f t="shared" si="115"/>
        <v>10680.111111111111</v>
      </c>
      <c r="AD92">
        <f t="shared" si="115"/>
        <v>11531</v>
      </c>
      <c r="AE92">
        <f t="shared" si="115"/>
        <v>11531</v>
      </c>
      <c r="AF92">
        <f t="shared" si="115"/>
        <v>11531</v>
      </c>
      <c r="AG92">
        <f t="shared" si="115"/>
        <v>11531</v>
      </c>
      <c r="AH92">
        <f t="shared" si="115"/>
        <v>11531</v>
      </c>
      <c r="AI92" t="e">
        <f t="shared" si="115"/>
        <v>#DIV/0!</v>
      </c>
      <c r="AJ92" t="e">
        <f t="shared" si="115"/>
        <v>#DIV/0!</v>
      </c>
      <c r="AK92" t="e">
        <f t="shared" si="115"/>
        <v>#DIV/0!</v>
      </c>
      <c r="AL92" t="e">
        <f t="shared" si="115"/>
        <v>#DIV/0!</v>
      </c>
      <c r="AM92" t="e">
        <f t="shared" si="115"/>
        <v>#DIV/0!</v>
      </c>
      <c r="AN92" t="e">
        <f t="shared" si="115"/>
        <v>#DIV/0!</v>
      </c>
    </row>
    <row r="93" spans="1:40">
      <c r="A93" s="49">
        <v>2</v>
      </c>
      <c r="B93" s="49">
        <v>2</v>
      </c>
      <c r="C93" s="49">
        <v>1800</v>
      </c>
      <c r="F93">
        <f t="shared" ref="F93:AN93" si="116">AVERAGE(D56:F56)</f>
        <v>2064.6206000000002</v>
      </c>
      <c r="G93">
        <f t="shared" si="116"/>
        <v>2064.6206000000002</v>
      </c>
      <c r="H93">
        <f t="shared" si="116"/>
        <v>2064.6206000000002</v>
      </c>
      <c r="I93">
        <f t="shared" si="116"/>
        <v>2064.6206000000002</v>
      </c>
      <c r="J93">
        <f t="shared" si="116"/>
        <v>2064.6206000000002</v>
      </c>
      <c r="K93">
        <f t="shared" si="116"/>
        <v>2064.6206000000002</v>
      </c>
      <c r="L93">
        <f t="shared" si="116"/>
        <v>2064.6206000000002</v>
      </c>
      <c r="M93">
        <f t="shared" si="116"/>
        <v>2064.6206000000002</v>
      </c>
      <c r="N93">
        <f t="shared" si="116"/>
        <v>2064.6206000000002</v>
      </c>
      <c r="O93">
        <f t="shared" si="116"/>
        <v>2142.5516444444443</v>
      </c>
      <c r="P93">
        <f t="shared" si="116"/>
        <v>2298.4137333333333</v>
      </c>
      <c r="Q93">
        <f t="shared" si="116"/>
        <v>2532.2068666666669</v>
      </c>
      <c r="R93">
        <f t="shared" si="116"/>
        <v>2688.0689555555559</v>
      </c>
      <c r="S93">
        <f t="shared" si="116"/>
        <v>2766</v>
      </c>
      <c r="T93">
        <f t="shared" si="116"/>
        <v>2766</v>
      </c>
      <c r="U93">
        <f t="shared" si="116"/>
        <v>2766</v>
      </c>
      <c r="V93">
        <f t="shared" si="116"/>
        <v>2766</v>
      </c>
      <c r="W93">
        <f t="shared" si="116"/>
        <v>2766</v>
      </c>
      <c r="X93">
        <f t="shared" si="116"/>
        <v>2766</v>
      </c>
      <c r="Y93">
        <f t="shared" si="116"/>
        <v>2766</v>
      </c>
      <c r="Z93">
        <f t="shared" si="116"/>
        <v>2433.1111111111109</v>
      </c>
      <c r="AA93">
        <f t="shared" si="116"/>
        <v>1767.3333333333333</v>
      </c>
      <c r="AB93">
        <f t="shared" si="116"/>
        <v>768.66666666666663</v>
      </c>
      <c r="AC93">
        <f t="shared" si="116"/>
        <v>102.88888888888887</v>
      </c>
      <c r="AD93">
        <f t="shared" si="116"/>
        <v>-230</v>
      </c>
      <c r="AE93">
        <f t="shared" si="116"/>
        <v>-230</v>
      </c>
      <c r="AF93">
        <f t="shared" si="116"/>
        <v>-230</v>
      </c>
      <c r="AG93">
        <f t="shared" si="116"/>
        <v>-230</v>
      </c>
      <c r="AH93">
        <f t="shared" si="116"/>
        <v>-230</v>
      </c>
      <c r="AI93" t="e">
        <f t="shared" si="116"/>
        <v>#DIV/0!</v>
      </c>
      <c r="AJ93" t="e">
        <f t="shared" si="116"/>
        <v>#DIV/0!</v>
      </c>
      <c r="AK93" t="e">
        <f t="shared" si="116"/>
        <v>#DIV/0!</v>
      </c>
      <c r="AL93" t="e">
        <f t="shared" si="116"/>
        <v>#DIV/0!</v>
      </c>
      <c r="AM93" t="e">
        <f t="shared" si="116"/>
        <v>#DIV/0!</v>
      </c>
      <c r="AN93" t="e">
        <f t="shared" si="116"/>
        <v>#DIV/0!</v>
      </c>
    </row>
    <row r="94" spans="1:40">
      <c r="A94" s="48">
        <v>3</v>
      </c>
      <c r="B94" s="48">
        <v>1</v>
      </c>
      <c r="C94" s="48">
        <v>600</v>
      </c>
      <c r="F94">
        <f t="shared" ref="F94:AN94" si="117">AVERAGE(D57:F57)</f>
        <v>23927.526399999999</v>
      </c>
      <c r="G94">
        <f t="shared" si="117"/>
        <v>23927.526399999999</v>
      </c>
      <c r="H94">
        <f t="shared" si="117"/>
        <v>23927.526399999999</v>
      </c>
      <c r="I94">
        <f t="shared" si="117"/>
        <v>23927.526399999999</v>
      </c>
      <c r="J94">
        <f t="shared" si="117"/>
        <v>23927.526399999999</v>
      </c>
      <c r="K94">
        <f t="shared" si="117"/>
        <v>23927.526399999999</v>
      </c>
      <c r="L94">
        <f t="shared" si="117"/>
        <v>23927.526399999999</v>
      </c>
      <c r="M94">
        <f t="shared" si="117"/>
        <v>23927.526399999999</v>
      </c>
      <c r="N94">
        <f t="shared" si="117"/>
        <v>23927.526399999999</v>
      </c>
      <c r="O94">
        <f t="shared" si="117"/>
        <v>23647.801244444447</v>
      </c>
      <c r="P94">
        <f t="shared" si="117"/>
        <v>23088.350933333335</v>
      </c>
      <c r="Q94">
        <f t="shared" si="117"/>
        <v>22249.175466666667</v>
      </c>
      <c r="R94">
        <f t="shared" si="117"/>
        <v>21689.725155555556</v>
      </c>
      <c r="S94">
        <f t="shared" si="117"/>
        <v>21410</v>
      </c>
      <c r="T94">
        <f t="shared" si="117"/>
        <v>21410</v>
      </c>
      <c r="U94">
        <f t="shared" si="117"/>
        <v>21410</v>
      </c>
      <c r="V94">
        <f t="shared" si="117"/>
        <v>21410</v>
      </c>
      <c r="W94">
        <f t="shared" si="117"/>
        <v>21410</v>
      </c>
      <c r="X94">
        <f t="shared" si="117"/>
        <v>21410</v>
      </c>
      <c r="Y94">
        <f t="shared" si="117"/>
        <v>21410</v>
      </c>
      <c r="Z94">
        <f t="shared" si="117"/>
        <v>20453.555555555558</v>
      </c>
      <c r="AA94">
        <f t="shared" si="117"/>
        <v>18540.666666666668</v>
      </c>
      <c r="AB94">
        <f t="shared" si="117"/>
        <v>15671.333333333334</v>
      </c>
      <c r="AC94">
        <f t="shared" si="117"/>
        <v>13758.444444444445</v>
      </c>
      <c r="AD94">
        <f t="shared" si="117"/>
        <v>12802</v>
      </c>
      <c r="AE94">
        <f t="shared" si="117"/>
        <v>12802</v>
      </c>
      <c r="AF94">
        <f t="shared" si="117"/>
        <v>12802</v>
      </c>
      <c r="AG94">
        <f t="shared" si="117"/>
        <v>12802</v>
      </c>
      <c r="AH94">
        <f t="shared" si="117"/>
        <v>12802</v>
      </c>
      <c r="AI94" t="e">
        <f t="shared" si="117"/>
        <v>#DIV/0!</v>
      </c>
      <c r="AJ94" t="e">
        <f t="shared" si="117"/>
        <v>#DIV/0!</v>
      </c>
      <c r="AK94" t="e">
        <f t="shared" si="117"/>
        <v>#DIV/0!</v>
      </c>
      <c r="AL94" t="e">
        <f t="shared" si="117"/>
        <v>#DIV/0!</v>
      </c>
      <c r="AM94" t="e">
        <f t="shared" si="117"/>
        <v>#DIV/0!</v>
      </c>
      <c r="AN94" t="e">
        <f t="shared" si="117"/>
        <v>#DIV/0!</v>
      </c>
    </row>
    <row r="95" spans="1:40">
      <c r="A95" s="49">
        <v>3</v>
      </c>
      <c r="B95" s="49">
        <v>2</v>
      </c>
      <c r="C95" s="49">
        <v>600</v>
      </c>
      <c r="F95">
        <f t="shared" ref="F95:AN95" si="118">AVERAGE(D58:F58)</f>
        <v>42775.753199999999</v>
      </c>
      <c r="G95">
        <f t="shared" si="118"/>
        <v>42775.753199999999</v>
      </c>
      <c r="H95">
        <f t="shared" si="118"/>
        <v>42775.753199999999</v>
      </c>
      <c r="I95">
        <f t="shared" si="118"/>
        <v>42775.753199999999</v>
      </c>
      <c r="J95">
        <f t="shared" si="118"/>
        <v>42775.753199999999</v>
      </c>
      <c r="K95">
        <f t="shared" si="118"/>
        <v>42775.753199999999</v>
      </c>
      <c r="L95">
        <f t="shared" si="118"/>
        <v>42775.753199999999</v>
      </c>
      <c r="M95">
        <f t="shared" si="118"/>
        <v>42775.753199999999</v>
      </c>
      <c r="N95">
        <f t="shared" si="118"/>
        <v>42775.753199999999</v>
      </c>
      <c r="O95">
        <f t="shared" si="118"/>
        <v>42337.669511111111</v>
      </c>
      <c r="P95">
        <f t="shared" si="118"/>
        <v>41461.502133333335</v>
      </c>
      <c r="Q95">
        <f t="shared" si="118"/>
        <v>40147.251066666671</v>
      </c>
      <c r="R95">
        <f t="shared" si="118"/>
        <v>39271.083688888895</v>
      </c>
      <c r="S95">
        <f t="shared" si="118"/>
        <v>38833</v>
      </c>
      <c r="T95">
        <f t="shared" si="118"/>
        <v>38833</v>
      </c>
      <c r="U95">
        <f t="shared" si="118"/>
        <v>38833</v>
      </c>
      <c r="V95">
        <f t="shared" si="118"/>
        <v>38833</v>
      </c>
      <c r="W95">
        <f t="shared" si="118"/>
        <v>38833</v>
      </c>
      <c r="X95">
        <f t="shared" si="118"/>
        <v>38833</v>
      </c>
      <c r="Y95">
        <f t="shared" si="118"/>
        <v>38833</v>
      </c>
      <c r="Z95">
        <f t="shared" si="118"/>
        <v>38853.555555555555</v>
      </c>
      <c r="AA95">
        <f t="shared" si="118"/>
        <v>38894.666666666664</v>
      </c>
      <c r="AB95">
        <f t="shared" si="118"/>
        <v>38956.333333333336</v>
      </c>
      <c r="AC95">
        <f t="shared" si="118"/>
        <v>38997.444444444445</v>
      </c>
      <c r="AD95">
        <f t="shared" si="118"/>
        <v>39018</v>
      </c>
      <c r="AE95">
        <f t="shared" si="118"/>
        <v>39018</v>
      </c>
      <c r="AF95">
        <f t="shared" si="118"/>
        <v>39018</v>
      </c>
      <c r="AG95">
        <f t="shared" si="118"/>
        <v>39018</v>
      </c>
      <c r="AH95">
        <f t="shared" si="118"/>
        <v>39018</v>
      </c>
      <c r="AI95" t="e">
        <f t="shared" si="118"/>
        <v>#DIV/0!</v>
      </c>
      <c r="AJ95" t="e">
        <f t="shared" si="118"/>
        <v>#DIV/0!</v>
      </c>
      <c r="AK95" t="e">
        <f t="shared" si="118"/>
        <v>#DIV/0!</v>
      </c>
      <c r="AL95" t="e">
        <f t="shared" si="118"/>
        <v>#DIV/0!</v>
      </c>
      <c r="AM95" t="e">
        <f t="shared" si="118"/>
        <v>#DIV/0!</v>
      </c>
      <c r="AN95" t="e">
        <f t="shared" si="118"/>
        <v>#DIV/0!</v>
      </c>
    </row>
    <row r="96" spans="1:40">
      <c r="A96" s="48">
        <v>3</v>
      </c>
      <c r="B96" s="48">
        <v>1</v>
      </c>
      <c r="C96" s="48">
        <v>1200</v>
      </c>
      <c r="F96">
        <f t="shared" ref="F96:AN96" si="119">AVERAGE(D59:F59)</f>
        <v>721319.46880000003</v>
      </c>
      <c r="G96">
        <f t="shared" si="119"/>
        <v>721319.46880000003</v>
      </c>
      <c r="H96">
        <f t="shared" si="119"/>
        <v>721319.46880000003</v>
      </c>
      <c r="I96">
        <f t="shared" si="119"/>
        <v>721319.46880000003</v>
      </c>
      <c r="J96">
        <f t="shared" si="119"/>
        <v>721319.46880000003</v>
      </c>
      <c r="K96">
        <f t="shared" si="119"/>
        <v>721319.46880000003</v>
      </c>
      <c r="L96">
        <f t="shared" si="119"/>
        <v>721319.46880000003</v>
      </c>
      <c r="M96">
        <f t="shared" si="119"/>
        <v>721319.46880000003</v>
      </c>
      <c r="N96">
        <f t="shared" si="119"/>
        <v>721319.46880000003</v>
      </c>
      <c r="O96">
        <f t="shared" si="119"/>
        <v>719342.08337777772</v>
      </c>
      <c r="P96">
        <f t="shared" si="119"/>
        <v>715387.31253333332</v>
      </c>
      <c r="Q96">
        <f t="shared" si="119"/>
        <v>709455.1562666666</v>
      </c>
      <c r="R96">
        <f t="shared" si="119"/>
        <v>705500.3854222222</v>
      </c>
      <c r="S96">
        <f t="shared" si="119"/>
        <v>703523</v>
      </c>
      <c r="T96">
        <f t="shared" si="119"/>
        <v>703523</v>
      </c>
      <c r="U96">
        <f t="shared" si="119"/>
        <v>703523</v>
      </c>
      <c r="V96">
        <f t="shared" si="119"/>
        <v>703523</v>
      </c>
      <c r="W96">
        <f t="shared" si="119"/>
        <v>703523</v>
      </c>
      <c r="X96">
        <f t="shared" si="119"/>
        <v>703523</v>
      </c>
      <c r="Y96">
        <f t="shared" si="119"/>
        <v>703523</v>
      </c>
      <c r="Z96">
        <f t="shared" si="119"/>
        <v>701075.5555555555</v>
      </c>
      <c r="AA96">
        <f t="shared" si="119"/>
        <v>696180.66666666663</v>
      </c>
      <c r="AB96">
        <f t="shared" si="119"/>
        <v>688838.33333333337</v>
      </c>
      <c r="AC96">
        <f t="shared" si="119"/>
        <v>683943.4444444445</v>
      </c>
      <c r="AD96">
        <f t="shared" si="119"/>
        <v>681496</v>
      </c>
      <c r="AE96">
        <f t="shared" si="119"/>
        <v>681496</v>
      </c>
      <c r="AF96">
        <f t="shared" si="119"/>
        <v>681496</v>
      </c>
      <c r="AG96">
        <f t="shared" si="119"/>
        <v>681496</v>
      </c>
      <c r="AH96">
        <f t="shared" si="119"/>
        <v>681496</v>
      </c>
      <c r="AI96" t="e">
        <f t="shared" si="119"/>
        <v>#DIV/0!</v>
      </c>
      <c r="AJ96" t="e">
        <f t="shared" si="119"/>
        <v>#DIV/0!</v>
      </c>
      <c r="AK96" t="e">
        <f t="shared" si="119"/>
        <v>#DIV/0!</v>
      </c>
      <c r="AL96" t="e">
        <f t="shared" si="119"/>
        <v>#DIV/0!</v>
      </c>
      <c r="AM96" t="e">
        <f t="shared" si="119"/>
        <v>#DIV/0!</v>
      </c>
      <c r="AN96" t="e">
        <f t="shared" si="119"/>
        <v>#DIV/0!</v>
      </c>
    </row>
    <row r="97" spans="1:40">
      <c r="A97" s="49">
        <v>3</v>
      </c>
      <c r="B97" s="49">
        <v>2</v>
      </c>
      <c r="C97" s="49">
        <v>1200</v>
      </c>
      <c r="F97">
        <f t="shared" ref="F97:AN97" si="120">AVERAGE(D60:F60)</f>
        <v>362312.05810000002</v>
      </c>
      <c r="G97">
        <f t="shared" si="120"/>
        <v>362312.05810000002</v>
      </c>
      <c r="H97">
        <f t="shared" si="120"/>
        <v>362312.05810000002</v>
      </c>
      <c r="I97">
        <f t="shared" si="120"/>
        <v>362312.05810000002</v>
      </c>
      <c r="J97">
        <f t="shared" si="120"/>
        <v>362312.05810000002</v>
      </c>
      <c r="K97">
        <f t="shared" si="120"/>
        <v>362312.05810000002</v>
      </c>
      <c r="L97">
        <f t="shared" si="120"/>
        <v>362312.05810000002</v>
      </c>
      <c r="M97">
        <f t="shared" si="120"/>
        <v>362312.05810000002</v>
      </c>
      <c r="N97">
        <f t="shared" si="120"/>
        <v>362312.05810000002</v>
      </c>
      <c r="O97">
        <f t="shared" si="120"/>
        <v>364409.38497777778</v>
      </c>
      <c r="P97">
        <f t="shared" si="120"/>
        <v>368604.03873333335</v>
      </c>
      <c r="Q97">
        <f t="shared" si="120"/>
        <v>374896.01936666667</v>
      </c>
      <c r="R97">
        <f t="shared" si="120"/>
        <v>379090.67312222224</v>
      </c>
      <c r="S97">
        <f t="shared" si="120"/>
        <v>381188</v>
      </c>
      <c r="T97">
        <f t="shared" si="120"/>
        <v>381188</v>
      </c>
      <c r="U97">
        <f t="shared" si="120"/>
        <v>381188</v>
      </c>
      <c r="V97">
        <f t="shared" si="120"/>
        <v>381188</v>
      </c>
      <c r="W97">
        <f t="shared" si="120"/>
        <v>381188</v>
      </c>
      <c r="X97">
        <f t="shared" si="120"/>
        <v>381188</v>
      </c>
      <c r="Y97">
        <f t="shared" si="120"/>
        <v>381188</v>
      </c>
      <c r="Z97">
        <f t="shared" si="120"/>
        <v>380138.11111111107</v>
      </c>
      <c r="AA97">
        <f t="shared" si="120"/>
        <v>378038.33333333331</v>
      </c>
      <c r="AB97">
        <f t="shared" si="120"/>
        <v>374888.66666666669</v>
      </c>
      <c r="AC97">
        <f t="shared" si="120"/>
        <v>372788.88888888893</v>
      </c>
      <c r="AD97">
        <f t="shared" si="120"/>
        <v>371739</v>
      </c>
      <c r="AE97">
        <f t="shared" si="120"/>
        <v>371739</v>
      </c>
      <c r="AF97">
        <f t="shared" si="120"/>
        <v>371739</v>
      </c>
      <c r="AG97">
        <f t="shared" si="120"/>
        <v>371739</v>
      </c>
      <c r="AH97">
        <f t="shared" si="120"/>
        <v>371739</v>
      </c>
      <c r="AI97" t="e">
        <f t="shared" si="120"/>
        <v>#DIV/0!</v>
      </c>
      <c r="AJ97" t="e">
        <f t="shared" si="120"/>
        <v>#DIV/0!</v>
      </c>
      <c r="AK97" t="e">
        <f t="shared" si="120"/>
        <v>#DIV/0!</v>
      </c>
      <c r="AL97" t="e">
        <f t="shared" si="120"/>
        <v>#DIV/0!</v>
      </c>
      <c r="AM97" t="e">
        <f t="shared" si="120"/>
        <v>#DIV/0!</v>
      </c>
      <c r="AN97" t="e">
        <f t="shared" si="120"/>
        <v>#DIV/0!</v>
      </c>
    </row>
    <row r="98" spans="1:40">
      <c r="A98" s="48">
        <v>3</v>
      </c>
      <c r="B98" s="48">
        <v>1</v>
      </c>
      <c r="C98" s="48">
        <v>1800</v>
      </c>
      <c r="F98">
        <f t="shared" ref="F98:AN98" si="121">AVERAGE(D61:F61)</f>
        <v>320305.71250000002</v>
      </c>
      <c r="G98">
        <f t="shared" si="121"/>
        <v>320305.71250000002</v>
      </c>
      <c r="H98">
        <f t="shared" si="121"/>
        <v>320305.71250000002</v>
      </c>
      <c r="I98">
        <f t="shared" si="121"/>
        <v>320305.71250000002</v>
      </c>
      <c r="J98">
        <f t="shared" si="121"/>
        <v>320305.71250000002</v>
      </c>
      <c r="K98">
        <f t="shared" si="121"/>
        <v>320305.71250000002</v>
      </c>
      <c r="L98">
        <f t="shared" si="121"/>
        <v>320305.71250000002</v>
      </c>
      <c r="M98">
        <f t="shared" si="121"/>
        <v>320305.71250000002</v>
      </c>
      <c r="N98">
        <f t="shared" si="121"/>
        <v>320305.71250000002</v>
      </c>
      <c r="O98">
        <f t="shared" si="121"/>
        <v>322494.85555555555</v>
      </c>
      <c r="P98">
        <f t="shared" si="121"/>
        <v>326873.14166666666</v>
      </c>
      <c r="Q98">
        <f t="shared" si="121"/>
        <v>333440.57083333336</v>
      </c>
      <c r="R98">
        <f t="shared" si="121"/>
        <v>337818.85694444441</v>
      </c>
      <c r="S98">
        <f t="shared" si="121"/>
        <v>340008</v>
      </c>
      <c r="T98">
        <f t="shared" si="121"/>
        <v>340008</v>
      </c>
      <c r="U98">
        <f t="shared" si="121"/>
        <v>340008</v>
      </c>
      <c r="V98">
        <f t="shared" si="121"/>
        <v>340008</v>
      </c>
      <c r="W98">
        <f t="shared" si="121"/>
        <v>340008</v>
      </c>
      <c r="X98">
        <f t="shared" si="121"/>
        <v>340008</v>
      </c>
      <c r="Y98">
        <f t="shared" si="121"/>
        <v>340008</v>
      </c>
      <c r="Z98">
        <f t="shared" si="121"/>
        <v>347090.33333333331</v>
      </c>
      <c r="AA98">
        <f t="shared" si="121"/>
        <v>361255</v>
      </c>
      <c r="AB98">
        <f t="shared" si="121"/>
        <v>382502</v>
      </c>
      <c r="AC98">
        <f t="shared" si="121"/>
        <v>396666.66666666669</v>
      </c>
      <c r="AD98">
        <f t="shared" si="121"/>
        <v>403749</v>
      </c>
      <c r="AE98">
        <f t="shared" si="121"/>
        <v>403749</v>
      </c>
      <c r="AF98">
        <f t="shared" si="121"/>
        <v>403749</v>
      </c>
      <c r="AG98">
        <f t="shared" si="121"/>
        <v>403749</v>
      </c>
      <c r="AH98">
        <f t="shared" si="121"/>
        <v>403749</v>
      </c>
      <c r="AI98" t="e">
        <f t="shared" si="121"/>
        <v>#DIV/0!</v>
      </c>
      <c r="AJ98" t="e">
        <f t="shared" si="121"/>
        <v>#DIV/0!</v>
      </c>
      <c r="AK98" t="e">
        <f t="shared" si="121"/>
        <v>#DIV/0!</v>
      </c>
      <c r="AL98" t="e">
        <f t="shared" si="121"/>
        <v>#DIV/0!</v>
      </c>
      <c r="AM98" t="e">
        <f t="shared" si="121"/>
        <v>#DIV/0!</v>
      </c>
      <c r="AN98" t="e">
        <f t="shared" si="121"/>
        <v>#DIV/0!</v>
      </c>
    </row>
    <row r="99" spans="1:40">
      <c r="A99" s="49">
        <v>3</v>
      </c>
      <c r="B99" s="49">
        <v>2</v>
      </c>
      <c r="C99" s="49">
        <v>1800</v>
      </c>
      <c r="F99">
        <f t="shared" ref="F99:AN99" si="122">AVERAGE(D62:F62)</f>
        <v>32587.188600000005</v>
      </c>
      <c r="G99">
        <f t="shared" si="122"/>
        <v>32587.188600000005</v>
      </c>
      <c r="H99">
        <f t="shared" si="122"/>
        <v>32587.188600000005</v>
      </c>
      <c r="I99">
        <f t="shared" si="122"/>
        <v>32587.188600000005</v>
      </c>
      <c r="J99">
        <f t="shared" si="122"/>
        <v>32587.188600000005</v>
      </c>
      <c r="K99">
        <f t="shared" si="122"/>
        <v>32587.188600000005</v>
      </c>
      <c r="L99">
        <f t="shared" si="122"/>
        <v>32587.188600000005</v>
      </c>
      <c r="M99">
        <f t="shared" si="122"/>
        <v>32587.188600000005</v>
      </c>
      <c r="N99">
        <f t="shared" si="122"/>
        <v>32587.188600000005</v>
      </c>
      <c r="O99">
        <f t="shared" si="122"/>
        <v>32953.278755555562</v>
      </c>
      <c r="P99">
        <f t="shared" si="122"/>
        <v>33685.45906666667</v>
      </c>
      <c r="Q99">
        <f t="shared" si="122"/>
        <v>34783.729533333331</v>
      </c>
      <c r="R99">
        <f t="shared" si="122"/>
        <v>35515.909844444446</v>
      </c>
      <c r="S99">
        <f t="shared" si="122"/>
        <v>35882</v>
      </c>
      <c r="T99">
        <f t="shared" si="122"/>
        <v>35882</v>
      </c>
      <c r="U99">
        <f t="shared" si="122"/>
        <v>35882</v>
      </c>
      <c r="V99">
        <f t="shared" si="122"/>
        <v>35882</v>
      </c>
      <c r="W99">
        <f t="shared" si="122"/>
        <v>35882</v>
      </c>
      <c r="X99">
        <f t="shared" si="122"/>
        <v>35882</v>
      </c>
      <c r="Y99">
        <f t="shared" si="122"/>
        <v>35882</v>
      </c>
      <c r="Z99">
        <f t="shared" si="122"/>
        <v>36496.111111111117</v>
      </c>
      <c r="AA99">
        <f t="shared" si="122"/>
        <v>37724.333333333336</v>
      </c>
      <c r="AB99">
        <f t="shared" si="122"/>
        <v>39566.666666666664</v>
      </c>
      <c r="AC99">
        <f t="shared" si="122"/>
        <v>40794.888888888883</v>
      </c>
      <c r="AD99">
        <f t="shared" si="122"/>
        <v>41409</v>
      </c>
      <c r="AE99">
        <f t="shared" si="122"/>
        <v>41409</v>
      </c>
      <c r="AF99">
        <f t="shared" si="122"/>
        <v>41409</v>
      </c>
      <c r="AG99">
        <f t="shared" si="122"/>
        <v>41409</v>
      </c>
      <c r="AH99">
        <f t="shared" si="122"/>
        <v>41409</v>
      </c>
      <c r="AI99" t="e">
        <f t="shared" si="122"/>
        <v>#DIV/0!</v>
      </c>
      <c r="AJ99" t="e">
        <f t="shared" si="122"/>
        <v>#DIV/0!</v>
      </c>
      <c r="AK99" t="e">
        <f t="shared" si="122"/>
        <v>#DIV/0!</v>
      </c>
      <c r="AL99" t="e">
        <f t="shared" si="122"/>
        <v>#DIV/0!</v>
      </c>
      <c r="AM99" t="e">
        <f t="shared" si="122"/>
        <v>#DIV/0!</v>
      </c>
      <c r="AN99" t="e">
        <f t="shared" si="122"/>
        <v>#DIV/0!</v>
      </c>
    </row>
    <row r="100" spans="1:40">
      <c r="A100" s="48">
        <v>4</v>
      </c>
      <c r="B100" s="48">
        <v>1</v>
      </c>
      <c r="C100" s="48" t="s">
        <v>69</v>
      </c>
      <c r="F100">
        <f t="shared" ref="F100:AN100" si="123">AVERAGE(D63:F63)</f>
        <v>6940.0776999999989</v>
      </c>
      <c r="G100">
        <f t="shared" si="123"/>
        <v>6940.0776999999989</v>
      </c>
      <c r="H100">
        <f t="shared" si="123"/>
        <v>6940.0776999999989</v>
      </c>
      <c r="I100">
        <f t="shared" si="123"/>
        <v>6940.0776999999989</v>
      </c>
      <c r="J100">
        <f t="shared" si="123"/>
        <v>6940.0776999999989</v>
      </c>
      <c r="K100">
        <f t="shared" si="123"/>
        <v>6940.0776999999989</v>
      </c>
      <c r="L100">
        <f t="shared" si="123"/>
        <v>6940.0776999999989</v>
      </c>
      <c r="M100">
        <f t="shared" si="123"/>
        <v>6940.0776999999989</v>
      </c>
      <c r="N100">
        <f t="shared" si="123"/>
        <v>6940.0776999999989</v>
      </c>
      <c r="O100">
        <f t="shared" si="123"/>
        <v>7110.7357333333339</v>
      </c>
      <c r="P100">
        <f t="shared" si="123"/>
        <v>7452.0518000000002</v>
      </c>
      <c r="Q100">
        <f t="shared" si="123"/>
        <v>7964.0259000000005</v>
      </c>
      <c r="R100">
        <f t="shared" si="123"/>
        <v>8305.3419666666668</v>
      </c>
      <c r="S100">
        <f t="shared" si="123"/>
        <v>8476</v>
      </c>
      <c r="T100">
        <f t="shared" si="123"/>
        <v>8476</v>
      </c>
      <c r="U100">
        <f t="shared" si="123"/>
        <v>8476</v>
      </c>
      <c r="V100">
        <f t="shared" si="123"/>
        <v>8476</v>
      </c>
      <c r="W100">
        <f t="shared" si="123"/>
        <v>8476</v>
      </c>
      <c r="X100">
        <f t="shared" si="123"/>
        <v>8476</v>
      </c>
      <c r="Y100">
        <f t="shared" si="123"/>
        <v>8476</v>
      </c>
      <c r="Z100">
        <f t="shared" si="123"/>
        <v>8695.7777777777792</v>
      </c>
      <c r="AA100">
        <f t="shared" si="123"/>
        <v>9135.3333333333339</v>
      </c>
      <c r="AB100">
        <f t="shared" si="123"/>
        <v>9794.6666666666661</v>
      </c>
      <c r="AC100">
        <f t="shared" si="123"/>
        <v>10234.222222222221</v>
      </c>
      <c r="AD100">
        <f t="shared" si="123"/>
        <v>10454</v>
      </c>
      <c r="AE100">
        <f t="shared" si="123"/>
        <v>10454</v>
      </c>
      <c r="AF100">
        <f t="shared" si="123"/>
        <v>10454</v>
      </c>
      <c r="AG100">
        <f t="shared" si="123"/>
        <v>10454</v>
      </c>
      <c r="AH100">
        <f t="shared" si="123"/>
        <v>10454</v>
      </c>
      <c r="AI100" t="e">
        <f t="shared" si="123"/>
        <v>#DIV/0!</v>
      </c>
      <c r="AJ100" t="e">
        <f t="shared" si="123"/>
        <v>#DIV/0!</v>
      </c>
      <c r="AK100" t="e">
        <f t="shared" si="123"/>
        <v>#DIV/0!</v>
      </c>
      <c r="AL100" t="e">
        <f t="shared" si="123"/>
        <v>#DIV/0!</v>
      </c>
      <c r="AM100" t="e">
        <f t="shared" si="123"/>
        <v>#DIV/0!</v>
      </c>
      <c r="AN100" t="e">
        <f t="shared" si="123"/>
        <v>#DIV/0!</v>
      </c>
    </row>
    <row r="101" spans="1:40">
      <c r="A101" s="49">
        <v>4</v>
      </c>
      <c r="B101" s="49">
        <v>2</v>
      </c>
      <c r="C101" s="48" t="s">
        <v>69</v>
      </c>
      <c r="F101">
        <f t="shared" ref="F101:AN101" si="124">AVERAGE(D64:F64)</f>
        <v>11773.002699999999</v>
      </c>
      <c r="G101">
        <f t="shared" si="124"/>
        <v>11773.002699999999</v>
      </c>
      <c r="H101">
        <f t="shared" si="124"/>
        <v>11773.002699999999</v>
      </c>
      <c r="I101">
        <f t="shared" si="124"/>
        <v>11773.002699999999</v>
      </c>
      <c r="J101">
        <f t="shared" si="124"/>
        <v>11773.002699999999</v>
      </c>
      <c r="K101">
        <f t="shared" si="124"/>
        <v>11773.002699999999</v>
      </c>
      <c r="L101">
        <f t="shared" si="124"/>
        <v>11773.002699999999</v>
      </c>
      <c r="M101">
        <f t="shared" si="124"/>
        <v>11773.002699999999</v>
      </c>
      <c r="N101">
        <f t="shared" si="124"/>
        <v>11773.002699999999</v>
      </c>
      <c r="O101">
        <f t="shared" si="124"/>
        <v>12117.113511111109</v>
      </c>
      <c r="P101">
        <f t="shared" si="124"/>
        <v>12805.335133333332</v>
      </c>
      <c r="Q101">
        <f t="shared" si="124"/>
        <v>13837.667566666665</v>
      </c>
      <c r="R101">
        <f t="shared" si="124"/>
        <v>14525.889188888888</v>
      </c>
      <c r="S101">
        <f t="shared" si="124"/>
        <v>14870</v>
      </c>
      <c r="T101">
        <f t="shared" si="124"/>
        <v>14870</v>
      </c>
      <c r="U101">
        <f t="shared" si="124"/>
        <v>14870</v>
      </c>
      <c r="V101">
        <f t="shared" si="124"/>
        <v>14870</v>
      </c>
      <c r="W101">
        <f t="shared" si="124"/>
        <v>14870</v>
      </c>
      <c r="X101">
        <f t="shared" si="124"/>
        <v>14870</v>
      </c>
      <c r="Y101">
        <f t="shared" si="124"/>
        <v>14870</v>
      </c>
      <c r="Z101">
        <f t="shared" si="124"/>
        <v>17965</v>
      </c>
      <c r="AA101">
        <f t="shared" si="124"/>
        <v>24155</v>
      </c>
      <c r="AB101">
        <f t="shared" si="124"/>
        <v>33440</v>
      </c>
      <c r="AC101">
        <f t="shared" si="124"/>
        <v>39630</v>
      </c>
      <c r="AD101">
        <f t="shared" si="124"/>
        <v>42725</v>
      </c>
      <c r="AE101">
        <f t="shared" si="124"/>
        <v>42725</v>
      </c>
      <c r="AF101">
        <f t="shared" si="124"/>
        <v>42725</v>
      </c>
      <c r="AG101">
        <f t="shared" si="124"/>
        <v>42725</v>
      </c>
      <c r="AH101">
        <f t="shared" si="124"/>
        <v>42725</v>
      </c>
      <c r="AI101" t="e">
        <f t="shared" si="124"/>
        <v>#DIV/0!</v>
      </c>
      <c r="AJ101" t="e">
        <f t="shared" si="124"/>
        <v>#DIV/0!</v>
      </c>
      <c r="AK101" t="e">
        <f t="shared" si="124"/>
        <v>#DIV/0!</v>
      </c>
      <c r="AL101" t="e">
        <f t="shared" si="124"/>
        <v>#DIV/0!</v>
      </c>
      <c r="AM101" t="e">
        <f t="shared" si="124"/>
        <v>#DIV/0!</v>
      </c>
      <c r="AN101" t="e">
        <f t="shared" si="124"/>
        <v>#DIV/0!</v>
      </c>
    </row>
    <row r="102" spans="1:40">
      <c r="A102" s="48">
        <v>4</v>
      </c>
      <c r="B102" s="48">
        <v>1</v>
      </c>
      <c r="C102" s="48" t="s">
        <v>70</v>
      </c>
      <c r="F102">
        <f t="shared" ref="F102:AN102" si="125">AVERAGE(D65:F65)</f>
        <v>2933.2305000000001</v>
      </c>
      <c r="G102">
        <f t="shared" si="125"/>
        <v>2933.2305000000001</v>
      </c>
      <c r="H102">
        <f t="shared" si="125"/>
        <v>2933.2305000000001</v>
      </c>
      <c r="I102">
        <f t="shared" si="125"/>
        <v>2933.2305000000001</v>
      </c>
      <c r="J102">
        <f t="shared" si="125"/>
        <v>2933.2305000000001</v>
      </c>
      <c r="K102">
        <f t="shared" si="125"/>
        <v>2933.2305000000001</v>
      </c>
      <c r="L102">
        <f t="shared" si="125"/>
        <v>2933.2305000000001</v>
      </c>
      <c r="M102">
        <f t="shared" si="125"/>
        <v>2933.2305000000001</v>
      </c>
      <c r="N102">
        <f t="shared" si="125"/>
        <v>2933.2305000000001</v>
      </c>
      <c r="O102">
        <f t="shared" si="125"/>
        <v>3246.9826666666668</v>
      </c>
      <c r="P102">
        <f t="shared" si="125"/>
        <v>3874.4869999999996</v>
      </c>
      <c r="Q102">
        <f t="shared" si="125"/>
        <v>4815.7434999999996</v>
      </c>
      <c r="R102">
        <f t="shared" si="125"/>
        <v>5443.2478333333338</v>
      </c>
      <c r="S102">
        <f t="shared" si="125"/>
        <v>5757</v>
      </c>
      <c r="T102">
        <f t="shared" si="125"/>
        <v>5757</v>
      </c>
      <c r="U102">
        <f t="shared" si="125"/>
        <v>5757</v>
      </c>
      <c r="V102">
        <f t="shared" si="125"/>
        <v>5757</v>
      </c>
      <c r="W102">
        <f t="shared" si="125"/>
        <v>5757</v>
      </c>
      <c r="X102">
        <f t="shared" si="125"/>
        <v>5757</v>
      </c>
      <c r="Y102">
        <f t="shared" si="125"/>
        <v>5757</v>
      </c>
      <c r="Z102">
        <f t="shared" si="125"/>
        <v>5911.333333333333</v>
      </c>
      <c r="AA102">
        <f t="shared" si="125"/>
        <v>6220</v>
      </c>
      <c r="AB102">
        <f t="shared" si="125"/>
        <v>6683</v>
      </c>
      <c r="AC102">
        <f t="shared" si="125"/>
        <v>6991.666666666667</v>
      </c>
      <c r="AD102">
        <f t="shared" si="125"/>
        <v>7146</v>
      </c>
      <c r="AE102">
        <f t="shared" si="125"/>
        <v>7146</v>
      </c>
      <c r="AF102">
        <f t="shared" si="125"/>
        <v>7146</v>
      </c>
      <c r="AG102">
        <f t="shared" si="125"/>
        <v>7146</v>
      </c>
      <c r="AH102">
        <f t="shared" si="125"/>
        <v>7146</v>
      </c>
      <c r="AI102" t="e">
        <f t="shared" si="125"/>
        <v>#DIV/0!</v>
      </c>
      <c r="AJ102" t="e">
        <f t="shared" si="125"/>
        <v>#DIV/0!</v>
      </c>
      <c r="AK102" t="e">
        <f t="shared" si="125"/>
        <v>#DIV/0!</v>
      </c>
      <c r="AL102" t="e">
        <f t="shared" si="125"/>
        <v>#DIV/0!</v>
      </c>
      <c r="AM102" t="e">
        <f t="shared" si="125"/>
        <v>#DIV/0!</v>
      </c>
      <c r="AN102" t="e">
        <f t="shared" si="125"/>
        <v>#DIV/0!</v>
      </c>
    </row>
    <row r="103" spans="1:40">
      <c r="A103" s="49">
        <v>4</v>
      </c>
      <c r="B103" s="49">
        <v>2</v>
      </c>
      <c r="C103" s="48" t="s">
        <v>70</v>
      </c>
      <c r="F103">
        <f t="shared" ref="F103:AN103" si="126">AVERAGE(D66:F66)</f>
        <v>21282.679599999999</v>
      </c>
      <c r="G103">
        <f t="shared" si="126"/>
        <v>21282.679599999999</v>
      </c>
      <c r="H103">
        <f t="shared" si="126"/>
        <v>21282.679599999999</v>
      </c>
      <c r="I103">
        <f t="shared" si="126"/>
        <v>21282.679599999999</v>
      </c>
      <c r="J103">
        <f t="shared" si="126"/>
        <v>21282.679599999999</v>
      </c>
      <c r="K103">
        <f t="shared" si="126"/>
        <v>21282.679599999999</v>
      </c>
      <c r="L103">
        <f t="shared" si="126"/>
        <v>21282.679599999999</v>
      </c>
      <c r="M103">
        <f t="shared" si="126"/>
        <v>21282.679599999999</v>
      </c>
      <c r="N103">
        <f t="shared" si="126"/>
        <v>21282.679599999999</v>
      </c>
      <c r="O103">
        <f t="shared" si="126"/>
        <v>21486.381866666667</v>
      </c>
      <c r="P103">
        <f t="shared" si="126"/>
        <v>21893.786400000001</v>
      </c>
      <c r="Q103">
        <f t="shared" si="126"/>
        <v>22504.893200000002</v>
      </c>
      <c r="R103">
        <f t="shared" si="126"/>
        <v>22912.297733333337</v>
      </c>
      <c r="S103">
        <f t="shared" si="126"/>
        <v>23116</v>
      </c>
      <c r="T103">
        <f t="shared" si="126"/>
        <v>23116</v>
      </c>
      <c r="U103">
        <f t="shared" si="126"/>
        <v>23116</v>
      </c>
      <c r="V103">
        <f t="shared" si="126"/>
        <v>23116</v>
      </c>
      <c r="W103">
        <f t="shared" si="126"/>
        <v>23116</v>
      </c>
      <c r="X103">
        <f t="shared" si="126"/>
        <v>23116</v>
      </c>
      <c r="Y103">
        <f t="shared" si="126"/>
        <v>23116</v>
      </c>
      <c r="Z103">
        <f t="shared" si="126"/>
        <v>22779.222222222223</v>
      </c>
      <c r="AA103">
        <f t="shared" si="126"/>
        <v>22105.666666666668</v>
      </c>
      <c r="AB103">
        <f t="shared" si="126"/>
        <v>21095.333333333332</v>
      </c>
      <c r="AC103">
        <f t="shared" si="126"/>
        <v>20421.777777777777</v>
      </c>
      <c r="AD103">
        <f t="shared" si="126"/>
        <v>20085</v>
      </c>
      <c r="AE103">
        <f t="shared" si="126"/>
        <v>20085</v>
      </c>
      <c r="AF103">
        <f t="shared" si="126"/>
        <v>20085</v>
      </c>
      <c r="AG103">
        <f t="shared" si="126"/>
        <v>20085</v>
      </c>
      <c r="AH103">
        <f t="shared" si="126"/>
        <v>20085</v>
      </c>
      <c r="AI103" t="e">
        <f t="shared" si="126"/>
        <v>#DIV/0!</v>
      </c>
      <c r="AJ103" t="e">
        <f t="shared" si="126"/>
        <v>#DIV/0!</v>
      </c>
      <c r="AK103" t="e">
        <f t="shared" si="126"/>
        <v>#DIV/0!</v>
      </c>
      <c r="AL103" t="e">
        <f t="shared" si="126"/>
        <v>#DIV/0!</v>
      </c>
      <c r="AM103" t="e">
        <f t="shared" si="126"/>
        <v>#DIV/0!</v>
      </c>
      <c r="AN103" t="e">
        <f t="shared" si="126"/>
        <v>#DIV/0!</v>
      </c>
    </row>
    <row r="104" spans="1:40">
      <c r="A104" s="48">
        <v>4</v>
      </c>
      <c r="B104" s="48">
        <v>1</v>
      </c>
      <c r="C104" s="48" t="s">
        <v>71</v>
      </c>
      <c r="F104">
        <f t="shared" ref="F104:AN104" si="127">AVERAGE(D67:F67)</f>
        <v>175248.96770000001</v>
      </c>
      <c r="G104">
        <f t="shared" si="127"/>
        <v>175248.96770000001</v>
      </c>
      <c r="H104">
        <f t="shared" si="127"/>
        <v>175248.96770000001</v>
      </c>
      <c r="I104">
        <f t="shared" si="127"/>
        <v>175248.96770000001</v>
      </c>
      <c r="J104">
        <f t="shared" si="127"/>
        <v>175248.96770000001</v>
      </c>
      <c r="K104">
        <f t="shared" si="127"/>
        <v>175248.96770000001</v>
      </c>
      <c r="L104">
        <f t="shared" si="127"/>
        <v>175248.96770000001</v>
      </c>
      <c r="M104">
        <f t="shared" si="127"/>
        <v>175248.96770000001</v>
      </c>
      <c r="N104">
        <f t="shared" si="127"/>
        <v>175248.96770000001</v>
      </c>
      <c r="O104">
        <f t="shared" si="127"/>
        <v>175187.97128888892</v>
      </c>
      <c r="P104">
        <f t="shared" si="127"/>
        <v>175065.97846666668</v>
      </c>
      <c r="Q104">
        <f t="shared" si="127"/>
        <v>174882.98923333336</v>
      </c>
      <c r="R104">
        <f t="shared" si="127"/>
        <v>174760.99641111112</v>
      </c>
      <c r="S104">
        <f t="shared" si="127"/>
        <v>174700</v>
      </c>
      <c r="T104">
        <f t="shared" si="127"/>
        <v>174700</v>
      </c>
      <c r="U104">
        <f t="shared" si="127"/>
        <v>174700</v>
      </c>
      <c r="V104">
        <f t="shared" si="127"/>
        <v>174700</v>
      </c>
      <c r="W104">
        <f t="shared" si="127"/>
        <v>174700</v>
      </c>
      <c r="X104">
        <f t="shared" si="127"/>
        <v>174700</v>
      </c>
      <c r="Y104">
        <f t="shared" si="127"/>
        <v>174700</v>
      </c>
      <c r="Z104">
        <f t="shared" si="127"/>
        <v>175577.66666666666</v>
      </c>
      <c r="AA104">
        <f t="shared" si="127"/>
        <v>177333</v>
      </c>
      <c r="AB104">
        <f t="shared" si="127"/>
        <v>179966</v>
      </c>
      <c r="AC104">
        <f t="shared" si="127"/>
        <v>181721.33333333334</v>
      </c>
      <c r="AD104">
        <f t="shared" si="127"/>
        <v>182599</v>
      </c>
      <c r="AE104">
        <f t="shared" si="127"/>
        <v>182599</v>
      </c>
      <c r="AF104">
        <f t="shared" si="127"/>
        <v>182599</v>
      </c>
      <c r="AG104">
        <f t="shared" si="127"/>
        <v>182599</v>
      </c>
      <c r="AH104">
        <f t="shared" si="127"/>
        <v>182599</v>
      </c>
      <c r="AI104" t="e">
        <f t="shared" si="127"/>
        <v>#DIV/0!</v>
      </c>
      <c r="AJ104" t="e">
        <f t="shared" si="127"/>
        <v>#DIV/0!</v>
      </c>
      <c r="AK104" t="e">
        <f t="shared" si="127"/>
        <v>#DIV/0!</v>
      </c>
      <c r="AL104" t="e">
        <f t="shared" si="127"/>
        <v>#DIV/0!</v>
      </c>
      <c r="AM104" t="e">
        <f t="shared" si="127"/>
        <v>#DIV/0!</v>
      </c>
      <c r="AN104" t="e">
        <f t="shared" si="127"/>
        <v>#DIV/0!</v>
      </c>
    </row>
    <row r="105" spans="1:40">
      <c r="A105" s="49">
        <v>4</v>
      </c>
      <c r="B105" s="49">
        <v>2</v>
      </c>
      <c r="C105" s="48" t="s">
        <v>71</v>
      </c>
      <c r="F105">
        <f t="shared" ref="F105:AN105" si="128">AVERAGE(D68:F68)</f>
        <v>107395.22989999999</v>
      </c>
      <c r="G105">
        <f t="shared" si="128"/>
        <v>107395.22989999999</v>
      </c>
      <c r="H105">
        <f t="shared" si="128"/>
        <v>107395.22989999999</v>
      </c>
      <c r="I105">
        <f t="shared" si="128"/>
        <v>107395.22989999999</v>
      </c>
      <c r="J105">
        <f t="shared" si="128"/>
        <v>107395.22989999999</v>
      </c>
      <c r="K105">
        <f t="shared" si="128"/>
        <v>107395.22989999999</v>
      </c>
      <c r="L105">
        <f t="shared" si="128"/>
        <v>107395.22989999999</v>
      </c>
      <c r="M105">
        <f t="shared" si="128"/>
        <v>107395.22989999999</v>
      </c>
      <c r="N105">
        <f t="shared" si="128"/>
        <v>107395.22989999999</v>
      </c>
      <c r="O105">
        <f t="shared" si="128"/>
        <v>107046.42657777778</v>
      </c>
      <c r="P105">
        <f t="shared" si="128"/>
        <v>106348.81993333333</v>
      </c>
      <c r="Q105">
        <f t="shared" si="128"/>
        <v>105302.40996666667</v>
      </c>
      <c r="R105">
        <f t="shared" si="128"/>
        <v>104604.80332222221</v>
      </c>
      <c r="S105">
        <f t="shared" si="128"/>
        <v>104256</v>
      </c>
      <c r="T105">
        <f t="shared" si="128"/>
        <v>104256</v>
      </c>
      <c r="U105">
        <f t="shared" si="128"/>
        <v>104256</v>
      </c>
      <c r="V105">
        <f t="shared" si="128"/>
        <v>104256</v>
      </c>
      <c r="W105">
        <f t="shared" si="128"/>
        <v>104256</v>
      </c>
      <c r="X105">
        <f t="shared" si="128"/>
        <v>104256</v>
      </c>
      <c r="Y105">
        <f t="shared" si="128"/>
        <v>104256</v>
      </c>
      <c r="Z105">
        <f t="shared" si="128"/>
        <v>107449.77777777777</v>
      </c>
      <c r="AA105">
        <f t="shared" si="128"/>
        <v>113837.33333333333</v>
      </c>
      <c r="AB105">
        <f t="shared" si="128"/>
        <v>123418.66666666667</v>
      </c>
      <c r="AC105">
        <f t="shared" si="128"/>
        <v>129806.22222222223</v>
      </c>
      <c r="AD105">
        <f t="shared" si="128"/>
        <v>133000</v>
      </c>
      <c r="AE105">
        <f t="shared" si="128"/>
        <v>133000</v>
      </c>
      <c r="AF105">
        <f t="shared" si="128"/>
        <v>133000</v>
      </c>
      <c r="AG105">
        <f t="shared" si="128"/>
        <v>133000</v>
      </c>
      <c r="AH105">
        <f t="shared" si="128"/>
        <v>133000</v>
      </c>
      <c r="AI105" t="e">
        <f t="shared" si="128"/>
        <v>#DIV/0!</v>
      </c>
      <c r="AJ105" t="e">
        <f t="shared" si="128"/>
        <v>#DIV/0!</v>
      </c>
      <c r="AK105" t="e">
        <f t="shared" si="128"/>
        <v>#DIV/0!</v>
      </c>
      <c r="AL105" t="e">
        <f t="shared" si="128"/>
        <v>#DIV/0!</v>
      </c>
      <c r="AM105" t="e">
        <f t="shared" si="128"/>
        <v>#DIV/0!</v>
      </c>
      <c r="AN105" t="e">
        <f t="shared" si="128"/>
        <v>#DIV/0!</v>
      </c>
    </row>
    <row r="106" spans="1:40">
      <c r="A106" s="48">
        <v>4</v>
      </c>
      <c r="B106" s="48">
        <v>1</v>
      </c>
      <c r="C106" s="48" t="s">
        <v>72</v>
      </c>
      <c r="F106">
        <f t="shared" ref="F106:AN106" si="129">AVERAGE(D69:F69)</f>
        <v>103930.1087</v>
      </c>
      <c r="G106">
        <f t="shared" si="129"/>
        <v>103930.1087</v>
      </c>
      <c r="H106">
        <f t="shared" si="129"/>
        <v>103930.1087</v>
      </c>
      <c r="I106">
        <f t="shared" si="129"/>
        <v>103930.1087</v>
      </c>
      <c r="J106">
        <f t="shared" si="129"/>
        <v>103930.1087</v>
      </c>
      <c r="K106">
        <f t="shared" si="129"/>
        <v>103930.1087</v>
      </c>
      <c r="L106">
        <f t="shared" si="129"/>
        <v>103930.1087</v>
      </c>
      <c r="M106">
        <f t="shared" si="129"/>
        <v>103930.1087</v>
      </c>
      <c r="N106">
        <f t="shared" si="129"/>
        <v>103930.1087</v>
      </c>
      <c r="O106">
        <f t="shared" si="129"/>
        <v>102906.09662222222</v>
      </c>
      <c r="P106">
        <f t="shared" si="129"/>
        <v>100858.07246666665</v>
      </c>
      <c r="Q106">
        <f t="shared" si="129"/>
        <v>97786.036233333332</v>
      </c>
      <c r="R106">
        <f t="shared" si="129"/>
        <v>95738.012077777777</v>
      </c>
      <c r="S106">
        <f t="shared" si="129"/>
        <v>94714</v>
      </c>
      <c r="T106">
        <f t="shared" si="129"/>
        <v>94714</v>
      </c>
      <c r="U106">
        <f t="shared" si="129"/>
        <v>94714</v>
      </c>
      <c r="V106">
        <f t="shared" si="129"/>
        <v>94714</v>
      </c>
      <c r="W106">
        <f t="shared" si="129"/>
        <v>94714</v>
      </c>
      <c r="X106">
        <f t="shared" si="129"/>
        <v>94714</v>
      </c>
      <c r="Y106">
        <f t="shared" si="129"/>
        <v>94714</v>
      </c>
      <c r="Z106">
        <f t="shared" si="129"/>
        <v>95305</v>
      </c>
      <c r="AA106">
        <f t="shared" si="129"/>
        <v>96487</v>
      </c>
      <c r="AB106">
        <f t="shared" si="129"/>
        <v>98260</v>
      </c>
      <c r="AC106">
        <f t="shared" si="129"/>
        <v>99442</v>
      </c>
      <c r="AD106">
        <f t="shared" si="129"/>
        <v>100033</v>
      </c>
      <c r="AE106">
        <f t="shared" si="129"/>
        <v>100033</v>
      </c>
      <c r="AF106">
        <f t="shared" si="129"/>
        <v>100033</v>
      </c>
      <c r="AG106">
        <f t="shared" si="129"/>
        <v>100033</v>
      </c>
      <c r="AH106">
        <f t="shared" si="129"/>
        <v>100033</v>
      </c>
      <c r="AI106" t="e">
        <f t="shared" si="129"/>
        <v>#DIV/0!</v>
      </c>
      <c r="AJ106" t="e">
        <f t="shared" si="129"/>
        <v>#DIV/0!</v>
      </c>
      <c r="AK106" t="e">
        <f t="shared" si="129"/>
        <v>#DIV/0!</v>
      </c>
      <c r="AL106" t="e">
        <f t="shared" si="129"/>
        <v>#DIV/0!</v>
      </c>
      <c r="AM106" t="e">
        <f t="shared" si="129"/>
        <v>#DIV/0!</v>
      </c>
      <c r="AN106" t="e">
        <f t="shared" si="129"/>
        <v>#DIV/0!</v>
      </c>
    </row>
    <row r="107" spans="1:40">
      <c r="A107" s="49">
        <v>4</v>
      </c>
      <c r="B107" s="49">
        <v>2</v>
      </c>
      <c r="C107" s="48" t="s">
        <v>72</v>
      </c>
      <c r="F107">
        <f t="shared" ref="F107:AN107" si="130">AVERAGE(D70:F70)</f>
        <v>83788.582399999999</v>
      </c>
      <c r="G107">
        <f t="shared" si="130"/>
        <v>83788.582399999999</v>
      </c>
      <c r="H107">
        <f t="shared" si="130"/>
        <v>83788.582399999999</v>
      </c>
      <c r="I107">
        <f t="shared" si="130"/>
        <v>83788.582399999999</v>
      </c>
      <c r="J107">
        <f t="shared" si="130"/>
        <v>83788.582399999999</v>
      </c>
      <c r="K107">
        <f t="shared" si="130"/>
        <v>83788.582399999999</v>
      </c>
      <c r="L107">
        <f t="shared" si="130"/>
        <v>83788.582399999999</v>
      </c>
      <c r="M107">
        <f t="shared" si="130"/>
        <v>83788.582399999999</v>
      </c>
      <c r="N107">
        <f t="shared" si="130"/>
        <v>83788.582399999999</v>
      </c>
      <c r="O107">
        <f t="shared" si="130"/>
        <v>85520.406577777772</v>
      </c>
      <c r="P107">
        <f t="shared" si="130"/>
        <v>88984.054933333347</v>
      </c>
      <c r="Q107">
        <f t="shared" si="130"/>
        <v>94179.527466666666</v>
      </c>
      <c r="R107">
        <f t="shared" si="130"/>
        <v>97643.175822222212</v>
      </c>
      <c r="S107">
        <f t="shared" si="130"/>
        <v>99375</v>
      </c>
      <c r="T107">
        <f t="shared" si="130"/>
        <v>99375</v>
      </c>
      <c r="U107">
        <f t="shared" si="130"/>
        <v>99375</v>
      </c>
      <c r="V107">
        <f t="shared" si="130"/>
        <v>99375</v>
      </c>
      <c r="W107">
        <f t="shared" si="130"/>
        <v>99375</v>
      </c>
      <c r="X107">
        <f t="shared" si="130"/>
        <v>99375</v>
      </c>
      <c r="Y107">
        <f t="shared" si="130"/>
        <v>99375</v>
      </c>
      <c r="Z107">
        <f t="shared" si="130"/>
        <v>98224</v>
      </c>
      <c r="AA107">
        <f t="shared" si="130"/>
        <v>95922</v>
      </c>
      <c r="AB107">
        <f t="shared" si="130"/>
        <v>92469</v>
      </c>
      <c r="AC107">
        <f t="shared" si="130"/>
        <v>90167</v>
      </c>
      <c r="AD107">
        <f t="shared" si="130"/>
        <v>89016</v>
      </c>
      <c r="AE107">
        <f t="shared" si="130"/>
        <v>89016</v>
      </c>
      <c r="AF107">
        <f t="shared" si="130"/>
        <v>89016</v>
      </c>
      <c r="AG107">
        <f t="shared" si="130"/>
        <v>89016</v>
      </c>
      <c r="AH107">
        <f t="shared" si="130"/>
        <v>89016</v>
      </c>
      <c r="AI107" t="e">
        <f t="shared" si="130"/>
        <v>#DIV/0!</v>
      </c>
      <c r="AJ107" t="e">
        <f t="shared" si="130"/>
        <v>#DIV/0!</v>
      </c>
      <c r="AK107" t="e">
        <f t="shared" si="130"/>
        <v>#DIV/0!</v>
      </c>
      <c r="AL107" t="e">
        <f t="shared" si="130"/>
        <v>#DIV/0!</v>
      </c>
      <c r="AM107" t="e">
        <f t="shared" si="130"/>
        <v>#DIV/0!</v>
      </c>
      <c r="AN107" t="e">
        <f t="shared" si="130"/>
        <v>#DIV/0!</v>
      </c>
    </row>
    <row r="108" spans="1:40">
      <c r="A108" s="48">
        <v>4</v>
      </c>
      <c r="B108" s="48">
        <v>1</v>
      </c>
      <c r="C108" s="48">
        <v>1800</v>
      </c>
      <c r="F108">
        <f t="shared" ref="F108:AN108" si="131">AVERAGE(D71:F71)</f>
        <v>757235.70740000007</v>
      </c>
      <c r="G108">
        <f t="shared" si="131"/>
        <v>757235.70740000007</v>
      </c>
      <c r="H108">
        <f t="shared" si="131"/>
        <v>757235.70740000007</v>
      </c>
      <c r="I108">
        <f t="shared" si="131"/>
        <v>757235.70740000007</v>
      </c>
      <c r="J108">
        <f t="shared" si="131"/>
        <v>757235.70740000007</v>
      </c>
      <c r="K108">
        <f t="shared" si="131"/>
        <v>757235.70740000007</v>
      </c>
      <c r="L108">
        <f t="shared" si="131"/>
        <v>757235.70740000007</v>
      </c>
      <c r="M108">
        <f t="shared" si="131"/>
        <v>757235.70740000007</v>
      </c>
      <c r="N108">
        <f t="shared" si="131"/>
        <v>757235.70740000007</v>
      </c>
      <c r="O108">
        <f t="shared" si="131"/>
        <v>764945.29546666658</v>
      </c>
      <c r="P108">
        <f t="shared" si="131"/>
        <v>780364.47159999993</v>
      </c>
      <c r="Q108">
        <f t="shared" si="131"/>
        <v>803493.23579999991</v>
      </c>
      <c r="R108">
        <f t="shared" si="131"/>
        <v>818912.41193333326</v>
      </c>
      <c r="S108">
        <f t="shared" si="131"/>
        <v>826622</v>
      </c>
      <c r="T108">
        <f t="shared" si="131"/>
        <v>826622</v>
      </c>
      <c r="U108">
        <f t="shared" si="131"/>
        <v>826622</v>
      </c>
      <c r="V108">
        <f t="shared" si="131"/>
        <v>826622</v>
      </c>
      <c r="W108">
        <f t="shared" si="131"/>
        <v>826622</v>
      </c>
      <c r="X108">
        <f t="shared" si="131"/>
        <v>826622</v>
      </c>
      <c r="Y108">
        <f t="shared" si="131"/>
        <v>826622</v>
      </c>
      <c r="Z108">
        <f t="shared" si="131"/>
        <v>834048.5555555555</v>
      </c>
      <c r="AA108">
        <f t="shared" si="131"/>
        <v>848901.66666666663</v>
      </c>
      <c r="AB108">
        <f t="shared" si="131"/>
        <v>871181.33333333337</v>
      </c>
      <c r="AC108">
        <f t="shared" si="131"/>
        <v>886034.4444444445</v>
      </c>
      <c r="AD108">
        <f t="shared" si="131"/>
        <v>893461</v>
      </c>
      <c r="AE108">
        <f t="shared" si="131"/>
        <v>893461</v>
      </c>
      <c r="AF108">
        <f t="shared" si="131"/>
        <v>893461</v>
      </c>
      <c r="AG108">
        <f t="shared" si="131"/>
        <v>893461</v>
      </c>
      <c r="AH108">
        <f t="shared" si="131"/>
        <v>893461</v>
      </c>
      <c r="AI108" t="e">
        <f t="shared" si="131"/>
        <v>#DIV/0!</v>
      </c>
      <c r="AJ108" t="e">
        <f t="shared" si="131"/>
        <v>#DIV/0!</v>
      </c>
      <c r="AK108" t="e">
        <f t="shared" si="131"/>
        <v>#DIV/0!</v>
      </c>
      <c r="AL108" t="e">
        <f t="shared" si="131"/>
        <v>#DIV/0!</v>
      </c>
      <c r="AM108" t="e">
        <f t="shared" si="131"/>
        <v>#DIV/0!</v>
      </c>
      <c r="AN108" t="e">
        <f t="shared" si="131"/>
        <v>#DIV/0!</v>
      </c>
    </row>
    <row r="109" spans="1:40">
      <c r="A109" s="49">
        <v>4</v>
      </c>
      <c r="B109" s="49">
        <v>2</v>
      </c>
      <c r="C109" s="49">
        <v>1800</v>
      </c>
      <c r="F109">
        <f t="shared" ref="F109:AN109" si="132">AVERAGE(D72:F72)</f>
        <v>56847.377500000002</v>
      </c>
      <c r="G109">
        <f t="shared" si="132"/>
        <v>56847.377500000002</v>
      </c>
      <c r="H109">
        <f t="shared" si="132"/>
        <v>56847.377500000002</v>
      </c>
      <c r="I109">
        <f t="shared" si="132"/>
        <v>56847.377500000002</v>
      </c>
      <c r="J109">
        <f t="shared" si="132"/>
        <v>56847.377500000002</v>
      </c>
      <c r="K109">
        <f t="shared" si="132"/>
        <v>56847.377500000002</v>
      </c>
      <c r="L109">
        <f t="shared" si="132"/>
        <v>56847.377500000002</v>
      </c>
      <c r="M109">
        <f t="shared" si="132"/>
        <v>56847.377500000002</v>
      </c>
      <c r="N109">
        <f t="shared" si="132"/>
        <v>56847.377500000002</v>
      </c>
      <c r="O109">
        <f t="shared" si="132"/>
        <v>57880.891111111116</v>
      </c>
      <c r="P109">
        <f t="shared" si="132"/>
        <v>59947.918333333335</v>
      </c>
      <c r="Q109">
        <f t="shared" si="132"/>
        <v>63048.459166666667</v>
      </c>
      <c r="R109">
        <f t="shared" si="132"/>
        <v>65115.486388888887</v>
      </c>
      <c r="S109">
        <f t="shared" si="132"/>
        <v>66149</v>
      </c>
      <c r="T109">
        <f t="shared" si="132"/>
        <v>66149</v>
      </c>
      <c r="U109">
        <f t="shared" si="132"/>
        <v>66149</v>
      </c>
      <c r="V109">
        <f t="shared" si="132"/>
        <v>66149</v>
      </c>
      <c r="W109">
        <f t="shared" si="132"/>
        <v>66149</v>
      </c>
      <c r="X109">
        <f t="shared" si="132"/>
        <v>66149</v>
      </c>
      <c r="Y109">
        <f t="shared" si="132"/>
        <v>66149</v>
      </c>
      <c r="Z109">
        <f t="shared" si="132"/>
        <v>73226.777777777766</v>
      </c>
      <c r="AA109">
        <f t="shared" si="132"/>
        <v>87382.333333333328</v>
      </c>
      <c r="AB109">
        <f t="shared" si="132"/>
        <v>108615.66666666667</v>
      </c>
      <c r="AC109">
        <f t="shared" si="132"/>
        <v>122771.22222222223</v>
      </c>
      <c r="AD109">
        <f t="shared" si="132"/>
        <v>129849</v>
      </c>
      <c r="AE109">
        <f t="shared" si="132"/>
        <v>129849</v>
      </c>
      <c r="AF109">
        <f t="shared" si="132"/>
        <v>129849</v>
      </c>
      <c r="AG109">
        <f t="shared" si="132"/>
        <v>129849</v>
      </c>
      <c r="AH109">
        <f t="shared" si="132"/>
        <v>129849</v>
      </c>
      <c r="AI109" t="e">
        <f t="shared" si="132"/>
        <v>#DIV/0!</v>
      </c>
      <c r="AJ109" t="e">
        <f t="shared" si="132"/>
        <v>#DIV/0!</v>
      </c>
      <c r="AK109" t="e">
        <f t="shared" si="132"/>
        <v>#DIV/0!</v>
      </c>
      <c r="AL109" t="e">
        <f t="shared" si="132"/>
        <v>#DIV/0!</v>
      </c>
      <c r="AM109" t="e">
        <f t="shared" si="132"/>
        <v>#DIV/0!</v>
      </c>
      <c r="AN109" t="e">
        <f t="shared" si="132"/>
        <v>#DIV/0!</v>
      </c>
    </row>
    <row r="110" spans="1:40">
      <c r="A110" s="48">
        <v>5</v>
      </c>
      <c r="B110" s="48">
        <v>1</v>
      </c>
      <c r="C110" s="48">
        <v>600</v>
      </c>
      <c r="F110">
        <f t="shared" ref="F110:AN110" si="133">AVERAGE(D73:F73)</f>
        <v>1592.7842000000001</v>
      </c>
      <c r="G110">
        <f t="shared" si="133"/>
        <v>1592.7842000000001</v>
      </c>
      <c r="H110">
        <f t="shared" si="133"/>
        <v>1592.7842000000001</v>
      </c>
      <c r="I110">
        <f t="shared" si="133"/>
        <v>1592.7842000000001</v>
      </c>
      <c r="J110">
        <f t="shared" si="133"/>
        <v>1592.7842000000001</v>
      </c>
      <c r="K110">
        <f t="shared" si="133"/>
        <v>1592.7842000000001</v>
      </c>
      <c r="L110">
        <f t="shared" si="133"/>
        <v>1592.7842000000001</v>
      </c>
      <c r="M110">
        <f t="shared" si="133"/>
        <v>1592.7842000000001</v>
      </c>
      <c r="N110">
        <f t="shared" si="133"/>
        <v>1592.7842000000001</v>
      </c>
      <c r="O110">
        <f t="shared" si="133"/>
        <v>1677.5859555555555</v>
      </c>
      <c r="P110">
        <f t="shared" si="133"/>
        <v>1847.1894666666667</v>
      </c>
      <c r="Q110">
        <f t="shared" si="133"/>
        <v>2101.5947333333334</v>
      </c>
      <c r="R110">
        <f t="shared" si="133"/>
        <v>2271.1982444444443</v>
      </c>
      <c r="S110">
        <f t="shared" si="133"/>
        <v>2356</v>
      </c>
      <c r="T110">
        <f t="shared" si="133"/>
        <v>2356</v>
      </c>
      <c r="U110">
        <f t="shared" si="133"/>
        <v>2356</v>
      </c>
      <c r="V110">
        <f t="shared" si="133"/>
        <v>2356</v>
      </c>
      <c r="W110">
        <f t="shared" si="133"/>
        <v>2356</v>
      </c>
      <c r="X110">
        <f t="shared" si="133"/>
        <v>2356</v>
      </c>
      <c r="Y110">
        <f t="shared" si="133"/>
        <v>2356</v>
      </c>
      <c r="Z110">
        <f t="shared" si="133"/>
        <v>3818.3333333333335</v>
      </c>
      <c r="AA110">
        <f t="shared" si="133"/>
        <v>6743</v>
      </c>
      <c r="AB110">
        <f t="shared" si="133"/>
        <v>11130</v>
      </c>
      <c r="AC110">
        <f t="shared" si="133"/>
        <v>14054.666666666666</v>
      </c>
      <c r="AD110">
        <f t="shared" si="133"/>
        <v>15517</v>
      </c>
      <c r="AE110">
        <f t="shared" si="133"/>
        <v>15517</v>
      </c>
      <c r="AF110">
        <f t="shared" si="133"/>
        <v>15517</v>
      </c>
      <c r="AG110">
        <f t="shared" si="133"/>
        <v>15517</v>
      </c>
      <c r="AH110">
        <f t="shared" si="133"/>
        <v>15517</v>
      </c>
      <c r="AI110" t="e">
        <f t="shared" si="133"/>
        <v>#DIV/0!</v>
      </c>
      <c r="AJ110" t="e">
        <f t="shared" si="133"/>
        <v>#DIV/0!</v>
      </c>
      <c r="AK110" t="e">
        <f t="shared" si="133"/>
        <v>#DIV/0!</v>
      </c>
      <c r="AL110" t="e">
        <f t="shared" si="133"/>
        <v>#DIV/0!</v>
      </c>
      <c r="AM110" t="e">
        <f t="shared" si="133"/>
        <v>#DIV/0!</v>
      </c>
      <c r="AN110" t="e">
        <f t="shared" si="133"/>
        <v>#DIV/0!</v>
      </c>
    </row>
    <row r="111" spans="1:40">
      <c r="A111" s="49">
        <v>5</v>
      </c>
      <c r="B111" s="49">
        <v>2</v>
      </c>
      <c r="C111" s="49">
        <v>600</v>
      </c>
      <c r="F111">
        <f t="shared" ref="F111:AN111" si="134">AVERAGE(D74:F74)</f>
        <v>101091.2882</v>
      </c>
      <c r="G111">
        <f t="shared" si="134"/>
        <v>101091.2882</v>
      </c>
      <c r="H111">
        <f t="shared" si="134"/>
        <v>101091.2882</v>
      </c>
      <c r="I111">
        <f t="shared" si="134"/>
        <v>101091.2882</v>
      </c>
      <c r="J111">
        <f t="shared" si="134"/>
        <v>101091.2882</v>
      </c>
      <c r="K111">
        <f t="shared" si="134"/>
        <v>101091.2882</v>
      </c>
      <c r="L111">
        <f t="shared" si="134"/>
        <v>101091.2882</v>
      </c>
      <c r="M111">
        <f t="shared" si="134"/>
        <v>101091.2882</v>
      </c>
      <c r="N111">
        <f t="shared" si="134"/>
        <v>101091.2882</v>
      </c>
      <c r="O111">
        <f t="shared" si="134"/>
        <v>98210.478400000007</v>
      </c>
      <c r="P111">
        <f t="shared" si="134"/>
        <v>92448.858800000002</v>
      </c>
      <c r="Q111">
        <f t="shared" si="134"/>
        <v>83806.429400000008</v>
      </c>
      <c r="R111">
        <f t="shared" si="134"/>
        <v>78044.809800000003</v>
      </c>
      <c r="S111">
        <f t="shared" si="134"/>
        <v>75164</v>
      </c>
      <c r="T111">
        <f t="shared" si="134"/>
        <v>75164</v>
      </c>
      <c r="U111">
        <f t="shared" si="134"/>
        <v>75164</v>
      </c>
      <c r="V111">
        <f t="shared" si="134"/>
        <v>75164</v>
      </c>
      <c r="W111">
        <f t="shared" si="134"/>
        <v>75164</v>
      </c>
      <c r="X111">
        <f t="shared" si="134"/>
        <v>75164</v>
      </c>
      <c r="Y111">
        <f t="shared" si="134"/>
        <v>75164</v>
      </c>
      <c r="Z111">
        <f t="shared" si="134"/>
        <v>77837.444444444438</v>
      </c>
      <c r="AA111">
        <f t="shared" si="134"/>
        <v>83184.333333333328</v>
      </c>
      <c r="AB111">
        <f t="shared" si="134"/>
        <v>91204.666666666672</v>
      </c>
      <c r="AC111">
        <f t="shared" si="134"/>
        <v>96551.555555555562</v>
      </c>
      <c r="AD111">
        <f t="shared" si="134"/>
        <v>99225</v>
      </c>
      <c r="AE111">
        <f t="shared" si="134"/>
        <v>99225</v>
      </c>
      <c r="AF111">
        <f t="shared" si="134"/>
        <v>99225</v>
      </c>
      <c r="AG111">
        <f t="shared" si="134"/>
        <v>99225</v>
      </c>
      <c r="AH111">
        <f t="shared" si="134"/>
        <v>99225</v>
      </c>
      <c r="AI111" t="e">
        <f t="shared" si="134"/>
        <v>#DIV/0!</v>
      </c>
      <c r="AJ111" t="e">
        <f t="shared" si="134"/>
        <v>#DIV/0!</v>
      </c>
      <c r="AK111" t="e">
        <f t="shared" si="134"/>
        <v>#DIV/0!</v>
      </c>
      <c r="AL111" t="e">
        <f t="shared" si="134"/>
        <v>#DIV/0!</v>
      </c>
      <c r="AM111" t="e">
        <f t="shared" si="134"/>
        <v>#DIV/0!</v>
      </c>
      <c r="AN111" t="e">
        <f t="shared" si="134"/>
        <v>#DIV/0!</v>
      </c>
    </row>
    <row r="112" spans="1:40">
      <c r="A112" s="48">
        <v>5</v>
      </c>
      <c r="B112" s="48">
        <v>1</v>
      </c>
      <c r="C112" s="48">
        <v>1200</v>
      </c>
      <c r="F112">
        <f t="shared" ref="F112:AN112" si="135">AVERAGE(D75:F75)</f>
        <v>22067.537499999995</v>
      </c>
      <c r="G112">
        <f t="shared" si="135"/>
        <v>22067.537499999995</v>
      </c>
      <c r="H112">
        <f t="shared" si="135"/>
        <v>22067.537499999995</v>
      </c>
      <c r="I112">
        <f t="shared" si="135"/>
        <v>22067.537499999995</v>
      </c>
      <c r="J112">
        <f t="shared" si="135"/>
        <v>22067.537499999995</v>
      </c>
      <c r="K112">
        <f t="shared" si="135"/>
        <v>22067.537499999995</v>
      </c>
      <c r="L112">
        <f t="shared" si="135"/>
        <v>22067.537499999995</v>
      </c>
      <c r="M112">
        <f t="shared" si="135"/>
        <v>22067.537499999995</v>
      </c>
      <c r="N112">
        <f t="shared" si="135"/>
        <v>22067.537499999995</v>
      </c>
      <c r="O112">
        <f t="shared" si="135"/>
        <v>22885.477777777778</v>
      </c>
      <c r="P112">
        <f t="shared" si="135"/>
        <v>24521.358333333334</v>
      </c>
      <c r="Q112">
        <f t="shared" si="135"/>
        <v>26975.179166666669</v>
      </c>
      <c r="R112">
        <f t="shared" si="135"/>
        <v>28611.059722222224</v>
      </c>
      <c r="S112">
        <f t="shared" si="135"/>
        <v>29429</v>
      </c>
      <c r="T112">
        <f t="shared" si="135"/>
        <v>29429</v>
      </c>
      <c r="U112">
        <f t="shared" si="135"/>
        <v>29429</v>
      </c>
      <c r="V112">
        <f t="shared" si="135"/>
        <v>29429</v>
      </c>
      <c r="W112">
        <f t="shared" si="135"/>
        <v>29429</v>
      </c>
      <c r="X112">
        <f t="shared" si="135"/>
        <v>29429</v>
      </c>
      <c r="Y112">
        <f t="shared" si="135"/>
        <v>29429</v>
      </c>
      <c r="Z112">
        <f t="shared" si="135"/>
        <v>28119.666666666668</v>
      </c>
      <c r="AA112">
        <f t="shared" si="135"/>
        <v>25501</v>
      </c>
      <c r="AB112">
        <f t="shared" si="135"/>
        <v>21573</v>
      </c>
      <c r="AC112">
        <f t="shared" si="135"/>
        <v>18954.333333333332</v>
      </c>
      <c r="AD112">
        <f t="shared" si="135"/>
        <v>17645</v>
      </c>
      <c r="AE112">
        <f t="shared" si="135"/>
        <v>17645</v>
      </c>
      <c r="AF112">
        <f t="shared" si="135"/>
        <v>17645</v>
      </c>
      <c r="AG112">
        <f t="shared" si="135"/>
        <v>17645</v>
      </c>
      <c r="AH112">
        <f t="shared" si="135"/>
        <v>17645</v>
      </c>
      <c r="AI112" t="e">
        <f t="shared" si="135"/>
        <v>#DIV/0!</v>
      </c>
      <c r="AJ112" t="e">
        <f t="shared" si="135"/>
        <v>#DIV/0!</v>
      </c>
      <c r="AK112" t="e">
        <f t="shared" si="135"/>
        <v>#DIV/0!</v>
      </c>
      <c r="AL112" t="e">
        <f t="shared" si="135"/>
        <v>#DIV/0!</v>
      </c>
      <c r="AM112" t="e">
        <f t="shared" si="135"/>
        <v>#DIV/0!</v>
      </c>
      <c r="AN112" t="e">
        <f t="shared" si="135"/>
        <v>#DIV/0!</v>
      </c>
    </row>
    <row r="113" spans="1:42">
      <c r="A113" s="49">
        <v>5</v>
      </c>
      <c r="B113" s="49">
        <v>2</v>
      </c>
      <c r="C113" s="49">
        <v>1200</v>
      </c>
      <c r="F113">
        <f t="shared" ref="F113:AN113" si="136">AVERAGE(D76:F76)</f>
        <v>203568.12659999999</v>
      </c>
      <c r="G113">
        <f t="shared" si="136"/>
        <v>203568.12659999999</v>
      </c>
      <c r="H113">
        <f t="shared" si="136"/>
        <v>203568.12659999999</v>
      </c>
      <c r="I113">
        <f t="shared" si="136"/>
        <v>203568.12659999999</v>
      </c>
      <c r="J113">
        <f t="shared" si="136"/>
        <v>203568.12659999999</v>
      </c>
      <c r="K113">
        <f t="shared" si="136"/>
        <v>203568.12659999999</v>
      </c>
      <c r="L113">
        <f t="shared" si="136"/>
        <v>203568.12659999999</v>
      </c>
      <c r="M113">
        <f t="shared" si="136"/>
        <v>203568.12659999999</v>
      </c>
      <c r="N113">
        <f t="shared" si="136"/>
        <v>203568.12659999999</v>
      </c>
      <c r="O113">
        <f t="shared" si="136"/>
        <v>202983.2236444444</v>
      </c>
      <c r="P113">
        <f t="shared" si="136"/>
        <v>201813.41773333331</v>
      </c>
      <c r="Q113">
        <f t="shared" si="136"/>
        <v>200058.70886666665</v>
      </c>
      <c r="R113">
        <f t="shared" si="136"/>
        <v>198888.90295555556</v>
      </c>
      <c r="S113">
        <f t="shared" si="136"/>
        <v>198304</v>
      </c>
      <c r="T113">
        <f t="shared" si="136"/>
        <v>198304</v>
      </c>
      <c r="U113">
        <f t="shared" si="136"/>
        <v>198304</v>
      </c>
      <c r="V113">
        <f t="shared" si="136"/>
        <v>198304</v>
      </c>
      <c r="W113">
        <f t="shared" si="136"/>
        <v>198304</v>
      </c>
      <c r="X113">
        <f t="shared" si="136"/>
        <v>198304</v>
      </c>
      <c r="Y113">
        <f t="shared" si="136"/>
        <v>198304</v>
      </c>
      <c r="Z113">
        <f t="shared" si="136"/>
        <v>203689.77777777778</v>
      </c>
      <c r="AA113">
        <f t="shared" si="136"/>
        <v>214461.33333333334</v>
      </c>
      <c r="AB113">
        <f t="shared" si="136"/>
        <v>230618.66666666666</v>
      </c>
      <c r="AC113">
        <f t="shared" si="136"/>
        <v>241390.22222222222</v>
      </c>
      <c r="AD113">
        <f t="shared" si="136"/>
        <v>246776</v>
      </c>
      <c r="AE113">
        <f t="shared" si="136"/>
        <v>246776</v>
      </c>
      <c r="AF113">
        <f t="shared" si="136"/>
        <v>246776</v>
      </c>
      <c r="AG113">
        <f t="shared" si="136"/>
        <v>246776</v>
      </c>
      <c r="AH113">
        <f t="shared" si="136"/>
        <v>246776</v>
      </c>
      <c r="AI113" t="e">
        <f t="shared" si="136"/>
        <v>#DIV/0!</v>
      </c>
      <c r="AJ113" t="e">
        <f t="shared" si="136"/>
        <v>#DIV/0!</v>
      </c>
      <c r="AK113" t="e">
        <f t="shared" si="136"/>
        <v>#DIV/0!</v>
      </c>
      <c r="AL113" t="e">
        <f t="shared" si="136"/>
        <v>#DIV/0!</v>
      </c>
      <c r="AM113" t="e">
        <f t="shared" si="136"/>
        <v>#DIV/0!</v>
      </c>
      <c r="AN113" t="e">
        <f t="shared" si="136"/>
        <v>#DIV/0!</v>
      </c>
    </row>
    <row r="114" spans="1:42">
      <c r="A114" s="48">
        <v>5</v>
      </c>
      <c r="B114" s="48">
        <v>1</v>
      </c>
      <c r="C114" s="48">
        <v>1800</v>
      </c>
      <c r="F114">
        <f t="shared" ref="F114:AN114" si="137">AVERAGE(D77:F77)</f>
        <v>134303.59469999999</v>
      </c>
      <c r="G114">
        <f t="shared" si="137"/>
        <v>134303.59469999999</v>
      </c>
      <c r="H114">
        <f t="shared" si="137"/>
        <v>134303.59469999999</v>
      </c>
      <c r="I114">
        <f t="shared" si="137"/>
        <v>134303.59469999999</v>
      </c>
      <c r="J114">
        <f t="shared" si="137"/>
        <v>134303.59469999999</v>
      </c>
      <c r="K114">
        <f t="shared" si="137"/>
        <v>134303.59469999999</v>
      </c>
      <c r="L114">
        <f t="shared" si="137"/>
        <v>134303.59469999999</v>
      </c>
      <c r="M114">
        <f t="shared" si="137"/>
        <v>134303.59469999999</v>
      </c>
      <c r="N114">
        <f t="shared" si="137"/>
        <v>134303.59469999999</v>
      </c>
      <c r="O114">
        <f t="shared" si="137"/>
        <v>136254.75084444441</v>
      </c>
      <c r="P114">
        <f t="shared" si="137"/>
        <v>140157.06313333331</v>
      </c>
      <c r="Q114">
        <f t="shared" si="137"/>
        <v>146010.53156666667</v>
      </c>
      <c r="R114">
        <f t="shared" si="137"/>
        <v>149912.84385555555</v>
      </c>
      <c r="S114">
        <f t="shared" si="137"/>
        <v>151864</v>
      </c>
      <c r="T114">
        <f t="shared" si="137"/>
        <v>151864</v>
      </c>
      <c r="U114">
        <f t="shared" si="137"/>
        <v>151864</v>
      </c>
      <c r="V114">
        <f t="shared" si="137"/>
        <v>151864</v>
      </c>
      <c r="W114">
        <f t="shared" si="137"/>
        <v>151864</v>
      </c>
      <c r="X114">
        <f t="shared" si="137"/>
        <v>151864</v>
      </c>
      <c r="Y114">
        <f t="shared" si="137"/>
        <v>151864</v>
      </c>
      <c r="Z114">
        <f t="shared" si="137"/>
        <v>161624.33333333334</v>
      </c>
      <c r="AA114">
        <f t="shared" si="137"/>
        <v>181145</v>
      </c>
      <c r="AB114">
        <f t="shared" si="137"/>
        <v>210426</v>
      </c>
      <c r="AC114">
        <f t="shared" si="137"/>
        <v>229946.66666666666</v>
      </c>
      <c r="AD114">
        <f t="shared" si="137"/>
        <v>239707</v>
      </c>
      <c r="AE114">
        <f t="shared" si="137"/>
        <v>239707</v>
      </c>
      <c r="AF114">
        <f t="shared" si="137"/>
        <v>239707</v>
      </c>
      <c r="AG114">
        <f t="shared" si="137"/>
        <v>239707</v>
      </c>
      <c r="AH114">
        <f t="shared" si="137"/>
        <v>239707</v>
      </c>
      <c r="AI114" t="e">
        <f t="shared" si="137"/>
        <v>#DIV/0!</v>
      </c>
      <c r="AJ114" t="e">
        <f t="shared" si="137"/>
        <v>#DIV/0!</v>
      </c>
      <c r="AK114" t="e">
        <f t="shared" si="137"/>
        <v>#DIV/0!</v>
      </c>
      <c r="AL114" t="e">
        <f t="shared" si="137"/>
        <v>#DIV/0!</v>
      </c>
      <c r="AM114" t="e">
        <f t="shared" si="137"/>
        <v>#DIV/0!</v>
      </c>
      <c r="AN114" t="e">
        <f t="shared" si="137"/>
        <v>#DIV/0!</v>
      </c>
    </row>
    <row r="115" spans="1:42">
      <c r="A115" s="49">
        <v>5</v>
      </c>
      <c r="B115" s="49">
        <v>2</v>
      </c>
      <c r="C115" s="49">
        <v>1800</v>
      </c>
      <c r="F115">
        <f t="shared" ref="F115:AN115" si="138">AVERAGE(D78:F78)</f>
        <v>47041.731399999997</v>
      </c>
      <c r="G115">
        <f t="shared" si="138"/>
        <v>47041.731399999997</v>
      </c>
      <c r="H115">
        <f t="shared" si="138"/>
        <v>47041.731399999997</v>
      </c>
      <c r="I115">
        <f t="shared" si="138"/>
        <v>47041.731399999997</v>
      </c>
      <c r="J115">
        <f t="shared" si="138"/>
        <v>47041.731399999997</v>
      </c>
      <c r="K115">
        <f t="shared" si="138"/>
        <v>47041.731399999997</v>
      </c>
      <c r="L115">
        <f t="shared" si="138"/>
        <v>47041.731399999997</v>
      </c>
      <c r="M115">
        <f t="shared" si="138"/>
        <v>47041.731399999997</v>
      </c>
      <c r="N115">
        <f t="shared" si="138"/>
        <v>47041.731399999997</v>
      </c>
      <c r="O115">
        <f t="shared" si="138"/>
        <v>49511.983466666657</v>
      </c>
      <c r="P115">
        <f t="shared" si="138"/>
        <v>54452.487599999993</v>
      </c>
      <c r="Q115">
        <f t="shared" si="138"/>
        <v>61863.243799999997</v>
      </c>
      <c r="R115">
        <f t="shared" si="138"/>
        <v>66803.747933333332</v>
      </c>
      <c r="S115">
        <f t="shared" si="138"/>
        <v>69274</v>
      </c>
      <c r="T115">
        <f t="shared" si="138"/>
        <v>69274</v>
      </c>
      <c r="U115">
        <f t="shared" si="138"/>
        <v>69274</v>
      </c>
      <c r="V115">
        <f t="shared" si="138"/>
        <v>69274</v>
      </c>
      <c r="W115">
        <f t="shared" si="138"/>
        <v>69274</v>
      </c>
      <c r="X115">
        <f t="shared" si="138"/>
        <v>69274</v>
      </c>
      <c r="Y115">
        <f t="shared" si="138"/>
        <v>69274</v>
      </c>
      <c r="Z115">
        <f t="shared" si="138"/>
        <v>65521.111111111117</v>
      </c>
      <c r="AA115">
        <f t="shared" si="138"/>
        <v>58015.333333333336</v>
      </c>
      <c r="AB115">
        <f t="shared" si="138"/>
        <v>46756.666666666664</v>
      </c>
      <c r="AC115">
        <f t="shared" si="138"/>
        <v>39250.888888888883</v>
      </c>
      <c r="AD115">
        <f t="shared" si="138"/>
        <v>35498</v>
      </c>
      <c r="AE115">
        <f t="shared" si="138"/>
        <v>35498</v>
      </c>
      <c r="AF115">
        <f t="shared" si="138"/>
        <v>35498</v>
      </c>
      <c r="AG115">
        <f t="shared" si="138"/>
        <v>35498</v>
      </c>
      <c r="AH115">
        <f t="shared" si="138"/>
        <v>35498</v>
      </c>
      <c r="AI115" t="e">
        <f t="shared" si="138"/>
        <v>#DIV/0!</v>
      </c>
      <c r="AJ115" t="e">
        <f t="shared" si="138"/>
        <v>#DIV/0!</v>
      </c>
      <c r="AK115" t="e">
        <f t="shared" si="138"/>
        <v>#DIV/0!</v>
      </c>
      <c r="AL115" t="e">
        <f t="shared" si="138"/>
        <v>#DIV/0!</v>
      </c>
      <c r="AM115" t="e">
        <f t="shared" si="138"/>
        <v>#DIV/0!</v>
      </c>
      <c r="AN115" t="e">
        <f t="shared" si="138"/>
        <v>#DIV/0!</v>
      </c>
    </row>
    <row r="119" spans="1:42">
      <c r="A119" s="66" t="s">
        <v>105</v>
      </c>
      <c r="B119" s="66"/>
      <c r="C119" s="66"/>
      <c r="D119" s="66"/>
      <c r="E119" s="66"/>
      <c r="F119" s="66"/>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row>
    <row r="120" spans="1:42" ht="13.5" customHeight="1"/>
    <row r="121" spans="1:42">
      <c r="B121" s="2" t="s">
        <v>1</v>
      </c>
      <c r="C121" s="1" t="s">
        <v>2</v>
      </c>
      <c r="D121" s="85">
        <v>1984</v>
      </c>
      <c r="E121" s="86">
        <v>1985</v>
      </c>
      <c r="F121" s="85">
        <v>1986</v>
      </c>
      <c r="G121" s="86">
        <v>1987</v>
      </c>
      <c r="H121" s="85">
        <v>1988</v>
      </c>
      <c r="I121" s="86">
        <v>1989</v>
      </c>
      <c r="J121" s="85">
        <v>1990</v>
      </c>
      <c r="K121" s="86">
        <v>1991</v>
      </c>
      <c r="L121" s="85">
        <v>1992</v>
      </c>
      <c r="M121" s="86">
        <v>1993</v>
      </c>
      <c r="N121" s="85">
        <v>1994</v>
      </c>
      <c r="O121" s="86">
        <v>1995</v>
      </c>
      <c r="P121" s="85">
        <v>1996</v>
      </c>
      <c r="Q121" s="86">
        <v>1997</v>
      </c>
      <c r="R121" s="85">
        <v>1998</v>
      </c>
      <c r="S121" s="86">
        <v>1999</v>
      </c>
      <c r="T121" s="85">
        <v>2000</v>
      </c>
      <c r="U121" s="86">
        <v>2001</v>
      </c>
      <c r="V121" s="85">
        <v>2002</v>
      </c>
      <c r="W121" s="86">
        <v>2003</v>
      </c>
      <c r="X121" s="85">
        <v>2004</v>
      </c>
      <c r="Y121" s="86">
        <v>2005</v>
      </c>
      <c r="Z121" s="85">
        <v>2006</v>
      </c>
      <c r="AA121" s="86">
        <v>2007</v>
      </c>
      <c r="AB121" s="85">
        <v>2008</v>
      </c>
      <c r="AC121" s="86">
        <v>2009</v>
      </c>
      <c r="AD121" s="85">
        <v>2010</v>
      </c>
      <c r="AE121" s="86">
        <v>2011</v>
      </c>
      <c r="AF121" s="86">
        <v>2012</v>
      </c>
      <c r="AG121" s="85">
        <v>2013</v>
      </c>
      <c r="AH121" s="86">
        <v>2014</v>
      </c>
      <c r="AI121" s="86">
        <v>2015</v>
      </c>
      <c r="AJ121" s="85">
        <v>2016</v>
      </c>
      <c r="AK121" s="86">
        <v>2017</v>
      </c>
      <c r="AL121" s="86">
        <v>2018</v>
      </c>
      <c r="AM121" s="85">
        <v>2019</v>
      </c>
      <c r="AN121" s="86">
        <v>2020</v>
      </c>
      <c r="AO121" s="86"/>
      <c r="AP121" s="86"/>
    </row>
    <row r="122" spans="1:42">
      <c r="A122" s="48">
        <v>1</v>
      </c>
      <c r="B122" s="48">
        <v>1</v>
      </c>
      <c r="C122" s="48">
        <v>600</v>
      </c>
      <c r="D122">
        <f>$L7</f>
        <v>2.1272189306994043</v>
      </c>
      <c r="E122">
        <f t="shared" ref="E122:N122" si="139">$L7</f>
        <v>2.1272189306994043</v>
      </c>
      <c r="F122">
        <f t="shared" si="139"/>
        <v>2.1272189306994043</v>
      </c>
      <c r="G122">
        <f t="shared" si="139"/>
        <v>2.1272189306994043</v>
      </c>
      <c r="H122">
        <f t="shared" si="139"/>
        <v>2.1272189306994043</v>
      </c>
      <c r="I122">
        <f t="shared" si="139"/>
        <v>2.1272189306994043</v>
      </c>
      <c r="J122">
        <f t="shared" si="139"/>
        <v>2.1272189306994043</v>
      </c>
      <c r="K122">
        <f t="shared" si="139"/>
        <v>2.1272189306994043</v>
      </c>
      <c r="L122">
        <f t="shared" si="139"/>
        <v>2.1272189306994043</v>
      </c>
      <c r="M122">
        <f t="shared" si="139"/>
        <v>2.1272189306994043</v>
      </c>
      <c r="N122">
        <f t="shared" si="139"/>
        <v>2.1272189306994043</v>
      </c>
      <c r="O122">
        <f>AVERAGE(L7,L7,M7)</f>
        <v>2.1721895789670458</v>
      </c>
      <c r="P122">
        <f>AVERAGE(L7,M7,M7)</f>
        <v>2.2171602272346878</v>
      </c>
      <c r="Q122">
        <f t="shared" ref="Q122:X122" si="140">$M7</f>
        <v>2.2621308755023293</v>
      </c>
      <c r="R122">
        <f t="shared" si="140"/>
        <v>2.2621308755023293</v>
      </c>
      <c r="S122">
        <f t="shared" si="140"/>
        <v>2.2621308755023293</v>
      </c>
      <c r="T122">
        <f t="shared" si="140"/>
        <v>2.2621308755023293</v>
      </c>
      <c r="U122">
        <f t="shared" si="140"/>
        <v>2.2621308755023293</v>
      </c>
      <c r="V122">
        <f t="shared" si="140"/>
        <v>2.2621308755023293</v>
      </c>
      <c r="W122">
        <f t="shared" si="140"/>
        <v>2.2621308755023293</v>
      </c>
      <c r="X122">
        <f t="shared" si="140"/>
        <v>2.2621308755023293</v>
      </c>
      <c r="Y122">
        <f>$M7</f>
        <v>2.2621308755023293</v>
      </c>
      <c r="Z122">
        <f>AVERAGE(M7,M7,N7)</f>
        <v>2.1989205836682193</v>
      </c>
      <c r="AA122">
        <f>AVERAGE(M7,N7,N7)</f>
        <v>2.1357102918341098</v>
      </c>
      <c r="AB122" s="8">
        <f>N7</f>
        <v>2.0724999999999998</v>
      </c>
      <c r="AC122" s="8">
        <f>N7</f>
        <v>2.0724999999999998</v>
      </c>
      <c r="AD122" s="8">
        <f>N7</f>
        <v>2.0724999999999998</v>
      </c>
      <c r="AE122" s="8">
        <f>N7</f>
        <v>2.0724999999999998</v>
      </c>
      <c r="AF122" s="8">
        <f>N7</f>
        <v>2.0724999999999998</v>
      </c>
    </row>
    <row r="123" spans="1:42">
      <c r="A123" s="49">
        <v>1</v>
      </c>
      <c r="B123" s="49">
        <v>2</v>
      </c>
      <c r="C123" s="49">
        <v>600</v>
      </c>
      <c r="D123">
        <f t="shared" ref="D123:N123" si="141">$L8</f>
        <v>5.0795310293117923</v>
      </c>
      <c r="E123">
        <f t="shared" si="141"/>
        <v>5.0795310293117923</v>
      </c>
      <c r="F123">
        <f t="shared" si="141"/>
        <v>5.0795310293117923</v>
      </c>
      <c r="G123">
        <f t="shared" si="141"/>
        <v>5.0795310293117923</v>
      </c>
      <c r="H123">
        <f t="shared" si="141"/>
        <v>5.0795310293117923</v>
      </c>
      <c r="I123">
        <f t="shared" si="141"/>
        <v>5.0795310293117923</v>
      </c>
      <c r="J123">
        <f t="shared" si="141"/>
        <v>5.0795310293117923</v>
      </c>
      <c r="K123">
        <f t="shared" si="141"/>
        <v>5.0795310293117923</v>
      </c>
      <c r="L123">
        <f t="shared" si="141"/>
        <v>5.0795310293117923</v>
      </c>
      <c r="M123">
        <f t="shared" si="141"/>
        <v>5.0795310293117923</v>
      </c>
      <c r="N123">
        <f t="shared" si="141"/>
        <v>5.0795310293117923</v>
      </c>
      <c r="O123">
        <f t="shared" ref="O123:O155" si="142">AVERAGE(L8,L8,M8)</f>
        <v>4.8786599688517631</v>
      </c>
      <c r="P123">
        <f t="shared" ref="P123:P155" si="143">AVERAGE(L8,M8,M8)</f>
        <v>4.677788908391733</v>
      </c>
      <c r="Q123">
        <f t="shared" ref="Q123:Y123" si="144">$M8</f>
        <v>4.4769178479317029</v>
      </c>
      <c r="R123">
        <f t="shared" si="144"/>
        <v>4.4769178479317029</v>
      </c>
      <c r="S123">
        <f t="shared" si="144"/>
        <v>4.4769178479317029</v>
      </c>
      <c r="T123">
        <f t="shared" si="144"/>
        <v>4.4769178479317029</v>
      </c>
      <c r="U123">
        <f t="shared" si="144"/>
        <v>4.4769178479317029</v>
      </c>
      <c r="V123">
        <f t="shared" si="144"/>
        <v>4.4769178479317029</v>
      </c>
      <c r="W123">
        <f t="shared" si="144"/>
        <v>4.4769178479317029</v>
      </c>
      <c r="X123">
        <f t="shared" si="144"/>
        <v>4.4769178479317029</v>
      </c>
      <c r="Y123">
        <f t="shared" si="144"/>
        <v>4.4769178479317029</v>
      </c>
      <c r="Z123">
        <f t="shared" ref="Z123:Z155" si="145">AVERAGE(M8,M8,N8)</f>
        <v>4.4427118986211349</v>
      </c>
      <c r="AA123">
        <f t="shared" ref="AA123:AA155" si="146">AVERAGE(M8,N8,N8)</f>
        <v>4.4085059493105678</v>
      </c>
      <c r="AB123" s="8">
        <f t="shared" ref="AB123:AB155" si="147">N8</f>
        <v>4.3742999999999999</v>
      </c>
      <c r="AC123" s="8">
        <f t="shared" ref="AC123:AC155" si="148">N8</f>
        <v>4.3742999999999999</v>
      </c>
      <c r="AD123" s="8">
        <f t="shared" ref="AD123:AD155" si="149">N8</f>
        <v>4.3742999999999999</v>
      </c>
      <c r="AE123" s="8">
        <f t="shared" ref="AE123:AE155" si="150">N8</f>
        <v>4.3742999999999999</v>
      </c>
      <c r="AF123" s="8">
        <f t="shared" ref="AF123:AF155" si="151">N8</f>
        <v>4.3742999999999999</v>
      </c>
    </row>
    <row r="124" spans="1:42">
      <c r="A124" s="48">
        <v>1</v>
      </c>
      <c r="B124" s="48">
        <v>1</v>
      </c>
      <c r="C124" s="48">
        <v>1200</v>
      </c>
      <c r="D124">
        <f t="shared" ref="D124:N124" si="152">$L9</f>
        <v>3.1484584741556763</v>
      </c>
      <c r="E124">
        <f t="shared" si="152"/>
        <v>3.1484584741556763</v>
      </c>
      <c r="F124">
        <f t="shared" si="152"/>
        <v>3.1484584741556763</v>
      </c>
      <c r="G124">
        <f t="shared" si="152"/>
        <v>3.1484584741556763</v>
      </c>
      <c r="H124">
        <f t="shared" si="152"/>
        <v>3.1484584741556763</v>
      </c>
      <c r="I124">
        <f t="shared" si="152"/>
        <v>3.1484584741556763</v>
      </c>
      <c r="J124">
        <f t="shared" si="152"/>
        <v>3.1484584741556763</v>
      </c>
      <c r="K124">
        <f t="shared" si="152"/>
        <v>3.1484584741556763</v>
      </c>
      <c r="L124">
        <f t="shared" si="152"/>
        <v>3.1484584741556763</v>
      </c>
      <c r="M124">
        <f t="shared" si="152"/>
        <v>3.1484584741556763</v>
      </c>
      <c r="N124">
        <f t="shared" si="152"/>
        <v>3.1484584741556763</v>
      </c>
      <c r="O124">
        <f t="shared" si="142"/>
        <v>3.1537554510644461</v>
      </c>
      <c r="P124">
        <f t="shared" si="143"/>
        <v>3.1590524279732155</v>
      </c>
      <c r="Q124">
        <f t="shared" ref="Q124:Y124" si="153">$M9</f>
        <v>3.1643494048819849</v>
      </c>
      <c r="R124">
        <f t="shared" si="153"/>
        <v>3.1643494048819849</v>
      </c>
      <c r="S124">
        <f t="shared" si="153"/>
        <v>3.1643494048819849</v>
      </c>
      <c r="T124">
        <f t="shared" si="153"/>
        <v>3.1643494048819849</v>
      </c>
      <c r="U124">
        <f t="shared" si="153"/>
        <v>3.1643494048819849</v>
      </c>
      <c r="V124">
        <f t="shared" si="153"/>
        <v>3.1643494048819849</v>
      </c>
      <c r="W124">
        <f t="shared" si="153"/>
        <v>3.1643494048819849</v>
      </c>
      <c r="X124">
        <f t="shared" si="153"/>
        <v>3.1643494048819849</v>
      </c>
      <c r="Y124">
        <f t="shared" si="153"/>
        <v>3.1643494048819849</v>
      </c>
      <c r="Z124">
        <f t="shared" si="145"/>
        <v>3.3109662699213231</v>
      </c>
      <c r="AA124">
        <f t="shared" si="146"/>
        <v>3.4575831349606614</v>
      </c>
      <c r="AB124" s="8">
        <f t="shared" si="147"/>
        <v>3.6042000000000001</v>
      </c>
      <c r="AC124" s="8">
        <f t="shared" si="148"/>
        <v>3.6042000000000001</v>
      </c>
      <c r="AD124" s="8">
        <f t="shared" si="149"/>
        <v>3.6042000000000001</v>
      </c>
      <c r="AE124" s="8">
        <f t="shared" si="150"/>
        <v>3.6042000000000001</v>
      </c>
      <c r="AF124" s="8">
        <f t="shared" si="151"/>
        <v>3.6042000000000001</v>
      </c>
    </row>
    <row r="125" spans="1:42">
      <c r="A125" s="49">
        <v>1</v>
      </c>
      <c r="B125" s="49">
        <v>2</v>
      </c>
      <c r="C125" s="49">
        <v>1200</v>
      </c>
      <c r="D125">
        <f t="shared" ref="D125:N125" si="154">$L10</f>
        <v>3.2720143415046903</v>
      </c>
      <c r="E125">
        <f t="shared" si="154"/>
        <v>3.2720143415046903</v>
      </c>
      <c r="F125">
        <f t="shared" si="154"/>
        <v>3.2720143415046903</v>
      </c>
      <c r="G125">
        <f t="shared" si="154"/>
        <v>3.2720143415046903</v>
      </c>
      <c r="H125">
        <f t="shared" si="154"/>
        <v>3.2720143415046903</v>
      </c>
      <c r="I125">
        <f t="shared" si="154"/>
        <v>3.2720143415046903</v>
      </c>
      <c r="J125">
        <f t="shared" si="154"/>
        <v>3.2720143415046903</v>
      </c>
      <c r="K125">
        <f t="shared" si="154"/>
        <v>3.2720143415046903</v>
      </c>
      <c r="L125">
        <f t="shared" si="154"/>
        <v>3.2720143415046903</v>
      </c>
      <c r="M125">
        <f t="shared" si="154"/>
        <v>3.2720143415046903</v>
      </c>
      <c r="N125">
        <f t="shared" si="154"/>
        <v>3.2720143415046903</v>
      </c>
      <c r="O125">
        <f t="shared" si="142"/>
        <v>3.1513812239713199</v>
      </c>
      <c r="P125">
        <f t="shared" si="143"/>
        <v>3.0307481064379496</v>
      </c>
      <c r="Q125">
        <f t="shared" ref="Q125:Y125" si="155">$M10</f>
        <v>2.9101149889045792</v>
      </c>
      <c r="R125">
        <f t="shared" si="155"/>
        <v>2.9101149889045792</v>
      </c>
      <c r="S125">
        <f t="shared" si="155"/>
        <v>2.9101149889045792</v>
      </c>
      <c r="T125">
        <f t="shared" si="155"/>
        <v>2.9101149889045792</v>
      </c>
      <c r="U125">
        <f t="shared" si="155"/>
        <v>2.9101149889045792</v>
      </c>
      <c r="V125">
        <f t="shared" si="155"/>
        <v>2.9101149889045792</v>
      </c>
      <c r="W125">
        <f t="shared" si="155"/>
        <v>2.9101149889045792</v>
      </c>
      <c r="X125">
        <f t="shared" si="155"/>
        <v>2.9101149889045792</v>
      </c>
      <c r="Y125">
        <f t="shared" si="155"/>
        <v>2.9101149889045792</v>
      </c>
      <c r="Z125">
        <f t="shared" si="145"/>
        <v>2.9462766592697194</v>
      </c>
      <c r="AA125">
        <f t="shared" si="146"/>
        <v>2.98243832963486</v>
      </c>
      <c r="AB125" s="8">
        <f t="shared" si="147"/>
        <v>3.0186000000000002</v>
      </c>
      <c r="AC125" s="8">
        <f t="shared" si="148"/>
        <v>3.0186000000000002</v>
      </c>
      <c r="AD125" s="8">
        <f t="shared" si="149"/>
        <v>3.0186000000000002</v>
      </c>
      <c r="AE125" s="8">
        <f t="shared" si="150"/>
        <v>3.0186000000000002</v>
      </c>
      <c r="AF125" s="8">
        <f t="shared" si="151"/>
        <v>3.0186000000000002</v>
      </c>
    </row>
    <row r="126" spans="1:42">
      <c r="A126" s="48">
        <v>1</v>
      </c>
      <c r="B126" s="48">
        <v>1</v>
      </c>
      <c r="C126" s="48">
        <v>1800</v>
      </c>
      <c r="D126">
        <f t="shared" ref="D126:N126" si="156">$L11</f>
        <v>2.6839344766817108</v>
      </c>
      <c r="E126">
        <f t="shared" si="156"/>
        <v>2.6839344766817108</v>
      </c>
      <c r="F126">
        <f t="shared" si="156"/>
        <v>2.6839344766817108</v>
      </c>
      <c r="G126">
        <f t="shared" si="156"/>
        <v>2.6839344766817108</v>
      </c>
      <c r="H126">
        <f t="shared" si="156"/>
        <v>2.6839344766817108</v>
      </c>
      <c r="I126">
        <f t="shared" si="156"/>
        <v>2.6839344766817108</v>
      </c>
      <c r="J126">
        <f t="shared" si="156"/>
        <v>2.6839344766817108</v>
      </c>
      <c r="K126">
        <f t="shared" si="156"/>
        <v>2.6839344766817108</v>
      </c>
      <c r="L126">
        <f t="shared" si="156"/>
        <v>2.6839344766817108</v>
      </c>
      <c r="M126">
        <f t="shared" si="156"/>
        <v>2.6839344766817108</v>
      </c>
      <c r="N126">
        <f t="shared" si="156"/>
        <v>2.6839344766817108</v>
      </c>
      <c r="O126">
        <f t="shared" si="142"/>
        <v>2.6779849274243106</v>
      </c>
      <c r="P126">
        <f t="shared" si="143"/>
        <v>2.6720353781669108</v>
      </c>
      <c r="Q126">
        <f t="shared" ref="Q126:Y126" si="157">$M11</f>
        <v>2.6660858289095111</v>
      </c>
      <c r="R126">
        <f t="shared" si="157"/>
        <v>2.6660858289095111</v>
      </c>
      <c r="S126">
        <f t="shared" si="157"/>
        <v>2.6660858289095111</v>
      </c>
      <c r="T126">
        <f t="shared" si="157"/>
        <v>2.6660858289095111</v>
      </c>
      <c r="U126">
        <f t="shared" si="157"/>
        <v>2.6660858289095111</v>
      </c>
      <c r="V126">
        <f t="shared" si="157"/>
        <v>2.6660858289095111</v>
      </c>
      <c r="W126">
        <f t="shared" si="157"/>
        <v>2.6660858289095111</v>
      </c>
      <c r="X126">
        <f t="shared" si="157"/>
        <v>2.6660858289095111</v>
      </c>
      <c r="Y126">
        <f t="shared" si="157"/>
        <v>2.6660858289095111</v>
      </c>
      <c r="Z126">
        <f t="shared" si="145"/>
        <v>2.8902238859396738</v>
      </c>
      <c r="AA126">
        <f t="shared" si="146"/>
        <v>3.1143619429698366</v>
      </c>
      <c r="AB126" s="8">
        <f t="shared" si="147"/>
        <v>3.3384999999999998</v>
      </c>
      <c r="AC126" s="8">
        <f t="shared" si="148"/>
        <v>3.3384999999999998</v>
      </c>
      <c r="AD126" s="8">
        <f t="shared" si="149"/>
        <v>3.3384999999999998</v>
      </c>
      <c r="AE126" s="8">
        <f t="shared" si="150"/>
        <v>3.3384999999999998</v>
      </c>
      <c r="AF126" s="8">
        <f t="shared" si="151"/>
        <v>3.3384999999999998</v>
      </c>
    </row>
    <row r="127" spans="1:42">
      <c r="A127" s="49">
        <v>1</v>
      </c>
      <c r="B127" s="49">
        <v>2</v>
      </c>
      <c r="C127" s="49">
        <v>1800</v>
      </c>
      <c r="D127">
        <f t="shared" ref="D127:N127" si="158">$L12</f>
        <v>1.2243295465291211</v>
      </c>
      <c r="E127">
        <f t="shared" si="158"/>
        <v>1.2243295465291211</v>
      </c>
      <c r="F127">
        <f t="shared" si="158"/>
        <v>1.2243295465291211</v>
      </c>
      <c r="G127">
        <f t="shared" si="158"/>
        <v>1.2243295465291211</v>
      </c>
      <c r="H127">
        <f t="shared" si="158"/>
        <v>1.2243295465291211</v>
      </c>
      <c r="I127">
        <f t="shared" si="158"/>
        <v>1.2243295465291211</v>
      </c>
      <c r="J127">
        <f t="shared" si="158"/>
        <v>1.2243295465291211</v>
      </c>
      <c r="K127">
        <f t="shared" si="158"/>
        <v>1.2243295465291211</v>
      </c>
      <c r="L127">
        <f t="shared" si="158"/>
        <v>1.2243295465291211</v>
      </c>
      <c r="M127">
        <f t="shared" si="158"/>
        <v>1.2243295465291211</v>
      </c>
      <c r="N127">
        <f t="shared" si="158"/>
        <v>1.2243295465291211</v>
      </c>
      <c r="O127">
        <f t="shared" si="142"/>
        <v>1.1278188926179336</v>
      </c>
      <c r="P127">
        <f t="shared" si="143"/>
        <v>1.0313082387067463</v>
      </c>
      <c r="Q127">
        <f t="shared" ref="Q127:Y127" si="159">$M12</f>
        <v>0.93479758479555863</v>
      </c>
      <c r="R127">
        <f t="shared" si="159"/>
        <v>0.93479758479555863</v>
      </c>
      <c r="S127">
        <f t="shared" si="159"/>
        <v>0.93479758479555863</v>
      </c>
      <c r="T127">
        <f t="shared" si="159"/>
        <v>0.93479758479555863</v>
      </c>
      <c r="U127">
        <f t="shared" si="159"/>
        <v>0.93479758479555863</v>
      </c>
      <c r="V127">
        <f t="shared" si="159"/>
        <v>0.93479758479555863</v>
      </c>
      <c r="W127">
        <f t="shared" si="159"/>
        <v>0.93479758479555863</v>
      </c>
      <c r="X127">
        <f t="shared" si="159"/>
        <v>0.93479758479555863</v>
      </c>
      <c r="Y127">
        <f t="shared" si="159"/>
        <v>0.93479758479555863</v>
      </c>
      <c r="Z127">
        <f t="shared" si="145"/>
        <v>0.86573172319703906</v>
      </c>
      <c r="AA127">
        <f t="shared" si="146"/>
        <v>0.7966658615985196</v>
      </c>
      <c r="AB127" s="8">
        <f t="shared" si="147"/>
        <v>0.72760000000000002</v>
      </c>
      <c r="AC127" s="8">
        <f t="shared" si="148"/>
        <v>0.72760000000000002</v>
      </c>
      <c r="AD127" s="8">
        <f t="shared" si="149"/>
        <v>0.72760000000000002</v>
      </c>
      <c r="AE127" s="8">
        <f t="shared" si="150"/>
        <v>0.72760000000000002</v>
      </c>
      <c r="AF127" s="8">
        <f t="shared" si="151"/>
        <v>0.72760000000000002</v>
      </c>
    </row>
    <row r="128" spans="1:42">
      <c r="A128" s="48">
        <v>2</v>
      </c>
      <c r="B128" s="48">
        <v>1</v>
      </c>
      <c r="C128" s="48">
        <v>600</v>
      </c>
      <c r="D128">
        <f t="shared" ref="D128:N128" si="160">$L13</f>
        <v>4.5096950961661895</v>
      </c>
      <c r="E128">
        <f t="shared" si="160"/>
        <v>4.5096950961661895</v>
      </c>
      <c r="F128">
        <f t="shared" si="160"/>
        <v>4.5096950961661895</v>
      </c>
      <c r="G128">
        <f t="shared" si="160"/>
        <v>4.5096950961661895</v>
      </c>
      <c r="H128">
        <f t="shared" si="160"/>
        <v>4.5096950961661895</v>
      </c>
      <c r="I128">
        <f t="shared" si="160"/>
        <v>4.5096950961661895</v>
      </c>
      <c r="J128">
        <f t="shared" si="160"/>
        <v>4.5096950961661895</v>
      </c>
      <c r="K128">
        <f t="shared" si="160"/>
        <v>4.5096950961661895</v>
      </c>
      <c r="L128">
        <f t="shared" si="160"/>
        <v>4.5096950961661895</v>
      </c>
      <c r="M128">
        <f t="shared" si="160"/>
        <v>4.5096950961661895</v>
      </c>
      <c r="N128">
        <f t="shared" si="160"/>
        <v>4.5096950961661895</v>
      </c>
      <c r="O128">
        <f t="shared" si="142"/>
        <v>4.4110396745944085</v>
      </c>
      <c r="P128">
        <f t="shared" si="143"/>
        <v>4.3123842530226275</v>
      </c>
      <c r="Q128">
        <f t="shared" ref="Q128:Y128" si="161">$M13</f>
        <v>4.2137288314508465</v>
      </c>
      <c r="R128">
        <f t="shared" si="161"/>
        <v>4.2137288314508465</v>
      </c>
      <c r="S128">
        <f t="shared" si="161"/>
        <v>4.2137288314508465</v>
      </c>
      <c r="T128">
        <f t="shared" si="161"/>
        <v>4.2137288314508465</v>
      </c>
      <c r="U128">
        <f t="shared" si="161"/>
        <v>4.2137288314508465</v>
      </c>
      <c r="V128">
        <f t="shared" si="161"/>
        <v>4.2137288314508465</v>
      </c>
      <c r="W128">
        <f t="shared" si="161"/>
        <v>4.2137288314508465</v>
      </c>
      <c r="X128">
        <f t="shared" si="161"/>
        <v>4.2137288314508465</v>
      </c>
      <c r="Y128">
        <f t="shared" si="161"/>
        <v>4.2137288314508465</v>
      </c>
      <c r="Z128">
        <f t="shared" si="145"/>
        <v>4.1181858876338975</v>
      </c>
      <c r="AA128">
        <f t="shared" si="146"/>
        <v>4.0226429438169484</v>
      </c>
      <c r="AB128" s="8">
        <f t="shared" si="147"/>
        <v>3.9270999999999998</v>
      </c>
      <c r="AC128" s="8">
        <f t="shared" si="148"/>
        <v>3.9270999999999998</v>
      </c>
      <c r="AD128" s="8">
        <f t="shared" si="149"/>
        <v>3.9270999999999998</v>
      </c>
      <c r="AE128" s="8">
        <f t="shared" si="150"/>
        <v>3.9270999999999998</v>
      </c>
      <c r="AF128" s="8">
        <f t="shared" si="151"/>
        <v>3.9270999999999998</v>
      </c>
    </row>
    <row r="129" spans="1:32">
      <c r="A129" s="49">
        <v>2</v>
      </c>
      <c r="B129" s="49">
        <v>2</v>
      </c>
      <c r="C129" s="49">
        <v>600</v>
      </c>
      <c r="D129">
        <f t="shared" ref="D129:N129" si="162">$L14</f>
        <v>4.7522693249865959</v>
      </c>
      <c r="E129">
        <f t="shared" si="162"/>
        <v>4.7522693249865959</v>
      </c>
      <c r="F129">
        <f t="shared" si="162"/>
        <v>4.7522693249865959</v>
      </c>
      <c r="G129">
        <f t="shared" si="162"/>
        <v>4.7522693249865959</v>
      </c>
      <c r="H129">
        <f t="shared" si="162"/>
        <v>4.7522693249865959</v>
      </c>
      <c r="I129">
        <f t="shared" si="162"/>
        <v>4.7522693249865959</v>
      </c>
      <c r="J129">
        <f t="shared" si="162"/>
        <v>4.7522693249865959</v>
      </c>
      <c r="K129">
        <f t="shared" si="162"/>
        <v>4.7522693249865959</v>
      </c>
      <c r="L129">
        <f t="shared" si="162"/>
        <v>4.7522693249865959</v>
      </c>
      <c r="M129">
        <f t="shared" si="162"/>
        <v>4.7522693249865959</v>
      </c>
      <c r="N129">
        <f t="shared" si="162"/>
        <v>4.7522693249865959</v>
      </c>
      <c r="O129">
        <f t="shared" si="142"/>
        <v>4.790294871773118</v>
      </c>
      <c r="P129">
        <f t="shared" si="143"/>
        <v>4.8283204185596391</v>
      </c>
      <c r="Q129">
        <f t="shared" ref="Q129:Y129" si="163">$M14</f>
        <v>4.8663459653461612</v>
      </c>
      <c r="R129">
        <f t="shared" si="163"/>
        <v>4.8663459653461612</v>
      </c>
      <c r="S129">
        <f t="shared" si="163"/>
        <v>4.8663459653461612</v>
      </c>
      <c r="T129">
        <f t="shared" si="163"/>
        <v>4.8663459653461612</v>
      </c>
      <c r="U129">
        <f t="shared" si="163"/>
        <v>4.8663459653461612</v>
      </c>
      <c r="V129">
        <f t="shared" si="163"/>
        <v>4.8663459653461612</v>
      </c>
      <c r="W129">
        <f t="shared" si="163"/>
        <v>4.8663459653461612</v>
      </c>
      <c r="X129">
        <f t="shared" si="163"/>
        <v>4.8663459653461612</v>
      </c>
      <c r="Y129">
        <f t="shared" si="163"/>
        <v>4.8663459653461612</v>
      </c>
      <c r="Z129">
        <f t="shared" si="145"/>
        <v>5.0221973102307738</v>
      </c>
      <c r="AA129">
        <f t="shared" si="146"/>
        <v>5.1780486551153873</v>
      </c>
      <c r="AB129" s="8">
        <f t="shared" si="147"/>
        <v>5.3338999999999999</v>
      </c>
      <c r="AC129" s="8">
        <f t="shared" si="148"/>
        <v>5.3338999999999999</v>
      </c>
      <c r="AD129" s="8">
        <f t="shared" si="149"/>
        <v>5.3338999999999999</v>
      </c>
      <c r="AE129" s="8">
        <f t="shared" si="150"/>
        <v>5.3338999999999999</v>
      </c>
      <c r="AF129" s="8">
        <f t="shared" si="151"/>
        <v>5.3338999999999999</v>
      </c>
    </row>
    <row r="130" spans="1:32">
      <c r="A130" s="48">
        <v>2</v>
      </c>
      <c r="B130" s="48">
        <v>1</v>
      </c>
      <c r="C130" s="48">
        <v>1200</v>
      </c>
      <c r="D130">
        <f t="shared" ref="D130:N130" si="164">$L15</f>
        <v>5.2853863506549281</v>
      </c>
      <c r="E130">
        <f t="shared" si="164"/>
        <v>5.2853863506549281</v>
      </c>
      <c r="F130">
        <f t="shared" si="164"/>
        <v>5.2853863506549281</v>
      </c>
      <c r="G130">
        <f t="shared" si="164"/>
        <v>5.2853863506549281</v>
      </c>
      <c r="H130">
        <f t="shared" si="164"/>
        <v>5.2853863506549281</v>
      </c>
      <c r="I130">
        <f t="shared" si="164"/>
        <v>5.2853863506549281</v>
      </c>
      <c r="J130">
        <f t="shared" si="164"/>
        <v>5.2853863506549281</v>
      </c>
      <c r="K130">
        <f t="shared" si="164"/>
        <v>5.2853863506549281</v>
      </c>
      <c r="L130">
        <f t="shared" si="164"/>
        <v>5.2853863506549281</v>
      </c>
      <c r="M130">
        <f t="shared" si="164"/>
        <v>5.2853863506549281</v>
      </c>
      <c r="N130">
        <f t="shared" si="164"/>
        <v>5.2853863506549281</v>
      </c>
      <c r="O130">
        <f t="shared" si="142"/>
        <v>5.1414731764014432</v>
      </c>
      <c r="P130">
        <f t="shared" si="143"/>
        <v>4.9975600021479574</v>
      </c>
      <c r="Q130">
        <f t="shared" ref="Q130:Y130" si="165">$M15</f>
        <v>4.8536468278944733</v>
      </c>
      <c r="R130">
        <f t="shared" si="165"/>
        <v>4.8536468278944733</v>
      </c>
      <c r="S130">
        <f t="shared" si="165"/>
        <v>4.8536468278944733</v>
      </c>
      <c r="T130">
        <f t="shared" si="165"/>
        <v>4.8536468278944733</v>
      </c>
      <c r="U130">
        <f t="shared" si="165"/>
        <v>4.8536468278944733</v>
      </c>
      <c r="V130">
        <f t="shared" si="165"/>
        <v>4.8536468278944733</v>
      </c>
      <c r="W130">
        <f t="shared" si="165"/>
        <v>4.8536468278944733</v>
      </c>
      <c r="X130">
        <f t="shared" si="165"/>
        <v>4.8536468278944733</v>
      </c>
      <c r="Y130">
        <f t="shared" si="165"/>
        <v>4.8536468278944733</v>
      </c>
      <c r="Z130">
        <f t="shared" si="145"/>
        <v>4.9478645519296487</v>
      </c>
      <c r="AA130">
        <f t="shared" si="146"/>
        <v>5.0420822759648249</v>
      </c>
      <c r="AB130" s="8">
        <f t="shared" si="147"/>
        <v>5.1363000000000003</v>
      </c>
      <c r="AC130" s="8">
        <f t="shared" si="148"/>
        <v>5.1363000000000003</v>
      </c>
      <c r="AD130" s="8">
        <f t="shared" si="149"/>
        <v>5.1363000000000003</v>
      </c>
      <c r="AE130" s="8">
        <f t="shared" si="150"/>
        <v>5.1363000000000003</v>
      </c>
      <c r="AF130" s="8">
        <f t="shared" si="151"/>
        <v>5.1363000000000003</v>
      </c>
    </row>
    <row r="131" spans="1:32">
      <c r="A131" s="49">
        <v>2</v>
      </c>
      <c r="B131" s="49">
        <v>2</v>
      </c>
      <c r="C131" s="49">
        <v>1200</v>
      </c>
      <c r="D131">
        <f t="shared" ref="D131:N131" si="166">$L16</f>
        <v>3.9816512916040372</v>
      </c>
      <c r="E131">
        <f t="shared" si="166"/>
        <v>3.9816512916040372</v>
      </c>
      <c r="F131">
        <f t="shared" si="166"/>
        <v>3.9816512916040372</v>
      </c>
      <c r="G131">
        <f t="shared" si="166"/>
        <v>3.9816512916040372</v>
      </c>
      <c r="H131">
        <f t="shared" si="166"/>
        <v>3.9816512916040372</v>
      </c>
      <c r="I131">
        <f t="shared" si="166"/>
        <v>3.9816512916040372</v>
      </c>
      <c r="J131">
        <f t="shared" si="166"/>
        <v>3.9816512916040372</v>
      </c>
      <c r="K131">
        <f t="shared" si="166"/>
        <v>3.9816512916040372</v>
      </c>
      <c r="L131">
        <f t="shared" si="166"/>
        <v>3.9816512916040372</v>
      </c>
      <c r="M131">
        <f t="shared" si="166"/>
        <v>3.9816512916040372</v>
      </c>
      <c r="N131">
        <f t="shared" si="166"/>
        <v>3.9816512916040372</v>
      </c>
      <c r="O131">
        <f t="shared" si="142"/>
        <v>4.0793160472067536</v>
      </c>
      <c r="P131">
        <f t="shared" si="143"/>
        <v>4.1769808028094699</v>
      </c>
      <c r="Q131">
        <f t="shared" ref="Q131:Y131" si="167">$M16</f>
        <v>4.2746455584121872</v>
      </c>
      <c r="R131">
        <f t="shared" si="167"/>
        <v>4.2746455584121872</v>
      </c>
      <c r="S131">
        <f t="shared" si="167"/>
        <v>4.2746455584121872</v>
      </c>
      <c r="T131">
        <f t="shared" si="167"/>
        <v>4.2746455584121872</v>
      </c>
      <c r="U131">
        <f t="shared" si="167"/>
        <v>4.2746455584121872</v>
      </c>
      <c r="V131">
        <f t="shared" si="167"/>
        <v>4.2746455584121872</v>
      </c>
      <c r="W131">
        <f t="shared" si="167"/>
        <v>4.2746455584121872</v>
      </c>
      <c r="X131">
        <f t="shared" si="167"/>
        <v>4.2746455584121872</v>
      </c>
      <c r="Y131">
        <f t="shared" si="167"/>
        <v>4.2746455584121872</v>
      </c>
      <c r="Z131">
        <f>AVERAGE(M16,M16,N16)</f>
        <v>4.2484637056081249</v>
      </c>
      <c r="AA131">
        <f t="shared" si="146"/>
        <v>4.2222818528040627</v>
      </c>
      <c r="AB131" s="8">
        <f t="shared" si="147"/>
        <v>4.1961000000000004</v>
      </c>
      <c r="AC131" s="8">
        <f t="shared" si="148"/>
        <v>4.1961000000000004</v>
      </c>
      <c r="AD131" s="8">
        <f t="shared" si="149"/>
        <v>4.1961000000000004</v>
      </c>
      <c r="AE131" s="8">
        <f t="shared" si="150"/>
        <v>4.1961000000000004</v>
      </c>
      <c r="AF131" s="8">
        <f t="shared" si="151"/>
        <v>4.1961000000000004</v>
      </c>
    </row>
    <row r="132" spans="1:32">
      <c r="A132" s="48">
        <v>2</v>
      </c>
      <c r="B132" s="48">
        <v>1</v>
      </c>
      <c r="C132" s="48">
        <v>1800</v>
      </c>
      <c r="D132">
        <f t="shared" ref="D132:N132" si="168">$L17</f>
        <v>2.4002838796760511</v>
      </c>
      <c r="E132">
        <f t="shared" si="168"/>
        <v>2.4002838796760511</v>
      </c>
      <c r="F132">
        <f t="shared" si="168"/>
        <v>2.4002838796760511</v>
      </c>
      <c r="G132">
        <f t="shared" si="168"/>
        <v>2.4002838796760511</v>
      </c>
      <c r="H132">
        <f t="shared" si="168"/>
        <v>2.4002838796760511</v>
      </c>
      <c r="I132">
        <f t="shared" si="168"/>
        <v>2.4002838796760511</v>
      </c>
      <c r="J132">
        <f t="shared" si="168"/>
        <v>2.4002838796760511</v>
      </c>
      <c r="K132">
        <f t="shared" si="168"/>
        <v>2.4002838796760511</v>
      </c>
      <c r="L132">
        <f t="shared" si="168"/>
        <v>2.4002838796760511</v>
      </c>
      <c r="M132">
        <f t="shared" si="168"/>
        <v>2.4002838796760511</v>
      </c>
      <c r="N132">
        <f t="shared" si="168"/>
        <v>2.4002838796760511</v>
      </c>
      <c r="O132">
        <f t="shared" si="142"/>
        <v>2.0980681578609075</v>
      </c>
      <c r="P132">
        <f t="shared" si="143"/>
        <v>1.7958524360457642</v>
      </c>
      <c r="Q132">
        <f t="shared" ref="Q132:Y132" si="169">$M17</f>
        <v>1.4936367142306208</v>
      </c>
      <c r="R132">
        <f t="shared" si="169"/>
        <v>1.4936367142306208</v>
      </c>
      <c r="S132">
        <f t="shared" si="169"/>
        <v>1.4936367142306208</v>
      </c>
      <c r="T132">
        <f t="shared" si="169"/>
        <v>1.4936367142306208</v>
      </c>
      <c r="U132">
        <f t="shared" si="169"/>
        <v>1.4936367142306208</v>
      </c>
      <c r="V132">
        <f t="shared" si="169"/>
        <v>1.4936367142306208</v>
      </c>
      <c r="W132">
        <f t="shared" si="169"/>
        <v>1.4936367142306208</v>
      </c>
      <c r="X132">
        <f t="shared" si="169"/>
        <v>1.4936367142306208</v>
      </c>
      <c r="Y132">
        <f t="shared" si="169"/>
        <v>1.4936367142306208</v>
      </c>
      <c r="Z132">
        <f t="shared" si="145"/>
        <v>2.7078578094870807</v>
      </c>
      <c r="AA132">
        <f t="shared" si="146"/>
        <v>3.9220789047435409</v>
      </c>
      <c r="AB132" s="8">
        <f t="shared" si="147"/>
        <v>5.1363000000000003</v>
      </c>
      <c r="AC132" s="8">
        <f t="shared" si="148"/>
        <v>5.1363000000000003</v>
      </c>
      <c r="AD132" s="8">
        <f t="shared" si="149"/>
        <v>5.1363000000000003</v>
      </c>
      <c r="AE132" s="8">
        <f t="shared" si="150"/>
        <v>5.1363000000000003</v>
      </c>
      <c r="AF132" s="8">
        <f t="shared" si="151"/>
        <v>5.1363000000000003</v>
      </c>
    </row>
    <row r="133" spans="1:32">
      <c r="A133" s="49">
        <v>2</v>
      </c>
      <c r="B133" s="49">
        <v>2</v>
      </c>
      <c r="C133" s="49">
        <v>1800</v>
      </c>
      <c r="D133">
        <f t="shared" ref="D133:N133" si="170">$L18</f>
        <v>0.79622853837254148</v>
      </c>
      <c r="E133">
        <f t="shared" si="170"/>
        <v>0.79622853837254148</v>
      </c>
      <c r="F133">
        <f t="shared" si="170"/>
        <v>0.79622853837254148</v>
      </c>
      <c r="G133">
        <f t="shared" si="170"/>
        <v>0.79622853837254148</v>
      </c>
      <c r="H133">
        <f t="shared" si="170"/>
        <v>0.79622853837254148</v>
      </c>
      <c r="I133">
        <f t="shared" si="170"/>
        <v>0.79622853837254148</v>
      </c>
      <c r="J133">
        <f t="shared" si="170"/>
        <v>0.79622853837254148</v>
      </c>
      <c r="K133">
        <f t="shared" si="170"/>
        <v>0.79622853837254148</v>
      </c>
      <c r="L133">
        <f t="shared" si="170"/>
        <v>0.79622853837254148</v>
      </c>
      <c r="M133">
        <f t="shared" si="170"/>
        <v>0.79622853837254148</v>
      </c>
      <c r="N133">
        <f t="shared" si="170"/>
        <v>0.79622853837254148</v>
      </c>
      <c r="O133">
        <f t="shared" si="142"/>
        <v>0.88639172130093835</v>
      </c>
      <c r="P133">
        <f t="shared" si="143"/>
        <v>0.97655490422933544</v>
      </c>
      <c r="Q133">
        <f t="shared" ref="Q133:Y133" si="171">$M18</f>
        <v>1.0667180871577324</v>
      </c>
      <c r="R133">
        <f t="shared" si="171"/>
        <v>1.0667180871577324</v>
      </c>
      <c r="S133">
        <f t="shared" si="171"/>
        <v>1.0667180871577324</v>
      </c>
      <c r="T133">
        <f t="shared" si="171"/>
        <v>1.0667180871577324</v>
      </c>
      <c r="U133">
        <f t="shared" si="171"/>
        <v>1.0667180871577324</v>
      </c>
      <c r="V133">
        <f t="shared" si="171"/>
        <v>1.0667180871577324</v>
      </c>
      <c r="W133">
        <f t="shared" si="171"/>
        <v>1.0667180871577324</v>
      </c>
      <c r="X133">
        <f t="shared" si="171"/>
        <v>1.0667180871577324</v>
      </c>
      <c r="Y133">
        <f t="shared" si="171"/>
        <v>1.0667180871577324</v>
      </c>
      <c r="Z133">
        <f t="shared" si="145"/>
        <v>2.1098453914384883</v>
      </c>
      <c r="AA133">
        <f t="shared" si="146"/>
        <v>3.1529726957192445</v>
      </c>
      <c r="AB133" s="8">
        <f t="shared" si="147"/>
        <v>4.1961000000000004</v>
      </c>
      <c r="AC133" s="8">
        <f t="shared" si="148"/>
        <v>4.1961000000000004</v>
      </c>
      <c r="AD133" s="8">
        <f t="shared" si="149"/>
        <v>4.1961000000000004</v>
      </c>
      <c r="AE133" s="8">
        <f t="shared" si="150"/>
        <v>4.1961000000000004</v>
      </c>
      <c r="AF133" s="8">
        <f t="shared" si="151"/>
        <v>4.1961000000000004</v>
      </c>
    </row>
    <row r="134" spans="1:32">
      <c r="A134" s="48">
        <v>3</v>
      </c>
      <c r="B134" s="48">
        <v>1</v>
      </c>
      <c r="C134" s="48">
        <v>600</v>
      </c>
      <c r="D134">
        <f t="shared" ref="D134:N134" si="172">$L19</f>
        <v>3.2692343762809126</v>
      </c>
      <c r="E134">
        <f t="shared" si="172"/>
        <v>3.2692343762809126</v>
      </c>
      <c r="F134">
        <f t="shared" si="172"/>
        <v>3.2692343762809126</v>
      </c>
      <c r="G134">
        <f t="shared" si="172"/>
        <v>3.2692343762809126</v>
      </c>
      <c r="H134">
        <f t="shared" si="172"/>
        <v>3.2692343762809126</v>
      </c>
      <c r="I134">
        <f t="shared" si="172"/>
        <v>3.2692343762809126</v>
      </c>
      <c r="J134">
        <f t="shared" si="172"/>
        <v>3.2692343762809126</v>
      </c>
      <c r="K134">
        <f t="shared" si="172"/>
        <v>3.2692343762809126</v>
      </c>
      <c r="L134">
        <f t="shared" si="172"/>
        <v>3.2692343762809126</v>
      </c>
      <c r="M134">
        <f t="shared" si="172"/>
        <v>3.2692343762809126</v>
      </c>
      <c r="N134">
        <f t="shared" si="172"/>
        <v>3.2692343762809126</v>
      </c>
      <c r="O134">
        <f t="shared" si="142"/>
        <v>3.1823938375131138</v>
      </c>
      <c r="P134">
        <f t="shared" si="143"/>
        <v>3.095553298745314</v>
      </c>
      <c r="Q134">
        <f t="shared" ref="Q134:Y134" si="173">$M19</f>
        <v>3.0087127599775156</v>
      </c>
      <c r="R134">
        <f t="shared" si="173"/>
        <v>3.0087127599775156</v>
      </c>
      <c r="S134">
        <f t="shared" si="173"/>
        <v>3.0087127599775156</v>
      </c>
      <c r="T134">
        <f t="shared" si="173"/>
        <v>3.0087127599775156</v>
      </c>
      <c r="U134">
        <f t="shared" si="173"/>
        <v>3.0087127599775156</v>
      </c>
      <c r="V134">
        <f t="shared" si="173"/>
        <v>3.0087127599775156</v>
      </c>
      <c r="W134">
        <f t="shared" si="173"/>
        <v>3.0087127599775156</v>
      </c>
      <c r="X134">
        <f t="shared" si="173"/>
        <v>3.0087127599775156</v>
      </c>
      <c r="Y134">
        <f t="shared" si="173"/>
        <v>3.0087127599775156</v>
      </c>
      <c r="Z134">
        <f t="shared" si="145"/>
        <v>3.6470751733183437</v>
      </c>
      <c r="AA134">
        <f t="shared" si="146"/>
        <v>4.2854375866591718</v>
      </c>
      <c r="AB134" s="8">
        <f t="shared" si="147"/>
        <v>4.9238</v>
      </c>
      <c r="AC134" s="8">
        <f t="shared" si="148"/>
        <v>4.9238</v>
      </c>
      <c r="AD134" s="8">
        <f t="shared" si="149"/>
        <v>4.9238</v>
      </c>
      <c r="AE134" s="8">
        <f t="shared" si="150"/>
        <v>4.9238</v>
      </c>
      <c r="AF134" s="8">
        <f t="shared" si="151"/>
        <v>4.9238</v>
      </c>
    </row>
    <row r="135" spans="1:32">
      <c r="A135" s="49">
        <v>3</v>
      </c>
      <c r="B135" s="49">
        <v>2</v>
      </c>
      <c r="C135" s="49">
        <v>600</v>
      </c>
      <c r="D135">
        <f t="shared" ref="D135:N135" si="174">$L20</f>
        <v>5.8444805574532035</v>
      </c>
      <c r="E135">
        <f t="shared" si="174"/>
        <v>5.8444805574532035</v>
      </c>
      <c r="F135">
        <f t="shared" si="174"/>
        <v>5.8444805574532035</v>
      </c>
      <c r="G135">
        <f t="shared" si="174"/>
        <v>5.8444805574532035</v>
      </c>
      <c r="H135">
        <f t="shared" si="174"/>
        <v>5.8444805574532035</v>
      </c>
      <c r="I135">
        <f t="shared" si="174"/>
        <v>5.8444805574532035</v>
      </c>
      <c r="J135">
        <f t="shared" si="174"/>
        <v>5.8444805574532035</v>
      </c>
      <c r="K135">
        <f t="shared" si="174"/>
        <v>5.8444805574532035</v>
      </c>
      <c r="L135">
        <f t="shared" si="174"/>
        <v>5.8444805574532035</v>
      </c>
      <c r="M135">
        <f t="shared" si="174"/>
        <v>5.8444805574532035</v>
      </c>
      <c r="N135">
        <f t="shared" si="174"/>
        <v>5.8444805574532035</v>
      </c>
      <c r="O135">
        <f t="shared" si="142"/>
        <v>5.7153666523175</v>
      </c>
      <c r="P135">
        <f t="shared" si="143"/>
        <v>5.5862527471817964</v>
      </c>
      <c r="Q135">
        <f t="shared" ref="Q135:Y135" si="175">$M20</f>
        <v>5.4571388420460929</v>
      </c>
      <c r="R135">
        <f t="shared" si="175"/>
        <v>5.4571388420460929</v>
      </c>
      <c r="S135">
        <f t="shared" si="175"/>
        <v>5.4571388420460929</v>
      </c>
      <c r="T135">
        <f t="shared" si="175"/>
        <v>5.4571388420460929</v>
      </c>
      <c r="U135">
        <f t="shared" si="175"/>
        <v>5.4571388420460929</v>
      </c>
      <c r="V135">
        <f t="shared" si="175"/>
        <v>5.4571388420460929</v>
      </c>
      <c r="W135">
        <f t="shared" si="175"/>
        <v>5.4571388420460929</v>
      </c>
      <c r="X135">
        <f t="shared" si="175"/>
        <v>5.4571388420460929</v>
      </c>
      <c r="Y135">
        <f t="shared" si="175"/>
        <v>5.4571388420460929</v>
      </c>
      <c r="Z135">
        <f t="shared" si="145"/>
        <v>4.6090925613640623</v>
      </c>
      <c r="AA135">
        <f t="shared" si="146"/>
        <v>3.7610462806820308</v>
      </c>
      <c r="AB135" s="8">
        <f t="shared" si="147"/>
        <v>2.9129999999999998</v>
      </c>
      <c r="AC135" s="8">
        <f t="shared" si="148"/>
        <v>2.9129999999999998</v>
      </c>
      <c r="AD135" s="8">
        <f t="shared" si="149"/>
        <v>2.9129999999999998</v>
      </c>
      <c r="AE135" s="8">
        <f t="shared" si="150"/>
        <v>2.9129999999999998</v>
      </c>
      <c r="AF135" s="8">
        <f t="shared" si="151"/>
        <v>2.9129999999999998</v>
      </c>
    </row>
    <row r="136" spans="1:32">
      <c r="A136" s="48">
        <v>3</v>
      </c>
      <c r="B136" s="48">
        <v>1</v>
      </c>
      <c r="C136" s="48">
        <v>1200</v>
      </c>
      <c r="D136">
        <f t="shared" ref="D136:N136" si="176">$L21</f>
        <v>5.5184297327692393</v>
      </c>
      <c r="E136">
        <f t="shared" si="176"/>
        <v>5.5184297327692393</v>
      </c>
      <c r="F136">
        <f t="shared" si="176"/>
        <v>5.5184297327692393</v>
      </c>
      <c r="G136">
        <f t="shared" si="176"/>
        <v>5.5184297327692393</v>
      </c>
      <c r="H136">
        <f t="shared" si="176"/>
        <v>5.5184297327692393</v>
      </c>
      <c r="I136">
        <f t="shared" si="176"/>
        <v>5.5184297327692393</v>
      </c>
      <c r="J136">
        <f t="shared" si="176"/>
        <v>5.5184297327692393</v>
      </c>
      <c r="K136">
        <f t="shared" si="176"/>
        <v>5.5184297327692393</v>
      </c>
      <c r="L136">
        <f t="shared" si="176"/>
        <v>5.5184297327692393</v>
      </c>
      <c r="M136">
        <f t="shared" si="176"/>
        <v>5.5184297327692393</v>
      </c>
      <c r="N136">
        <f t="shared" si="176"/>
        <v>5.5184297327692393</v>
      </c>
      <c r="O136">
        <f t="shared" si="142"/>
        <v>5.4754924721848992</v>
      </c>
      <c r="P136">
        <f t="shared" si="143"/>
        <v>5.4325552116005582</v>
      </c>
      <c r="Q136">
        <f t="shared" ref="Q136:Y136" si="177">$M21</f>
        <v>5.3896179510162181</v>
      </c>
      <c r="R136">
        <f t="shared" si="177"/>
        <v>5.3896179510162181</v>
      </c>
      <c r="S136">
        <f t="shared" si="177"/>
        <v>5.3896179510162181</v>
      </c>
      <c r="T136">
        <f t="shared" si="177"/>
        <v>5.3896179510162181</v>
      </c>
      <c r="U136">
        <f t="shared" si="177"/>
        <v>5.3896179510162181</v>
      </c>
      <c r="V136">
        <f t="shared" si="177"/>
        <v>5.3896179510162181</v>
      </c>
      <c r="W136">
        <f t="shared" si="177"/>
        <v>5.3896179510162181</v>
      </c>
      <c r="X136">
        <f t="shared" si="177"/>
        <v>5.3896179510162181</v>
      </c>
      <c r="Y136">
        <f t="shared" si="177"/>
        <v>5.3896179510162181</v>
      </c>
      <c r="Z136">
        <f t="shared" si="145"/>
        <v>5.2343453006774787</v>
      </c>
      <c r="AA136">
        <f t="shared" si="146"/>
        <v>5.0790726503387393</v>
      </c>
      <c r="AB136" s="8">
        <f t="shared" si="147"/>
        <v>4.9238</v>
      </c>
      <c r="AC136" s="8">
        <f t="shared" si="148"/>
        <v>4.9238</v>
      </c>
      <c r="AD136" s="8">
        <f t="shared" si="149"/>
        <v>4.9238</v>
      </c>
      <c r="AE136" s="8">
        <f t="shared" si="150"/>
        <v>4.9238</v>
      </c>
      <c r="AF136" s="8">
        <f t="shared" si="151"/>
        <v>4.9238</v>
      </c>
    </row>
    <row r="137" spans="1:32">
      <c r="A137" s="49">
        <v>3</v>
      </c>
      <c r="B137" s="49">
        <v>2</v>
      </c>
      <c r="C137" s="49">
        <v>1200</v>
      </c>
      <c r="D137">
        <f t="shared" ref="D137:N137" si="178">$L22</f>
        <v>2.771855911897239</v>
      </c>
      <c r="E137">
        <f t="shared" si="178"/>
        <v>2.771855911897239</v>
      </c>
      <c r="F137">
        <f t="shared" si="178"/>
        <v>2.771855911897239</v>
      </c>
      <c r="G137">
        <f t="shared" si="178"/>
        <v>2.771855911897239</v>
      </c>
      <c r="H137">
        <f t="shared" si="178"/>
        <v>2.771855911897239</v>
      </c>
      <c r="I137">
        <f t="shared" si="178"/>
        <v>2.771855911897239</v>
      </c>
      <c r="J137">
        <f t="shared" si="178"/>
        <v>2.771855911897239</v>
      </c>
      <c r="K137">
        <f t="shared" si="178"/>
        <v>2.771855911897239</v>
      </c>
      <c r="L137">
        <f t="shared" si="178"/>
        <v>2.771855911897239</v>
      </c>
      <c r="M137">
        <f t="shared" si="178"/>
        <v>2.771855911897239</v>
      </c>
      <c r="N137">
        <f t="shared" si="178"/>
        <v>2.771855911897239</v>
      </c>
      <c r="O137">
        <f t="shared" si="142"/>
        <v>2.8213180715358432</v>
      </c>
      <c r="P137">
        <f t="shared" si="143"/>
        <v>2.870780231174447</v>
      </c>
      <c r="Q137">
        <f t="shared" ref="Q137:Y137" si="179">$M22</f>
        <v>2.9202423908130513</v>
      </c>
      <c r="R137">
        <f t="shared" si="179"/>
        <v>2.9202423908130513</v>
      </c>
      <c r="S137">
        <f t="shared" si="179"/>
        <v>2.9202423908130513</v>
      </c>
      <c r="T137">
        <f t="shared" si="179"/>
        <v>2.9202423908130513</v>
      </c>
      <c r="U137">
        <f t="shared" si="179"/>
        <v>2.9202423908130513</v>
      </c>
      <c r="V137">
        <f t="shared" si="179"/>
        <v>2.9202423908130513</v>
      </c>
      <c r="W137">
        <f t="shared" si="179"/>
        <v>2.9202423908130513</v>
      </c>
      <c r="X137">
        <f t="shared" si="179"/>
        <v>2.9202423908130513</v>
      </c>
      <c r="Y137">
        <f t="shared" si="179"/>
        <v>2.9202423908130513</v>
      </c>
      <c r="Z137">
        <f t="shared" si="145"/>
        <v>2.9178282605420343</v>
      </c>
      <c r="AA137">
        <f t="shared" si="146"/>
        <v>2.9154141302710173</v>
      </c>
      <c r="AB137" s="8">
        <f t="shared" si="147"/>
        <v>2.9129999999999998</v>
      </c>
      <c r="AC137" s="8">
        <f t="shared" si="148"/>
        <v>2.9129999999999998</v>
      </c>
      <c r="AD137" s="8">
        <f t="shared" si="149"/>
        <v>2.9129999999999998</v>
      </c>
      <c r="AE137" s="8">
        <f t="shared" si="150"/>
        <v>2.9129999999999998</v>
      </c>
      <c r="AF137" s="8">
        <f t="shared" si="151"/>
        <v>2.9129999999999998</v>
      </c>
    </row>
    <row r="138" spans="1:32">
      <c r="A138" s="48">
        <v>3</v>
      </c>
      <c r="B138" s="48">
        <v>1</v>
      </c>
      <c r="C138" s="48">
        <v>1800</v>
      </c>
      <c r="D138">
        <f t="shared" ref="D138:N138" si="180">$L23</f>
        <v>4.5014575369610439</v>
      </c>
      <c r="E138">
        <f t="shared" si="180"/>
        <v>4.5014575369610439</v>
      </c>
      <c r="F138">
        <f t="shared" si="180"/>
        <v>4.5014575369610439</v>
      </c>
      <c r="G138">
        <f t="shared" si="180"/>
        <v>4.5014575369610439</v>
      </c>
      <c r="H138">
        <f t="shared" si="180"/>
        <v>4.5014575369610439</v>
      </c>
      <c r="I138">
        <f t="shared" si="180"/>
        <v>4.5014575369610439</v>
      </c>
      <c r="J138">
        <f t="shared" si="180"/>
        <v>4.5014575369610439</v>
      </c>
      <c r="K138">
        <f t="shared" si="180"/>
        <v>4.5014575369610439</v>
      </c>
      <c r="L138">
        <f t="shared" si="180"/>
        <v>4.5014575369610439</v>
      </c>
      <c r="M138">
        <f t="shared" si="180"/>
        <v>4.5014575369610439</v>
      </c>
      <c r="N138">
        <f t="shared" si="180"/>
        <v>4.5014575369610439</v>
      </c>
      <c r="O138">
        <f t="shared" si="142"/>
        <v>4.5080993508818308</v>
      </c>
      <c r="P138">
        <f t="shared" si="143"/>
        <v>4.5147411648026177</v>
      </c>
      <c r="Q138">
        <f t="shared" ref="Q138:Y138" si="181">$M23</f>
        <v>4.5213829787234046</v>
      </c>
      <c r="R138">
        <f t="shared" si="181"/>
        <v>4.5213829787234046</v>
      </c>
      <c r="S138">
        <f t="shared" si="181"/>
        <v>4.5213829787234046</v>
      </c>
      <c r="T138">
        <f t="shared" si="181"/>
        <v>4.5213829787234046</v>
      </c>
      <c r="U138">
        <f t="shared" si="181"/>
        <v>4.5213829787234046</v>
      </c>
      <c r="V138">
        <f t="shared" si="181"/>
        <v>4.5213829787234046</v>
      </c>
      <c r="W138">
        <f t="shared" si="181"/>
        <v>4.5213829787234046</v>
      </c>
      <c r="X138">
        <f t="shared" si="181"/>
        <v>4.5213829787234046</v>
      </c>
      <c r="Y138">
        <f t="shared" si="181"/>
        <v>4.5213829787234046</v>
      </c>
      <c r="Z138">
        <f t="shared" si="145"/>
        <v>4.7569886524822698</v>
      </c>
      <c r="AA138">
        <f t="shared" si="146"/>
        <v>4.992594326241135</v>
      </c>
      <c r="AB138" s="8">
        <f t="shared" si="147"/>
        <v>5.2282000000000002</v>
      </c>
      <c r="AC138" s="8">
        <f t="shared" si="148"/>
        <v>5.2282000000000002</v>
      </c>
      <c r="AD138" s="8">
        <f t="shared" si="149"/>
        <v>5.2282000000000002</v>
      </c>
      <c r="AE138" s="8">
        <f t="shared" si="150"/>
        <v>5.2282000000000002</v>
      </c>
      <c r="AF138" s="8">
        <f t="shared" si="151"/>
        <v>5.2282000000000002</v>
      </c>
    </row>
    <row r="139" spans="1:32">
      <c r="A139" s="49">
        <v>3</v>
      </c>
      <c r="B139" s="49">
        <v>2</v>
      </c>
      <c r="C139" s="49">
        <v>1800</v>
      </c>
      <c r="D139">
        <f t="shared" ref="D139:N139" si="182">$L24</f>
        <v>0.4579682472314352</v>
      </c>
      <c r="E139">
        <f t="shared" si="182"/>
        <v>0.4579682472314352</v>
      </c>
      <c r="F139">
        <f t="shared" si="182"/>
        <v>0.4579682472314352</v>
      </c>
      <c r="G139">
        <f t="shared" si="182"/>
        <v>0.4579682472314352</v>
      </c>
      <c r="H139">
        <f t="shared" si="182"/>
        <v>0.4579682472314352</v>
      </c>
      <c r="I139">
        <f t="shared" si="182"/>
        <v>0.4579682472314352</v>
      </c>
      <c r="J139">
        <f t="shared" si="182"/>
        <v>0.4579682472314352</v>
      </c>
      <c r="K139">
        <f t="shared" si="182"/>
        <v>0.4579682472314352</v>
      </c>
      <c r="L139">
        <f t="shared" si="182"/>
        <v>0.4579682472314352</v>
      </c>
      <c r="M139">
        <f t="shared" si="182"/>
        <v>0.4579682472314352</v>
      </c>
      <c r="N139">
        <f t="shared" si="182"/>
        <v>0.4579682472314352</v>
      </c>
      <c r="O139">
        <f t="shared" si="142"/>
        <v>0.46436358326067312</v>
      </c>
      <c r="P139">
        <f t="shared" si="143"/>
        <v>0.47075891928991104</v>
      </c>
      <c r="Q139">
        <f t="shared" ref="Q139:Y139" si="183">$M24</f>
        <v>0.47715425531914896</v>
      </c>
      <c r="R139">
        <f t="shared" si="183"/>
        <v>0.47715425531914896</v>
      </c>
      <c r="S139">
        <f t="shared" si="183"/>
        <v>0.47715425531914896</v>
      </c>
      <c r="T139">
        <f t="shared" si="183"/>
        <v>0.47715425531914896</v>
      </c>
      <c r="U139">
        <f t="shared" si="183"/>
        <v>0.47715425531914896</v>
      </c>
      <c r="V139">
        <f t="shared" si="183"/>
        <v>0.47715425531914896</v>
      </c>
      <c r="W139">
        <f t="shared" si="183"/>
        <v>0.47715425531914896</v>
      </c>
      <c r="X139">
        <f t="shared" si="183"/>
        <v>0.47715425531914896</v>
      </c>
      <c r="Y139">
        <f t="shared" si="183"/>
        <v>0.47715425531914896</v>
      </c>
      <c r="Z139">
        <f t="shared" si="145"/>
        <v>0.49683617021276599</v>
      </c>
      <c r="AA139">
        <f t="shared" si="146"/>
        <v>0.51651808510638297</v>
      </c>
      <c r="AB139" s="8">
        <f t="shared" si="147"/>
        <v>0.53620000000000001</v>
      </c>
      <c r="AC139" s="8">
        <f t="shared" si="148"/>
        <v>0.53620000000000001</v>
      </c>
      <c r="AD139" s="8">
        <f t="shared" si="149"/>
        <v>0.53620000000000001</v>
      </c>
      <c r="AE139" s="8">
        <f t="shared" si="150"/>
        <v>0.53620000000000001</v>
      </c>
      <c r="AF139" s="8">
        <f t="shared" si="151"/>
        <v>0.53620000000000001</v>
      </c>
    </row>
    <row r="140" spans="1:32">
      <c r="A140" s="48">
        <v>4</v>
      </c>
      <c r="B140" s="48">
        <v>1</v>
      </c>
      <c r="C140" s="48" t="s">
        <v>69</v>
      </c>
      <c r="D140">
        <f t="shared" ref="D140:N140" si="184">$L25</f>
        <v>2.7452839003164557</v>
      </c>
      <c r="E140">
        <f t="shared" si="184"/>
        <v>2.7452839003164557</v>
      </c>
      <c r="F140">
        <f t="shared" si="184"/>
        <v>2.7452839003164557</v>
      </c>
      <c r="G140">
        <f t="shared" si="184"/>
        <v>2.7452839003164557</v>
      </c>
      <c r="H140">
        <f t="shared" si="184"/>
        <v>2.7452839003164557</v>
      </c>
      <c r="I140">
        <f t="shared" si="184"/>
        <v>2.7452839003164557</v>
      </c>
      <c r="J140">
        <f t="shared" si="184"/>
        <v>2.7452839003164557</v>
      </c>
      <c r="K140">
        <f t="shared" si="184"/>
        <v>2.7452839003164557</v>
      </c>
      <c r="L140">
        <f t="shared" si="184"/>
        <v>2.7452839003164557</v>
      </c>
      <c r="M140">
        <f t="shared" si="184"/>
        <v>2.7452839003164557</v>
      </c>
      <c r="N140">
        <f t="shared" si="184"/>
        <v>2.7452839003164557</v>
      </c>
      <c r="O140">
        <f t="shared" si="142"/>
        <v>2.7964455368274774</v>
      </c>
      <c r="P140">
        <f t="shared" si="143"/>
        <v>2.8476071733384991</v>
      </c>
      <c r="Q140">
        <f t="shared" ref="Q140:Y140" si="185">$M25</f>
        <v>2.8987688098495212</v>
      </c>
      <c r="R140">
        <f t="shared" si="185"/>
        <v>2.8987688098495212</v>
      </c>
      <c r="S140">
        <f t="shared" si="185"/>
        <v>2.8987688098495212</v>
      </c>
      <c r="T140">
        <f t="shared" si="185"/>
        <v>2.8987688098495212</v>
      </c>
      <c r="U140">
        <f t="shared" si="185"/>
        <v>2.8987688098495212</v>
      </c>
      <c r="V140">
        <f t="shared" si="185"/>
        <v>2.8987688098495212</v>
      </c>
      <c r="W140">
        <f t="shared" si="185"/>
        <v>2.8987688098495212</v>
      </c>
      <c r="X140">
        <f t="shared" si="185"/>
        <v>2.8987688098495212</v>
      </c>
      <c r="Y140">
        <f t="shared" si="185"/>
        <v>2.8987688098495212</v>
      </c>
      <c r="Z140">
        <f t="shared" si="145"/>
        <v>3.0062458732330142</v>
      </c>
      <c r="AA140">
        <f t="shared" si="146"/>
        <v>3.1137229366165067</v>
      </c>
      <c r="AB140" s="8">
        <f t="shared" si="147"/>
        <v>3.2212000000000001</v>
      </c>
      <c r="AC140" s="8">
        <f t="shared" si="148"/>
        <v>3.2212000000000001</v>
      </c>
      <c r="AD140" s="8">
        <f t="shared" si="149"/>
        <v>3.2212000000000001</v>
      </c>
      <c r="AE140" s="8">
        <f t="shared" si="150"/>
        <v>3.2212000000000001</v>
      </c>
      <c r="AF140" s="8">
        <f t="shared" si="151"/>
        <v>3.2212000000000001</v>
      </c>
    </row>
    <row r="141" spans="1:32">
      <c r="A141" s="49">
        <v>4</v>
      </c>
      <c r="B141" s="49">
        <v>2</v>
      </c>
      <c r="C141" s="48" t="s">
        <v>69</v>
      </c>
      <c r="D141">
        <f t="shared" ref="D141:N141" si="186">$L26</f>
        <v>4.6570422072784803</v>
      </c>
      <c r="E141">
        <f t="shared" si="186"/>
        <v>4.6570422072784803</v>
      </c>
      <c r="F141">
        <f t="shared" si="186"/>
        <v>4.6570422072784803</v>
      </c>
      <c r="G141">
        <f t="shared" si="186"/>
        <v>4.6570422072784803</v>
      </c>
      <c r="H141">
        <f t="shared" si="186"/>
        <v>4.6570422072784803</v>
      </c>
      <c r="I141">
        <f t="shared" si="186"/>
        <v>4.6570422072784803</v>
      </c>
      <c r="J141">
        <f t="shared" si="186"/>
        <v>4.6570422072784803</v>
      </c>
      <c r="K141">
        <f t="shared" si="186"/>
        <v>4.6570422072784803</v>
      </c>
      <c r="L141">
        <f t="shared" si="186"/>
        <v>4.6570422072784803</v>
      </c>
      <c r="M141">
        <f t="shared" si="186"/>
        <v>4.6570422072784803</v>
      </c>
      <c r="N141">
        <f t="shared" si="186"/>
        <v>4.6570422072784803</v>
      </c>
      <c r="O141">
        <f t="shared" si="142"/>
        <v>4.7998612435208114</v>
      </c>
      <c r="P141">
        <f t="shared" si="143"/>
        <v>4.9426802797631417</v>
      </c>
      <c r="Q141">
        <f t="shared" ref="Q141:Y141" si="187">$M26</f>
        <v>5.085499316005472</v>
      </c>
      <c r="R141">
        <f t="shared" si="187"/>
        <v>5.085499316005472</v>
      </c>
      <c r="S141">
        <f t="shared" si="187"/>
        <v>5.085499316005472</v>
      </c>
      <c r="T141">
        <f t="shared" si="187"/>
        <v>5.085499316005472</v>
      </c>
      <c r="U141">
        <f t="shared" si="187"/>
        <v>5.085499316005472</v>
      </c>
      <c r="V141">
        <f t="shared" si="187"/>
        <v>5.085499316005472</v>
      </c>
      <c r="W141">
        <f t="shared" si="187"/>
        <v>5.085499316005472</v>
      </c>
      <c r="X141">
        <f t="shared" si="187"/>
        <v>5.085499316005472</v>
      </c>
      <c r="Y141">
        <f t="shared" si="187"/>
        <v>5.085499316005472</v>
      </c>
      <c r="Z141">
        <f t="shared" si="145"/>
        <v>4.3676995440036483</v>
      </c>
      <c r="AA141">
        <f t="shared" si="146"/>
        <v>3.6498997720018242</v>
      </c>
      <c r="AB141" s="8">
        <f t="shared" si="147"/>
        <v>2.9321000000000002</v>
      </c>
      <c r="AC141" s="8">
        <f t="shared" si="148"/>
        <v>2.9321000000000002</v>
      </c>
      <c r="AD141" s="8">
        <f t="shared" si="149"/>
        <v>2.9321000000000002</v>
      </c>
      <c r="AE141" s="8">
        <f t="shared" si="150"/>
        <v>2.9321000000000002</v>
      </c>
      <c r="AF141" s="8">
        <f t="shared" si="151"/>
        <v>2.9321000000000002</v>
      </c>
    </row>
    <row r="142" spans="1:32">
      <c r="A142" s="48">
        <v>4</v>
      </c>
      <c r="B142" s="48">
        <v>1</v>
      </c>
      <c r="C142" s="48" t="s">
        <v>70</v>
      </c>
      <c r="D142">
        <f t="shared" ref="D142:N142" si="188">$L27</f>
        <v>0.71699596675629429</v>
      </c>
      <c r="E142">
        <f t="shared" si="188"/>
        <v>0.71699596675629429</v>
      </c>
      <c r="F142">
        <f t="shared" si="188"/>
        <v>0.71699596675629429</v>
      </c>
      <c r="G142">
        <f t="shared" si="188"/>
        <v>0.71699596675629429</v>
      </c>
      <c r="H142">
        <f t="shared" si="188"/>
        <v>0.71699596675629429</v>
      </c>
      <c r="I142">
        <f t="shared" si="188"/>
        <v>0.71699596675629429</v>
      </c>
      <c r="J142">
        <f t="shared" si="188"/>
        <v>0.71699596675629429</v>
      </c>
      <c r="K142">
        <f t="shared" si="188"/>
        <v>0.71699596675629429</v>
      </c>
      <c r="L142">
        <f t="shared" si="188"/>
        <v>0.71699596675629429</v>
      </c>
      <c r="M142">
        <f t="shared" si="188"/>
        <v>0.71699596675629429</v>
      </c>
      <c r="N142">
        <f t="shared" si="188"/>
        <v>0.71699596675629429</v>
      </c>
      <c r="O142">
        <f t="shared" si="142"/>
        <v>0.88856641686191973</v>
      </c>
      <c r="P142">
        <f t="shared" si="143"/>
        <v>1.0601368669675451</v>
      </c>
      <c r="Q142">
        <f t="shared" ref="Q142:Y142" si="189">$M27</f>
        <v>1.2317073170731707</v>
      </c>
      <c r="R142">
        <f t="shared" si="189"/>
        <v>1.2317073170731707</v>
      </c>
      <c r="S142">
        <f t="shared" si="189"/>
        <v>1.2317073170731707</v>
      </c>
      <c r="T142">
        <f t="shared" si="189"/>
        <v>1.2317073170731707</v>
      </c>
      <c r="U142">
        <f t="shared" si="189"/>
        <v>1.2317073170731707</v>
      </c>
      <c r="V142">
        <f t="shared" si="189"/>
        <v>1.2317073170731707</v>
      </c>
      <c r="W142">
        <f t="shared" si="189"/>
        <v>1.2317073170731707</v>
      </c>
      <c r="X142">
        <f t="shared" si="189"/>
        <v>1.2317073170731707</v>
      </c>
      <c r="Y142">
        <f t="shared" si="189"/>
        <v>1.2317073170731707</v>
      </c>
      <c r="Z142">
        <f t="shared" si="145"/>
        <v>1.5617048780487803</v>
      </c>
      <c r="AA142">
        <f t="shared" si="146"/>
        <v>1.8917024390243899</v>
      </c>
      <c r="AB142" s="8">
        <f t="shared" si="147"/>
        <v>2.2216999999999998</v>
      </c>
      <c r="AC142" s="8">
        <f t="shared" si="148"/>
        <v>2.2216999999999998</v>
      </c>
      <c r="AD142" s="8">
        <f t="shared" si="149"/>
        <v>2.2216999999999998</v>
      </c>
      <c r="AE142" s="8">
        <f t="shared" si="150"/>
        <v>2.2216999999999998</v>
      </c>
      <c r="AF142" s="8">
        <f t="shared" si="151"/>
        <v>2.2216999999999998</v>
      </c>
    </row>
    <row r="143" spans="1:32">
      <c r="A143" s="49">
        <v>4</v>
      </c>
      <c r="B143" s="49">
        <v>2</v>
      </c>
      <c r="C143" s="48" t="s">
        <v>70</v>
      </c>
      <c r="D143">
        <f t="shared" ref="D143:N143" si="190">$L28</f>
        <v>5.2023171840625766</v>
      </c>
      <c r="E143">
        <f t="shared" si="190"/>
        <v>5.2023171840625766</v>
      </c>
      <c r="F143">
        <f t="shared" si="190"/>
        <v>5.2023171840625766</v>
      </c>
      <c r="G143">
        <f t="shared" si="190"/>
        <v>5.2023171840625766</v>
      </c>
      <c r="H143">
        <f t="shared" si="190"/>
        <v>5.2023171840625766</v>
      </c>
      <c r="I143">
        <f t="shared" si="190"/>
        <v>5.2023171840625766</v>
      </c>
      <c r="J143">
        <f t="shared" si="190"/>
        <v>5.2023171840625766</v>
      </c>
      <c r="K143">
        <f t="shared" si="190"/>
        <v>5.2023171840625766</v>
      </c>
      <c r="L143">
        <f t="shared" si="190"/>
        <v>5.2023171840625766</v>
      </c>
      <c r="M143">
        <f t="shared" si="190"/>
        <v>5.2023171840625766</v>
      </c>
      <c r="N143">
        <f t="shared" si="190"/>
        <v>5.2023171840625766</v>
      </c>
      <c r="O143">
        <f t="shared" si="142"/>
        <v>5.1167637310381515</v>
      </c>
      <c r="P143">
        <f t="shared" si="143"/>
        <v>5.0312102780137273</v>
      </c>
      <c r="Q143">
        <f t="shared" ref="Q143:Y143" si="191">$M28</f>
        <v>4.9456568249893023</v>
      </c>
      <c r="R143">
        <f t="shared" si="191"/>
        <v>4.9456568249893023</v>
      </c>
      <c r="S143">
        <f t="shared" si="191"/>
        <v>4.9456568249893023</v>
      </c>
      <c r="T143">
        <f t="shared" si="191"/>
        <v>4.9456568249893023</v>
      </c>
      <c r="U143">
        <f t="shared" si="191"/>
        <v>4.9456568249893023</v>
      </c>
      <c r="V143">
        <f t="shared" si="191"/>
        <v>4.9456568249893023</v>
      </c>
      <c r="W143">
        <f t="shared" si="191"/>
        <v>4.9456568249893023</v>
      </c>
      <c r="X143">
        <f t="shared" si="191"/>
        <v>4.9456568249893023</v>
      </c>
      <c r="Y143">
        <f t="shared" si="191"/>
        <v>4.9456568249893023</v>
      </c>
      <c r="Z143">
        <f t="shared" si="145"/>
        <v>4.0509378833262017</v>
      </c>
      <c r="AA143">
        <f t="shared" si="146"/>
        <v>3.1562189416631008</v>
      </c>
      <c r="AB143" s="8">
        <f t="shared" si="147"/>
        <v>2.2614999999999998</v>
      </c>
      <c r="AC143" s="8">
        <f t="shared" si="148"/>
        <v>2.2614999999999998</v>
      </c>
      <c r="AD143" s="8">
        <f t="shared" si="149"/>
        <v>2.2614999999999998</v>
      </c>
      <c r="AE143" s="8">
        <f t="shared" si="150"/>
        <v>2.2614999999999998</v>
      </c>
      <c r="AF143" s="8">
        <f t="shared" si="151"/>
        <v>2.2614999999999998</v>
      </c>
    </row>
    <row r="144" spans="1:32">
      <c r="A144" s="48">
        <v>4</v>
      </c>
      <c r="B144" s="48">
        <v>1</v>
      </c>
      <c r="C144" s="48" t="s">
        <v>71</v>
      </c>
      <c r="D144">
        <f t="shared" ref="D144:N144" si="192">$L29</f>
        <v>3.4362542686274513</v>
      </c>
      <c r="E144">
        <f t="shared" si="192"/>
        <v>3.4362542686274513</v>
      </c>
      <c r="F144">
        <f t="shared" si="192"/>
        <v>3.4362542686274513</v>
      </c>
      <c r="G144">
        <f t="shared" si="192"/>
        <v>3.4362542686274513</v>
      </c>
      <c r="H144">
        <f t="shared" si="192"/>
        <v>3.4362542686274513</v>
      </c>
      <c r="I144">
        <f t="shared" si="192"/>
        <v>3.4362542686274513</v>
      </c>
      <c r="J144">
        <f t="shared" si="192"/>
        <v>3.4362542686274513</v>
      </c>
      <c r="K144">
        <f t="shared" si="192"/>
        <v>3.4362542686274513</v>
      </c>
      <c r="L144">
        <f t="shared" si="192"/>
        <v>3.4362542686274513</v>
      </c>
      <c r="M144">
        <f t="shared" si="192"/>
        <v>3.4362542686274513</v>
      </c>
      <c r="N144">
        <f t="shared" si="192"/>
        <v>3.4362542686274513</v>
      </c>
      <c r="O144">
        <f t="shared" si="142"/>
        <v>3.4373421905303396</v>
      </c>
      <c r="P144">
        <f t="shared" si="143"/>
        <v>3.4384301124332275</v>
      </c>
      <c r="Q144">
        <f t="shared" ref="Q144:Y144" si="193">$M29</f>
        <v>3.4395180343361158</v>
      </c>
      <c r="R144">
        <f t="shared" si="193"/>
        <v>3.4395180343361158</v>
      </c>
      <c r="S144">
        <f t="shared" si="193"/>
        <v>3.4395180343361158</v>
      </c>
      <c r="T144">
        <f t="shared" si="193"/>
        <v>3.4395180343361158</v>
      </c>
      <c r="U144">
        <f t="shared" si="193"/>
        <v>3.4395180343361158</v>
      </c>
      <c r="V144">
        <f t="shared" si="193"/>
        <v>3.4395180343361158</v>
      </c>
      <c r="W144">
        <f t="shared" si="193"/>
        <v>3.4395180343361158</v>
      </c>
      <c r="X144">
        <f t="shared" si="193"/>
        <v>3.4395180343361158</v>
      </c>
      <c r="Y144">
        <f t="shared" si="193"/>
        <v>3.4395180343361158</v>
      </c>
      <c r="Z144">
        <f t="shared" si="145"/>
        <v>3.3667453562240772</v>
      </c>
      <c r="AA144">
        <f t="shared" si="146"/>
        <v>3.2939726781120382</v>
      </c>
      <c r="AB144" s="8">
        <f t="shared" si="147"/>
        <v>3.2212000000000001</v>
      </c>
      <c r="AC144" s="8">
        <f t="shared" si="148"/>
        <v>3.2212000000000001</v>
      </c>
      <c r="AD144" s="8">
        <f t="shared" si="149"/>
        <v>3.2212000000000001</v>
      </c>
      <c r="AE144" s="8">
        <f t="shared" si="150"/>
        <v>3.2212000000000001</v>
      </c>
      <c r="AF144" s="8">
        <f t="shared" si="151"/>
        <v>3.2212000000000001</v>
      </c>
    </row>
    <row r="145" spans="1:40">
      <c r="A145" s="49">
        <v>4</v>
      </c>
      <c r="B145" s="49">
        <v>2</v>
      </c>
      <c r="C145" s="48" t="s">
        <v>71</v>
      </c>
      <c r="D145">
        <f t="shared" ref="D145:N145" si="194">$L30</f>
        <v>2.1057888215686273</v>
      </c>
      <c r="E145">
        <f t="shared" si="194"/>
        <v>2.1057888215686273</v>
      </c>
      <c r="F145">
        <f t="shared" si="194"/>
        <v>2.1057888215686273</v>
      </c>
      <c r="G145">
        <f t="shared" si="194"/>
        <v>2.1057888215686273</v>
      </c>
      <c r="H145">
        <f t="shared" si="194"/>
        <v>2.1057888215686273</v>
      </c>
      <c r="I145">
        <f t="shared" si="194"/>
        <v>2.1057888215686273</v>
      </c>
      <c r="J145">
        <f t="shared" si="194"/>
        <v>2.1057888215686273</v>
      </c>
      <c r="K145">
        <f t="shared" si="194"/>
        <v>2.1057888215686273</v>
      </c>
      <c r="L145">
        <f t="shared" si="194"/>
        <v>2.1057888215686273</v>
      </c>
      <c r="M145">
        <f t="shared" si="194"/>
        <v>2.1057888215686273</v>
      </c>
      <c r="N145">
        <f t="shared" si="194"/>
        <v>2.1057888215686273</v>
      </c>
      <c r="O145">
        <f t="shared" si="142"/>
        <v>2.0880614509517734</v>
      </c>
      <c r="P145">
        <f t="shared" si="143"/>
        <v>2.0703340803349199</v>
      </c>
      <c r="Q145">
        <f t="shared" ref="Q145:Y145" si="195">$M30</f>
        <v>2.052606709718066</v>
      </c>
      <c r="R145">
        <f t="shared" si="195"/>
        <v>2.052606709718066</v>
      </c>
      <c r="S145">
        <f t="shared" si="195"/>
        <v>2.052606709718066</v>
      </c>
      <c r="T145">
        <f t="shared" si="195"/>
        <v>2.052606709718066</v>
      </c>
      <c r="U145">
        <f t="shared" si="195"/>
        <v>2.052606709718066</v>
      </c>
      <c r="V145">
        <f t="shared" si="195"/>
        <v>2.052606709718066</v>
      </c>
      <c r="W145">
        <f t="shared" si="195"/>
        <v>2.052606709718066</v>
      </c>
      <c r="X145">
        <f t="shared" si="195"/>
        <v>2.052606709718066</v>
      </c>
      <c r="Y145">
        <f t="shared" si="195"/>
        <v>2.052606709718066</v>
      </c>
      <c r="Z145">
        <f t="shared" si="145"/>
        <v>2.3457711398120442</v>
      </c>
      <c r="AA145">
        <f t="shared" si="146"/>
        <v>2.6389355699060224</v>
      </c>
      <c r="AB145" s="8">
        <f t="shared" si="147"/>
        <v>2.9321000000000002</v>
      </c>
      <c r="AC145" s="8">
        <f t="shared" si="148"/>
        <v>2.9321000000000002</v>
      </c>
      <c r="AD145" s="8">
        <f t="shared" si="149"/>
        <v>2.9321000000000002</v>
      </c>
      <c r="AE145" s="8">
        <f t="shared" si="150"/>
        <v>2.9321000000000002</v>
      </c>
      <c r="AF145" s="8">
        <f t="shared" si="151"/>
        <v>2.9321000000000002</v>
      </c>
    </row>
    <row r="146" spans="1:40">
      <c r="A146" s="48">
        <v>4</v>
      </c>
      <c r="B146" s="48">
        <v>1</v>
      </c>
      <c r="C146" s="48" t="s">
        <v>72</v>
      </c>
      <c r="D146">
        <f t="shared" ref="D146:N146" si="196">$L31</f>
        <v>2.398737708588178</v>
      </c>
      <c r="E146">
        <f t="shared" si="196"/>
        <v>2.398737708588178</v>
      </c>
      <c r="F146">
        <f t="shared" si="196"/>
        <v>2.398737708588178</v>
      </c>
      <c r="G146">
        <f t="shared" si="196"/>
        <v>2.398737708588178</v>
      </c>
      <c r="H146">
        <f t="shared" si="196"/>
        <v>2.398737708588178</v>
      </c>
      <c r="I146">
        <f t="shared" si="196"/>
        <v>2.398737708588178</v>
      </c>
      <c r="J146">
        <f t="shared" si="196"/>
        <v>2.398737708588178</v>
      </c>
      <c r="K146">
        <f t="shared" si="196"/>
        <v>2.398737708588178</v>
      </c>
      <c r="L146">
        <f t="shared" si="196"/>
        <v>2.398737708588178</v>
      </c>
      <c r="M146">
        <f t="shared" si="196"/>
        <v>2.398737708588178</v>
      </c>
      <c r="N146">
        <f t="shared" si="196"/>
        <v>2.398737708588178</v>
      </c>
      <c r="O146">
        <f t="shared" si="142"/>
        <v>2.3215815499019201</v>
      </c>
      <c r="P146">
        <f t="shared" si="143"/>
        <v>2.2444253912156618</v>
      </c>
      <c r="Q146">
        <f t="shared" ref="Q146:Y146" si="197">$M31</f>
        <v>2.1672692325294038</v>
      </c>
      <c r="R146">
        <f t="shared" si="197"/>
        <v>2.1672692325294038</v>
      </c>
      <c r="S146">
        <f t="shared" si="197"/>
        <v>2.1672692325294038</v>
      </c>
      <c r="T146">
        <f t="shared" si="197"/>
        <v>2.1672692325294038</v>
      </c>
      <c r="U146">
        <f t="shared" si="197"/>
        <v>2.1672692325294038</v>
      </c>
      <c r="V146">
        <f t="shared" si="197"/>
        <v>2.1672692325294038</v>
      </c>
      <c r="W146">
        <f t="shared" si="197"/>
        <v>2.1672692325294038</v>
      </c>
      <c r="X146">
        <f t="shared" si="197"/>
        <v>2.1672692325294038</v>
      </c>
      <c r="Y146">
        <f t="shared" si="197"/>
        <v>2.1672692325294038</v>
      </c>
      <c r="Z146">
        <f t="shared" si="145"/>
        <v>2.1854128216862692</v>
      </c>
      <c r="AA146">
        <f t="shared" si="146"/>
        <v>2.2035564108431345</v>
      </c>
      <c r="AB146" s="8">
        <f t="shared" si="147"/>
        <v>2.2216999999999998</v>
      </c>
      <c r="AC146" s="8">
        <f t="shared" si="148"/>
        <v>2.2216999999999998</v>
      </c>
      <c r="AD146" s="8">
        <f t="shared" si="149"/>
        <v>2.2216999999999998</v>
      </c>
      <c r="AE146" s="8">
        <f t="shared" si="150"/>
        <v>2.2216999999999998</v>
      </c>
      <c r="AF146" s="8">
        <f t="shared" si="151"/>
        <v>2.2216999999999998</v>
      </c>
    </row>
    <row r="147" spans="1:40">
      <c r="A147" s="49">
        <v>4</v>
      </c>
      <c r="B147" s="49">
        <v>2</v>
      </c>
      <c r="C147" s="48" t="s">
        <v>72</v>
      </c>
      <c r="D147">
        <f t="shared" ref="D147:N147" si="198">$L32</f>
        <v>1.933865312622614</v>
      </c>
      <c r="E147">
        <f t="shared" si="198"/>
        <v>1.933865312622614</v>
      </c>
      <c r="F147">
        <f t="shared" si="198"/>
        <v>1.933865312622614</v>
      </c>
      <c r="G147">
        <f t="shared" si="198"/>
        <v>1.933865312622614</v>
      </c>
      <c r="H147">
        <f t="shared" si="198"/>
        <v>1.933865312622614</v>
      </c>
      <c r="I147">
        <f t="shared" si="198"/>
        <v>1.933865312622614</v>
      </c>
      <c r="J147">
        <f t="shared" si="198"/>
        <v>1.933865312622614</v>
      </c>
      <c r="K147">
        <f t="shared" si="198"/>
        <v>1.933865312622614</v>
      </c>
      <c r="L147">
        <f t="shared" si="198"/>
        <v>1.933865312622614</v>
      </c>
      <c r="M147">
        <f t="shared" si="198"/>
        <v>1.933865312622614</v>
      </c>
      <c r="N147">
        <f t="shared" si="198"/>
        <v>1.933865312622614</v>
      </c>
      <c r="O147">
        <f t="shared" si="142"/>
        <v>2.0472180051596949</v>
      </c>
      <c r="P147">
        <f t="shared" si="143"/>
        <v>2.1605706976967758</v>
      </c>
      <c r="Q147">
        <f t="shared" ref="Q147:Y147" si="199">$M32</f>
        <v>2.2739233902338567</v>
      </c>
      <c r="R147">
        <f t="shared" si="199"/>
        <v>2.2739233902338567</v>
      </c>
      <c r="S147">
        <f t="shared" si="199"/>
        <v>2.2739233902338567</v>
      </c>
      <c r="T147">
        <f t="shared" si="199"/>
        <v>2.2739233902338567</v>
      </c>
      <c r="U147">
        <f t="shared" si="199"/>
        <v>2.2739233902338567</v>
      </c>
      <c r="V147">
        <f t="shared" si="199"/>
        <v>2.2739233902338567</v>
      </c>
      <c r="W147">
        <f t="shared" si="199"/>
        <v>2.2739233902338567</v>
      </c>
      <c r="X147">
        <f t="shared" si="199"/>
        <v>2.2739233902338567</v>
      </c>
      <c r="Y147">
        <f t="shared" si="199"/>
        <v>2.2739233902338567</v>
      </c>
      <c r="Z147">
        <f t="shared" si="145"/>
        <v>2.2697822601559046</v>
      </c>
      <c r="AA147">
        <f t="shared" si="146"/>
        <v>2.265641130077952</v>
      </c>
      <c r="AB147" s="8">
        <f t="shared" si="147"/>
        <v>2.2614999999999998</v>
      </c>
      <c r="AC147" s="8">
        <f t="shared" si="148"/>
        <v>2.2614999999999998</v>
      </c>
      <c r="AD147" s="8">
        <f t="shared" si="149"/>
        <v>2.2614999999999998</v>
      </c>
      <c r="AE147" s="8">
        <f t="shared" si="150"/>
        <v>2.2614999999999998</v>
      </c>
      <c r="AF147" s="8">
        <f t="shared" si="151"/>
        <v>2.2614999999999998</v>
      </c>
    </row>
    <row r="148" spans="1:40">
      <c r="A148" s="48">
        <v>4</v>
      </c>
      <c r="B148" s="48">
        <v>1</v>
      </c>
      <c r="C148" s="48">
        <v>1800</v>
      </c>
      <c r="D148">
        <f t="shared" ref="D148:N148" si="200">$L33</f>
        <v>3.3626673922793739</v>
      </c>
      <c r="E148">
        <f t="shared" si="200"/>
        <v>3.3626673922793739</v>
      </c>
      <c r="F148">
        <f t="shared" si="200"/>
        <v>3.3626673922793739</v>
      </c>
      <c r="G148">
        <f t="shared" si="200"/>
        <v>3.3626673922793739</v>
      </c>
      <c r="H148">
        <f t="shared" si="200"/>
        <v>3.3626673922793739</v>
      </c>
      <c r="I148">
        <f t="shared" si="200"/>
        <v>3.3626673922793739</v>
      </c>
      <c r="J148">
        <f t="shared" si="200"/>
        <v>3.3626673922793739</v>
      </c>
      <c r="K148">
        <f t="shared" si="200"/>
        <v>3.3626673922793739</v>
      </c>
      <c r="L148">
        <f t="shared" si="200"/>
        <v>3.3626673922793739</v>
      </c>
      <c r="M148">
        <f t="shared" si="200"/>
        <v>3.3626673922793739</v>
      </c>
      <c r="N148">
        <f t="shared" si="200"/>
        <v>3.3626673922793739</v>
      </c>
      <c r="O148">
        <f t="shared" si="142"/>
        <v>3.4127818894659612</v>
      </c>
      <c r="P148">
        <f t="shared" si="143"/>
        <v>3.4628963866525484</v>
      </c>
      <c r="Q148">
        <f t="shared" ref="Q148:Y148" si="201">$M33</f>
        <v>3.5130108838391352</v>
      </c>
      <c r="R148">
        <f t="shared" si="201"/>
        <v>3.5130108838391352</v>
      </c>
      <c r="S148">
        <f t="shared" si="201"/>
        <v>3.5130108838391352</v>
      </c>
      <c r="T148">
        <f t="shared" si="201"/>
        <v>3.5130108838391352</v>
      </c>
      <c r="U148">
        <f t="shared" si="201"/>
        <v>3.5130108838391352</v>
      </c>
      <c r="V148">
        <f t="shared" si="201"/>
        <v>3.5130108838391352</v>
      </c>
      <c r="W148">
        <f t="shared" si="201"/>
        <v>3.5130108838391352</v>
      </c>
      <c r="X148">
        <f t="shared" si="201"/>
        <v>3.5130108838391352</v>
      </c>
      <c r="Y148">
        <f t="shared" si="201"/>
        <v>3.5130108838391352</v>
      </c>
      <c r="Z148">
        <f t="shared" si="145"/>
        <v>3.5395077482373369</v>
      </c>
      <c r="AA148">
        <f t="shared" si="146"/>
        <v>3.5660046126355383</v>
      </c>
      <c r="AB148" s="8">
        <f t="shared" si="147"/>
        <v>3.5925014770337396</v>
      </c>
      <c r="AC148" s="8">
        <f t="shared" si="148"/>
        <v>3.5925014770337396</v>
      </c>
      <c r="AD148" s="8">
        <f t="shared" si="149"/>
        <v>3.5925014770337396</v>
      </c>
      <c r="AE148" s="8">
        <f t="shared" si="150"/>
        <v>3.5925014770337396</v>
      </c>
      <c r="AF148" s="8">
        <f t="shared" si="151"/>
        <v>3.5925014770337396</v>
      </c>
    </row>
    <row r="149" spans="1:40">
      <c r="A149" s="49">
        <v>4</v>
      </c>
      <c r="B149" s="49">
        <v>2</v>
      </c>
      <c r="C149" s="49">
        <v>1800</v>
      </c>
      <c r="D149">
        <f t="shared" ref="D149:N149" si="202">$L34</f>
        <v>0.25244295902552966</v>
      </c>
      <c r="E149">
        <f t="shared" si="202"/>
        <v>0.25244295902552966</v>
      </c>
      <c r="F149">
        <f t="shared" si="202"/>
        <v>0.25244295902552966</v>
      </c>
      <c r="G149">
        <f t="shared" si="202"/>
        <v>0.25244295902552966</v>
      </c>
      <c r="H149">
        <f t="shared" si="202"/>
        <v>0.25244295902552966</v>
      </c>
      <c r="I149">
        <f t="shared" si="202"/>
        <v>0.25244295902552966</v>
      </c>
      <c r="J149">
        <f t="shared" si="202"/>
        <v>0.25244295902552966</v>
      </c>
      <c r="K149">
        <f t="shared" si="202"/>
        <v>0.25244295902552966</v>
      </c>
      <c r="L149">
        <f t="shared" si="202"/>
        <v>0.25244295902552966</v>
      </c>
      <c r="M149">
        <f t="shared" si="202"/>
        <v>0.25244295902552966</v>
      </c>
      <c r="N149">
        <f t="shared" si="202"/>
        <v>0.25244295902552966</v>
      </c>
      <c r="O149">
        <f t="shared" si="142"/>
        <v>0.26200285189049638</v>
      </c>
      <c r="P149">
        <f t="shared" si="143"/>
        <v>0.2715627447554631</v>
      </c>
      <c r="Q149">
        <f t="shared" ref="Q149:Y149" si="203">$M34</f>
        <v>0.28112263762042983</v>
      </c>
      <c r="R149">
        <f t="shared" si="203"/>
        <v>0.28112263762042983</v>
      </c>
      <c r="S149">
        <f t="shared" si="203"/>
        <v>0.28112263762042983</v>
      </c>
      <c r="T149">
        <f t="shared" si="203"/>
        <v>0.28112263762042983</v>
      </c>
      <c r="U149">
        <f t="shared" si="203"/>
        <v>0.28112263762042983</v>
      </c>
      <c r="V149">
        <f t="shared" si="203"/>
        <v>0.28112263762042983</v>
      </c>
      <c r="W149">
        <f t="shared" si="203"/>
        <v>0.28112263762042983</v>
      </c>
      <c r="X149">
        <f t="shared" si="203"/>
        <v>0.28112263762042983</v>
      </c>
      <c r="Y149">
        <f t="shared" si="203"/>
        <v>0.28112263762042983</v>
      </c>
      <c r="Z149">
        <f t="shared" si="145"/>
        <v>0.43241886472750285</v>
      </c>
      <c r="AA149">
        <f t="shared" si="146"/>
        <v>0.58371509183457593</v>
      </c>
      <c r="AB149" s="8">
        <f t="shared" si="147"/>
        <v>0.73501131894164895</v>
      </c>
      <c r="AC149" s="8">
        <f t="shared" si="148"/>
        <v>0.73501131894164895</v>
      </c>
      <c r="AD149" s="8">
        <f t="shared" si="149"/>
        <v>0.73501131894164895</v>
      </c>
      <c r="AE149" s="8">
        <f t="shared" si="150"/>
        <v>0.73501131894164895</v>
      </c>
      <c r="AF149" s="8">
        <f t="shared" si="151"/>
        <v>0.73501131894164895</v>
      </c>
    </row>
    <row r="150" spans="1:40">
      <c r="A150" s="48">
        <v>5</v>
      </c>
      <c r="B150" s="48">
        <v>1</v>
      </c>
      <c r="C150" s="48">
        <v>600</v>
      </c>
      <c r="D150">
        <f t="shared" ref="D150:N150" si="204">$L35</f>
        <v>8.4885109784694102E-2</v>
      </c>
      <c r="E150">
        <f t="shared" si="204"/>
        <v>8.4885109784694102E-2</v>
      </c>
      <c r="F150">
        <f t="shared" si="204"/>
        <v>8.4885109784694102E-2</v>
      </c>
      <c r="G150">
        <f t="shared" si="204"/>
        <v>8.4885109784694102E-2</v>
      </c>
      <c r="H150">
        <f t="shared" si="204"/>
        <v>8.4885109784694102E-2</v>
      </c>
      <c r="I150">
        <f t="shared" si="204"/>
        <v>8.4885109784694102E-2</v>
      </c>
      <c r="J150">
        <f t="shared" si="204"/>
        <v>8.4885109784694102E-2</v>
      </c>
      <c r="K150">
        <f t="shared" si="204"/>
        <v>8.4885109784694102E-2</v>
      </c>
      <c r="L150">
        <f t="shared" si="204"/>
        <v>8.4885109784694102E-2</v>
      </c>
      <c r="M150">
        <f t="shared" si="204"/>
        <v>8.4885109784694102E-2</v>
      </c>
      <c r="N150">
        <f t="shared" si="204"/>
        <v>8.4885109784694102E-2</v>
      </c>
      <c r="O150">
        <f t="shared" si="142"/>
        <v>9.8006238854458735E-2</v>
      </c>
      <c r="P150">
        <f t="shared" si="143"/>
        <v>0.11112736792422336</v>
      </c>
      <c r="Q150">
        <f t="shared" ref="Q150:Y150" si="205">$M35</f>
        <v>0.12424849699398798</v>
      </c>
      <c r="R150">
        <f t="shared" si="205"/>
        <v>0.12424849699398798</v>
      </c>
      <c r="S150">
        <f t="shared" si="205"/>
        <v>0.12424849699398798</v>
      </c>
      <c r="T150">
        <f t="shared" si="205"/>
        <v>0.12424849699398798</v>
      </c>
      <c r="U150">
        <f t="shared" si="205"/>
        <v>0.12424849699398798</v>
      </c>
      <c r="V150">
        <f t="shared" si="205"/>
        <v>0.12424849699398798</v>
      </c>
      <c r="W150">
        <f t="shared" si="205"/>
        <v>0.12424849699398798</v>
      </c>
      <c r="X150">
        <f t="shared" si="205"/>
        <v>0.12424849699398798</v>
      </c>
      <c r="Y150">
        <f t="shared" si="205"/>
        <v>0.12424849699398798</v>
      </c>
      <c r="Z150">
        <f t="shared" si="145"/>
        <v>0.34253233132932531</v>
      </c>
      <c r="AA150">
        <f t="shared" si="146"/>
        <v>0.56081616566466275</v>
      </c>
      <c r="AB150" s="8">
        <f t="shared" si="147"/>
        <v>0.77910000000000001</v>
      </c>
      <c r="AC150" s="8">
        <f t="shared" si="148"/>
        <v>0.77910000000000001</v>
      </c>
      <c r="AD150" s="8">
        <f t="shared" si="149"/>
        <v>0.77910000000000001</v>
      </c>
      <c r="AE150" s="8">
        <f t="shared" si="150"/>
        <v>0.77910000000000001</v>
      </c>
      <c r="AF150" s="8">
        <f t="shared" si="151"/>
        <v>0.77910000000000001</v>
      </c>
    </row>
    <row r="151" spans="1:40">
      <c r="A151" s="49">
        <v>5</v>
      </c>
      <c r="B151" s="49">
        <v>2</v>
      </c>
      <c r="C151" s="49">
        <v>600</v>
      </c>
      <c r="D151">
        <f t="shared" ref="D151:N151" si="206">$L36</f>
        <v>5.3875126945214236</v>
      </c>
      <c r="E151">
        <f t="shared" si="206"/>
        <v>5.3875126945214236</v>
      </c>
      <c r="F151">
        <f t="shared" si="206"/>
        <v>5.3875126945214236</v>
      </c>
      <c r="G151">
        <f t="shared" si="206"/>
        <v>5.3875126945214236</v>
      </c>
      <c r="H151">
        <f t="shared" si="206"/>
        <v>5.3875126945214236</v>
      </c>
      <c r="I151">
        <f t="shared" si="206"/>
        <v>5.3875126945214236</v>
      </c>
      <c r="J151">
        <f t="shared" si="206"/>
        <v>5.3875126945214236</v>
      </c>
      <c r="K151">
        <f t="shared" si="206"/>
        <v>5.3875126945214236</v>
      </c>
      <c r="L151">
        <f t="shared" si="206"/>
        <v>5.3875126945214236</v>
      </c>
      <c r="M151">
        <f t="shared" si="206"/>
        <v>5.3875126945214236</v>
      </c>
      <c r="N151">
        <f t="shared" si="206"/>
        <v>5.3875126945214236</v>
      </c>
      <c r="O151">
        <f t="shared" si="142"/>
        <v>4.9129844149180899</v>
      </c>
      <c r="P151">
        <f t="shared" si="143"/>
        <v>4.4384561353147562</v>
      </c>
      <c r="Q151">
        <f t="shared" ref="Q151:Y151" si="207">$M36</f>
        <v>3.963927855711423</v>
      </c>
      <c r="R151">
        <f t="shared" si="207"/>
        <v>3.963927855711423</v>
      </c>
      <c r="S151">
        <f t="shared" si="207"/>
        <v>3.963927855711423</v>
      </c>
      <c r="T151">
        <f t="shared" si="207"/>
        <v>3.963927855711423</v>
      </c>
      <c r="U151">
        <f t="shared" si="207"/>
        <v>3.963927855711423</v>
      </c>
      <c r="V151">
        <f t="shared" si="207"/>
        <v>3.963927855711423</v>
      </c>
      <c r="W151">
        <f t="shared" si="207"/>
        <v>3.963927855711423</v>
      </c>
      <c r="X151">
        <f t="shared" si="207"/>
        <v>3.963927855711423</v>
      </c>
      <c r="Y151">
        <f t="shared" si="207"/>
        <v>3.963927855711423</v>
      </c>
      <c r="Z151">
        <f t="shared" si="145"/>
        <v>4.3032852371409485</v>
      </c>
      <c r="AA151">
        <f t="shared" si="146"/>
        <v>4.6426426185704743</v>
      </c>
      <c r="AB151" s="8">
        <f t="shared" si="147"/>
        <v>4.9820000000000002</v>
      </c>
      <c r="AC151" s="8">
        <f t="shared" si="148"/>
        <v>4.9820000000000002</v>
      </c>
      <c r="AD151" s="8">
        <f t="shared" si="149"/>
        <v>4.9820000000000002</v>
      </c>
      <c r="AE151" s="8">
        <f t="shared" si="150"/>
        <v>4.9820000000000002</v>
      </c>
      <c r="AF151" s="8">
        <f t="shared" si="151"/>
        <v>4.9820000000000002</v>
      </c>
    </row>
    <row r="152" spans="1:40">
      <c r="A152" s="48">
        <v>5</v>
      </c>
      <c r="B152" s="48">
        <v>1</v>
      </c>
      <c r="C152" s="48">
        <v>1200</v>
      </c>
      <c r="D152">
        <f t="shared" ref="D152:N152" si="208">$L37</f>
        <v>0.42992338638976013</v>
      </c>
      <c r="E152">
        <f t="shared" si="208"/>
        <v>0.42992338638976013</v>
      </c>
      <c r="F152">
        <f t="shared" si="208"/>
        <v>0.42992338638976013</v>
      </c>
      <c r="G152">
        <f t="shared" si="208"/>
        <v>0.42992338638976013</v>
      </c>
      <c r="H152">
        <f t="shared" si="208"/>
        <v>0.42992338638976013</v>
      </c>
      <c r="I152">
        <f t="shared" si="208"/>
        <v>0.42992338638976013</v>
      </c>
      <c r="J152">
        <f t="shared" si="208"/>
        <v>0.42992338638976013</v>
      </c>
      <c r="K152">
        <f t="shared" si="208"/>
        <v>0.42992338638976013</v>
      </c>
      <c r="L152">
        <f t="shared" si="208"/>
        <v>0.42992338638976013</v>
      </c>
      <c r="M152">
        <f t="shared" si="208"/>
        <v>0.42992338638976013</v>
      </c>
      <c r="N152">
        <f t="shared" si="208"/>
        <v>0.42992338638976013</v>
      </c>
      <c r="O152">
        <f t="shared" si="142"/>
        <v>0.47418809210564677</v>
      </c>
      <c r="P152">
        <f t="shared" si="143"/>
        <v>0.51845279782153353</v>
      </c>
      <c r="Q152">
        <f t="shared" ref="Q152:Y152" si="209">$M37</f>
        <v>0.56271750353742012</v>
      </c>
      <c r="R152">
        <f t="shared" si="209"/>
        <v>0.56271750353742012</v>
      </c>
      <c r="S152">
        <f t="shared" si="209"/>
        <v>0.56271750353742012</v>
      </c>
      <c r="T152">
        <f t="shared" si="209"/>
        <v>0.56271750353742012</v>
      </c>
      <c r="U152">
        <f t="shared" si="209"/>
        <v>0.56271750353742012</v>
      </c>
      <c r="V152">
        <f t="shared" si="209"/>
        <v>0.56271750353742012</v>
      </c>
      <c r="W152">
        <f t="shared" si="209"/>
        <v>0.56271750353742012</v>
      </c>
      <c r="X152">
        <f t="shared" si="209"/>
        <v>0.56271750353742012</v>
      </c>
      <c r="Y152">
        <f t="shared" si="209"/>
        <v>0.56271750353742012</v>
      </c>
      <c r="Z152">
        <f t="shared" si="145"/>
        <v>0.48724500235828011</v>
      </c>
      <c r="AA152">
        <f t="shared" si="146"/>
        <v>0.41177250117914005</v>
      </c>
      <c r="AB152" s="8">
        <f t="shared" si="147"/>
        <v>0.33629999999999999</v>
      </c>
      <c r="AC152" s="8">
        <f t="shared" si="148"/>
        <v>0.33629999999999999</v>
      </c>
      <c r="AD152" s="8">
        <f t="shared" si="149"/>
        <v>0.33629999999999999</v>
      </c>
      <c r="AE152" s="8">
        <f t="shared" si="150"/>
        <v>0.33629999999999999</v>
      </c>
      <c r="AF152" s="8">
        <f t="shared" si="151"/>
        <v>0.33629999999999999</v>
      </c>
    </row>
    <row r="153" spans="1:40">
      <c r="A153" s="49">
        <v>5</v>
      </c>
      <c r="B153" s="49">
        <v>2</v>
      </c>
      <c r="C153" s="49">
        <v>1200</v>
      </c>
      <c r="D153">
        <f t="shared" ref="D153:N153" si="210">$L38</f>
        <v>3.9659476436322545</v>
      </c>
      <c r="E153">
        <f t="shared" si="210"/>
        <v>3.9659476436322545</v>
      </c>
      <c r="F153">
        <f t="shared" si="210"/>
        <v>3.9659476436322545</v>
      </c>
      <c r="G153">
        <f t="shared" si="210"/>
        <v>3.9659476436322545</v>
      </c>
      <c r="H153">
        <f t="shared" si="210"/>
        <v>3.9659476436322545</v>
      </c>
      <c r="I153">
        <f t="shared" si="210"/>
        <v>3.9659476436322545</v>
      </c>
      <c r="J153">
        <f t="shared" si="210"/>
        <v>3.9659476436322545</v>
      </c>
      <c r="K153">
        <f t="shared" si="210"/>
        <v>3.9659476436322545</v>
      </c>
      <c r="L153">
        <f t="shared" si="210"/>
        <v>3.9659476436322545</v>
      </c>
      <c r="M153">
        <f t="shared" si="210"/>
        <v>3.9659476436322545</v>
      </c>
      <c r="N153">
        <f t="shared" si="210"/>
        <v>3.9659476436322545</v>
      </c>
      <c r="O153">
        <f t="shared" si="142"/>
        <v>3.9079012564748132</v>
      </c>
      <c r="P153">
        <f t="shared" si="143"/>
        <v>3.8498548693173711</v>
      </c>
      <c r="Q153">
        <f t="shared" ref="Q153:Y153" si="211">$M38</f>
        <v>3.7918084821599298</v>
      </c>
      <c r="R153">
        <f t="shared" si="211"/>
        <v>3.7918084821599298</v>
      </c>
      <c r="S153">
        <f t="shared" si="211"/>
        <v>3.7918084821599298</v>
      </c>
      <c r="T153">
        <f t="shared" si="211"/>
        <v>3.7918084821599298</v>
      </c>
      <c r="U153">
        <f t="shared" si="211"/>
        <v>3.7918084821599298</v>
      </c>
      <c r="V153">
        <f t="shared" si="211"/>
        <v>3.7918084821599298</v>
      </c>
      <c r="W153">
        <f t="shared" si="211"/>
        <v>3.7918084821599298</v>
      </c>
      <c r="X153">
        <f t="shared" si="211"/>
        <v>3.7918084821599298</v>
      </c>
      <c r="Y153">
        <f t="shared" si="211"/>
        <v>3.7918084821599298</v>
      </c>
      <c r="Z153">
        <f t="shared" si="145"/>
        <v>4.0959389881066199</v>
      </c>
      <c r="AA153">
        <f t="shared" si="146"/>
        <v>4.4000694940533096</v>
      </c>
      <c r="AB153" s="8">
        <f t="shared" si="147"/>
        <v>4.7042000000000002</v>
      </c>
      <c r="AC153" s="8">
        <f t="shared" si="148"/>
        <v>4.7042000000000002</v>
      </c>
      <c r="AD153" s="8">
        <f t="shared" si="149"/>
        <v>4.7042000000000002</v>
      </c>
      <c r="AE153" s="8">
        <f t="shared" si="150"/>
        <v>4.7042000000000002</v>
      </c>
      <c r="AF153" s="8">
        <f t="shared" si="151"/>
        <v>4.7042000000000002</v>
      </c>
    </row>
    <row r="154" spans="1:40">
      <c r="A154" s="48">
        <v>5</v>
      </c>
      <c r="B154" s="48">
        <v>1</v>
      </c>
      <c r="C154" s="48">
        <v>1800</v>
      </c>
      <c r="D154">
        <f t="shared" ref="D154:N154" si="212">$L39</f>
        <v>2.3797082534507501</v>
      </c>
      <c r="E154">
        <f t="shared" si="212"/>
        <v>2.3797082534507501</v>
      </c>
      <c r="F154">
        <f t="shared" si="212"/>
        <v>2.3797082534507501</v>
      </c>
      <c r="G154">
        <f t="shared" si="212"/>
        <v>2.3797082534507501</v>
      </c>
      <c r="H154">
        <f t="shared" si="212"/>
        <v>2.3797082534507501</v>
      </c>
      <c r="I154">
        <f t="shared" si="212"/>
        <v>2.3797082534507501</v>
      </c>
      <c r="J154">
        <f t="shared" si="212"/>
        <v>2.3797082534507501</v>
      </c>
      <c r="K154">
        <f t="shared" si="212"/>
        <v>2.3797082534507501</v>
      </c>
      <c r="L154">
        <f t="shared" si="212"/>
        <v>2.3797082534507501</v>
      </c>
      <c r="M154">
        <f t="shared" si="212"/>
        <v>2.3797082534507501</v>
      </c>
      <c r="N154">
        <f t="shared" si="212"/>
        <v>2.3797082534507501</v>
      </c>
      <c r="O154">
        <f t="shared" si="142"/>
        <v>2.4055080770235584</v>
      </c>
      <c r="P154">
        <f t="shared" si="143"/>
        <v>2.4313079005963663</v>
      </c>
      <c r="Q154">
        <f t="shared" ref="Q154:Y154" si="213">$M39</f>
        <v>2.4571077241691746</v>
      </c>
      <c r="R154">
        <f t="shared" si="213"/>
        <v>2.4571077241691746</v>
      </c>
      <c r="S154">
        <f t="shared" si="213"/>
        <v>2.4571077241691746</v>
      </c>
      <c r="T154">
        <f t="shared" si="213"/>
        <v>2.4571077241691746</v>
      </c>
      <c r="U154">
        <f t="shared" si="213"/>
        <v>2.4571077241691746</v>
      </c>
      <c r="V154">
        <f t="shared" si="213"/>
        <v>2.4571077241691746</v>
      </c>
      <c r="W154">
        <f t="shared" si="213"/>
        <v>2.4571077241691746</v>
      </c>
      <c r="X154">
        <f t="shared" si="213"/>
        <v>2.4571077241691746</v>
      </c>
      <c r="Y154">
        <f t="shared" si="213"/>
        <v>2.4571077241691746</v>
      </c>
      <c r="Z154">
        <f t="shared" si="145"/>
        <v>2.7300051494461162</v>
      </c>
      <c r="AA154">
        <f t="shared" si="146"/>
        <v>3.0029025747230578</v>
      </c>
      <c r="AB154" s="8">
        <f t="shared" si="147"/>
        <v>3.2757999999999998</v>
      </c>
      <c r="AC154" s="8">
        <f t="shared" si="148"/>
        <v>3.2757999999999998</v>
      </c>
      <c r="AD154" s="8">
        <f t="shared" si="149"/>
        <v>3.2757999999999998</v>
      </c>
      <c r="AE154" s="8">
        <f t="shared" si="150"/>
        <v>3.2757999999999998</v>
      </c>
      <c r="AF154" s="8">
        <f t="shared" si="151"/>
        <v>3.2757999999999998</v>
      </c>
    </row>
    <row r="155" spans="1:40">
      <c r="A155" s="49">
        <v>5</v>
      </c>
      <c r="B155" s="49">
        <v>2</v>
      </c>
      <c r="C155" s="49">
        <v>1800</v>
      </c>
      <c r="D155">
        <f t="shared" ref="D155:N155" si="214">$L40</f>
        <v>0.83352643478569022</v>
      </c>
      <c r="E155">
        <f t="shared" si="214"/>
        <v>0.83352643478569022</v>
      </c>
      <c r="F155">
        <f t="shared" si="214"/>
        <v>0.83352643478569022</v>
      </c>
      <c r="G155">
        <f t="shared" si="214"/>
        <v>0.83352643478569022</v>
      </c>
      <c r="H155">
        <f t="shared" si="214"/>
        <v>0.83352643478569022</v>
      </c>
      <c r="I155">
        <f t="shared" si="214"/>
        <v>0.83352643478569022</v>
      </c>
      <c r="J155">
        <f t="shared" si="214"/>
        <v>0.83352643478569022</v>
      </c>
      <c r="K155">
        <f t="shared" si="214"/>
        <v>0.83352643478569022</v>
      </c>
      <c r="L155">
        <f t="shared" si="214"/>
        <v>0.83352643478569022</v>
      </c>
      <c r="M155">
        <f t="shared" si="214"/>
        <v>0.83352643478569022</v>
      </c>
      <c r="N155">
        <f t="shared" si="214"/>
        <v>0.83352643478569022</v>
      </c>
      <c r="O155">
        <f t="shared" si="142"/>
        <v>0.92929418749381798</v>
      </c>
      <c r="P155">
        <f t="shared" si="143"/>
        <v>1.0250619402019456</v>
      </c>
      <c r="Q155">
        <f t="shared" ref="Q155:Y155" si="215">$M40</f>
        <v>1.1208296929100734</v>
      </c>
      <c r="R155">
        <f t="shared" si="215"/>
        <v>1.1208296929100734</v>
      </c>
      <c r="S155">
        <f t="shared" si="215"/>
        <v>1.1208296929100734</v>
      </c>
      <c r="T155">
        <f t="shared" si="215"/>
        <v>1.1208296929100734</v>
      </c>
      <c r="U155">
        <f t="shared" si="215"/>
        <v>1.1208296929100734</v>
      </c>
      <c r="V155">
        <f t="shared" si="215"/>
        <v>1.1208296929100734</v>
      </c>
      <c r="W155">
        <f t="shared" si="215"/>
        <v>1.1208296929100734</v>
      </c>
      <c r="X155">
        <f t="shared" si="215"/>
        <v>1.1208296929100734</v>
      </c>
      <c r="Y155">
        <f t="shared" si="215"/>
        <v>1.1208296929100734</v>
      </c>
      <c r="Z155">
        <f t="shared" si="145"/>
        <v>0.90891979527338229</v>
      </c>
      <c r="AA155">
        <f t="shared" si="146"/>
        <v>0.69700989763669119</v>
      </c>
      <c r="AB155" s="8">
        <f t="shared" si="147"/>
        <v>0.48509999999999998</v>
      </c>
      <c r="AC155" s="8">
        <f t="shared" si="148"/>
        <v>0.48509999999999998</v>
      </c>
      <c r="AD155" s="8">
        <f t="shared" si="149"/>
        <v>0.48509999999999998</v>
      </c>
      <c r="AE155" s="8">
        <f t="shared" si="150"/>
        <v>0.48509999999999998</v>
      </c>
      <c r="AF155" s="8">
        <f t="shared" si="151"/>
        <v>0.48509999999999998</v>
      </c>
    </row>
    <row r="157" spans="1:40">
      <c r="A157" s="66" t="s">
        <v>106</v>
      </c>
      <c r="B157" s="66"/>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c r="AJ157" s="66"/>
      <c r="AK157" s="66"/>
      <c r="AL157" s="66"/>
      <c r="AM157" s="66"/>
      <c r="AN157" s="66"/>
    </row>
    <row r="158" spans="1:40">
      <c r="B158" s="2" t="s">
        <v>1</v>
      </c>
      <c r="C158" s="1" t="s">
        <v>2</v>
      </c>
      <c r="F158" t="s">
        <v>21</v>
      </c>
      <c r="G158" t="s">
        <v>20</v>
      </c>
      <c r="H158" t="s">
        <v>19</v>
      </c>
      <c r="I158" t="s">
        <v>18</v>
      </c>
      <c r="J158" t="s">
        <v>17</v>
      </c>
      <c r="K158" t="s">
        <v>16</v>
      </c>
      <c r="L158" t="s">
        <v>15</v>
      </c>
      <c r="M158" t="s">
        <v>14</v>
      </c>
      <c r="N158" t="s">
        <v>13</v>
      </c>
      <c r="O158" t="s">
        <v>12</v>
      </c>
      <c r="P158" t="s">
        <v>29</v>
      </c>
      <c r="Q158" t="s">
        <v>28</v>
      </c>
      <c r="R158" t="s">
        <v>27</v>
      </c>
      <c r="S158" t="s">
        <v>26</v>
      </c>
      <c r="T158" t="s">
        <v>25</v>
      </c>
      <c r="U158" t="s">
        <v>24</v>
      </c>
      <c r="V158" t="s">
        <v>23</v>
      </c>
      <c r="W158" t="s">
        <v>22</v>
      </c>
      <c r="X158" s="8" t="s">
        <v>31</v>
      </c>
      <c r="Y158" s="8" t="s">
        <v>33</v>
      </c>
      <c r="Z158" s="8" t="s">
        <v>34</v>
      </c>
      <c r="AA158" s="8" t="s">
        <v>35</v>
      </c>
      <c r="AB158" s="1" t="s">
        <v>38</v>
      </c>
      <c r="AC158" s="8" t="s">
        <v>39</v>
      </c>
      <c r="AD158" s="8" t="s">
        <v>40</v>
      </c>
      <c r="AE158" s="8" t="s">
        <v>41</v>
      </c>
      <c r="AF158" s="8" t="s">
        <v>42</v>
      </c>
      <c r="AG158" s="8" t="s">
        <v>52</v>
      </c>
      <c r="AH158" s="8" t="s">
        <v>53</v>
      </c>
      <c r="AI158" s="8" t="s">
        <v>54</v>
      </c>
      <c r="AJ158" s="8" t="s">
        <v>55</v>
      </c>
      <c r="AK158" s="8" t="s">
        <v>56</v>
      </c>
      <c r="AL158" s="8" t="s">
        <v>57</v>
      </c>
      <c r="AM158" s="8" t="s">
        <v>58</v>
      </c>
      <c r="AN158" s="8" t="s">
        <v>59</v>
      </c>
    </row>
    <row r="159" spans="1:40">
      <c r="A159" s="48">
        <v>1</v>
      </c>
      <c r="B159" s="48">
        <v>1</v>
      </c>
      <c r="C159" s="48">
        <v>600</v>
      </c>
      <c r="F159">
        <f>AVERAGE(D122:F122)</f>
        <v>2.1272189306994043</v>
      </c>
      <c r="G159">
        <f t="shared" ref="G159:AN159" si="216">AVERAGE(E122:G122)</f>
        <v>2.1272189306994043</v>
      </c>
      <c r="H159">
        <f t="shared" si="216"/>
        <v>2.1272189306994043</v>
      </c>
      <c r="I159">
        <f t="shared" si="216"/>
        <v>2.1272189306994043</v>
      </c>
      <c r="J159">
        <f t="shared" si="216"/>
        <v>2.1272189306994043</v>
      </c>
      <c r="K159">
        <f t="shared" si="216"/>
        <v>2.1272189306994043</v>
      </c>
      <c r="L159">
        <f t="shared" si="216"/>
        <v>2.1272189306994043</v>
      </c>
      <c r="M159">
        <f t="shared" si="216"/>
        <v>2.1272189306994043</v>
      </c>
      <c r="N159">
        <f t="shared" si="216"/>
        <v>2.1272189306994043</v>
      </c>
      <c r="O159">
        <f>AVERAGE(M122:O122)</f>
        <v>2.142209146788618</v>
      </c>
      <c r="P159">
        <f t="shared" si="216"/>
        <v>2.1721895789670458</v>
      </c>
      <c r="Q159">
        <f t="shared" si="216"/>
        <v>2.2171602272346878</v>
      </c>
      <c r="R159">
        <f t="shared" si="216"/>
        <v>2.2471406594131156</v>
      </c>
      <c r="S159">
        <f t="shared" si="216"/>
        <v>2.2621308755023293</v>
      </c>
      <c r="T159">
        <f t="shared" si="216"/>
        <v>2.2621308755023293</v>
      </c>
      <c r="U159">
        <f t="shared" si="216"/>
        <v>2.2621308755023293</v>
      </c>
      <c r="V159">
        <f t="shared" si="216"/>
        <v>2.2621308755023293</v>
      </c>
      <c r="W159">
        <f t="shared" si="216"/>
        <v>2.2621308755023293</v>
      </c>
      <c r="X159">
        <f t="shared" si="216"/>
        <v>2.2621308755023293</v>
      </c>
      <c r="Y159">
        <f t="shared" si="216"/>
        <v>2.2621308755023293</v>
      </c>
      <c r="Z159">
        <f t="shared" si="216"/>
        <v>2.2410607782242926</v>
      </c>
      <c r="AA159">
        <f t="shared" si="216"/>
        <v>2.1989205836682193</v>
      </c>
      <c r="AB159">
        <f t="shared" si="216"/>
        <v>2.1357102918341098</v>
      </c>
      <c r="AC159">
        <f t="shared" si="216"/>
        <v>2.0935700972780364</v>
      </c>
      <c r="AD159">
        <f>AVERAGE(AB122:AD122)</f>
        <v>2.0724999999999998</v>
      </c>
      <c r="AE159">
        <f t="shared" si="216"/>
        <v>2.0724999999999998</v>
      </c>
      <c r="AF159">
        <f t="shared" si="216"/>
        <v>2.0724999999999998</v>
      </c>
      <c r="AG159">
        <f t="shared" si="216"/>
        <v>2.0724999999999998</v>
      </c>
      <c r="AH159">
        <f t="shared" si="216"/>
        <v>2.0724999999999998</v>
      </c>
      <c r="AI159" t="e">
        <f t="shared" si="216"/>
        <v>#DIV/0!</v>
      </c>
      <c r="AJ159" t="e">
        <f t="shared" si="216"/>
        <v>#DIV/0!</v>
      </c>
      <c r="AK159" t="e">
        <f t="shared" si="216"/>
        <v>#DIV/0!</v>
      </c>
      <c r="AL159" t="e">
        <f t="shared" si="216"/>
        <v>#DIV/0!</v>
      </c>
      <c r="AM159" t="e">
        <f t="shared" si="216"/>
        <v>#DIV/0!</v>
      </c>
      <c r="AN159" t="e">
        <f t="shared" si="216"/>
        <v>#DIV/0!</v>
      </c>
    </row>
    <row r="160" spans="1:40">
      <c r="A160" s="49">
        <v>1</v>
      </c>
      <c r="B160" s="49">
        <v>2</v>
      </c>
      <c r="C160" s="49">
        <v>600</v>
      </c>
      <c r="F160">
        <f t="shared" ref="F160:AN167" si="217">AVERAGE(D123:F123)</f>
        <v>5.0795310293117923</v>
      </c>
      <c r="G160">
        <f t="shared" si="217"/>
        <v>5.0795310293117923</v>
      </c>
      <c r="H160">
        <f t="shared" si="217"/>
        <v>5.0795310293117923</v>
      </c>
      <c r="I160">
        <f t="shared" si="217"/>
        <v>5.0795310293117923</v>
      </c>
      <c r="J160">
        <f t="shared" si="217"/>
        <v>5.0795310293117923</v>
      </c>
      <c r="K160">
        <f t="shared" si="217"/>
        <v>5.0795310293117923</v>
      </c>
      <c r="L160">
        <f t="shared" si="217"/>
        <v>5.0795310293117923</v>
      </c>
      <c r="M160">
        <f t="shared" si="217"/>
        <v>5.0795310293117923</v>
      </c>
      <c r="N160">
        <f t="shared" si="217"/>
        <v>5.0795310293117923</v>
      </c>
      <c r="O160">
        <f t="shared" si="217"/>
        <v>5.012574009158449</v>
      </c>
      <c r="P160">
        <f t="shared" si="217"/>
        <v>4.8786599688517631</v>
      </c>
      <c r="Q160">
        <f t="shared" si="217"/>
        <v>4.677788908391733</v>
      </c>
      <c r="R160">
        <f t="shared" si="217"/>
        <v>4.5438748680850454</v>
      </c>
      <c r="S160">
        <f t="shared" si="217"/>
        <v>4.4769178479317029</v>
      </c>
      <c r="T160">
        <f t="shared" si="217"/>
        <v>4.4769178479317029</v>
      </c>
      <c r="U160">
        <f t="shared" si="217"/>
        <v>4.4769178479317029</v>
      </c>
      <c r="V160">
        <f t="shared" si="217"/>
        <v>4.4769178479317029</v>
      </c>
      <c r="W160">
        <f t="shared" si="217"/>
        <v>4.4769178479317029</v>
      </c>
      <c r="X160">
        <f t="shared" si="217"/>
        <v>4.4769178479317029</v>
      </c>
      <c r="Y160">
        <f t="shared" si="217"/>
        <v>4.4769178479317029</v>
      </c>
      <c r="Z160">
        <f t="shared" si="217"/>
        <v>4.4655158648281805</v>
      </c>
      <c r="AA160">
        <f t="shared" si="217"/>
        <v>4.4427118986211349</v>
      </c>
      <c r="AB160">
        <f t="shared" si="217"/>
        <v>4.4085059493105678</v>
      </c>
      <c r="AC160">
        <f t="shared" si="217"/>
        <v>4.3857019831035222</v>
      </c>
      <c r="AD160">
        <f t="shared" si="217"/>
        <v>4.3742999999999999</v>
      </c>
      <c r="AE160">
        <f t="shared" si="217"/>
        <v>4.3742999999999999</v>
      </c>
      <c r="AF160">
        <f t="shared" si="217"/>
        <v>4.3742999999999999</v>
      </c>
      <c r="AG160">
        <f t="shared" si="217"/>
        <v>4.3742999999999999</v>
      </c>
      <c r="AH160">
        <f t="shared" si="217"/>
        <v>4.3742999999999999</v>
      </c>
      <c r="AI160" t="e">
        <f t="shared" si="217"/>
        <v>#DIV/0!</v>
      </c>
      <c r="AJ160" t="e">
        <f t="shared" si="217"/>
        <v>#DIV/0!</v>
      </c>
      <c r="AK160" t="e">
        <f t="shared" si="217"/>
        <v>#DIV/0!</v>
      </c>
      <c r="AL160" t="e">
        <f t="shared" si="217"/>
        <v>#DIV/0!</v>
      </c>
      <c r="AM160" t="e">
        <f t="shared" si="217"/>
        <v>#DIV/0!</v>
      </c>
      <c r="AN160" t="e">
        <f t="shared" si="217"/>
        <v>#DIV/0!</v>
      </c>
    </row>
    <row r="161" spans="1:40">
      <c r="A161" s="48">
        <v>1</v>
      </c>
      <c r="B161" s="48">
        <v>1</v>
      </c>
      <c r="C161" s="48">
        <v>1200</v>
      </c>
      <c r="F161">
        <f t="shared" si="217"/>
        <v>3.1484584741556763</v>
      </c>
      <c r="G161">
        <f t="shared" si="217"/>
        <v>3.1484584741556763</v>
      </c>
      <c r="H161">
        <f t="shared" si="217"/>
        <v>3.1484584741556763</v>
      </c>
      <c r="I161">
        <f t="shared" si="217"/>
        <v>3.1484584741556763</v>
      </c>
      <c r="J161">
        <f t="shared" si="217"/>
        <v>3.1484584741556763</v>
      </c>
      <c r="K161">
        <f t="shared" si="217"/>
        <v>3.1484584741556763</v>
      </c>
      <c r="L161">
        <f t="shared" si="217"/>
        <v>3.1484584741556763</v>
      </c>
      <c r="M161">
        <f t="shared" si="217"/>
        <v>3.1484584741556763</v>
      </c>
      <c r="N161">
        <f t="shared" si="217"/>
        <v>3.1484584741556763</v>
      </c>
      <c r="O161">
        <f t="shared" si="217"/>
        <v>3.1502241331252665</v>
      </c>
      <c r="P161">
        <f t="shared" si="217"/>
        <v>3.1537554510644461</v>
      </c>
      <c r="Q161">
        <f t="shared" si="217"/>
        <v>3.1590524279732155</v>
      </c>
      <c r="R161">
        <f t="shared" si="217"/>
        <v>3.1625837459123951</v>
      </c>
      <c r="S161">
        <f t="shared" si="217"/>
        <v>3.1643494048819849</v>
      </c>
      <c r="T161">
        <f t="shared" si="217"/>
        <v>3.1643494048819849</v>
      </c>
      <c r="U161">
        <f t="shared" si="217"/>
        <v>3.1643494048819849</v>
      </c>
      <c r="V161">
        <f t="shared" si="217"/>
        <v>3.1643494048819849</v>
      </c>
      <c r="W161">
        <f t="shared" si="217"/>
        <v>3.1643494048819849</v>
      </c>
      <c r="X161">
        <f t="shared" si="217"/>
        <v>3.1643494048819849</v>
      </c>
      <c r="Y161">
        <f t="shared" si="217"/>
        <v>3.1643494048819849</v>
      </c>
      <c r="Z161">
        <f t="shared" si="217"/>
        <v>3.2132216932284314</v>
      </c>
      <c r="AA161">
        <f t="shared" si="217"/>
        <v>3.3109662699213231</v>
      </c>
      <c r="AB161">
        <f t="shared" si="217"/>
        <v>3.4575831349606614</v>
      </c>
      <c r="AC161">
        <f t="shared" si="217"/>
        <v>3.555327711653554</v>
      </c>
      <c r="AD161">
        <f t="shared" si="217"/>
        <v>3.6042000000000001</v>
      </c>
      <c r="AE161">
        <f t="shared" si="217"/>
        <v>3.6042000000000001</v>
      </c>
      <c r="AF161">
        <f t="shared" si="217"/>
        <v>3.6042000000000001</v>
      </c>
      <c r="AG161">
        <f t="shared" si="217"/>
        <v>3.6042000000000001</v>
      </c>
      <c r="AH161">
        <f t="shared" si="217"/>
        <v>3.6042000000000001</v>
      </c>
      <c r="AI161" t="e">
        <f t="shared" si="217"/>
        <v>#DIV/0!</v>
      </c>
      <c r="AJ161" t="e">
        <f t="shared" si="217"/>
        <v>#DIV/0!</v>
      </c>
      <c r="AK161" t="e">
        <f t="shared" si="217"/>
        <v>#DIV/0!</v>
      </c>
      <c r="AL161" t="e">
        <f t="shared" si="217"/>
        <v>#DIV/0!</v>
      </c>
      <c r="AM161" t="e">
        <f t="shared" si="217"/>
        <v>#DIV/0!</v>
      </c>
      <c r="AN161" t="e">
        <f t="shared" si="217"/>
        <v>#DIV/0!</v>
      </c>
    </row>
    <row r="162" spans="1:40">
      <c r="A162" s="49">
        <v>1</v>
      </c>
      <c r="B162" s="49">
        <v>2</v>
      </c>
      <c r="C162" s="49">
        <v>1200</v>
      </c>
      <c r="F162">
        <f t="shared" si="217"/>
        <v>3.2720143415046903</v>
      </c>
      <c r="G162">
        <f t="shared" si="217"/>
        <v>3.2720143415046903</v>
      </c>
      <c r="H162">
        <f t="shared" si="217"/>
        <v>3.2720143415046903</v>
      </c>
      <c r="I162">
        <f t="shared" si="217"/>
        <v>3.2720143415046903</v>
      </c>
      <c r="J162">
        <f t="shared" si="217"/>
        <v>3.2720143415046903</v>
      </c>
      <c r="K162">
        <f t="shared" si="217"/>
        <v>3.2720143415046903</v>
      </c>
      <c r="L162">
        <f t="shared" si="217"/>
        <v>3.2720143415046903</v>
      </c>
      <c r="M162">
        <f t="shared" si="217"/>
        <v>3.2720143415046903</v>
      </c>
      <c r="N162">
        <f t="shared" si="217"/>
        <v>3.2720143415046903</v>
      </c>
      <c r="O162">
        <f t="shared" si="217"/>
        <v>3.2318033023269002</v>
      </c>
      <c r="P162">
        <f t="shared" si="217"/>
        <v>3.1513812239713199</v>
      </c>
      <c r="Q162">
        <f t="shared" si="217"/>
        <v>3.0307481064379496</v>
      </c>
      <c r="R162">
        <f t="shared" si="217"/>
        <v>2.9503260280823693</v>
      </c>
      <c r="S162">
        <f t="shared" si="217"/>
        <v>2.9101149889045792</v>
      </c>
      <c r="T162">
        <f t="shared" si="217"/>
        <v>2.9101149889045792</v>
      </c>
      <c r="U162">
        <f t="shared" si="217"/>
        <v>2.9101149889045792</v>
      </c>
      <c r="V162">
        <f t="shared" si="217"/>
        <v>2.9101149889045792</v>
      </c>
      <c r="W162">
        <f t="shared" si="217"/>
        <v>2.9101149889045792</v>
      </c>
      <c r="X162">
        <f t="shared" si="217"/>
        <v>2.9101149889045792</v>
      </c>
      <c r="Y162">
        <f t="shared" si="217"/>
        <v>2.9101149889045792</v>
      </c>
      <c r="Z162">
        <f t="shared" si="217"/>
        <v>2.9221688790262927</v>
      </c>
      <c r="AA162">
        <f t="shared" si="217"/>
        <v>2.9462766592697194</v>
      </c>
      <c r="AB162">
        <f t="shared" si="217"/>
        <v>2.98243832963486</v>
      </c>
      <c r="AC162">
        <f t="shared" si="217"/>
        <v>3.0065461098782866</v>
      </c>
      <c r="AD162">
        <f t="shared" si="217"/>
        <v>3.0186000000000006</v>
      </c>
      <c r="AE162">
        <f t="shared" si="217"/>
        <v>3.0186000000000006</v>
      </c>
      <c r="AF162">
        <f t="shared" si="217"/>
        <v>3.0186000000000006</v>
      </c>
      <c r="AG162">
        <f t="shared" si="217"/>
        <v>3.0186000000000002</v>
      </c>
      <c r="AH162">
        <f t="shared" si="217"/>
        <v>3.0186000000000002</v>
      </c>
      <c r="AI162" t="e">
        <f t="shared" si="217"/>
        <v>#DIV/0!</v>
      </c>
      <c r="AJ162" t="e">
        <f t="shared" si="217"/>
        <v>#DIV/0!</v>
      </c>
      <c r="AK162" t="e">
        <f t="shared" si="217"/>
        <v>#DIV/0!</v>
      </c>
      <c r="AL162" t="e">
        <f t="shared" si="217"/>
        <v>#DIV/0!</v>
      </c>
      <c r="AM162" t="e">
        <f t="shared" si="217"/>
        <v>#DIV/0!</v>
      </c>
      <c r="AN162" t="e">
        <f t="shared" si="217"/>
        <v>#DIV/0!</v>
      </c>
    </row>
    <row r="163" spans="1:40">
      <c r="A163" s="48">
        <v>1</v>
      </c>
      <c r="B163" s="48">
        <v>1</v>
      </c>
      <c r="C163" s="48">
        <v>1800</v>
      </c>
      <c r="F163">
        <f t="shared" si="217"/>
        <v>2.6839344766817113</v>
      </c>
      <c r="G163">
        <f t="shared" si="217"/>
        <v>2.6839344766817113</v>
      </c>
      <c r="H163">
        <f t="shared" si="217"/>
        <v>2.6839344766817113</v>
      </c>
      <c r="I163">
        <f t="shared" si="217"/>
        <v>2.6839344766817113</v>
      </c>
      <c r="J163">
        <f t="shared" si="217"/>
        <v>2.6839344766817113</v>
      </c>
      <c r="K163">
        <f t="shared" si="217"/>
        <v>2.6839344766817113</v>
      </c>
      <c r="L163">
        <f t="shared" si="217"/>
        <v>2.6839344766817113</v>
      </c>
      <c r="M163">
        <f t="shared" si="217"/>
        <v>2.6839344766817113</v>
      </c>
      <c r="N163">
        <f t="shared" si="217"/>
        <v>2.6839344766817113</v>
      </c>
      <c r="O163">
        <f t="shared" si="217"/>
        <v>2.6819512935959104</v>
      </c>
      <c r="P163">
        <f t="shared" si="217"/>
        <v>2.6779849274243106</v>
      </c>
      <c r="Q163">
        <f t="shared" si="217"/>
        <v>2.6720353781669108</v>
      </c>
      <c r="R163">
        <f t="shared" si="217"/>
        <v>2.668069011995311</v>
      </c>
      <c r="S163">
        <f t="shared" si="217"/>
        <v>2.6660858289095111</v>
      </c>
      <c r="T163">
        <f t="shared" si="217"/>
        <v>2.6660858289095111</v>
      </c>
      <c r="U163">
        <f t="shared" si="217"/>
        <v>2.6660858289095111</v>
      </c>
      <c r="V163">
        <f t="shared" si="217"/>
        <v>2.6660858289095111</v>
      </c>
      <c r="W163">
        <f t="shared" si="217"/>
        <v>2.6660858289095111</v>
      </c>
      <c r="X163">
        <f t="shared" si="217"/>
        <v>2.6660858289095111</v>
      </c>
      <c r="Y163">
        <f t="shared" si="217"/>
        <v>2.6660858289095111</v>
      </c>
      <c r="Z163">
        <f t="shared" si="217"/>
        <v>2.7407985145862317</v>
      </c>
      <c r="AA163">
        <f t="shared" si="217"/>
        <v>2.8902238859396738</v>
      </c>
      <c r="AB163">
        <f t="shared" si="217"/>
        <v>3.1143619429698366</v>
      </c>
      <c r="AC163">
        <f t="shared" si="217"/>
        <v>3.2637873143232787</v>
      </c>
      <c r="AD163">
        <f t="shared" si="217"/>
        <v>3.3384999999999998</v>
      </c>
      <c r="AE163">
        <f t="shared" si="217"/>
        <v>3.3384999999999998</v>
      </c>
      <c r="AF163">
        <f t="shared" si="217"/>
        <v>3.3384999999999998</v>
      </c>
      <c r="AG163">
        <f t="shared" si="217"/>
        <v>3.3384999999999998</v>
      </c>
      <c r="AH163">
        <f t="shared" si="217"/>
        <v>3.3384999999999998</v>
      </c>
      <c r="AI163" t="e">
        <f t="shared" si="217"/>
        <v>#DIV/0!</v>
      </c>
      <c r="AJ163" t="e">
        <f t="shared" si="217"/>
        <v>#DIV/0!</v>
      </c>
      <c r="AK163" t="e">
        <f t="shared" si="217"/>
        <v>#DIV/0!</v>
      </c>
      <c r="AL163" t="e">
        <f t="shared" si="217"/>
        <v>#DIV/0!</v>
      </c>
      <c r="AM163" t="e">
        <f t="shared" si="217"/>
        <v>#DIV/0!</v>
      </c>
      <c r="AN163" t="e">
        <f t="shared" si="217"/>
        <v>#DIV/0!</v>
      </c>
    </row>
    <row r="164" spans="1:40">
      <c r="A164" s="49">
        <v>1</v>
      </c>
      <c r="B164" s="49">
        <v>2</v>
      </c>
      <c r="C164" s="49">
        <v>1800</v>
      </c>
      <c r="F164">
        <f t="shared" si="217"/>
        <v>1.2243295465291211</v>
      </c>
      <c r="G164">
        <f t="shared" si="217"/>
        <v>1.2243295465291211</v>
      </c>
      <c r="H164">
        <f t="shared" si="217"/>
        <v>1.2243295465291211</v>
      </c>
      <c r="I164">
        <f t="shared" si="217"/>
        <v>1.2243295465291211</v>
      </c>
      <c r="J164">
        <f t="shared" si="217"/>
        <v>1.2243295465291211</v>
      </c>
      <c r="K164">
        <f t="shared" si="217"/>
        <v>1.2243295465291211</v>
      </c>
      <c r="L164">
        <f t="shared" si="217"/>
        <v>1.2243295465291211</v>
      </c>
      <c r="M164">
        <f t="shared" si="217"/>
        <v>1.2243295465291211</v>
      </c>
      <c r="N164">
        <f t="shared" si="217"/>
        <v>1.2243295465291211</v>
      </c>
      <c r="O164">
        <f t="shared" si="217"/>
        <v>1.1921593285587253</v>
      </c>
      <c r="P164">
        <f t="shared" si="217"/>
        <v>1.1278188926179336</v>
      </c>
      <c r="Q164">
        <f t="shared" si="217"/>
        <v>1.0313082387067463</v>
      </c>
      <c r="R164">
        <f t="shared" si="217"/>
        <v>0.96696780276595451</v>
      </c>
      <c r="S164">
        <f t="shared" si="217"/>
        <v>0.93479758479555863</v>
      </c>
      <c r="T164">
        <f t="shared" si="217"/>
        <v>0.93479758479555863</v>
      </c>
      <c r="U164">
        <f t="shared" si="217"/>
        <v>0.93479758479555863</v>
      </c>
      <c r="V164">
        <f t="shared" si="217"/>
        <v>0.93479758479555863</v>
      </c>
      <c r="W164">
        <f t="shared" si="217"/>
        <v>0.93479758479555863</v>
      </c>
      <c r="X164">
        <f t="shared" si="217"/>
        <v>0.93479758479555863</v>
      </c>
      <c r="Y164">
        <f t="shared" si="217"/>
        <v>0.93479758479555863</v>
      </c>
      <c r="Z164">
        <f t="shared" si="217"/>
        <v>0.91177563092938552</v>
      </c>
      <c r="AA164">
        <f t="shared" si="217"/>
        <v>0.86573172319703906</v>
      </c>
      <c r="AB164">
        <f t="shared" si="217"/>
        <v>0.7966658615985196</v>
      </c>
      <c r="AC164">
        <f t="shared" si="217"/>
        <v>0.75062195386617325</v>
      </c>
      <c r="AD164">
        <f t="shared" si="217"/>
        <v>0.72760000000000014</v>
      </c>
      <c r="AE164">
        <f t="shared" si="217"/>
        <v>0.72760000000000014</v>
      </c>
      <c r="AF164">
        <f t="shared" si="217"/>
        <v>0.72760000000000014</v>
      </c>
      <c r="AG164">
        <f t="shared" si="217"/>
        <v>0.72760000000000002</v>
      </c>
      <c r="AH164">
        <f t="shared" si="217"/>
        <v>0.72760000000000002</v>
      </c>
      <c r="AI164" t="e">
        <f t="shared" si="217"/>
        <v>#DIV/0!</v>
      </c>
      <c r="AJ164" t="e">
        <f t="shared" si="217"/>
        <v>#DIV/0!</v>
      </c>
      <c r="AK164" t="e">
        <f t="shared" si="217"/>
        <v>#DIV/0!</v>
      </c>
      <c r="AL164" t="e">
        <f t="shared" si="217"/>
        <v>#DIV/0!</v>
      </c>
      <c r="AM164" t="e">
        <f t="shared" si="217"/>
        <v>#DIV/0!</v>
      </c>
      <c r="AN164" t="e">
        <f t="shared" si="217"/>
        <v>#DIV/0!</v>
      </c>
    </row>
    <row r="165" spans="1:40">
      <c r="A165" s="48">
        <v>2</v>
      </c>
      <c r="B165" s="48">
        <v>1</v>
      </c>
      <c r="C165" s="48">
        <v>600</v>
      </c>
      <c r="F165">
        <f t="shared" si="217"/>
        <v>4.5096950961661895</v>
      </c>
      <c r="G165">
        <f t="shared" si="217"/>
        <v>4.5096950961661895</v>
      </c>
      <c r="H165">
        <f t="shared" si="217"/>
        <v>4.5096950961661895</v>
      </c>
      <c r="I165">
        <f t="shared" si="217"/>
        <v>4.5096950961661895</v>
      </c>
      <c r="J165">
        <f t="shared" si="217"/>
        <v>4.5096950961661895</v>
      </c>
      <c r="K165">
        <f t="shared" si="217"/>
        <v>4.5096950961661895</v>
      </c>
      <c r="L165">
        <f t="shared" si="217"/>
        <v>4.5096950961661895</v>
      </c>
      <c r="M165">
        <f t="shared" si="217"/>
        <v>4.5096950961661895</v>
      </c>
      <c r="N165">
        <f t="shared" si="217"/>
        <v>4.5096950961661895</v>
      </c>
      <c r="O165">
        <f t="shared" si="217"/>
        <v>4.4768099556422625</v>
      </c>
      <c r="P165">
        <f t="shared" si="217"/>
        <v>4.4110396745944085</v>
      </c>
      <c r="Q165">
        <f t="shared" si="217"/>
        <v>4.3123842530226275</v>
      </c>
      <c r="R165">
        <f t="shared" si="217"/>
        <v>4.2466139719747735</v>
      </c>
      <c r="S165">
        <f t="shared" si="217"/>
        <v>4.2137288314508465</v>
      </c>
      <c r="T165">
        <f t="shared" si="217"/>
        <v>4.2137288314508465</v>
      </c>
      <c r="U165">
        <f t="shared" si="217"/>
        <v>4.2137288314508465</v>
      </c>
      <c r="V165">
        <f t="shared" si="217"/>
        <v>4.2137288314508465</v>
      </c>
      <c r="W165">
        <f t="shared" si="217"/>
        <v>4.2137288314508465</v>
      </c>
      <c r="X165">
        <f t="shared" si="217"/>
        <v>4.2137288314508465</v>
      </c>
      <c r="Y165">
        <f t="shared" si="217"/>
        <v>4.2137288314508465</v>
      </c>
      <c r="Z165">
        <f t="shared" si="217"/>
        <v>4.1818811835118632</v>
      </c>
      <c r="AA165">
        <f t="shared" si="217"/>
        <v>4.1181858876338966</v>
      </c>
      <c r="AB165">
        <f t="shared" si="217"/>
        <v>4.0226429438169484</v>
      </c>
      <c r="AC165">
        <f t="shared" si="217"/>
        <v>3.9589476479389827</v>
      </c>
      <c r="AD165">
        <f t="shared" si="217"/>
        <v>3.9270999999999998</v>
      </c>
      <c r="AE165">
        <f t="shared" si="217"/>
        <v>3.9270999999999998</v>
      </c>
      <c r="AF165">
        <f t="shared" si="217"/>
        <v>3.9270999999999998</v>
      </c>
      <c r="AG165">
        <f t="shared" si="217"/>
        <v>3.9270999999999998</v>
      </c>
      <c r="AH165">
        <f t="shared" si="217"/>
        <v>3.9270999999999998</v>
      </c>
      <c r="AI165" t="e">
        <f t="shared" si="217"/>
        <v>#DIV/0!</v>
      </c>
      <c r="AJ165" t="e">
        <f t="shared" si="217"/>
        <v>#DIV/0!</v>
      </c>
      <c r="AK165" t="e">
        <f t="shared" si="217"/>
        <v>#DIV/0!</v>
      </c>
      <c r="AL165" t="e">
        <f t="shared" si="217"/>
        <v>#DIV/0!</v>
      </c>
      <c r="AM165" t="e">
        <f t="shared" si="217"/>
        <v>#DIV/0!</v>
      </c>
      <c r="AN165" t="e">
        <f t="shared" si="217"/>
        <v>#DIV/0!</v>
      </c>
    </row>
    <row r="166" spans="1:40">
      <c r="A166" s="49">
        <v>2</v>
      </c>
      <c r="B166" s="49">
        <v>2</v>
      </c>
      <c r="C166" s="49">
        <v>600</v>
      </c>
      <c r="F166">
        <f t="shared" si="217"/>
        <v>4.7522693249865959</v>
      </c>
      <c r="G166">
        <f t="shared" si="217"/>
        <v>4.7522693249865959</v>
      </c>
      <c r="H166">
        <f t="shared" si="217"/>
        <v>4.7522693249865959</v>
      </c>
      <c r="I166">
        <f t="shared" si="217"/>
        <v>4.7522693249865959</v>
      </c>
      <c r="J166">
        <f t="shared" si="217"/>
        <v>4.7522693249865959</v>
      </c>
      <c r="K166">
        <f t="shared" si="217"/>
        <v>4.7522693249865959</v>
      </c>
      <c r="L166">
        <f t="shared" si="217"/>
        <v>4.7522693249865959</v>
      </c>
      <c r="M166">
        <f t="shared" si="217"/>
        <v>4.7522693249865959</v>
      </c>
      <c r="N166">
        <f t="shared" si="217"/>
        <v>4.7522693249865959</v>
      </c>
      <c r="O166">
        <f t="shared" si="217"/>
        <v>4.7649445072487699</v>
      </c>
      <c r="P166">
        <f t="shared" si="217"/>
        <v>4.7902948717731171</v>
      </c>
      <c r="Q166">
        <f t="shared" si="217"/>
        <v>4.8283204185596391</v>
      </c>
      <c r="R166">
        <f t="shared" si="217"/>
        <v>4.8536707830839871</v>
      </c>
      <c r="S166">
        <f t="shared" si="217"/>
        <v>4.8663459653461612</v>
      </c>
      <c r="T166">
        <f t="shared" si="217"/>
        <v>4.8663459653461612</v>
      </c>
      <c r="U166">
        <f t="shared" si="217"/>
        <v>4.8663459653461612</v>
      </c>
      <c r="V166">
        <f t="shared" si="217"/>
        <v>4.8663459653461612</v>
      </c>
      <c r="W166">
        <f t="shared" si="217"/>
        <v>4.8663459653461612</v>
      </c>
      <c r="X166">
        <f t="shared" si="217"/>
        <v>4.8663459653461612</v>
      </c>
      <c r="Y166">
        <f t="shared" si="217"/>
        <v>4.8663459653461612</v>
      </c>
      <c r="Z166">
        <f t="shared" si="217"/>
        <v>4.9182964136410314</v>
      </c>
      <c r="AA166">
        <f t="shared" si="217"/>
        <v>5.0221973102307738</v>
      </c>
      <c r="AB166">
        <f t="shared" si="217"/>
        <v>5.1780486551153873</v>
      </c>
      <c r="AC166">
        <f t="shared" si="217"/>
        <v>5.2819495517051287</v>
      </c>
      <c r="AD166">
        <f t="shared" si="217"/>
        <v>5.3338999999999999</v>
      </c>
      <c r="AE166">
        <f t="shared" si="217"/>
        <v>5.3338999999999999</v>
      </c>
      <c r="AF166">
        <f t="shared" si="217"/>
        <v>5.3338999999999999</v>
      </c>
      <c r="AG166">
        <f t="shared" si="217"/>
        <v>5.3338999999999999</v>
      </c>
      <c r="AH166">
        <f t="shared" si="217"/>
        <v>5.3338999999999999</v>
      </c>
      <c r="AI166" t="e">
        <f t="shared" si="217"/>
        <v>#DIV/0!</v>
      </c>
      <c r="AJ166" t="e">
        <f t="shared" si="217"/>
        <v>#DIV/0!</v>
      </c>
      <c r="AK166" t="e">
        <f t="shared" si="217"/>
        <v>#DIV/0!</v>
      </c>
      <c r="AL166" t="e">
        <f t="shared" si="217"/>
        <v>#DIV/0!</v>
      </c>
      <c r="AM166" t="e">
        <f t="shared" si="217"/>
        <v>#DIV/0!</v>
      </c>
      <c r="AN166" t="e">
        <f t="shared" si="217"/>
        <v>#DIV/0!</v>
      </c>
    </row>
    <row r="167" spans="1:40">
      <c r="A167" s="48">
        <v>2</v>
      </c>
      <c r="B167" s="48">
        <v>1</v>
      </c>
      <c r="C167" s="48">
        <v>1200</v>
      </c>
      <c r="F167">
        <f t="shared" si="217"/>
        <v>5.2853863506549281</v>
      </c>
      <c r="G167">
        <f t="shared" si="217"/>
        <v>5.2853863506549281</v>
      </c>
      <c r="H167">
        <f t="shared" si="217"/>
        <v>5.2853863506549281</v>
      </c>
      <c r="I167">
        <f t="shared" si="217"/>
        <v>5.2853863506549281</v>
      </c>
      <c r="J167">
        <f t="shared" si="217"/>
        <v>5.2853863506549281</v>
      </c>
      <c r="K167">
        <f t="shared" si="217"/>
        <v>5.2853863506549281</v>
      </c>
      <c r="L167">
        <f t="shared" si="217"/>
        <v>5.2853863506549281</v>
      </c>
      <c r="M167">
        <f t="shared" si="217"/>
        <v>5.2853863506549281</v>
      </c>
      <c r="N167">
        <f t="shared" si="217"/>
        <v>5.2853863506549281</v>
      </c>
      <c r="O167">
        <f t="shared" si="217"/>
        <v>5.2374152925704331</v>
      </c>
      <c r="P167">
        <f t="shared" ref="P167:AN167" si="218">AVERAGE(N130:P130)</f>
        <v>5.1414731764014432</v>
      </c>
      <c r="Q167">
        <f t="shared" si="218"/>
        <v>4.9975600021479574</v>
      </c>
      <c r="R167">
        <f t="shared" si="218"/>
        <v>4.9016178859789683</v>
      </c>
      <c r="S167">
        <f t="shared" si="218"/>
        <v>4.8536468278944733</v>
      </c>
      <c r="T167">
        <f t="shared" si="218"/>
        <v>4.8536468278944733</v>
      </c>
      <c r="U167">
        <f t="shared" si="218"/>
        <v>4.8536468278944733</v>
      </c>
      <c r="V167">
        <f t="shared" si="218"/>
        <v>4.8536468278944733</v>
      </c>
      <c r="W167">
        <f t="shared" si="218"/>
        <v>4.8536468278944733</v>
      </c>
      <c r="X167">
        <f t="shared" si="218"/>
        <v>4.8536468278944733</v>
      </c>
      <c r="Y167">
        <f t="shared" si="218"/>
        <v>4.8536468278944733</v>
      </c>
      <c r="Z167">
        <f t="shared" si="218"/>
        <v>4.885052735906199</v>
      </c>
      <c r="AA167">
        <f t="shared" si="218"/>
        <v>4.9478645519296487</v>
      </c>
      <c r="AB167">
        <f t="shared" si="218"/>
        <v>5.0420822759648249</v>
      </c>
      <c r="AC167">
        <f t="shared" si="218"/>
        <v>5.1048940919882755</v>
      </c>
      <c r="AD167">
        <f t="shared" si="218"/>
        <v>5.1363000000000003</v>
      </c>
      <c r="AE167">
        <f t="shared" si="218"/>
        <v>5.1363000000000003</v>
      </c>
      <c r="AF167">
        <f t="shared" si="218"/>
        <v>5.1363000000000003</v>
      </c>
      <c r="AG167">
        <f t="shared" si="218"/>
        <v>5.1363000000000003</v>
      </c>
      <c r="AH167">
        <f t="shared" si="218"/>
        <v>5.1363000000000003</v>
      </c>
      <c r="AI167" t="e">
        <f t="shared" si="218"/>
        <v>#DIV/0!</v>
      </c>
      <c r="AJ167" t="e">
        <f t="shared" si="218"/>
        <v>#DIV/0!</v>
      </c>
      <c r="AK167" t="e">
        <f t="shared" si="218"/>
        <v>#DIV/0!</v>
      </c>
      <c r="AL167" t="e">
        <f t="shared" si="218"/>
        <v>#DIV/0!</v>
      </c>
      <c r="AM167" t="e">
        <f t="shared" si="218"/>
        <v>#DIV/0!</v>
      </c>
      <c r="AN167" t="e">
        <f t="shared" si="218"/>
        <v>#DIV/0!</v>
      </c>
    </row>
    <row r="168" spans="1:40">
      <c r="A168" s="49">
        <v>2</v>
      </c>
      <c r="B168" s="49">
        <v>2</v>
      </c>
      <c r="C168" s="49">
        <v>1200</v>
      </c>
      <c r="F168">
        <f t="shared" ref="F168:AN175" si="219">AVERAGE(D131:F131)</f>
        <v>3.9816512916040367</v>
      </c>
      <c r="G168">
        <f t="shared" si="219"/>
        <v>3.9816512916040367</v>
      </c>
      <c r="H168">
        <f t="shared" si="219"/>
        <v>3.9816512916040367</v>
      </c>
      <c r="I168">
        <f t="shared" si="219"/>
        <v>3.9816512916040367</v>
      </c>
      <c r="J168">
        <f t="shared" si="219"/>
        <v>3.9816512916040367</v>
      </c>
      <c r="K168">
        <f t="shared" si="219"/>
        <v>3.9816512916040367</v>
      </c>
      <c r="L168">
        <f t="shared" si="219"/>
        <v>3.9816512916040367</v>
      </c>
      <c r="M168">
        <f t="shared" si="219"/>
        <v>3.9816512916040367</v>
      </c>
      <c r="N168">
        <f t="shared" si="219"/>
        <v>3.9816512916040367</v>
      </c>
      <c r="O168">
        <f t="shared" si="219"/>
        <v>4.0142062101382763</v>
      </c>
      <c r="P168">
        <f t="shared" si="219"/>
        <v>4.0793160472067536</v>
      </c>
      <c r="Q168">
        <f t="shared" si="219"/>
        <v>4.1769808028094699</v>
      </c>
      <c r="R168">
        <f t="shared" si="219"/>
        <v>4.2420906398779481</v>
      </c>
      <c r="S168">
        <f t="shared" si="219"/>
        <v>4.2746455584121872</v>
      </c>
      <c r="T168">
        <f t="shared" si="219"/>
        <v>4.2746455584121872</v>
      </c>
      <c r="U168">
        <f t="shared" si="219"/>
        <v>4.2746455584121872</v>
      </c>
      <c r="V168">
        <f t="shared" si="219"/>
        <v>4.2746455584121872</v>
      </c>
      <c r="W168">
        <f t="shared" si="219"/>
        <v>4.2746455584121872</v>
      </c>
      <c r="X168">
        <f t="shared" si="219"/>
        <v>4.2746455584121872</v>
      </c>
      <c r="Y168">
        <f t="shared" si="219"/>
        <v>4.2746455584121872</v>
      </c>
      <c r="Z168">
        <f t="shared" si="219"/>
        <v>4.2659182741441661</v>
      </c>
      <c r="AA168">
        <f t="shared" si="219"/>
        <v>4.2484637056081249</v>
      </c>
      <c r="AB168">
        <f t="shared" si="219"/>
        <v>4.2222818528040627</v>
      </c>
      <c r="AC168">
        <f t="shared" si="219"/>
        <v>4.2048272842680214</v>
      </c>
      <c r="AD168">
        <f t="shared" si="219"/>
        <v>4.1961000000000004</v>
      </c>
      <c r="AE168">
        <f t="shared" si="219"/>
        <v>4.1961000000000004</v>
      </c>
      <c r="AF168">
        <f t="shared" si="219"/>
        <v>4.1961000000000004</v>
      </c>
      <c r="AG168">
        <f t="shared" si="219"/>
        <v>4.1961000000000004</v>
      </c>
      <c r="AH168">
        <f t="shared" si="219"/>
        <v>4.1961000000000004</v>
      </c>
      <c r="AI168" t="e">
        <f t="shared" si="219"/>
        <v>#DIV/0!</v>
      </c>
      <c r="AJ168" t="e">
        <f t="shared" si="219"/>
        <v>#DIV/0!</v>
      </c>
      <c r="AK168" t="e">
        <f t="shared" si="219"/>
        <v>#DIV/0!</v>
      </c>
      <c r="AL168" t="e">
        <f t="shared" si="219"/>
        <v>#DIV/0!</v>
      </c>
      <c r="AM168" t="e">
        <f t="shared" si="219"/>
        <v>#DIV/0!</v>
      </c>
      <c r="AN168" t="e">
        <f t="shared" si="219"/>
        <v>#DIV/0!</v>
      </c>
    </row>
    <row r="169" spans="1:40">
      <c r="A169" s="48">
        <v>2</v>
      </c>
      <c r="B169" s="48">
        <v>1</v>
      </c>
      <c r="C169" s="48">
        <v>1800</v>
      </c>
      <c r="F169">
        <f t="shared" si="219"/>
        <v>2.4002838796760511</v>
      </c>
      <c r="G169">
        <f t="shared" si="219"/>
        <v>2.4002838796760511</v>
      </c>
      <c r="H169">
        <f t="shared" si="219"/>
        <v>2.4002838796760511</v>
      </c>
      <c r="I169">
        <f t="shared" si="219"/>
        <v>2.4002838796760511</v>
      </c>
      <c r="J169">
        <f t="shared" si="219"/>
        <v>2.4002838796760511</v>
      </c>
      <c r="K169">
        <f t="shared" si="219"/>
        <v>2.4002838796760511</v>
      </c>
      <c r="L169">
        <f t="shared" si="219"/>
        <v>2.4002838796760511</v>
      </c>
      <c r="M169">
        <f t="shared" si="219"/>
        <v>2.4002838796760511</v>
      </c>
      <c r="N169">
        <f t="shared" si="219"/>
        <v>2.4002838796760511</v>
      </c>
      <c r="O169">
        <f t="shared" si="219"/>
        <v>2.29954530573767</v>
      </c>
      <c r="P169">
        <f t="shared" si="219"/>
        <v>2.0980681578609075</v>
      </c>
      <c r="Q169">
        <f t="shared" si="219"/>
        <v>1.7958524360457642</v>
      </c>
      <c r="R169">
        <f t="shared" si="219"/>
        <v>1.5943752881690019</v>
      </c>
      <c r="S169">
        <f t="shared" si="219"/>
        <v>1.4936367142306208</v>
      </c>
      <c r="T169">
        <f t="shared" si="219"/>
        <v>1.4936367142306208</v>
      </c>
      <c r="U169">
        <f t="shared" si="219"/>
        <v>1.4936367142306208</v>
      </c>
      <c r="V169">
        <f t="shared" si="219"/>
        <v>1.4936367142306208</v>
      </c>
      <c r="W169">
        <f t="shared" si="219"/>
        <v>1.4936367142306208</v>
      </c>
      <c r="X169">
        <f t="shared" si="219"/>
        <v>1.4936367142306208</v>
      </c>
      <c r="Y169">
        <f t="shared" si="219"/>
        <v>1.4936367142306208</v>
      </c>
      <c r="Z169">
        <f t="shared" si="219"/>
        <v>1.8983770793161074</v>
      </c>
      <c r="AA169">
        <f t="shared" si="219"/>
        <v>2.7078578094870807</v>
      </c>
      <c r="AB169">
        <f t="shared" si="219"/>
        <v>3.9220789047435409</v>
      </c>
      <c r="AC169">
        <f t="shared" si="219"/>
        <v>4.7315596349145137</v>
      </c>
      <c r="AD169">
        <f t="shared" si="219"/>
        <v>5.1363000000000003</v>
      </c>
      <c r="AE169">
        <f t="shared" si="219"/>
        <v>5.1363000000000003</v>
      </c>
      <c r="AF169">
        <f t="shared" si="219"/>
        <v>5.1363000000000003</v>
      </c>
      <c r="AG169">
        <f t="shared" si="219"/>
        <v>5.1363000000000003</v>
      </c>
      <c r="AH169">
        <f t="shared" si="219"/>
        <v>5.1363000000000003</v>
      </c>
      <c r="AI169" t="e">
        <f t="shared" si="219"/>
        <v>#DIV/0!</v>
      </c>
      <c r="AJ169" t="e">
        <f t="shared" si="219"/>
        <v>#DIV/0!</v>
      </c>
      <c r="AK169" t="e">
        <f t="shared" si="219"/>
        <v>#DIV/0!</v>
      </c>
      <c r="AL169" t="e">
        <f t="shared" si="219"/>
        <v>#DIV/0!</v>
      </c>
      <c r="AM169" t="e">
        <f t="shared" si="219"/>
        <v>#DIV/0!</v>
      </c>
      <c r="AN169" t="e">
        <f t="shared" si="219"/>
        <v>#DIV/0!</v>
      </c>
    </row>
    <row r="170" spans="1:40">
      <c r="A170" s="49">
        <v>2</v>
      </c>
      <c r="B170" s="49">
        <v>2</v>
      </c>
      <c r="C170" s="49">
        <v>1800</v>
      </c>
      <c r="F170">
        <f t="shared" si="219"/>
        <v>0.79622853837254148</v>
      </c>
      <c r="G170">
        <f t="shared" si="219"/>
        <v>0.79622853837254148</v>
      </c>
      <c r="H170">
        <f t="shared" si="219"/>
        <v>0.79622853837254148</v>
      </c>
      <c r="I170">
        <f t="shared" si="219"/>
        <v>0.79622853837254148</v>
      </c>
      <c r="J170">
        <f t="shared" si="219"/>
        <v>0.79622853837254148</v>
      </c>
      <c r="K170">
        <f t="shared" si="219"/>
        <v>0.79622853837254148</v>
      </c>
      <c r="L170">
        <f t="shared" si="219"/>
        <v>0.79622853837254148</v>
      </c>
      <c r="M170">
        <f t="shared" si="219"/>
        <v>0.79622853837254148</v>
      </c>
      <c r="N170">
        <f t="shared" si="219"/>
        <v>0.79622853837254148</v>
      </c>
      <c r="O170">
        <f t="shared" si="219"/>
        <v>0.82628293268200714</v>
      </c>
      <c r="P170">
        <f t="shared" si="219"/>
        <v>0.88639172130093835</v>
      </c>
      <c r="Q170">
        <f t="shared" si="219"/>
        <v>0.97655490422933544</v>
      </c>
      <c r="R170">
        <f t="shared" si="219"/>
        <v>1.0366636928482669</v>
      </c>
      <c r="S170">
        <f t="shared" si="219"/>
        <v>1.0667180871577324</v>
      </c>
      <c r="T170">
        <f t="shared" si="219"/>
        <v>1.0667180871577324</v>
      </c>
      <c r="U170">
        <f t="shared" si="219"/>
        <v>1.0667180871577324</v>
      </c>
      <c r="V170">
        <f t="shared" si="219"/>
        <v>1.0667180871577324</v>
      </c>
      <c r="W170">
        <f t="shared" si="219"/>
        <v>1.0667180871577324</v>
      </c>
      <c r="X170">
        <f t="shared" si="219"/>
        <v>1.0667180871577324</v>
      </c>
      <c r="Y170">
        <f t="shared" si="219"/>
        <v>1.0667180871577324</v>
      </c>
      <c r="Z170">
        <f t="shared" si="219"/>
        <v>1.4144271885846511</v>
      </c>
      <c r="AA170">
        <f t="shared" si="219"/>
        <v>2.1098453914384883</v>
      </c>
      <c r="AB170">
        <f t="shared" si="219"/>
        <v>3.1529726957192445</v>
      </c>
      <c r="AC170">
        <f t="shared" si="219"/>
        <v>3.8483908985730815</v>
      </c>
      <c r="AD170">
        <f t="shared" si="219"/>
        <v>4.1961000000000004</v>
      </c>
      <c r="AE170">
        <f t="shared" si="219"/>
        <v>4.1961000000000004</v>
      </c>
      <c r="AF170">
        <f t="shared" si="219"/>
        <v>4.1961000000000004</v>
      </c>
      <c r="AG170">
        <f t="shared" si="219"/>
        <v>4.1961000000000004</v>
      </c>
      <c r="AH170">
        <f t="shared" si="219"/>
        <v>4.1961000000000004</v>
      </c>
      <c r="AI170" t="e">
        <f t="shared" si="219"/>
        <v>#DIV/0!</v>
      </c>
      <c r="AJ170" t="e">
        <f t="shared" si="219"/>
        <v>#DIV/0!</v>
      </c>
      <c r="AK170" t="e">
        <f t="shared" si="219"/>
        <v>#DIV/0!</v>
      </c>
      <c r="AL170" t="e">
        <f t="shared" si="219"/>
        <v>#DIV/0!</v>
      </c>
      <c r="AM170" t="e">
        <f t="shared" si="219"/>
        <v>#DIV/0!</v>
      </c>
      <c r="AN170" t="e">
        <f t="shared" si="219"/>
        <v>#DIV/0!</v>
      </c>
    </row>
    <row r="171" spans="1:40">
      <c r="A171" s="48">
        <v>3</v>
      </c>
      <c r="B171" s="48">
        <v>1</v>
      </c>
      <c r="C171" s="48">
        <v>600</v>
      </c>
      <c r="F171">
        <f t="shared" si="219"/>
        <v>3.2692343762809126</v>
      </c>
      <c r="G171">
        <f t="shared" si="219"/>
        <v>3.2692343762809126</v>
      </c>
      <c r="H171">
        <f t="shared" si="219"/>
        <v>3.2692343762809126</v>
      </c>
      <c r="I171">
        <f t="shared" si="219"/>
        <v>3.2692343762809126</v>
      </c>
      <c r="J171">
        <f t="shared" si="219"/>
        <v>3.2692343762809126</v>
      </c>
      <c r="K171">
        <f t="shared" si="219"/>
        <v>3.2692343762809126</v>
      </c>
      <c r="L171">
        <f t="shared" si="219"/>
        <v>3.2692343762809126</v>
      </c>
      <c r="M171">
        <f t="shared" si="219"/>
        <v>3.2692343762809126</v>
      </c>
      <c r="N171">
        <f t="shared" si="219"/>
        <v>3.2692343762809126</v>
      </c>
      <c r="O171">
        <f t="shared" si="219"/>
        <v>3.2402875300249794</v>
      </c>
      <c r="P171">
        <f t="shared" si="219"/>
        <v>3.1823938375131138</v>
      </c>
      <c r="Q171">
        <f t="shared" si="219"/>
        <v>3.095553298745314</v>
      </c>
      <c r="R171">
        <f t="shared" si="219"/>
        <v>3.0376596062334484</v>
      </c>
      <c r="S171">
        <f t="shared" si="219"/>
        <v>3.0087127599775152</v>
      </c>
      <c r="T171">
        <f t="shared" si="219"/>
        <v>3.0087127599775152</v>
      </c>
      <c r="U171">
        <f t="shared" si="219"/>
        <v>3.0087127599775152</v>
      </c>
      <c r="V171">
        <f t="shared" si="219"/>
        <v>3.0087127599775152</v>
      </c>
      <c r="W171">
        <f t="shared" si="219"/>
        <v>3.0087127599775152</v>
      </c>
      <c r="X171">
        <f t="shared" si="219"/>
        <v>3.0087127599775152</v>
      </c>
      <c r="Y171">
        <f t="shared" si="219"/>
        <v>3.0087127599775152</v>
      </c>
      <c r="Z171">
        <f t="shared" si="219"/>
        <v>3.2215002310911252</v>
      </c>
      <c r="AA171">
        <f t="shared" si="219"/>
        <v>3.6470751733183437</v>
      </c>
      <c r="AB171">
        <f t="shared" si="219"/>
        <v>4.2854375866591718</v>
      </c>
      <c r="AC171">
        <f t="shared" si="219"/>
        <v>4.71101252888639</v>
      </c>
      <c r="AD171">
        <f t="shared" si="219"/>
        <v>4.9238</v>
      </c>
      <c r="AE171">
        <f t="shared" si="219"/>
        <v>4.9238</v>
      </c>
      <c r="AF171">
        <f t="shared" si="219"/>
        <v>4.9238</v>
      </c>
      <c r="AG171">
        <f t="shared" si="219"/>
        <v>4.9238</v>
      </c>
      <c r="AH171">
        <f t="shared" si="219"/>
        <v>4.9238</v>
      </c>
      <c r="AI171" t="e">
        <f t="shared" si="219"/>
        <v>#DIV/0!</v>
      </c>
      <c r="AJ171" t="e">
        <f t="shared" si="219"/>
        <v>#DIV/0!</v>
      </c>
      <c r="AK171" t="e">
        <f t="shared" si="219"/>
        <v>#DIV/0!</v>
      </c>
      <c r="AL171" t="e">
        <f t="shared" si="219"/>
        <v>#DIV/0!</v>
      </c>
      <c r="AM171" t="e">
        <f t="shared" si="219"/>
        <v>#DIV/0!</v>
      </c>
      <c r="AN171" t="e">
        <f t="shared" si="219"/>
        <v>#DIV/0!</v>
      </c>
    </row>
    <row r="172" spans="1:40">
      <c r="A172" s="49">
        <v>3</v>
      </c>
      <c r="B172" s="49">
        <v>2</v>
      </c>
      <c r="C172" s="49">
        <v>600</v>
      </c>
      <c r="F172">
        <f t="shared" si="219"/>
        <v>5.8444805574532035</v>
      </c>
      <c r="G172">
        <f t="shared" si="219"/>
        <v>5.8444805574532035</v>
      </c>
      <c r="H172">
        <f t="shared" si="219"/>
        <v>5.8444805574532035</v>
      </c>
      <c r="I172">
        <f t="shared" si="219"/>
        <v>5.8444805574532035</v>
      </c>
      <c r="J172">
        <f t="shared" si="219"/>
        <v>5.8444805574532035</v>
      </c>
      <c r="K172">
        <f t="shared" si="219"/>
        <v>5.8444805574532035</v>
      </c>
      <c r="L172">
        <f t="shared" si="219"/>
        <v>5.8444805574532035</v>
      </c>
      <c r="M172">
        <f t="shared" si="219"/>
        <v>5.8444805574532035</v>
      </c>
      <c r="N172">
        <f t="shared" si="219"/>
        <v>5.8444805574532035</v>
      </c>
      <c r="O172">
        <f t="shared" si="219"/>
        <v>5.8014425890746359</v>
      </c>
      <c r="P172">
        <f t="shared" si="219"/>
        <v>5.7153666523175</v>
      </c>
      <c r="Q172">
        <f t="shared" si="219"/>
        <v>5.5862527471817964</v>
      </c>
      <c r="R172">
        <f t="shared" si="219"/>
        <v>5.5001768104246613</v>
      </c>
      <c r="S172">
        <f t="shared" si="219"/>
        <v>5.4571388420460929</v>
      </c>
      <c r="T172">
        <f t="shared" si="219"/>
        <v>5.4571388420460929</v>
      </c>
      <c r="U172">
        <f t="shared" si="219"/>
        <v>5.4571388420460929</v>
      </c>
      <c r="V172">
        <f t="shared" si="219"/>
        <v>5.4571388420460929</v>
      </c>
      <c r="W172">
        <f t="shared" si="219"/>
        <v>5.4571388420460929</v>
      </c>
      <c r="X172">
        <f t="shared" si="219"/>
        <v>5.4571388420460929</v>
      </c>
      <c r="Y172">
        <f t="shared" si="219"/>
        <v>5.4571388420460929</v>
      </c>
      <c r="Z172">
        <f t="shared" si="219"/>
        <v>5.174456748485416</v>
      </c>
      <c r="AA172">
        <f t="shared" si="219"/>
        <v>4.6090925613640623</v>
      </c>
      <c r="AB172">
        <f t="shared" si="219"/>
        <v>3.7610462806820308</v>
      </c>
      <c r="AC172">
        <f t="shared" si="219"/>
        <v>3.1956820935606771</v>
      </c>
      <c r="AD172">
        <f t="shared" si="219"/>
        <v>2.9129999999999998</v>
      </c>
      <c r="AE172">
        <f t="shared" si="219"/>
        <v>2.9129999999999998</v>
      </c>
      <c r="AF172">
        <f t="shared" si="219"/>
        <v>2.9129999999999998</v>
      </c>
      <c r="AG172">
        <f t="shared" si="219"/>
        <v>2.9129999999999998</v>
      </c>
      <c r="AH172">
        <f t="shared" si="219"/>
        <v>2.9129999999999998</v>
      </c>
      <c r="AI172" t="e">
        <f t="shared" si="219"/>
        <v>#DIV/0!</v>
      </c>
      <c r="AJ172" t="e">
        <f t="shared" si="219"/>
        <v>#DIV/0!</v>
      </c>
      <c r="AK172" t="e">
        <f t="shared" si="219"/>
        <v>#DIV/0!</v>
      </c>
      <c r="AL172" t="e">
        <f t="shared" si="219"/>
        <v>#DIV/0!</v>
      </c>
      <c r="AM172" t="e">
        <f t="shared" si="219"/>
        <v>#DIV/0!</v>
      </c>
      <c r="AN172" t="e">
        <f t="shared" si="219"/>
        <v>#DIV/0!</v>
      </c>
    </row>
    <row r="173" spans="1:40">
      <c r="A173" s="48">
        <v>3</v>
      </c>
      <c r="B173" s="48">
        <v>1</v>
      </c>
      <c r="C173" s="48">
        <v>1200</v>
      </c>
      <c r="F173">
        <f t="shared" si="219"/>
        <v>5.5184297327692393</v>
      </c>
      <c r="G173">
        <f t="shared" si="219"/>
        <v>5.5184297327692393</v>
      </c>
      <c r="H173">
        <f t="shared" si="219"/>
        <v>5.5184297327692393</v>
      </c>
      <c r="I173">
        <f t="shared" si="219"/>
        <v>5.5184297327692393</v>
      </c>
      <c r="J173">
        <f t="shared" si="219"/>
        <v>5.5184297327692393</v>
      </c>
      <c r="K173">
        <f t="shared" si="219"/>
        <v>5.5184297327692393</v>
      </c>
      <c r="L173">
        <f t="shared" si="219"/>
        <v>5.5184297327692393</v>
      </c>
      <c r="M173">
        <f t="shared" si="219"/>
        <v>5.5184297327692393</v>
      </c>
      <c r="N173">
        <f t="shared" si="219"/>
        <v>5.5184297327692393</v>
      </c>
      <c r="O173">
        <f t="shared" si="219"/>
        <v>5.5041173125744587</v>
      </c>
      <c r="P173">
        <f t="shared" si="219"/>
        <v>5.4754924721848992</v>
      </c>
      <c r="Q173">
        <f t="shared" si="219"/>
        <v>5.4325552116005582</v>
      </c>
      <c r="R173">
        <f t="shared" si="219"/>
        <v>5.4039303712109978</v>
      </c>
      <c r="S173">
        <f t="shared" si="219"/>
        <v>5.3896179510162172</v>
      </c>
      <c r="T173">
        <f t="shared" si="219"/>
        <v>5.3896179510162172</v>
      </c>
      <c r="U173">
        <f t="shared" si="219"/>
        <v>5.3896179510162172</v>
      </c>
      <c r="V173">
        <f t="shared" si="219"/>
        <v>5.3896179510162172</v>
      </c>
      <c r="W173">
        <f t="shared" si="219"/>
        <v>5.3896179510162172</v>
      </c>
      <c r="X173">
        <f t="shared" si="219"/>
        <v>5.3896179510162172</v>
      </c>
      <c r="Y173">
        <f t="shared" si="219"/>
        <v>5.3896179510162172</v>
      </c>
      <c r="Z173">
        <f t="shared" si="219"/>
        <v>5.3378604009033053</v>
      </c>
      <c r="AA173">
        <f t="shared" si="219"/>
        <v>5.2343453006774787</v>
      </c>
      <c r="AB173">
        <f t="shared" si="219"/>
        <v>5.0790726503387393</v>
      </c>
      <c r="AC173">
        <f t="shared" si="219"/>
        <v>4.9755575501129128</v>
      </c>
      <c r="AD173">
        <f t="shared" si="219"/>
        <v>4.9238</v>
      </c>
      <c r="AE173">
        <f t="shared" si="219"/>
        <v>4.9238</v>
      </c>
      <c r="AF173">
        <f t="shared" si="219"/>
        <v>4.9238</v>
      </c>
      <c r="AG173">
        <f t="shared" si="219"/>
        <v>4.9238</v>
      </c>
      <c r="AH173">
        <f t="shared" si="219"/>
        <v>4.9238</v>
      </c>
      <c r="AI173" t="e">
        <f t="shared" si="219"/>
        <v>#DIV/0!</v>
      </c>
      <c r="AJ173" t="e">
        <f t="shared" si="219"/>
        <v>#DIV/0!</v>
      </c>
      <c r="AK173" t="e">
        <f t="shared" si="219"/>
        <v>#DIV/0!</v>
      </c>
      <c r="AL173" t="e">
        <f t="shared" si="219"/>
        <v>#DIV/0!</v>
      </c>
      <c r="AM173" t="e">
        <f t="shared" si="219"/>
        <v>#DIV/0!</v>
      </c>
      <c r="AN173" t="e">
        <f t="shared" si="219"/>
        <v>#DIV/0!</v>
      </c>
    </row>
    <row r="174" spans="1:40">
      <c r="A174" s="49">
        <v>3</v>
      </c>
      <c r="B174" s="49">
        <v>2</v>
      </c>
      <c r="C174" s="49">
        <v>1200</v>
      </c>
      <c r="F174">
        <f t="shared" si="219"/>
        <v>2.771855911897239</v>
      </c>
      <c r="G174">
        <f t="shared" si="219"/>
        <v>2.771855911897239</v>
      </c>
      <c r="H174">
        <f t="shared" si="219"/>
        <v>2.771855911897239</v>
      </c>
      <c r="I174">
        <f t="shared" si="219"/>
        <v>2.771855911897239</v>
      </c>
      <c r="J174">
        <f t="shared" si="219"/>
        <v>2.771855911897239</v>
      </c>
      <c r="K174">
        <f t="shared" si="219"/>
        <v>2.771855911897239</v>
      </c>
      <c r="L174">
        <f t="shared" si="219"/>
        <v>2.771855911897239</v>
      </c>
      <c r="M174">
        <f t="shared" si="219"/>
        <v>2.771855911897239</v>
      </c>
      <c r="N174">
        <f t="shared" si="219"/>
        <v>2.771855911897239</v>
      </c>
      <c r="O174">
        <f t="shared" si="219"/>
        <v>2.7883432984434404</v>
      </c>
      <c r="P174">
        <f t="shared" si="219"/>
        <v>2.8213180715358432</v>
      </c>
      <c r="Q174">
        <f t="shared" si="219"/>
        <v>2.870780231174447</v>
      </c>
      <c r="R174">
        <f t="shared" si="219"/>
        <v>2.9037550042668498</v>
      </c>
      <c r="S174">
        <f t="shared" si="219"/>
        <v>2.9202423908130513</v>
      </c>
      <c r="T174">
        <f t="shared" si="219"/>
        <v>2.9202423908130513</v>
      </c>
      <c r="U174">
        <f t="shared" si="219"/>
        <v>2.9202423908130513</v>
      </c>
      <c r="V174">
        <f t="shared" si="219"/>
        <v>2.9202423908130513</v>
      </c>
      <c r="W174">
        <f t="shared" si="219"/>
        <v>2.9202423908130513</v>
      </c>
      <c r="X174">
        <f t="shared" si="219"/>
        <v>2.9202423908130513</v>
      </c>
      <c r="Y174">
        <f t="shared" si="219"/>
        <v>2.9202423908130513</v>
      </c>
      <c r="Z174">
        <f t="shared" si="219"/>
        <v>2.9194376807227123</v>
      </c>
      <c r="AA174">
        <f t="shared" si="219"/>
        <v>2.9178282605420343</v>
      </c>
      <c r="AB174">
        <f t="shared" si="219"/>
        <v>2.9154141302710173</v>
      </c>
      <c r="AC174">
        <f t="shared" si="219"/>
        <v>2.9138047100903393</v>
      </c>
      <c r="AD174">
        <f t="shared" si="219"/>
        <v>2.9129999999999998</v>
      </c>
      <c r="AE174">
        <f t="shared" si="219"/>
        <v>2.9129999999999998</v>
      </c>
      <c r="AF174">
        <f t="shared" si="219"/>
        <v>2.9129999999999998</v>
      </c>
      <c r="AG174">
        <f t="shared" si="219"/>
        <v>2.9129999999999998</v>
      </c>
      <c r="AH174">
        <f t="shared" si="219"/>
        <v>2.9129999999999998</v>
      </c>
      <c r="AI174" t="e">
        <f t="shared" si="219"/>
        <v>#DIV/0!</v>
      </c>
      <c r="AJ174" t="e">
        <f t="shared" si="219"/>
        <v>#DIV/0!</v>
      </c>
      <c r="AK174" t="e">
        <f t="shared" si="219"/>
        <v>#DIV/0!</v>
      </c>
      <c r="AL174" t="e">
        <f t="shared" si="219"/>
        <v>#DIV/0!</v>
      </c>
      <c r="AM174" t="e">
        <f t="shared" si="219"/>
        <v>#DIV/0!</v>
      </c>
      <c r="AN174" t="e">
        <f t="shared" si="219"/>
        <v>#DIV/0!</v>
      </c>
    </row>
    <row r="175" spans="1:40">
      <c r="A175" s="48">
        <v>3</v>
      </c>
      <c r="B175" s="48">
        <v>1</v>
      </c>
      <c r="C175" s="48">
        <v>1800</v>
      </c>
      <c r="F175">
        <f t="shared" si="219"/>
        <v>4.5014575369610439</v>
      </c>
      <c r="G175">
        <f t="shared" si="219"/>
        <v>4.5014575369610439</v>
      </c>
      <c r="H175">
        <f t="shared" si="219"/>
        <v>4.5014575369610439</v>
      </c>
      <c r="I175">
        <f t="shared" si="219"/>
        <v>4.5014575369610439</v>
      </c>
      <c r="J175">
        <f t="shared" si="219"/>
        <v>4.5014575369610439</v>
      </c>
      <c r="K175">
        <f t="shared" si="219"/>
        <v>4.5014575369610439</v>
      </c>
      <c r="L175">
        <f t="shared" si="219"/>
        <v>4.5014575369610439</v>
      </c>
      <c r="M175">
        <f t="shared" si="219"/>
        <v>4.5014575369610439</v>
      </c>
      <c r="N175">
        <f t="shared" si="219"/>
        <v>4.5014575369610439</v>
      </c>
      <c r="O175">
        <f t="shared" si="219"/>
        <v>4.5036714749346389</v>
      </c>
      <c r="P175">
        <f t="shared" ref="P175:AN175" si="220">AVERAGE(N138:P138)</f>
        <v>4.5080993508818308</v>
      </c>
      <c r="Q175">
        <f t="shared" si="220"/>
        <v>4.5147411648026177</v>
      </c>
      <c r="R175">
        <f t="shared" si="220"/>
        <v>4.5191690407498086</v>
      </c>
      <c r="S175">
        <f t="shared" si="220"/>
        <v>4.5213829787234046</v>
      </c>
      <c r="T175">
        <f t="shared" si="220"/>
        <v>4.5213829787234046</v>
      </c>
      <c r="U175">
        <f t="shared" si="220"/>
        <v>4.5213829787234046</v>
      </c>
      <c r="V175">
        <f t="shared" si="220"/>
        <v>4.5213829787234046</v>
      </c>
      <c r="W175">
        <f t="shared" si="220"/>
        <v>4.5213829787234046</v>
      </c>
      <c r="X175">
        <f t="shared" si="220"/>
        <v>4.5213829787234046</v>
      </c>
      <c r="Y175">
        <f t="shared" si="220"/>
        <v>4.5213829787234046</v>
      </c>
      <c r="Z175">
        <f t="shared" si="220"/>
        <v>4.5999182033096924</v>
      </c>
      <c r="AA175">
        <f t="shared" si="220"/>
        <v>4.7569886524822698</v>
      </c>
      <c r="AB175">
        <f t="shared" si="220"/>
        <v>4.992594326241135</v>
      </c>
      <c r="AC175">
        <f t="shared" si="220"/>
        <v>5.1496647754137115</v>
      </c>
      <c r="AD175">
        <f t="shared" si="220"/>
        <v>5.2282000000000002</v>
      </c>
      <c r="AE175">
        <f t="shared" si="220"/>
        <v>5.2282000000000002</v>
      </c>
      <c r="AF175">
        <f t="shared" si="220"/>
        <v>5.2282000000000002</v>
      </c>
      <c r="AG175">
        <f t="shared" si="220"/>
        <v>5.2282000000000002</v>
      </c>
      <c r="AH175">
        <f t="shared" si="220"/>
        <v>5.2282000000000002</v>
      </c>
      <c r="AI175" t="e">
        <f t="shared" si="220"/>
        <v>#DIV/0!</v>
      </c>
      <c r="AJ175" t="e">
        <f t="shared" si="220"/>
        <v>#DIV/0!</v>
      </c>
      <c r="AK175" t="e">
        <f t="shared" si="220"/>
        <v>#DIV/0!</v>
      </c>
      <c r="AL175" t="e">
        <f t="shared" si="220"/>
        <v>#DIV/0!</v>
      </c>
      <c r="AM175" t="e">
        <f t="shared" si="220"/>
        <v>#DIV/0!</v>
      </c>
      <c r="AN175" t="e">
        <f t="shared" si="220"/>
        <v>#DIV/0!</v>
      </c>
    </row>
    <row r="176" spans="1:40">
      <c r="A176" s="49">
        <v>3</v>
      </c>
      <c r="B176" s="49">
        <v>2</v>
      </c>
      <c r="C176" s="49">
        <v>1800</v>
      </c>
      <c r="F176">
        <f t="shared" ref="F176:AN183" si="221">AVERAGE(D139:F139)</f>
        <v>0.4579682472314352</v>
      </c>
      <c r="G176">
        <f t="shared" si="221"/>
        <v>0.4579682472314352</v>
      </c>
      <c r="H176">
        <f t="shared" si="221"/>
        <v>0.4579682472314352</v>
      </c>
      <c r="I176">
        <f t="shared" si="221"/>
        <v>0.4579682472314352</v>
      </c>
      <c r="J176">
        <f t="shared" si="221"/>
        <v>0.4579682472314352</v>
      </c>
      <c r="K176">
        <f t="shared" si="221"/>
        <v>0.4579682472314352</v>
      </c>
      <c r="L176">
        <f t="shared" si="221"/>
        <v>0.4579682472314352</v>
      </c>
      <c r="M176">
        <f t="shared" si="221"/>
        <v>0.4579682472314352</v>
      </c>
      <c r="N176">
        <f t="shared" si="221"/>
        <v>0.4579682472314352</v>
      </c>
      <c r="O176">
        <f t="shared" si="221"/>
        <v>0.46010002590784782</v>
      </c>
      <c r="P176">
        <f t="shared" si="221"/>
        <v>0.46436358326067312</v>
      </c>
      <c r="Q176">
        <f t="shared" si="221"/>
        <v>0.47075891928991104</v>
      </c>
      <c r="R176">
        <f t="shared" si="221"/>
        <v>0.47502247664273628</v>
      </c>
      <c r="S176">
        <f t="shared" si="221"/>
        <v>0.47715425531914896</v>
      </c>
      <c r="T176">
        <f t="shared" si="221"/>
        <v>0.47715425531914896</v>
      </c>
      <c r="U176">
        <f t="shared" si="221"/>
        <v>0.47715425531914896</v>
      </c>
      <c r="V176">
        <f t="shared" si="221"/>
        <v>0.47715425531914896</v>
      </c>
      <c r="W176">
        <f t="shared" si="221"/>
        <v>0.47715425531914896</v>
      </c>
      <c r="X176">
        <f t="shared" si="221"/>
        <v>0.47715425531914896</v>
      </c>
      <c r="Y176">
        <f t="shared" si="221"/>
        <v>0.47715425531914896</v>
      </c>
      <c r="Z176">
        <f t="shared" si="221"/>
        <v>0.4837148936170213</v>
      </c>
      <c r="AA176">
        <f t="shared" si="221"/>
        <v>0.49683617021276599</v>
      </c>
      <c r="AB176">
        <f t="shared" si="221"/>
        <v>0.51651808510638297</v>
      </c>
      <c r="AC176">
        <f t="shared" si="221"/>
        <v>0.52963936170212766</v>
      </c>
      <c r="AD176">
        <f t="shared" si="221"/>
        <v>0.53620000000000001</v>
      </c>
      <c r="AE176">
        <f t="shared" si="221"/>
        <v>0.53620000000000001</v>
      </c>
      <c r="AF176">
        <f t="shared" si="221"/>
        <v>0.53620000000000001</v>
      </c>
      <c r="AG176">
        <f t="shared" si="221"/>
        <v>0.53620000000000001</v>
      </c>
      <c r="AH176">
        <f t="shared" si="221"/>
        <v>0.53620000000000001</v>
      </c>
      <c r="AI176" t="e">
        <f t="shared" si="221"/>
        <v>#DIV/0!</v>
      </c>
      <c r="AJ176" t="e">
        <f t="shared" si="221"/>
        <v>#DIV/0!</v>
      </c>
      <c r="AK176" t="e">
        <f t="shared" si="221"/>
        <v>#DIV/0!</v>
      </c>
      <c r="AL176" t="e">
        <f t="shared" si="221"/>
        <v>#DIV/0!</v>
      </c>
      <c r="AM176" t="e">
        <f t="shared" si="221"/>
        <v>#DIV/0!</v>
      </c>
      <c r="AN176" t="e">
        <f t="shared" si="221"/>
        <v>#DIV/0!</v>
      </c>
    </row>
    <row r="177" spans="1:40">
      <c r="A177" s="48">
        <v>4</v>
      </c>
      <c r="B177" s="48">
        <v>1</v>
      </c>
      <c r="C177" s="48" t="s">
        <v>69</v>
      </c>
      <c r="F177">
        <f t="shared" si="221"/>
        <v>2.7452839003164562</v>
      </c>
      <c r="G177">
        <f t="shared" si="221"/>
        <v>2.7452839003164562</v>
      </c>
      <c r="H177">
        <f t="shared" si="221"/>
        <v>2.7452839003164562</v>
      </c>
      <c r="I177">
        <f t="shared" si="221"/>
        <v>2.7452839003164562</v>
      </c>
      <c r="J177">
        <f t="shared" si="221"/>
        <v>2.7452839003164562</v>
      </c>
      <c r="K177">
        <f t="shared" si="221"/>
        <v>2.7452839003164562</v>
      </c>
      <c r="L177">
        <f t="shared" si="221"/>
        <v>2.7452839003164562</v>
      </c>
      <c r="M177">
        <f t="shared" si="221"/>
        <v>2.7452839003164562</v>
      </c>
      <c r="N177">
        <f t="shared" si="221"/>
        <v>2.7452839003164562</v>
      </c>
      <c r="O177">
        <f t="shared" si="221"/>
        <v>2.7623377791534627</v>
      </c>
      <c r="P177">
        <f t="shared" si="221"/>
        <v>2.7964455368274774</v>
      </c>
      <c r="Q177">
        <f t="shared" si="221"/>
        <v>2.8476071733384991</v>
      </c>
      <c r="R177">
        <f t="shared" si="221"/>
        <v>2.8817149310125139</v>
      </c>
      <c r="S177">
        <f t="shared" si="221"/>
        <v>2.8987688098495212</v>
      </c>
      <c r="T177">
        <f t="shared" si="221"/>
        <v>2.8987688098495212</v>
      </c>
      <c r="U177">
        <f t="shared" si="221"/>
        <v>2.8987688098495212</v>
      </c>
      <c r="V177">
        <f t="shared" si="221"/>
        <v>2.8987688098495212</v>
      </c>
      <c r="W177">
        <f t="shared" si="221"/>
        <v>2.8987688098495212</v>
      </c>
      <c r="X177">
        <f t="shared" si="221"/>
        <v>2.8987688098495212</v>
      </c>
      <c r="Y177">
        <f t="shared" si="221"/>
        <v>2.8987688098495212</v>
      </c>
      <c r="Z177">
        <f t="shared" si="221"/>
        <v>2.934594497644019</v>
      </c>
      <c r="AA177">
        <f t="shared" si="221"/>
        <v>3.0062458732330142</v>
      </c>
      <c r="AB177">
        <f t="shared" si="221"/>
        <v>3.1137229366165067</v>
      </c>
      <c r="AC177">
        <f t="shared" si="221"/>
        <v>3.1853743122055023</v>
      </c>
      <c r="AD177">
        <f t="shared" si="221"/>
        <v>3.2212000000000001</v>
      </c>
      <c r="AE177">
        <f t="shared" si="221"/>
        <v>3.2212000000000001</v>
      </c>
      <c r="AF177">
        <f t="shared" si="221"/>
        <v>3.2212000000000001</v>
      </c>
      <c r="AG177">
        <f t="shared" si="221"/>
        <v>3.2212000000000001</v>
      </c>
      <c r="AH177">
        <f t="shared" si="221"/>
        <v>3.2212000000000001</v>
      </c>
      <c r="AI177" t="e">
        <f t="shared" si="221"/>
        <v>#DIV/0!</v>
      </c>
      <c r="AJ177" t="e">
        <f t="shared" si="221"/>
        <v>#DIV/0!</v>
      </c>
      <c r="AK177" t="e">
        <f t="shared" si="221"/>
        <v>#DIV/0!</v>
      </c>
      <c r="AL177" t="e">
        <f t="shared" si="221"/>
        <v>#DIV/0!</v>
      </c>
      <c r="AM177" t="e">
        <f t="shared" si="221"/>
        <v>#DIV/0!</v>
      </c>
      <c r="AN177" t="e">
        <f t="shared" si="221"/>
        <v>#DIV/0!</v>
      </c>
    </row>
    <row r="178" spans="1:40">
      <c r="A178" s="49">
        <v>4</v>
      </c>
      <c r="B178" s="49">
        <v>2</v>
      </c>
      <c r="C178" s="48" t="s">
        <v>69</v>
      </c>
      <c r="F178">
        <f t="shared" si="221"/>
        <v>4.6570422072784803</v>
      </c>
      <c r="G178">
        <f t="shared" si="221"/>
        <v>4.6570422072784803</v>
      </c>
      <c r="H178">
        <f t="shared" si="221"/>
        <v>4.6570422072784803</v>
      </c>
      <c r="I178">
        <f t="shared" si="221"/>
        <v>4.6570422072784803</v>
      </c>
      <c r="J178">
        <f t="shared" si="221"/>
        <v>4.6570422072784803</v>
      </c>
      <c r="K178">
        <f t="shared" si="221"/>
        <v>4.6570422072784803</v>
      </c>
      <c r="L178">
        <f t="shared" si="221"/>
        <v>4.6570422072784803</v>
      </c>
      <c r="M178">
        <f t="shared" si="221"/>
        <v>4.6570422072784803</v>
      </c>
      <c r="N178">
        <f t="shared" si="221"/>
        <v>4.6570422072784803</v>
      </c>
      <c r="O178">
        <f t="shared" si="221"/>
        <v>4.7046485526925901</v>
      </c>
      <c r="P178">
        <f t="shared" si="221"/>
        <v>4.7998612435208114</v>
      </c>
      <c r="Q178">
        <f t="shared" si="221"/>
        <v>4.9426802797631417</v>
      </c>
      <c r="R178">
        <f t="shared" si="221"/>
        <v>5.0378929705913613</v>
      </c>
      <c r="S178">
        <f t="shared" si="221"/>
        <v>5.085499316005472</v>
      </c>
      <c r="T178">
        <f t="shared" si="221"/>
        <v>5.085499316005472</v>
      </c>
      <c r="U178">
        <f t="shared" si="221"/>
        <v>5.085499316005472</v>
      </c>
      <c r="V178">
        <f t="shared" si="221"/>
        <v>5.085499316005472</v>
      </c>
      <c r="W178">
        <f t="shared" si="221"/>
        <v>5.085499316005472</v>
      </c>
      <c r="X178">
        <f t="shared" si="221"/>
        <v>5.085499316005472</v>
      </c>
      <c r="Y178">
        <f t="shared" si="221"/>
        <v>5.085499316005472</v>
      </c>
      <c r="Z178">
        <f t="shared" si="221"/>
        <v>4.8462327253381972</v>
      </c>
      <c r="AA178">
        <f t="shared" si="221"/>
        <v>4.3676995440036483</v>
      </c>
      <c r="AB178">
        <f t="shared" si="221"/>
        <v>3.6498997720018242</v>
      </c>
      <c r="AC178">
        <f t="shared" si="221"/>
        <v>3.1713665906672746</v>
      </c>
      <c r="AD178">
        <f t="shared" si="221"/>
        <v>2.9321000000000002</v>
      </c>
      <c r="AE178">
        <f t="shared" si="221"/>
        <v>2.9321000000000002</v>
      </c>
      <c r="AF178">
        <f t="shared" si="221"/>
        <v>2.9321000000000002</v>
      </c>
      <c r="AG178">
        <f t="shared" si="221"/>
        <v>2.9321000000000002</v>
      </c>
      <c r="AH178">
        <f t="shared" si="221"/>
        <v>2.9321000000000002</v>
      </c>
      <c r="AI178" t="e">
        <f t="shared" si="221"/>
        <v>#DIV/0!</v>
      </c>
      <c r="AJ178" t="e">
        <f t="shared" si="221"/>
        <v>#DIV/0!</v>
      </c>
      <c r="AK178" t="e">
        <f t="shared" si="221"/>
        <v>#DIV/0!</v>
      </c>
      <c r="AL178" t="e">
        <f t="shared" si="221"/>
        <v>#DIV/0!</v>
      </c>
      <c r="AM178" t="e">
        <f t="shared" si="221"/>
        <v>#DIV/0!</v>
      </c>
      <c r="AN178" t="e">
        <f t="shared" si="221"/>
        <v>#DIV/0!</v>
      </c>
    </row>
    <row r="179" spans="1:40">
      <c r="A179" s="48">
        <v>4</v>
      </c>
      <c r="B179" s="48">
        <v>1</v>
      </c>
      <c r="C179" s="48" t="s">
        <v>70</v>
      </c>
      <c r="F179">
        <f t="shared" si="221"/>
        <v>0.71699596675629429</v>
      </c>
      <c r="G179">
        <f t="shared" si="221"/>
        <v>0.71699596675629429</v>
      </c>
      <c r="H179">
        <f t="shared" si="221"/>
        <v>0.71699596675629429</v>
      </c>
      <c r="I179">
        <f t="shared" si="221"/>
        <v>0.71699596675629429</v>
      </c>
      <c r="J179">
        <f t="shared" si="221"/>
        <v>0.71699596675629429</v>
      </c>
      <c r="K179">
        <f t="shared" si="221"/>
        <v>0.71699596675629429</v>
      </c>
      <c r="L179">
        <f t="shared" si="221"/>
        <v>0.71699596675629429</v>
      </c>
      <c r="M179">
        <f t="shared" si="221"/>
        <v>0.71699596675629429</v>
      </c>
      <c r="N179">
        <f t="shared" si="221"/>
        <v>0.71699596675629429</v>
      </c>
      <c r="O179">
        <f t="shared" si="221"/>
        <v>0.77418611679150284</v>
      </c>
      <c r="P179">
        <f t="shared" si="221"/>
        <v>0.88856641686191973</v>
      </c>
      <c r="Q179">
        <f t="shared" si="221"/>
        <v>1.0601368669675451</v>
      </c>
      <c r="R179">
        <f t="shared" si="221"/>
        <v>1.1745171670379622</v>
      </c>
      <c r="S179">
        <f t="shared" si="221"/>
        <v>1.2317073170731707</v>
      </c>
      <c r="T179">
        <f t="shared" si="221"/>
        <v>1.2317073170731707</v>
      </c>
      <c r="U179">
        <f t="shared" si="221"/>
        <v>1.2317073170731707</v>
      </c>
      <c r="V179">
        <f t="shared" si="221"/>
        <v>1.2317073170731707</v>
      </c>
      <c r="W179">
        <f t="shared" si="221"/>
        <v>1.2317073170731707</v>
      </c>
      <c r="X179">
        <f t="shared" si="221"/>
        <v>1.2317073170731707</v>
      </c>
      <c r="Y179">
        <f t="shared" si="221"/>
        <v>1.2317073170731707</v>
      </c>
      <c r="Z179">
        <f t="shared" si="221"/>
        <v>1.3417065040650407</v>
      </c>
      <c r="AA179">
        <f t="shared" si="221"/>
        <v>1.5617048780487803</v>
      </c>
      <c r="AB179">
        <f t="shared" si="221"/>
        <v>1.8917024390243899</v>
      </c>
      <c r="AC179">
        <f t="shared" si="221"/>
        <v>2.1117008130081296</v>
      </c>
      <c r="AD179">
        <f t="shared" si="221"/>
        <v>2.2216999999999998</v>
      </c>
      <c r="AE179">
        <f t="shared" si="221"/>
        <v>2.2216999999999998</v>
      </c>
      <c r="AF179">
        <f t="shared" si="221"/>
        <v>2.2216999999999998</v>
      </c>
      <c r="AG179">
        <f t="shared" si="221"/>
        <v>2.2216999999999998</v>
      </c>
      <c r="AH179">
        <f t="shared" si="221"/>
        <v>2.2216999999999998</v>
      </c>
      <c r="AI179" t="e">
        <f t="shared" si="221"/>
        <v>#DIV/0!</v>
      </c>
      <c r="AJ179" t="e">
        <f t="shared" si="221"/>
        <v>#DIV/0!</v>
      </c>
      <c r="AK179" t="e">
        <f t="shared" si="221"/>
        <v>#DIV/0!</v>
      </c>
      <c r="AL179" t="e">
        <f t="shared" si="221"/>
        <v>#DIV/0!</v>
      </c>
      <c r="AM179" t="e">
        <f t="shared" si="221"/>
        <v>#DIV/0!</v>
      </c>
      <c r="AN179" t="e">
        <f t="shared" si="221"/>
        <v>#DIV/0!</v>
      </c>
    </row>
    <row r="180" spans="1:40">
      <c r="A180" s="49">
        <v>4</v>
      </c>
      <c r="B180" s="49">
        <v>2</v>
      </c>
      <c r="C180" s="48" t="s">
        <v>70</v>
      </c>
      <c r="F180">
        <f t="shared" si="221"/>
        <v>5.2023171840625766</v>
      </c>
      <c r="G180">
        <f t="shared" si="221"/>
        <v>5.2023171840625766</v>
      </c>
      <c r="H180">
        <f t="shared" si="221"/>
        <v>5.2023171840625766</v>
      </c>
      <c r="I180">
        <f t="shared" si="221"/>
        <v>5.2023171840625766</v>
      </c>
      <c r="J180">
        <f t="shared" si="221"/>
        <v>5.2023171840625766</v>
      </c>
      <c r="K180">
        <f t="shared" si="221"/>
        <v>5.2023171840625766</v>
      </c>
      <c r="L180">
        <f t="shared" si="221"/>
        <v>5.2023171840625766</v>
      </c>
      <c r="M180">
        <f t="shared" si="221"/>
        <v>5.2023171840625766</v>
      </c>
      <c r="N180">
        <f t="shared" si="221"/>
        <v>5.2023171840625766</v>
      </c>
      <c r="O180">
        <f t="shared" si="221"/>
        <v>5.1737993663877679</v>
      </c>
      <c r="P180">
        <f t="shared" si="221"/>
        <v>5.1167637310381515</v>
      </c>
      <c r="Q180">
        <f t="shared" si="221"/>
        <v>5.0312102780137273</v>
      </c>
      <c r="R180">
        <f t="shared" si="221"/>
        <v>4.9741746426641109</v>
      </c>
      <c r="S180">
        <f t="shared" si="221"/>
        <v>4.9456568249893023</v>
      </c>
      <c r="T180">
        <f t="shared" si="221"/>
        <v>4.9456568249893023</v>
      </c>
      <c r="U180">
        <f t="shared" si="221"/>
        <v>4.9456568249893023</v>
      </c>
      <c r="V180">
        <f t="shared" si="221"/>
        <v>4.9456568249893023</v>
      </c>
      <c r="W180">
        <f t="shared" si="221"/>
        <v>4.9456568249893023</v>
      </c>
      <c r="X180">
        <f t="shared" si="221"/>
        <v>4.9456568249893023</v>
      </c>
      <c r="Y180">
        <f t="shared" si="221"/>
        <v>4.9456568249893023</v>
      </c>
      <c r="Z180">
        <f t="shared" si="221"/>
        <v>4.6474171777682685</v>
      </c>
      <c r="AA180">
        <f t="shared" si="221"/>
        <v>4.0509378833262017</v>
      </c>
      <c r="AB180">
        <f t="shared" si="221"/>
        <v>3.1562189416631008</v>
      </c>
      <c r="AC180">
        <f t="shared" si="221"/>
        <v>2.5597396472210332</v>
      </c>
      <c r="AD180">
        <f t="shared" si="221"/>
        <v>2.2614999999999998</v>
      </c>
      <c r="AE180">
        <f t="shared" si="221"/>
        <v>2.2614999999999998</v>
      </c>
      <c r="AF180">
        <f t="shared" si="221"/>
        <v>2.2614999999999998</v>
      </c>
      <c r="AG180">
        <f t="shared" si="221"/>
        <v>2.2614999999999998</v>
      </c>
      <c r="AH180">
        <f t="shared" si="221"/>
        <v>2.2614999999999998</v>
      </c>
      <c r="AI180" t="e">
        <f t="shared" si="221"/>
        <v>#DIV/0!</v>
      </c>
      <c r="AJ180" t="e">
        <f t="shared" si="221"/>
        <v>#DIV/0!</v>
      </c>
      <c r="AK180" t="e">
        <f t="shared" si="221"/>
        <v>#DIV/0!</v>
      </c>
      <c r="AL180" t="e">
        <f t="shared" si="221"/>
        <v>#DIV/0!</v>
      </c>
      <c r="AM180" t="e">
        <f t="shared" si="221"/>
        <v>#DIV/0!</v>
      </c>
      <c r="AN180" t="e">
        <f t="shared" si="221"/>
        <v>#DIV/0!</v>
      </c>
    </row>
    <row r="181" spans="1:40">
      <c r="A181" s="48">
        <v>4</v>
      </c>
      <c r="B181" s="48">
        <v>1</v>
      </c>
      <c r="C181" s="48" t="s">
        <v>71</v>
      </c>
      <c r="F181">
        <f t="shared" si="221"/>
        <v>3.4362542686274513</v>
      </c>
      <c r="G181">
        <f t="shared" si="221"/>
        <v>3.4362542686274513</v>
      </c>
      <c r="H181">
        <f t="shared" si="221"/>
        <v>3.4362542686274513</v>
      </c>
      <c r="I181">
        <f t="shared" si="221"/>
        <v>3.4362542686274513</v>
      </c>
      <c r="J181">
        <f t="shared" si="221"/>
        <v>3.4362542686274513</v>
      </c>
      <c r="K181">
        <f t="shared" si="221"/>
        <v>3.4362542686274513</v>
      </c>
      <c r="L181">
        <f t="shared" si="221"/>
        <v>3.4362542686274513</v>
      </c>
      <c r="M181">
        <f t="shared" si="221"/>
        <v>3.4362542686274513</v>
      </c>
      <c r="N181">
        <f t="shared" si="221"/>
        <v>3.4362542686274513</v>
      </c>
      <c r="O181">
        <f t="shared" si="221"/>
        <v>3.4366169092617476</v>
      </c>
      <c r="P181">
        <f t="shared" si="221"/>
        <v>3.4373421905303396</v>
      </c>
      <c r="Q181">
        <f t="shared" si="221"/>
        <v>3.4384301124332275</v>
      </c>
      <c r="R181">
        <f t="shared" si="221"/>
        <v>3.4391553937018196</v>
      </c>
      <c r="S181">
        <f t="shared" si="221"/>
        <v>3.4395180343361158</v>
      </c>
      <c r="T181">
        <f t="shared" si="221"/>
        <v>3.4395180343361158</v>
      </c>
      <c r="U181">
        <f t="shared" si="221"/>
        <v>3.4395180343361158</v>
      </c>
      <c r="V181">
        <f t="shared" si="221"/>
        <v>3.4395180343361158</v>
      </c>
      <c r="W181">
        <f t="shared" si="221"/>
        <v>3.4395180343361158</v>
      </c>
      <c r="X181">
        <f t="shared" si="221"/>
        <v>3.4395180343361158</v>
      </c>
      <c r="Y181">
        <f t="shared" si="221"/>
        <v>3.4395180343361158</v>
      </c>
      <c r="Z181">
        <f t="shared" si="221"/>
        <v>3.4152604749654363</v>
      </c>
      <c r="AA181">
        <f t="shared" si="221"/>
        <v>3.3667453562240772</v>
      </c>
      <c r="AB181">
        <f t="shared" si="221"/>
        <v>3.2939726781120382</v>
      </c>
      <c r="AC181">
        <f t="shared" si="221"/>
        <v>3.2454575593706796</v>
      </c>
      <c r="AD181">
        <f t="shared" si="221"/>
        <v>3.2212000000000001</v>
      </c>
      <c r="AE181">
        <f t="shared" si="221"/>
        <v>3.2212000000000001</v>
      </c>
      <c r="AF181">
        <f t="shared" si="221"/>
        <v>3.2212000000000001</v>
      </c>
      <c r="AG181">
        <f t="shared" si="221"/>
        <v>3.2212000000000001</v>
      </c>
      <c r="AH181">
        <f t="shared" si="221"/>
        <v>3.2212000000000001</v>
      </c>
      <c r="AI181" t="e">
        <f t="shared" si="221"/>
        <v>#DIV/0!</v>
      </c>
      <c r="AJ181" t="e">
        <f t="shared" si="221"/>
        <v>#DIV/0!</v>
      </c>
      <c r="AK181" t="e">
        <f t="shared" si="221"/>
        <v>#DIV/0!</v>
      </c>
      <c r="AL181" t="e">
        <f t="shared" si="221"/>
        <v>#DIV/0!</v>
      </c>
      <c r="AM181" t="e">
        <f t="shared" si="221"/>
        <v>#DIV/0!</v>
      </c>
      <c r="AN181" t="e">
        <f t="shared" si="221"/>
        <v>#DIV/0!</v>
      </c>
    </row>
    <row r="182" spans="1:40">
      <c r="A182" s="49">
        <v>4</v>
      </c>
      <c r="B182" s="49">
        <v>2</v>
      </c>
      <c r="C182" s="48" t="s">
        <v>71</v>
      </c>
      <c r="F182">
        <f t="shared" si="221"/>
        <v>2.1057888215686273</v>
      </c>
      <c r="G182">
        <f t="shared" si="221"/>
        <v>2.1057888215686273</v>
      </c>
      <c r="H182">
        <f t="shared" si="221"/>
        <v>2.1057888215686273</v>
      </c>
      <c r="I182">
        <f t="shared" si="221"/>
        <v>2.1057888215686273</v>
      </c>
      <c r="J182">
        <f t="shared" si="221"/>
        <v>2.1057888215686273</v>
      </c>
      <c r="K182">
        <f t="shared" si="221"/>
        <v>2.1057888215686273</v>
      </c>
      <c r="L182">
        <f t="shared" si="221"/>
        <v>2.1057888215686273</v>
      </c>
      <c r="M182">
        <f t="shared" si="221"/>
        <v>2.1057888215686273</v>
      </c>
      <c r="N182">
        <f t="shared" si="221"/>
        <v>2.1057888215686273</v>
      </c>
      <c r="O182">
        <f t="shared" si="221"/>
        <v>2.0998796980296759</v>
      </c>
      <c r="P182">
        <f t="shared" si="221"/>
        <v>2.0880614509517734</v>
      </c>
      <c r="Q182">
        <f t="shared" si="221"/>
        <v>2.0703340803349199</v>
      </c>
      <c r="R182">
        <f t="shared" si="221"/>
        <v>2.0585158332570175</v>
      </c>
      <c r="S182">
        <f t="shared" si="221"/>
        <v>2.052606709718066</v>
      </c>
      <c r="T182">
        <f t="shared" si="221"/>
        <v>2.052606709718066</v>
      </c>
      <c r="U182">
        <f t="shared" si="221"/>
        <v>2.052606709718066</v>
      </c>
      <c r="V182">
        <f t="shared" si="221"/>
        <v>2.052606709718066</v>
      </c>
      <c r="W182">
        <f t="shared" si="221"/>
        <v>2.052606709718066</v>
      </c>
      <c r="X182">
        <f t="shared" si="221"/>
        <v>2.052606709718066</v>
      </c>
      <c r="Y182">
        <f t="shared" si="221"/>
        <v>2.052606709718066</v>
      </c>
      <c r="Z182">
        <f t="shared" si="221"/>
        <v>2.1503281864160591</v>
      </c>
      <c r="AA182">
        <f t="shared" si="221"/>
        <v>2.3457711398120442</v>
      </c>
      <c r="AB182">
        <f t="shared" si="221"/>
        <v>2.6389355699060224</v>
      </c>
      <c r="AC182">
        <f t="shared" si="221"/>
        <v>2.8343785233020076</v>
      </c>
      <c r="AD182">
        <f t="shared" si="221"/>
        <v>2.9321000000000002</v>
      </c>
      <c r="AE182">
        <f t="shared" si="221"/>
        <v>2.9321000000000002</v>
      </c>
      <c r="AF182">
        <f t="shared" si="221"/>
        <v>2.9321000000000002</v>
      </c>
      <c r="AG182">
        <f t="shared" si="221"/>
        <v>2.9321000000000002</v>
      </c>
      <c r="AH182">
        <f t="shared" si="221"/>
        <v>2.9321000000000002</v>
      </c>
      <c r="AI182" t="e">
        <f t="shared" si="221"/>
        <v>#DIV/0!</v>
      </c>
      <c r="AJ182" t="e">
        <f t="shared" si="221"/>
        <v>#DIV/0!</v>
      </c>
      <c r="AK182" t="e">
        <f t="shared" si="221"/>
        <v>#DIV/0!</v>
      </c>
      <c r="AL182" t="e">
        <f t="shared" si="221"/>
        <v>#DIV/0!</v>
      </c>
      <c r="AM182" t="e">
        <f t="shared" si="221"/>
        <v>#DIV/0!</v>
      </c>
      <c r="AN182" t="e">
        <f t="shared" si="221"/>
        <v>#DIV/0!</v>
      </c>
    </row>
    <row r="183" spans="1:40">
      <c r="A183" s="48">
        <v>4</v>
      </c>
      <c r="B183" s="48">
        <v>1</v>
      </c>
      <c r="C183" s="48" t="s">
        <v>72</v>
      </c>
      <c r="F183">
        <f t="shared" si="221"/>
        <v>2.398737708588178</v>
      </c>
      <c r="G183">
        <f t="shared" si="221"/>
        <v>2.398737708588178</v>
      </c>
      <c r="H183">
        <f t="shared" si="221"/>
        <v>2.398737708588178</v>
      </c>
      <c r="I183">
        <f t="shared" si="221"/>
        <v>2.398737708588178</v>
      </c>
      <c r="J183">
        <f t="shared" si="221"/>
        <v>2.398737708588178</v>
      </c>
      <c r="K183">
        <f t="shared" si="221"/>
        <v>2.398737708588178</v>
      </c>
      <c r="L183">
        <f t="shared" si="221"/>
        <v>2.398737708588178</v>
      </c>
      <c r="M183">
        <f t="shared" si="221"/>
        <v>2.398737708588178</v>
      </c>
      <c r="N183">
        <f t="shared" si="221"/>
        <v>2.398737708588178</v>
      </c>
      <c r="O183">
        <f t="shared" si="221"/>
        <v>2.3730189890260918</v>
      </c>
      <c r="P183">
        <f t="shared" ref="P183:AN183" si="222">AVERAGE(N146:P146)</f>
        <v>2.3215815499019201</v>
      </c>
      <c r="Q183">
        <f t="shared" si="222"/>
        <v>2.2444253912156618</v>
      </c>
      <c r="R183">
        <f t="shared" si="222"/>
        <v>2.1929879520914897</v>
      </c>
      <c r="S183">
        <f t="shared" si="222"/>
        <v>2.1672692325294038</v>
      </c>
      <c r="T183">
        <f t="shared" si="222"/>
        <v>2.1672692325294038</v>
      </c>
      <c r="U183">
        <f t="shared" si="222"/>
        <v>2.1672692325294038</v>
      </c>
      <c r="V183">
        <f t="shared" si="222"/>
        <v>2.1672692325294038</v>
      </c>
      <c r="W183">
        <f t="shared" si="222"/>
        <v>2.1672692325294038</v>
      </c>
      <c r="X183">
        <f t="shared" si="222"/>
        <v>2.1672692325294038</v>
      </c>
      <c r="Y183">
        <f t="shared" si="222"/>
        <v>2.1672692325294038</v>
      </c>
      <c r="Z183">
        <f t="shared" si="222"/>
        <v>2.1733170955816923</v>
      </c>
      <c r="AA183">
        <f t="shared" si="222"/>
        <v>2.1854128216862692</v>
      </c>
      <c r="AB183">
        <f t="shared" si="222"/>
        <v>2.2035564108431345</v>
      </c>
      <c r="AC183">
        <f t="shared" si="222"/>
        <v>2.2156521369477118</v>
      </c>
      <c r="AD183">
        <f t="shared" si="222"/>
        <v>2.2216999999999998</v>
      </c>
      <c r="AE183">
        <f t="shared" si="222"/>
        <v>2.2216999999999998</v>
      </c>
      <c r="AF183">
        <f t="shared" si="222"/>
        <v>2.2216999999999998</v>
      </c>
      <c r="AG183">
        <f t="shared" si="222"/>
        <v>2.2216999999999998</v>
      </c>
      <c r="AH183">
        <f t="shared" si="222"/>
        <v>2.2216999999999998</v>
      </c>
      <c r="AI183" t="e">
        <f t="shared" si="222"/>
        <v>#DIV/0!</v>
      </c>
      <c r="AJ183" t="e">
        <f t="shared" si="222"/>
        <v>#DIV/0!</v>
      </c>
      <c r="AK183" t="e">
        <f t="shared" si="222"/>
        <v>#DIV/0!</v>
      </c>
      <c r="AL183" t="e">
        <f t="shared" si="222"/>
        <v>#DIV/0!</v>
      </c>
      <c r="AM183" t="e">
        <f t="shared" si="222"/>
        <v>#DIV/0!</v>
      </c>
      <c r="AN183" t="e">
        <f t="shared" si="222"/>
        <v>#DIV/0!</v>
      </c>
    </row>
    <row r="184" spans="1:40">
      <c r="A184" s="49">
        <v>4</v>
      </c>
      <c r="B184" s="49">
        <v>2</v>
      </c>
      <c r="C184" s="48" t="s">
        <v>72</v>
      </c>
      <c r="F184">
        <f t="shared" ref="F184:AN191" si="223">AVERAGE(D147:F147)</f>
        <v>1.933865312622614</v>
      </c>
      <c r="G184">
        <f t="shared" si="223"/>
        <v>1.933865312622614</v>
      </c>
      <c r="H184">
        <f t="shared" si="223"/>
        <v>1.933865312622614</v>
      </c>
      <c r="I184">
        <f t="shared" si="223"/>
        <v>1.933865312622614</v>
      </c>
      <c r="J184">
        <f t="shared" si="223"/>
        <v>1.933865312622614</v>
      </c>
      <c r="K184">
        <f t="shared" si="223"/>
        <v>1.933865312622614</v>
      </c>
      <c r="L184">
        <f t="shared" si="223"/>
        <v>1.933865312622614</v>
      </c>
      <c r="M184">
        <f t="shared" si="223"/>
        <v>1.933865312622614</v>
      </c>
      <c r="N184">
        <f t="shared" si="223"/>
        <v>1.933865312622614</v>
      </c>
      <c r="O184">
        <f t="shared" si="223"/>
        <v>1.9716495434683077</v>
      </c>
      <c r="P184">
        <f t="shared" si="223"/>
        <v>2.0472180051596949</v>
      </c>
      <c r="Q184">
        <f t="shared" si="223"/>
        <v>2.1605706976967758</v>
      </c>
      <c r="R184">
        <f t="shared" si="223"/>
        <v>2.2361391593881632</v>
      </c>
      <c r="S184">
        <f t="shared" si="223"/>
        <v>2.2739233902338567</v>
      </c>
      <c r="T184">
        <f t="shared" si="223"/>
        <v>2.2739233902338567</v>
      </c>
      <c r="U184">
        <f t="shared" si="223"/>
        <v>2.2739233902338567</v>
      </c>
      <c r="V184">
        <f t="shared" si="223"/>
        <v>2.2739233902338567</v>
      </c>
      <c r="W184">
        <f t="shared" si="223"/>
        <v>2.2739233902338567</v>
      </c>
      <c r="X184">
        <f t="shared" si="223"/>
        <v>2.2739233902338567</v>
      </c>
      <c r="Y184">
        <f t="shared" si="223"/>
        <v>2.2739233902338567</v>
      </c>
      <c r="Z184">
        <f t="shared" si="223"/>
        <v>2.2725430135412061</v>
      </c>
      <c r="AA184">
        <f t="shared" si="223"/>
        <v>2.2697822601559046</v>
      </c>
      <c r="AB184">
        <f t="shared" si="223"/>
        <v>2.265641130077952</v>
      </c>
      <c r="AC184">
        <f t="shared" si="223"/>
        <v>2.2628803766926509</v>
      </c>
      <c r="AD184">
        <f t="shared" si="223"/>
        <v>2.2614999999999998</v>
      </c>
      <c r="AE184">
        <f t="shared" si="223"/>
        <v>2.2614999999999998</v>
      </c>
      <c r="AF184">
        <f t="shared" si="223"/>
        <v>2.2614999999999998</v>
      </c>
      <c r="AG184">
        <f t="shared" si="223"/>
        <v>2.2614999999999998</v>
      </c>
      <c r="AH184">
        <f t="shared" si="223"/>
        <v>2.2614999999999998</v>
      </c>
      <c r="AI184" t="e">
        <f t="shared" si="223"/>
        <v>#DIV/0!</v>
      </c>
      <c r="AJ184" t="e">
        <f t="shared" si="223"/>
        <v>#DIV/0!</v>
      </c>
      <c r="AK184" t="e">
        <f t="shared" si="223"/>
        <v>#DIV/0!</v>
      </c>
      <c r="AL184" t="e">
        <f t="shared" si="223"/>
        <v>#DIV/0!</v>
      </c>
      <c r="AM184" t="e">
        <f t="shared" si="223"/>
        <v>#DIV/0!</v>
      </c>
      <c r="AN184" t="e">
        <f t="shared" si="223"/>
        <v>#DIV/0!</v>
      </c>
    </row>
    <row r="185" spans="1:40">
      <c r="A185" s="48">
        <v>4</v>
      </c>
      <c r="B185" s="48">
        <v>1</v>
      </c>
      <c r="C185" s="48">
        <v>1800</v>
      </c>
      <c r="F185">
        <f t="shared" si="223"/>
        <v>3.3626673922793739</v>
      </c>
      <c r="G185">
        <f t="shared" si="223"/>
        <v>3.3626673922793739</v>
      </c>
      <c r="H185">
        <f t="shared" si="223"/>
        <v>3.3626673922793739</v>
      </c>
      <c r="I185">
        <f t="shared" si="223"/>
        <v>3.3626673922793739</v>
      </c>
      <c r="J185">
        <f t="shared" si="223"/>
        <v>3.3626673922793739</v>
      </c>
      <c r="K185">
        <f t="shared" si="223"/>
        <v>3.3626673922793739</v>
      </c>
      <c r="L185">
        <f t="shared" si="223"/>
        <v>3.3626673922793739</v>
      </c>
      <c r="M185">
        <f t="shared" si="223"/>
        <v>3.3626673922793739</v>
      </c>
      <c r="N185">
        <f t="shared" si="223"/>
        <v>3.3626673922793739</v>
      </c>
      <c r="O185">
        <f t="shared" si="223"/>
        <v>3.3793722246749027</v>
      </c>
      <c r="P185">
        <f t="shared" si="223"/>
        <v>3.4127818894659612</v>
      </c>
      <c r="Q185">
        <f t="shared" si="223"/>
        <v>3.4628963866525484</v>
      </c>
      <c r="R185">
        <f t="shared" si="223"/>
        <v>3.496306051443606</v>
      </c>
      <c r="S185">
        <f t="shared" si="223"/>
        <v>3.5130108838391352</v>
      </c>
      <c r="T185">
        <f t="shared" si="223"/>
        <v>3.5130108838391352</v>
      </c>
      <c r="U185">
        <f t="shared" si="223"/>
        <v>3.5130108838391352</v>
      </c>
      <c r="V185">
        <f t="shared" si="223"/>
        <v>3.5130108838391352</v>
      </c>
      <c r="W185">
        <f t="shared" si="223"/>
        <v>3.5130108838391352</v>
      </c>
      <c r="X185">
        <f t="shared" si="223"/>
        <v>3.5130108838391352</v>
      </c>
      <c r="Y185">
        <f t="shared" si="223"/>
        <v>3.5130108838391352</v>
      </c>
      <c r="Z185">
        <f t="shared" si="223"/>
        <v>3.5218431719718688</v>
      </c>
      <c r="AA185">
        <f t="shared" si="223"/>
        <v>3.5395077482373369</v>
      </c>
      <c r="AB185">
        <f t="shared" si="223"/>
        <v>3.5660046126355383</v>
      </c>
      <c r="AC185">
        <f t="shared" si="223"/>
        <v>3.5836691889010055</v>
      </c>
      <c r="AD185">
        <f t="shared" si="223"/>
        <v>3.5925014770337396</v>
      </c>
      <c r="AE185">
        <f t="shared" si="223"/>
        <v>3.5925014770337396</v>
      </c>
      <c r="AF185">
        <f t="shared" si="223"/>
        <v>3.5925014770337396</v>
      </c>
      <c r="AG185">
        <f t="shared" si="223"/>
        <v>3.5925014770337396</v>
      </c>
      <c r="AH185">
        <f t="shared" si="223"/>
        <v>3.5925014770337396</v>
      </c>
      <c r="AI185" t="e">
        <f t="shared" si="223"/>
        <v>#DIV/0!</v>
      </c>
      <c r="AJ185" t="e">
        <f t="shared" si="223"/>
        <v>#DIV/0!</v>
      </c>
      <c r="AK185" t="e">
        <f t="shared" si="223"/>
        <v>#DIV/0!</v>
      </c>
      <c r="AL185" t="e">
        <f t="shared" si="223"/>
        <v>#DIV/0!</v>
      </c>
      <c r="AM185" t="e">
        <f t="shared" si="223"/>
        <v>#DIV/0!</v>
      </c>
      <c r="AN185" t="e">
        <f t="shared" si="223"/>
        <v>#DIV/0!</v>
      </c>
    </row>
    <row r="186" spans="1:40">
      <c r="A186" s="49">
        <v>4</v>
      </c>
      <c r="B186" s="49">
        <v>2</v>
      </c>
      <c r="C186" s="49">
        <v>1800</v>
      </c>
      <c r="F186">
        <f t="shared" si="223"/>
        <v>0.25244295902552966</v>
      </c>
      <c r="G186">
        <f t="shared" si="223"/>
        <v>0.25244295902552966</v>
      </c>
      <c r="H186">
        <f t="shared" si="223"/>
        <v>0.25244295902552966</v>
      </c>
      <c r="I186">
        <f t="shared" si="223"/>
        <v>0.25244295902552966</v>
      </c>
      <c r="J186">
        <f t="shared" si="223"/>
        <v>0.25244295902552966</v>
      </c>
      <c r="K186">
        <f t="shared" si="223"/>
        <v>0.25244295902552966</v>
      </c>
      <c r="L186">
        <f t="shared" si="223"/>
        <v>0.25244295902552966</v>
      </c>
      <c r="M186">
        <f t="shared" si="223"/>
        <v>0.25244295902552966</v>
      </c>
      <c r="N186">
        <f t="shared" si="223"/>
        <v>0.25244295902552966</v>
      </c>
      <c r="O186">
        <f t="shared" si="223"/>
        <v>0.25562958998051855</v>
      </c>
      <c r="P186">
        <f t="shared" si="223"/>
        <v>0.26200285189049638</v>
      </c>
      <c r="Q186">
        <f t="shared" si="223"/>
        <v>0.2715627447554631</v>
      </c>
      <c r="R186">
        <f t="shared" si="223"/>
        <v>0.27793600666544088</v>
      </c>
      <c r="S186">
        <f t="shared" si="223"/>
        <v>0.28112263762042983</v>
      </c>
      <c r="T186">
        <f t="shared" si="223"/>
        <v>0.28112263762042983</v>
      </c>
      <c r="U186">
        <f t="shared" si="223"/>
        <v>0.28112263762042983</v>
      </c>
      <c r="V186">
        <f t="shared" si="223"/>
        <v>0.28112263762042983</v>
      </c>
      <c r="W186">
        <f t="shared" si="223"/>
        <v>0.28112263762042983</v>
      </c>
      <c r="X186">
        <f t="shared" si="223"/>
        <v>0.28112263762042983</v>
      </c>
      <c r="Y186">
        <f t="shared" si="223"/>
        <v>0.28112263762042983</v>
      </c>
      <c r="Z186">
        <f t="shared" si="223"/>
        <v>0.33155471332278746</v>
      </c>
      <c r="AA186">
        <f t="shared" si="223"/>
        <v>0.43241886472750285</v>
      </c>
      <c r="AB186">
        <f t="shared" si="223"/>
        <v>0.58371509183457593</v>
      </c>
      <c r="AC186">
        <f t="shared" si="223"/>
        <v>0.6845792432392912</v>
      </c>
      <c r="AD186">
        <f t="shared" si="223"/>
        <v>0.73501131894164884</v>
      </c>
      <c r="AE186">
        <f t="shared" si="223"/>
        <v>0.73501131894164884</v>
      </c>
      <c r="AF186">
        <f t="shared" si="223"/>
        <v>0.73501131894164884</v>
      </c>
      <c r="AG186">
        <f t="shared" si="223"/>
        <v>0.73501131894164895</v>
      </c>
      <c r="AH186">
        <f t="shared" si="223"/>
        <v>0.73501131894164895</v>
      </c>
      <c r="AI186" t="e">
        <f t="shared" si="223"/>
        <v>#DIV/0!</v>
      </c>
      <c r="AJ186" t="e">
        <f t="shared" si="223"/>
        <v>#DIV/0!</v>
      </c>
      <c r="AK186" t="e">
        <f t="shared" si="223"/>
        <v>#DIV/0!</v>
      </c>
      <c r="AL186" t="e">
        <f t="shared" si="223"/>
        <v>#DIV/0!</v>
      </c>
      <c r="AM186" t="e">
        <f t="shared" si="223"/>
        <v>#DIV/0!</v>
      </c>
      <c r="AN186" t="e">
        <f t="shared" si="223"/>
        <v>#DIV/0!</v>
      </c>
    </row>
    <row r="187" spans="1:40">
      <c r="A187" s="48">
        <v>5</v>
      </c>
      <c r="B187" s="48">
        <v>1</v>
      </c>
      <c r="C187" s="48">
        <v>600</v>
      </c>
      <c r="F187">
        <f t="shared" si="223"/>
        <v>8.4885109784694102E-2</v>
      </c>
      <c r="G187">
        <f t="shared" si="223"/>
        <v>8.4885109784694102E-2</v>
      </c>
      <c r="H187">
        <f t="shared" si="223"/>
        <v>8.4885109784694102E-2</v>
      </c>
      <c r="I187">
        <f t="shared" si="223"/>
        <v>8.4885109784694102E-2</v>
      </c>
      <c r="J187">
        <f t="shared" si="223"/>
        <v>8.4885109784694102E-2</v>
      </c>
      <c r="K187">
        <f t="shared" si="223"/>
        <v>8.4885109784694102E-2</v>
      </c>
      <c r="L187">
        <f t="shared" si="223"/>
        <v>8.4885109784694102E-2</v>
      </c>
      <c r="M187">
        <f t="shared" si="223"/>
        <v>8.4885109784694102E-2</v>
      </c>
      <c r="N187">
        <f t="shared" si="223"/>
        <v>8.4885109784694102E-2</v>
      </c>
      <c r="O187">
        <f t="shared" si="223"/>
        <v>8.9258819474615655E-2</v>
      </c>
      <c r="P187">
        <f t="shared" si="223"/>
        <v>9.8006238854458735E-2</v>
      </c>
      <c r="Q187">
        <f t="shared" si="223"/>
        <v>0.11112736792422336</v>
      </c>
      <c r="R187">
        <f t="shared" si="223"/>
        <v>0.11987478730406644</v>
      </c>
      <c r="S187">
        <f t="shared" si="223"/>
        <v>0.12424849699398798</v>
      </c>
      <c r="T187">
        <f t="shared" si="223"/>
        <v>0.12424849699398798</v>
      </c>
      <c r="U187">
        <f t="shared" si="223"/>
        <v>0.12424849699398798</v>
      </c>
      <c r="V187">
        <f t="shared" si="223"/>
        <v>0.12424849699398798</v>
      </c>
      <c r="W187">
        <f t="shared" si="223"/>
        <v>0.12424849699398798</v>
      </c>
      <c r="X187">
        <f t="shared" si="223"/>
        <v>0.12424849699398798</v>
      </c>
      <c r="Y187">
        <f t="shared" si="223"/>
        <v>0.12424849699398798</v>
      </c>
      <c r="Z187">
        <f t="shared" si="223"/>
        <v>0.19700977510576709</v>
      </c>
      <c r="AA187">
        <f t="shared" si="223"/>
        <v>0.34253233132932537</v>
      </c>
      <c r="AB187">
        <f t="shared" si="223"/>
        <v>0.56081616566466275</v>
      </c>
      <c r="AC187">
        <f t="shared" si="223"/>
        <v>0.70633872188822089</v>
      </c>
      <c r="AD187">
        <f t="shared" si="223"/>
        <v>0.77910000000000001</v>
      </c>
      <c r="AE187">
        <f t="shared" si="223"/>
        <v>0.77910000000000001</v>
      </c>
      <c r="AF187">
        <f t="shared" si="223"/>
        <v>0.77910000000000001</v>
      </c>
      <c r="AG187">
        <f t="shared" si="223"/>
        <v>0.77910000000000001</v>
      </c>
      <c r="AH187">
        <f t="shared" si="223"/>
        <v>0.77910000000000001</v>
      </c>
      <c r="AI187" t="e">
        <f t="shared" si="223"/>
        <v>#DIV/0!</v>
      </c>
      <c r="AJ187" t="e">
        <f t="shared" si="223"/>
        <v>#DIV/0!</v>
      </c>
      <c r="AK187" t="e">
        <f t="shared" si="223"/>
        <v>#DIV/0!</v>
      </c>
      <c r="AL187" t="e">
        <f t="shared" si="223"/>
        <v>#DIV/0!</v>
      </c>
      <c r="AM187" t="e">
        <f t="shared" si="223"/>
        <v>#DIV/0!</v>
      </c>
      <c r="AN187" t="e">
        <f t="shared" si="223"/>
        <v>#DIV/0!</v>
      </c>
    </row>
    <row r="188" spans="1:40">
      <c r="A188" s="49">
        <v>5</v>
      </c>
      <c r="B188" s="49">
        <v>2</v>
      </c>
      <c r="C188" s="49">
        <v>600</v>
      </c>
      <c r="F188">
        <f t="shared" si="223"/>
        <v>5.3875126945214236</v>
      </c>
      <c r="G188">
        <f t="shared" si="223"/>
        <v>5.3875126945214236</v>
      </c>
      <c r="H188">
        <f t="shared" si="223"/>
        <v>5.3875126945214236</v>
      </c>
      <c r="I188">
        <f t="shared" si="223"/>
        <v>5.3875126945214236</v>
      </c>
      <c r="J188">
        <f t="shared" si="223"/>
        <v>5.3875126945214236</v>
      </c>
      <c r="K188">
        <f t="shared" si="223"/>
        <v>5.3875126945214236</v>
      </c>
      <c r="L188">
        <f t="shared" si="223"/>
        <v>5.3875126945214236</v>
      </c>
      <c r="M188">
        <f t="shared" si="223"/>
        <v>5.3875126945214236</v>
      </c>
      <c r="N188">
        <f t="shared" si="223"/>
        <v>5.3875126945214236</v>
      </c>
      <c r="O188">
        <f t="shared" si="223"/>
        <v>5.2293366013203126</v>
      </c>
      <c r="P188">
        <f t="shared" si="223"/>
        <v>4.9129844149180899</v>
      </c>
      <c r="Q188">
        <f t="shared" si="223"/>
        <v>4.4384561353147562</v>
      </c>
      <c r="R188">
        <f t="shared" si="223"/>
        <v>4.1221039489125344</v>
      </c>
      <c r="S188">
        <f t="shared" si="223"/>
        <v>3.963927855711423</v>
      </c>
      <c r="T188">
        <f t="shared" si="223"/>
        <v>3.963927855711423</v>
      </c>
      <c r="U188">
        <f t="shared" si="223"/>
        <v>3.963927855711423</v>
      </c>
      <c r="V188">
        <f t="shared" si="223"/>
        <v>3.963927855711423</v>
      </c>
      <c r="W188">
        <f t="shared" si="223"/>
        <v>3.963927855711423</v>
      </c>
      <c r="X188">
        <f t="shared" si="223"/>
        <v>3.963927855711423</v>
      </c>
      <c r="Y188">
        <f t="shared" si="223"/>
        <v>3.963927855711423</v>
      </c>
      <c r="Z188">
        <f t="shared" si="223"/>
        <v>4.0770469828545979</v>
      </c>
      <c r="AA188">
        <f t="shared" si="223"/>
        <v>4.3032852371409485</v>
      </c>
      <c r="AB188">
        <f t="shared" si="223"/>
        <v>4.6426426185704743</v>
      </c>
      <c r="AC188">
        <f t="shared" si="223"/>
        <v>4.8688808728568249</v>
      </c>
      <c r="AD188">
        <f t="shared" si="223"/>
        <v>4.9820000000000002</v>
      </c>
      <c r="AE188">
        <f t="shared" si="223"/>
        <v>4.9820000000000002</v>
      </c>
      <c r="AF188">
        <f t="shared" si="223"/>
        <v>4.9820000000000002</v>
      </c>
      <c r="AG188">
        <f t="shared" si="223"/>
        <v>4.9820000000000002</v>
      </c>
      <c r="AH188">
        <f t="shared" si="223"/>
        <v>4.9820000000000002</v>
      </c>
      <c r="AI188" t="e">
        <f t="shared" si="223"/>
        <v>#DIV/0!</v>
      </c>
      <c r="AJ188" t="e">
        <f t="shared" si="223"/>
        <v>#DIV/0!</v>
      </c>
      <c r="AK188" t="e">
        <f t="shared" si="223"/>
        <v>#DIV/0!</v>
      </c>
      <c r="AL188" t="e">
        <f t="shared" si="223"/>
        <v>#DIV/0!</v>
      </c>
      <c r="AM188" t="e">
        <f t="shared" si="223"/>
        <v>#DIV/0!</v>
      </c>
      <c r="AN188" t="e">
        <f t="shared" si="223"/>
        <v>#DIV/0!</v>
      </c>
    </row>
    <row r="189" spans="1:40">
      <c r="A189" s="48">
        <v>5</v>
      </c>
      <c r="B189" s="48">
        <v>1</v>
      </c>
      <c r="C189" s="48">
        <v>1200</v>
      </c>
      <c r="F189">
        <f t="shared" si="223"/>
        <v>0.42992338638976008</v>
      </c>
      <c r="G189">
        <f t="shared" si="223"/>
        <v>0.42992338638976008</v>
      </c>
      <c r="H189">
        <f t="shared" si="223"/>
        <v>0.42992338638976008</v>
      </c>
      <c r="I189">
        <f t="shared" si="223"/>
        <v>0.42992338638976008</v>
      </c>
      <c r="J189">
        <f t="shared" si="223"/>
        <v>0.42992338638976008</v>
      </c>
      <c r="K189">
        <f t="shared" si="223"/>
        <v>0.42992338638976008</v>
      </c>
      <c r="L189">
        <f t="shared" si="223"/>
        <v>0.42992338638976008</v>
      </c>
      <c r="M189">
        <f t="shared" si="223"/>
        <v>0.42992338638976008</v>
      </c>
      <c r="N189">
        <f t="shared" si="223"/>
        <v>0.42992338638976008</v>
      </c>
      <c r="O189">
        <f t="shared" si="223"/>
        <v>0.44467828829505568</v>
      </c>
      <c r="P189">
        <f t="shared" si="223"/>
        <v>0.47418809210564677</v>
      </c>
      <c r="Q189">
        <f t="shared" si="223"/>
        <v>0.51845279782153353</v>
      </c>
      <c r="R189">
        <f t="shared" si="223"/>
        <v>0.54796260163212451</v>
      </c>
      <c r="S189">
        <f t="shared" si="223"/>
        <v>0.56271750353742012</v>
      </c>
      <c r="T189">
        <f t="shared" si="223"/>
        <v>0.56271750353742012</v>
      </c>
      <c r="U189">
        <f t="shared" si="223"/>
        <v>0.56271750353742012</v>
      </c>
      <c r="V189">
        <f t="shared" si="223"/>
        <v>0.56271750353742012</v>
      </c>
      <c r="W189">
        <f t="shared" si="223"/>
        <v>0.56271750353742012</v>
      </c>
      <c r="X189">
        <f t="shared" si="223"/>
        <v>0.56271750353742012</v>
      </c>
      <c r="Y189">
        <f t="shared" si="223"/>
        <v>0.56271750353742012</v>
      </c>
      <c r="Z189">
        <f t="shared" si="223"/>
        <v>0.53756000314437347</v>
      </c>
      <c r="AA189">
        <f t="shared" si="223"/>
        <v>0.48724500235828011</v>
      </c>
      <c r="AB189">
        <f t="shared" si="223"/>
        <v>0.41177250117914005</v>
      </c>
      <c r="AC189">
        <f t="shared" si="223"/>
        <v>0.36145750039304669</v>
      </c>
      <c r="AD189">
        <f t="shared" si="223"/>
        <v>0.33629999999999999</v>
      </c>
      <c r="AE189">
        <f t="shared" si="223"/>
        <v>0.33629999999999999</v>
      </c>
      <c r="AF189">
        <f t="shared" si="223"/>
        <v>0.33629999999999999</v>
      </c>
      <c r="AG189">
        <f t="shared" si="223"/>
        <v>0.33629999999999999</v>
      </c>
      <c r="AH189">
        <f t="shared" si="223"/>
        <v>0.33629999999999999</v>
      </c>
      <c r="AI189" t="e">
        <f t="shared" si="223"/>
        <v>#DIV/0!</v>
      </c>
      <c r="AJ189" t="e">
        <f t="shared" si="223"/>
        <v>#DIV/0!</v>
      </c>
      <c r="AK189" t="e">
        <f t="shared" si="223"/>
        <v>#DIV/0!</v>
      </c>
      <c r="AL189" t="e">
        <f t="shared" si="223"/>
        <v>#DIV/0!</v>
      </c>
      <c r="AM189" t="e">
        <f t="shared" si="223"/>
        <v>#DIV/0!</v>
      </c>
      <c r="AN189" t="e">
        <f t="shared" si="223"/>
        <v>#DIV/0!</v>
      </c>
    </row>
    <row r="190" spans="1:40">
      <c r="A190" s="49">
        <v>5</v>
      </c>
      <c r="B190" s="49">
        <v>2</v>
      </c>
      <c r="C190" s="49">
        <v>1200</v>
      </c>
      <c r="F190">
        <f t="shared" si="223"/>
        <v>3.9659476436322545</v>
      </c>
      <c r="G190">
        <f t="shared" si="223"/>
        <v>3.9659476436322545</v>
      </c>
      <c r="H190">
        <f t="shared" si="223"/>
        <v>3.9659476436322545</v>
      </c>
      <c r="I190">
        <f t="shared" si="223"/>
        <v>3.9659476436322545</v>
      </c>
      <c r="J190">
        <f t="shared" si="223"/>
        <v>3.9659476436322545</v>
      </c>
      <c r="K190">
        <f t="shared" si="223"/>
        <v>3.9659476436322545</v>
      </c>
      <c r="L190">
        <f t="shared" si="223"/>
        <v>3.9659476436322545</v>
      </c>
      <c r="M190">
        <f t="shared" si="223"/>
        <v>3.9659476436322545</v>
      </c>
      <c r="N190">
        <f t="shared" si="223"/>
        <v>3.9659476436322545</v>
      </c>
      <c r="O190">
        <f t="shared" si="223"/>
        <v>3.9465988479131071</v>
      </c>
      <c r="P190">
        <f t="shared" si="223"/>
        <v>3.9079012564748132</v>
      </c>
      <c r="Q190">
        <f t="shared" si="223"/>
        <v>3.8498548693173711</v>
      </c>
      <c r="R190">
        <f t="shared" si="223"/>
        <v>3.8111572778790772</v>
      </c>
      <c r="S190">
        <f t="shared" si="223"/>
        <v>3.7918084821599298</v>
      </c>
      <c r="T190">
        <f t="shared" si="223"/>
        <v>3.7918084821599298</v>
      </c>
      <c r="U190">
        <f t="shared" si="223"/>
        <v>3.7918084821599298</v>
      </c>
      <c r="V190">
        <f t="shared" si="223"/>
        <v>3.7918084821599298</v>
      </c>
      <c r="W190">
        <f t="shared" si="223"/>
        <v>3.7918084821599298</v>
      </c>
      <c r="X190">
        <f t="shared" si="223"/>
        <v>3.7918084821599298</v>
      </c>
      <c r="Y190">
        <f t="shared" si="223"/>
        <v>3.7918084821599298</v>
      </c>
      <c r="Z190">
        <f t="shared" si="223"/>
        <v>3.8931853174754933</v>
      </c>
      <c r="AA190">
        <f t="shared" si="223"/>
        <v>4.0959389881066199</v>
      </c>
      <c r="AB190">
        <f t="shared" si="223"/>
        <v>4.4000694940533096</v>
      </c>
      <c r="AC190">
        <f t="shared" si="223"/>
        <v>4.6028231646844366</v>
      </c>
      <c r="AD190">
        <f t="shared" si="223"/>
        <v>4.7042000000000002</v>
      </c>
      <c r="AE190">
        <f t="shared" si="223"/>
        <v>4.7042000000000002</v>
      </c>
      <c r="AF190">
        <f t="shared" si="223"/>
        <v>4.7042000000000002</v>
      </c>
      <c r="AG190">
        <f t="shared" si="223"/>
        <v>4.7042000000000002</v>
      </c>
      <c r="AH190">
        <f t="shared" si="223"/>
        <v>4.7042000000000002</v>
      </c>
      <c r="AI190" t="e">
        <f t="shared" si="223"/>
        <v>#DIV/0!</v>
      </c>
      <c r="AJ190" t="e">
        <f t="shared" si="223"/>
        <v>#DIV/0!</v>
      </c>
      <c r="AK190" t="e">
        <f t="shared" si="223"/>
        <v>#DIV/0!</v>
      </c>
      <c r="AL190" t="e">
        <f t="shared" si="223"/>
        <v>#DIV/0!</v>
      </c>
      <c r="AM190" t="e">
        <f t="shared" si="223"/>
        <v>#DIV/0!</v>
      </c>
      <c r="AN190" t="e">
        <f t="shared" si="223"/>
        <v>#DIV/0!</v>
      </c>
    </row>
    <row r="191" spans="1:40">
      <c r="A191" s="48">
        <v>5</v>
      </c>
      <c r="B191" s="48">
        <v>1</v>
      </c>
      <c r="C191" s="48">
        <v>1800</v>
      </c>
      <c r="F191">
        <f t="shared" si="223"/>
        <v>2.3797082534507501</v>
      </c>
      <c r="G191">
        <f t="shared" si="223"/>
        <v>2.3797082534507501</v>
      </c>
      <c r="H191">
        <f t="shared" si="223"/>
        <v>2.3797082534507501</v>
      </c>
      <c r="I191">
        <f t="shared" si="223"/>
        <v>2.3797082534507501</v>
      </c>
      <c r="J191">
        <f t="shared" si="223"/>
        <v>2.3797082534507501</v>
      </c>
      <c r="K191">
        <f t="shared" si="223"/>
        <v>2.3797082534507501</v>
      </c>
      <c r="L191">
        <f t="shared" si="223"/>
        <v>2.3797082534507501</v>
      </c>
      <c r="M191">
        <f t="shared" si="223"/>
        <v>2.3797082534507501</v>
      </c>
      <c r="N191">
        <f t="shared" si="223"/>
        <v>2.3797082534507501</v>
      </c>
      <c r="O191">
        <f t="shared" si="223"/>
        <v>2.3883081946416862</v>
      </c>
      <c r="P191">
        <f t="shared" ref="P191:AN191" si="224">AVERAGE(N154:P154)</f>
        <v>2.4055080770235584</v>
      </c>
      <c r="Q191">
        <f t="shared" si="224"/>
        <v>2.4313079005963663</v>
      </c>
      <c r="R191">
        <f t="shared" si="224"/>
        <v>2.4485077829782385</v>
      </c>
      <c r="S191">
        <f t="shared" si="224"/>
        <v>2.4571077241691746</v>
      </c>
      <c r="T191">
        <f t="shared" si="224"/>
        <v>2.4571077241691746</v>
      </c>
      <c r="U191">
        <f t="shared" si="224"/>
        <v>2.4571077241691746</v>
      </c>
      <c r="V191">
        <f t="shared" si="224"/>
        <v>2.4571077241691746</v>
      </c>
      <c r="W191">
        <f t="shared" si="224"/>
        <v>2.4571077241691746</v>
      </c>
      <c r="X191">
        <f t="shared" si="224"/>
        <v>2.4571077241691746</v>
      </c>
      <c r="Y191">
        <f t="shared" si="224"/>
        <v>2.4571077241691746</v>
      </c>
      <c r="Z191">
        <f t="shared" si="224"/>
        <v>2.5480735325948216</v>
      </c>
      <c r="AA191">
        <f t="shared" si="224"/>
        <v>2.7300051494461162</v>
      </c>
      <c r="AB191">
        <f t="shared" si="224"/>
        <v>3.0029025747230578</v>
      </c>
      <c r="AC191">
        <f t="shared" si="224"/>
        <v>3.1848341915743528</v>
      </c>
      <c r="AD191">
        <f t="shared" si="224"/>
        <v>3.2757999999999998</v>
      </c>
      <c r="AE191">
        <f t="shared" si="224"/>
        <v>3.2757999999999998</v>
      </c>
      <c r="AF191">
        <f t="shared" si="224"/>
        <v>3.2757999999999998</v>
      </c>
      <c r="AG191">
        <f t="shared" si="224"/>
        <v>3.2757999999999998</v>
      </c>
      <c r="AH191">
        <f t="shared" si="224"/>
        <v>3.2757999999999998</v>
      </c>
      <c r="AI191" t="e">
        <f t="shared" si="224"/>
        <v>#DIV/0!</v>
      </c>
      <c r="AJ191" t="e">
        <f t="shared" si="224"/>
        <v>#DIV/0!</v>
      </c>
      <c r="AK191" t="e">
        <f t="shared" si="224"/>
        <v>#DIV/0!</v>
      </c>
      <c r="AL191" t="e">
        <f t="shared" si="224"/>
        <v>#DIV/0!</v>
      </c>
      <c r="AM191" t="e">
        <f t="shared" si="224"/>
        <v>#DIV/0!</v>
      </c>
      <c r="AN191" t="e">
        <f t="shared" si="224"/>
        <v>#DIV/0!</v>
      </c>
    </row>
    <row r="192" spans="1:40">
      <c r="A192" s="49">
        <v>5</v>
      </c>
      <c r="B192" s="49">
        <v>2</v>
      </c>
      <c r="C192" s="49">
        <v>1800</v>
      </c>
      <c r="F192">
        <f t="shared" ref="F192:AN192" si="225">AVERAGE(D155:F155)</f>
        <v>0.83352643478569022</v>
      </c>
      <c r="G192">
        <f t="shared" si="225"/>
        <v>0.83352643478569022</v>
      </c>
      <c r="H192">
        <f t="shared" si="225"/>
        <v>0.83352643478569022</v>
      </c>
      <c r="I192">
        <f t="shared" si="225"/>
        <v>0.83352643478569022</v>
      </c>
      <c r="J192">
        <f t="shared" si="225"/>
        <v>0.83352643478569022</v>
      </c>
      <c r="K192">
        <f t="shared" si="225"/>
        <v>0.83352643478569022</v>
      </c>
      <c r="L192">
        <f t="shared" si="225"/>
        <v>0.83352643478569022</v>
      </c>
      <c r="M192">
        <f t="shared" si="225"/>
        <v>0.83352643478569022</v>
      </c>
      <c r="N192">
        <f t="shared" si="225"/>
        <v>0.83352643478569022</v>
      </c>
      <c r="O192">
        <f t="shared" si="225"/>
        <v>0.86544901902173288</v>
      </c>
      <c r="P192">
        <f t="shared" si="225"/>
        <v>0.92929418749381798</v>
      </c>
      <c r="Q192">
        <f t="shared" si="225"/>
        <v>1.0250619402019456</v>
      </c>
      <c r="R192">
        <f t="shared" si="225"/>
        <v>1.0889071086740307</v>
      </c>
      <c r="S192">
        <f t="shared" si="225"/>
        <v>1.1208296929100734</v>
      </c>
      <c r="T192">
        <f t="shared" si="225"/>
        <v>1.1208296929100734</v>
      </c>
      <c r="U192">
        <f t="shared" si="225"/>
        <v>1.1208296929100734</v>
      </c>
      <c r="V192">
        <f t="shared" si="225"/>
        <v>1.1208296929100734</v>
      </c>
      <c r="W192">
        <f t="shared" si="225"/>
        <v>1.1208296929100734</v>
      </c>
      <c r="X192">
        <f t="shared" si="225"/>
        <v>1.1208296929100734</v>
      </c>
      <c r="Y192">
        <f t="shared" si="225"/>
        <v>1.1208296929100734</v>
      </c>
      <c r="Z192">
        <f t="shared" si="225"/>
        <v>1.0501930603645098</v>
      </c>
      <c r="AA192">
        <f t="shared" si="225"/>
        <v>0.90891979527338229</v>
      </c>
      <c r="AB192">
        <f t="shared" si="225"/>
        <v>0.69700989763669119</v>
      </c>
      <c r="AC192">
        <f t="shared" si="225"/>
        <v>0.55573663254556382</v>
      </c>
      <c r="AD192">
        <f t="shared" si="225"/>
        <v>0.48509999999999992</v>
      </c>
      <c r="AE192">
        <f t="shared" si="225"/>
        <v>0.48509999999999992</v>
      </c>
      <c r="AF192">
        <f t="shared" si="225"/>
        <v>0.48509999999999992</v>
      </c>
      <c r="AG192">
        <f t="shared" si="225"/>
        <v>0.48509999999999998</v>
      </c>
      <c r="AH192">
        <f t="shared" si="225"/>
        <v>0.48509999999999998</v>
      </c>
      <c r="AI192" t="e">
        <f t="shared" si="225"/>
        <v>#DIV/0!</v>
      </c>
      <c r="AJ192" t="e">
        <f t="shared" si="225"/>
        <v>#DIV/0!</v>
      </c>
      <c r="AK192" t="e">
        <f t="shared" si="225"/>
        <v>#DIV/0!</v>
      </c>
      <c r="AL192" t="e">
        <f t="shared" si="225"/>
        <v>#DIV/0!</v>
      </c>
      <c r="AM192" t="e">
        <f t="shared" si="225"/>
        <v>#DIV/0!</v>
      </c>
      <c r="AN192" t="e">
        <f t="shared" si="225"/>
        <v>#DIV/0!</v>
      </c>
    </row>
  </sheetData>
  <hyperlinks>
    <hyperlink ref="L5" r:id="rId1" display="http://idmbuwal.uvek.intra.admin.ch/fsc/openmx.asp?mx=COO.2002.100.7.5454448&amp;name=LFI1%2D2%5FJ%E4hrlicher%20Bruttozuwachs%20in%20Biomasse%5FSumme"/>
    <hyperlink ref="M4" r:id="rId2" display="http://idmbuwal.uvek.intra.admin.ch/fsc/openmx.asp?mx=COO.2002.100.7.5454457&amp;name=LFI2%2D3%5FJ%E4hrliche%20Nutzung%20und%20Mortalit%E4t%20in%20Biomasse%5FSumme"/>
    <hyperlink ref="J5" r:id="rId3" display="http://idmbuwal.uvek.intra.admin.ch/fsc/openmx.asp?mx=COO.2002.100.7.6189300&amp;name=LFI3%2D4b%5FWaldfl%E4che%20Gemnetz%2E%2D1"/>
    <hyperlink ref="N5" r:id="rId4" display="http://idmbuwal.uvek.intra.admin.ch/fsc/openmx.asp?mx=COO.2002.100.7.6189296&amp;name=Gemischt%20LFI3%2D4b%20J%E4hrlicher%20Bruttozuwachs%20in%20Biomasse%20pro%20ha"/>
  </hyperlinks>
  <pageMargins left="0.7" right="0.7" top="0.78740157499999996" bottom="0.78740157499999996" header="0.3" footer="0.3"/>
  <pageSetup paperSize="9" orientation="portrait" r:id="rId5"/>
  <drawing r:id="rId6"/>
</worksheet>
</file>

<file path=xl/worksheets/sheet6.xml><?xml version="1.0" encoding="utf-8"?>
<worksheet xmlns="http://schemas.openxmlformats.org/spreadsheetml/2006/main" xmlns:r="http://schemas.openxmlformats.org/officeDocument/2006/relationships">
  <dimension ref="A1:DP110"/>
  <sheetViews>
    <sheetView workbookViewId="0">
      <pane xSplit="14175" ySplit="7395" topLeftCell="AV72" activePane="topRight"/>
      <selection pane="topRight" activeCell="AX8" sqref="AX8"/>
      <selection pane="bottomLeft" activeCell="A78" sqref="A78:XFD79"/>
      <selection pane="bottomRight" activeCell="CJ74" sqref="CJ74"/>
    </sheetView>
  </sheetViews>
  <sheetFormatPr baseColWidth="10" defaultColWidth="11.42578125" defaultRowHeight="12.75"/>
  <cols>
    <col min="1" max="1" width="15.42578125" customWidth="1"/>
    <col min="4" max="4" width="14" style="13" customWidth="1"/>
    <col min="5" max="5" width="3" style="13" customWidth="1"/>
    <col min="6" max="8" width="13.42578125" style="13" bestFit="1" customWidth="1"/>
    <col min="9" max="9" width="9" style="13" customWidth="1"/>
    <col min="10" max="10" width="13" style="13" customWidth="1"/>
    <col min="11" max="11" width="13.7109375" style="13" customWidth="1"/>
    <col min="12" max="12" width="12" style="13" customWidth="1"/>
    <col min="13" max="13" width="12.85546875" style="13" customWidth="1"/>
    <col min="14" max="14" width="11.85546875" customWidth="1"/>
    <col min="49" max="49" width="3.42578125" style="13" customWidth="1"/>
    <col min="50" max="50" width="11.85546875" customWidth="1"/>
  </cols>
  <sheetData>
    <row r="1" spans="1:120" s="88" customFormat="1" ht="25.5">
      <c r="A1" s="94" t="s">
        <v>108</v>
      </c>
    </row>
    <row r="2" spans="1:120" s="66" customFormat="1">
      <c r="A2" s="66" t="s">
        <v>107</v>
      </c>
      <c r="C2" s="66" t="s">
        <v>88</v>
      </c>
    </row>
    <row r="4" spans="1:120">
      <c r="J4" s="13" t="s">
        <v>254</v>
      </c>
      <c r="K4" s="13" t="s">
        <v>255</v>
      </c>
    </row>
    <row r="5" spans="1:120" s="1" customFormat="1">
      <c r="D5" s="89" t="s">
        <v>92</v>
      </c>
      <c r="E5" s="17"/>
      <c r="F5" s="90" t="s">
        <v>93</v>
      </c>
      <c r="G5" s="90"/>
      <c r="H5" s="90"/>
      <c r="I5" s="17"/>
      <c r="J5" s="127" t="s">
        <v>132</v>
      </c>
      <c r="K5" s="127"/>
      <c r="L5" s="127"/>
      <c r="M5" s="17"/>
      <c r="N5" s="93" t="s">
        <v>93</v>
      </c>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17"/>
      <c r="AX5" s="91" t="s">
        <v>91</v>
      </c>
      <c r="AY5" s="91"/>
      <c r="AZ5" s="91"/>
      <c r="BA5" s="91"/>
      <c r="BB5" s="91"/>
      <c r="BC5" s="91"/>
      <c r="BD5" s="91"/>
      <c r="BE5" s="91"/>
      <c r="BF5" s="91"/>
      <c r="BG5" s="91"/>
      <c r="BH5" s="91"/>
      <c r="BI5" s="91"/>
      <c r="BJ5" s="91"/>
      <c r="BK5" s="91"/>
      <c r="BL5" s="91"/>
      <c r="BM5" s="91"/>
      <c r="BN5" s="91"/>
      <c r="BO5" s="91"/>
      <c r="BP5" s="91"/>
      <c r="BQ5" s="91"/>
      <c r="BR5" s="91"/>
      <c r="BS5" s="91"/>
      <c r="BT5" s="91"/>
      <c r="BU5" s="91"/>
      <c r="BV5" s="91"/>
      <c r="BW5" s="91"/>
      <c r="BX5" s="91"/>
      <c r="BY5" s="91"/>
      <c r="BZ5" s="91"/>
      <c r="CA5" s="91"/>
      <c r="CB5" s="91"/>
      <c r="CC5" s="91"/>
      <c r="CD5" s="91"/>
      <c r="CE5" s="91"/>
      <c r="CF5" s="91"/>
      <c r="CH5" s="92" t="s">
        <v>109</v>
      </c>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row>
    <row r="6" spans="1:120">
      <c r="F6" s="10" t="s">
        <v>94</v>
      </c>
      <c r="G6" s="10" t="s">
        <v>95</v>
      </c>
      <c r="H6" s="175" t="s">
        <v>319</v>
      </c>
      <c r="J6" s="98" t="s">
        <v>137</v>
      </c>
      <c r="K6" s="98" t="s">
        <v>128</v>
      </c>
      <c r="L6" s="98" t="s">
        <v>136</v>
      </c>
      <c r="N6" s="1" t="s">
        <v>21</v>
      </c>
      <c r="O6" s="1" t="s">
        <v>20</v>
      </c>
      <c r="P6" s="1" t="s">
        <v>19</v>
      </c>
      <c r="Q6" s="1" t="s">
        <v>18</v>
      </c>
      <c r="R6" s="1" t="s">
        <v>17</v>
      </c>
      <c r="S6" s="1" t="s">
        <v>16</v>
      </c>
      <c r="T6" s="1" t="s">
        <v>15</v>
      </c>
      <c r="U6" s="1" t="s">
        <v>14</v>
      </c>
      <c r="V6" s="1" t="s">
        <v>13</v>
      </c>
      <c r="W6" s="1" t="s">
        <v>12</v>
      </c>
      <c r="X6" s="1" t="s">
        <v>29</v>
      </c>
      <c r="Y6" s="1" t="s">
        <v>28</v>
      </c>
      <c r="Z6" s="1" t="s">
        <v>27</v>
      </c>
      <c r="AA6" s="1" t="s">
        <v>26</v>
      </c>
      <c r="AB6" s="1" t="s">
        <v>25</v>
      </c>
      <c r="AC6" s="1" t="s">
        <v>24</v>
      </c>
      <c r="AD6" s="1" t="s">
        <v>23</v>
      </c>
      <c r="AE6" s="1" t="s">
        <v>22</v>
      </c>
      <c r="AF6" s="1" t="s">
        <v>31</v>
      </c>
      <c r="AG6" s="1" t="s">
        <v>33</v>
      </c>
      <c r="AH6" s="1" t="s">
        <v>34</v>
      </c>
      <c r="AI6" s="1" t="s">
        <v>35</v>
      </c>
      <c r="AJ6" s="1" t="s">
        <v>38</v>
      </c>
      <c r="AK6" s="1" t="s">
        <v>39</v>
      </c>
      <c r="AL6" s="1" t="s">
        <v>40</v>
      </c>
      <c r="AM6" s="1" t="s">
        <v>41</v>
      </c>
      <c r="AN6" s="1" t="s">
        <v>42</v>
      </c>
      <c r="AO6" s="1" t="s">
        <v>52</v>
      </c>
      <c r="AP6" s="1" t="s">
        <v>53</v>
      </c>
      <c r="AQ6" s="1" t="s">
        <v>54</v>
      </c>
      <c r="AR6" s="1" t="s">
        <v>55</v>
      </c>
      <c r="AS6" s="1" t="s">
        <v>56</v>
      </c>
      <c r="AT6" s="1" t="s">
        <v>57</v>
      </c>
      <c r="AU6" s="1" t="s">
        <v>58</v>
      </c>
      <c r="AV6" s="1" t="s">
        <v>59</v>
      </c>
      <c r="AW6" s="17"/>
      <c r="AX6" s="1" t="s">
        <v>21</v>
      </c>
      <c r="AY6" s="1" t="s">
        <v>20</v>
      </c>
      <c r="AZ6" s="1" t="s">
        <v>19</v>
      </c>
      <c r="BA6" s="1" t="s">
        <v>18</v>
      </c>
      <c r="BB6" s="1" t="s">
        <v>17</v>
      </c>
      <c r="BC6" s="1" t="s">
        <v>16</v>
      </c>
      <c r="BD6" s="1" t="s">
        <v>15</v>
      </c>
      <c r="BE6" s="1" t="s">
        <v>14</v>
      </c>
      <c r="BF6" s="1" t="s">
        <v>13</v>
      </c>
      <c r="BG6" s="1" t="s">
        <v>12</v>
      </c>
      <c r="BH6" s="1" t="s">
        <v>29</v>
      </c>
      <c r="BI6" s="1" t="s">
        <v>28</v>
      </c>
      <c r="BJ6" s="1" t="s">
        <v>27</v>
      </c>
      <c r="BK6" s="1" t="s">
        <v>26</v>
      </c>
      <c r="BL6" s="1" t="s">
        <v>25</v>
      </c>
      <c r="BM6" s="1" t="s">
        <v>24</v>
      </c>
      <c r="BN6" s="1" t="s">
        <v>23</v>
      </c>
      <c r="BO6" s="1" t="s">
        <v>22</v>
      </c>
      <c r="BP6" s="1" t="s">
        <v>31</v>
      </c>
      <c r="BQ6" s="1" t="s">
        <v>33</v>
      </c>
      <c r="BR6" s="1" t="s">
        <v>34</v>
      </c>
      <c r="BS6" s="1" t="s">
        <v>35</v>
      </c>
      <c r="BT6" s="1" t="s">
        <v>38</v>
      </c>
      <c r="BU6" s="1" t="s">
        <v>39</v>
      </c>
      <c r="BV6" s="1" t="s">
        <v>40</v>
      </c>
      <c r="BW6" s="1" t="s">
        <v>41</v>
      </c>
      <c r="BX6" s="1" t="s">
        <v>42</v>
      </c>
      <c r="BY6" s="1" t="s">
        <v>52</v>
      </c>
      <c r="BZ6" s="1" t="s">
        <v>53</v>
      </c>
      <c r="CA6" s="1" t="s">
        <v>54</v>
      </c>
      <c r="CB6" s="1" t="s">
        <v>55</v>
      </c>
      <c r="CC6" s="1" t="s">
        <v>56</v>
      </c>
      <c r="CD6" s="1" t="s">
        <v>57</v>
      </c>
      <c r="CE6" s="1" t="s">
        <v>58</v>
      </c>
      <c r="CF6" s="1" t="s">
        <v>59</v>
      </c>
      <c r="CH6" s="1" t="s">
        <v>21</v>
      </c>
      <c r="CI6" s="1" t="s">
        <v>20</v>
      </c>
      <c r="CJ6" s="1" t="s">
        <v>19</v>
      </c>
      <c r="CK6" s="1" t="s">
        <v>18</v>
      </c>
      <c r="CL6" s="1" t="s">
        <v>17</v>
      </c>
      <c r="CM6" s="1" t="s">
        <v>16</v>
      </c>
      <c r="CN6" s="1" t="s">
        <v>15</v>
      </c>
      <c r="CO6" s="1" t="s">
        <v>14</v>
      </c>
      <c r="CP6" s="1" t="s">
        <v>13</v>
      </c>
      <c r="CQ6" s="1" t="s">
        <v>12</v>
      </c>
      <c r="CR6" s="1" t="s">
        <v>29</v>
      </c>
      <c r="CS6" s="1" t="s">
        <v>28</v>
      </c>
      <c r="CT6" s="1" t="s">
        <v>27</v>
      </c>
      <c r="CU6" s="1" t="s">
        <v>26</v>
      </c>
      <c r="CV6" s="1" t="s">
        <v>25</v>
      </c>
      <c r="CW6" s="1" t="s">
        <v>24</v>
      </c>
      <c r="CX6" s="1" t="s">
        <v>23</v>
      </c>
      <c r="CY6" s="1" t="s">
        <v>22</v>
      </c>
      <c r="CZ6" s="1" t="s">
        <v>31</v>
      </c>
      <c r="DA6" s="1" t="s">
        <v>33</v>
      </c>
      <c r="DB6" s="1" t="s">
        <v>34</v>
      </c>
      <c r="DC6" s="1" t="s">
        <v>35</v>
      </c>
      <c r="DD6" s="1" t="s">
        <v>38</v>
      </c>
      <c r="DE6" s="1" t="s">
        <v>39</v>
      </c>
      <c r="DF6" s="1" t="s">
        <v>40</v>
      </c>
      <c r="DG6" s="1" t="s">
        <v>41</v>
      </c>
      <c r="DH6" s="1" t="s">
        <v>42</v>
      </c>
      <c r="DI6" s="1" t="s">
        <v>52</v>
      </c>
      <c r="DJ6" s="1" t="s">
        <v>53</v>
      </c>
      <c r="DK6" s="1" t="s">
        <v>54</v>
      </c>
      <c r="DL6" s="1" t="s">
        <v>55</v>
      </c>
      <c r="DM6" s="1" t="s">
        <v>56</v>
      </c>
      <c r="DN6" s="1" t="s">
        <v>57</v>
      </c>
      <c r="DO6" s="1" t="s">
        <v>58</v>
      </c>
      <c r="DP6" s="1" t="s">
        <v>59</v>
      </c>
    </row>
    <row r="7" spans="1:120" ht="38.25">
      <c r="A7" s="2" t="s">
        <v>1</v>
      </c>
      <c r="B7" s="1" t="s">
        <v>2</v>
      </c>
      <c r="C7" s="1" t="s">
        <v>118</v>
      </c>
      <c r="D7" s="17" t="s">
        <v>86</v>
      </c>
      <c r="E7" s="17"/>
      <c r="F7" s="17"/>
      <c r="G7" s="17"/>
      <c r="H7" s="17"/>
      <c r="I7" s="17"/>
      <c r="J7" s="110" t="s">
        <v>134</v>
      </c>
      <c r="K7" s="110" t="s">
        <v>133</v>
      </c>
      <c r="L7" s="110" t="s">
        <v>135</v>
      </c>
      <c r="M7" s="17"/>
    </row>
    <row r="8" spans="1:120">
      <c r="A8" s="48">
        <v>1</v>
      </c>
      <c r="B8" s="48">
        <v>1</v>
      </c>
      <c r="C8" s="48">
        <v>600</v>
      </c>
      <c r="D8" s="114">
        <v>76.899994002039307</v>
      </c>
      <c r="E8" s="110"/>
      <c r="F8" s="110">
        <f>Zuwachs_Jährliche_Daten_summe!L7</f>
        <v>2.1272189306994043</v>
      </c>
      <c r="G8" s="110">
        <f>Zuwachs_Jährliche_Daten_summe!M7</f>
        <v>2.2621308755023293</v>
      </c>
      <c r="H8" s="110">
        <f>Zuwachs_Jährliche_Daten_summe!N7</f>
        <v>2.0724999999999998</v>
      </c>
      <c r="I8" s="110"/>
      <c r="J8" s="110">
        <v>15627.400886197503</v>
      </c>
      <c r="K8" s="112">
        <v>15475.103633529676</v>
      </c>
      <c r="L8" s="111">
        <v>15303.472231079671</v>
      </c>
      <c r="N8" s="7">
        <f>$F8</f>
        <v>2.1272189306994043</v>
      </c>
      <c r="O8" s="7">
        <f t="shared" ref="O8:W23" si="0">$F8</f>
        <v>2.1272189306994043</v>
      </c>
      <c r="P8" s="7">
        <f t="shared" si="0"/>
        <v>2.1272189306994043</v>
      </c>
      <c r="Q8" s="7">
        <f t="shared" si="0"/>
        <v>2.1272189306994043</v>
      </c>
      <c r="R8" s="7">
        <f t="shared" si="0"/>
        <v>2.1272189306994043</v>
      </c>
      <c r="S8" s="7">
        <f t="shared" si="0"/>
        <v>2.1272189306994043</v>
      </c>
      <c r="T8" s="7">
        <f t="shared" si="0"/>
        <v>2.1272189306994043</v>
      </c>
      <c r="U8" s="7">
        <f t="shared" si="0"/>
        <v>2.1272189306994043</v>
      </c>
      <c r="V8" s="7">
        <f t="shared" si="0"/>
        <v>2.1272189306994043</v>
      </c>
      <c r="W8" s="7">
        <f t="shared" si="0"/>
        <v>2.1272189306994043</v>
      </c>
      <c r="X8" s="7">
        <f>AVERAGE(F8,F8,G8)</f>
        <v>2.1721895789670458</v>
      </c>
      <c r="Y8" s="7">
        <f>AVERAGE(F8,G8,G8)</f>
        <v>2.2171602272346878</v>
      </c>
      <c r="Z8" s="7">
        <f>$G8</f>
        <v>2.2621308755023293</v>
      </c>
      <c r="AA8" s="7">
        <f t="shared" ref="AA8:AG23" si="1">$G8</f>
        <v>2.2621308755023293</v>
      </c>
      <c r="AB8" s="7">
        <f t="shared" si="1"/>
        <v>2.2621308755023293</v>
      </c>
      <c r="AC8" s="7">
        <f t="shared" si="1"/>
        <v>2.2621308755023293</v>
      </c>
      <c r="AD8" s="7">
        <f t="shared" si="1"/>
        <v>2.2621308755023293</v>
      </c>
      <c r="AE8" s="7">
        <f t="shared" si="1"/>
        <v>2.2621308755023293</v>
      </c>
      <c r="AF8" s="7">
        <f t="shared" si="1"/>
        <v>2.2621308755023293</v>
      </c>
      <c r="AG8" s="7">
        <f t="shared" si="1"/>
        <v>2.2621308755023293</v>
      </c>
      <c r="AH8" s="7">
        <f>AVERAGE(G8,G8,H8)</f>
        <v>2.1989205836682193</v>
      </c>
      <c r="AI8" s="7">
        <f>AVERAGE(G8,H8,H8)</f>
        <v>2.1357102918341098</v>
      </c>
      <c r="AJ8" s="7">
        <f>$H8</f>
        <v>2.0724999999999998</v>
      </c>
      <c r="AK8" s="7">
        <f t="shared" ref="AK8:AM8" si="2">$H8</f>
        <v>2.0724999999999998</v>
      </c>
      <c r="AL8" s="7">
        <f t="shared" si="2"/>
        <v>2.0724999999999998</v>
      </c>
      <c r="AM8" s="7">
        <f t="shared" si="2"/>
        <v>2.0724999999999998</v>
      </c>
      <c r="AN8" s="7">
        <f>$H8</f>
        <v>2.0724999999999998</v>
      </c>
      <c r="AO8" s="7"/>
      <c r="AP8" s="7"/>
      <c r="AQ8" s="7"/>
      <c r="AR8" s="7"/>
      <c r="AS8" s="7"/>
      <c r="AT8" s="7"/>
      <c r="AU8" s="7"/>
      <c r="AV8" s="7"/>
      <c r="AW8" s="111"/>
      <c r="AX8" s="7">
        <f>jährl_Abgänge_LF12_Kalib_stratu!D132</f>
        <v>1.5166731203284001</v>
      </c>
      <c r="AY8" s="7">
        <f>jährl_Abgänge_LF12_Kalib_stratu!E132</f>
        <v>1.4091467384203074</v>
      </c>
      <c r="AZ8" s="7">
        <f>jährl_Abgänge_LF12_Kalib_stratu!F132</f>
        <v>1.4644515290228</v>
      </c>
      <c r="BA8" s="7">
        <f>jährl_Abgänge_LF12_Kalib_stratu!G132</f>
        <v>1.4859255243266698</v>
      </c>
      <c r="BB8" s="7">
        <f>jährl_Abgänge_LF12_Kalib_stratu!H132</f>
        <v>1.5557434961498928</v>
      </c>
      <c r="BC8" s="7">
        <f>jährl_Abgänge_LF12_Kalib_stratu!I132</f>
        <v>1.432338870148036</v>
      </c>
      <c r="BD8" s="7">
        <f>jährl_Abgänge_LF12_Kalib_stratu!J132</f>
        <v>1.3316184455025453</v>
      </c>
      <c r="BE8" s="7">
        <f>jährl_Abgänge_LF12_Kalib_stratu!K132</f>
        <v>1.22570334881214</v>
      </c>
      <c r="BF8" s="7">
        <f>jährl_Abgänge_LF12_Kalib_stratu!L132</f>
        <v>1.3377964583578703</v>
      </c>
      <c r="BG8" s="7">
        <f>jährl_Abgänge_LF12_Kalib_stratu!M132</f>
        <v>1.4113913880339914</v>
      </c>
      <c r="BH8" s="105">
        <f>jährl_Abgänge_LFI23_stratu!D89</f>
        <v>2.7777767086453573</v>
      </c>
      <c r="BI8" s="105">
        <f>jährl_Abgänge_LFI23_stratu!E89</f>
        <v>2.7440817166813054</v>
      </c>
      <c r="BJ8" s="105">
        <f>jährl_Abgänge_LFI23_stratu!F89</f>
        <v>2.6730053503258642</v>
      </c>
      <c r="BK8" s="105">
        <f>jährl_Abgänge_LFI23_stratu!G89</f>
        <v>2.8005597606962862</v>
      </c>
      <c r="BL8" s="105">
        <f>jährl_Abgänge_LFI23_stratu!H89</f>
        <v>3.4115183776922913</v>
      </c>
      <c r="BM8" s="105">
        <f>jährl_Abgänge_LFI23_stratu!I89</f>
        <v>3.1618996170355427</v>
      </c>
      <c r="BN8" s="105">
        <f>jährl_Abgänge_LFI23_stratu!J89</f>
        <v>2.9137653264777392</v>
      </c>
      <c r="BO8" s="105">
        <f>jährl_Abgänge_LFI23_stratu!K89</f>
        <v>2.2369089434088338</v>
      </c>
      <c r="BP8" s="105">
        <f>jährl_Abgänge_LFI23_stratu!L89</f>
        <v>2.5656384936600949</v>
      </c>
      <c r="BQ8" s="105">
        <f>jährl_Abgänge_LFI23_stratu!M89</f>
        <v>2.8918655186401696</v>
      </c>
      <c r="BR8" s="7">
        <f>jährl_Abgänge_LFI34a_stratu!D89</f>
        <v>2.9741298590828475</v>
      </c>
      <c r="BS8" s="7">
        <f>jährl_Abgänge_LFI34a_stratu!E89</f>
        <v>3.1744875927794909</v>
      </c>
      <c r="BT8" s="7">
        <f>jährl_Abgänge_LFI34a_stratu!F89</f>
        <v>3.2512626300065253</v>
      </c>
      <c r="BU8" s="7">
        <f>jährl_Abgänge_LFI34a_stratu!G89</f>
        <v>3.0519786934041009</v>
      </c>
      <c r="BV8" s="7">
        <f>jährl_Abgänge_LFI34a_stratu!H89</f>
        <v>2.8391355222203427</v>
      </c>
      <c r="BW8" s="7">
        <f>jährl_Abgänge_LFI34a_stratu!I89</f>
        <v>2.711199436989348</v>
      </c>
      <c r="BX8" s="7">
        <f>jährl_Abgänge_LFI34a_stratu!J89</f>
        <v>2.6653520840911971</v>
      </c>
      <c r="BY8" s="7"/>
      <c r="BZ8" s="7"/>
      <c r="CA8" s="7"/>
      <c r="CB8" s="7"/>
      <c r="CC8" s="7"/>
      <c r="CD8" s="7"/>
      <c r="CE8" s="7"/>
      <c r="CF8" s="7"/>
      <c r="CG8" s="7"/>
      <c r="CH8" s="7">
        <f>CI8-N8+AX8</f>
        <v>74.859481974053267</v>
      </c>
      <c r="CI8" s="7">
        <f t="shared" ref="CH8:CX22" si="3">CJ8-O8+AY8</f>
        <v>75.470027784424261</v>
      </c>
      <c r="CJ8" s="7">
        <f t="shared" si="3"/>
        <v>76.188099976703356</v>
      </c>
      <c r="CK8" s="7">
        <f t="shared" si="3"/>
        <v>76.850867378379959</v>
      </c>
      <c r="CL8" s="7">
        <f t="shared" si="3"/>
        <v>77.492160784752684</v>
      </c>
      <c r="CM8" s="7">
        <f t="shared" si="3"/>
        <v>78.063636219302197</v>
      </c>
      <c r="CN8" s="7">
        <f t="shared" si="3"/>
        <v>78.758516279853566</v>
      </c>
      <c r="CO8" s="7">
        <f t="shared" si="3"/>
        <v>79.554116765050424</v>
      </c>
      <c r="CP8" s="7">
        <f t="shared" si="3"/>
        <v>80.455632346937676</v>
      </c>
      <c r="CQ8" s="7">
        <f t="shared" si="3"/>
        <v>81.245054819279204</v>
      </c>
      <c r="CR8" s="7">
        <f t="shared" si="3"/>
        <v>81.960882361944613</v>
      </c>
      <c r="CS8" s="7">
        <f t="shared" si="3"/>
        <v>81.3552952322663</v>
      </c>
      <c r="CT8" s="7">
        <f t="shared" si="3"/>
        <v>80.828373742819679</v>
      </c>
      <c r="CU8" s="7">
        <f t="shared" si="3"/>
        <v>80.417499267996149</v>
      </c>
      <c r="CV8" s="7">
        <f t="shared" si="3"/>
        <v>79.879070382802183</v>
      </c>
      <c r="CW8" s="7">
        <f t="shared" si="3"/>
        <v>78.729682880612216</v>
      </c>
      <c r="CX8" s="7">
        <f>CY8-AD8+BN8</f>
        <v>77.829914139078994</v>
      </c>
      <c r="CY8" s="7">
        <f>CZ8-AE8+BO8</f>
        <v>77.178279688103586</v>
      </c>
      <c r="CZ8" s="7">
        <f>DA8-AF8+BP8</f>
        <v>77.203501620197073</v>
      </c>
      <c r="DA8" s="113">
        <f>D8</f>
        <v>76.899994002039307</v>
      </c>
      <c r="DB8" s="7">
        <f>DA8+AH8-BR8</f>
        <v>76.124784726624682</v>
      </c>
      <c r="DC8" s="7">
        <f t="shared" ref="DC8:DH8" si="4">DB8+AI8-BS8</f>
        <v>75.086007425679313</v>
      </c>
      <c r="DD8" s="7">
        <f>DC8+AJ8-BT8</f>
        <v>73.907244795672796</v>
      </c>
      <c r="DE8" s="7">
        <f t="shared" si="4"/>
        <v>72.927766102268706</v>
      </c>
      <c r="DF8" s="7">
        <f t="shared" si="4"/>
        <v>72.161130580048365</v>
      </c>
      <c r="DG8" s="7">
        <f t="shared" si="4"/>
        <v>71.522431143059023</v>
      </c>
      <c r="DH8" s="7">
        <f t="shared" si="4"/>
        <v>70.929579058967832</v>
      </c>
      <c r="DI8" s="7"/>
      <c r="DJ8" s="7"/>
      <c r="DK8" s="7"/>
      <c r="DL8" s="7"/>
      <c r="DM8" s="7"/>
      <c r="DN8" s="7"/>
      <c r="DO8" s="7"/>
      <c r="DP8" s="7"/>
    </row>
    <row r="9" spans="1:120">
      <c r="A9" s="49">
        <v>1</v>
      </c>
      <c r="B9" s="49">
        <v>2</v>
      </c>
      <c r="C9" s="49">
        <v>600</v>
      </c>
      <c r="D9" s="115">
        <v>181.08880980466643</v>
      </c>
      <c r="E9" s="112"/>
      <c r="F9" s="110">
        <f>Zuwachs_Jährliche_Daten_summe!L8</f>
        <v>5.0795310293117923</v>
      </c>
      <c r="G9" s="110">
        <f>Zuwachs_Jährliche_Daten_summe!M8</f>
        <v>4.4769178479317029</v>
      </c>
      <c r="H9" s="110">
        <f>Zuwachs_Jährliche_Daten_summe!N8</f>
        <v>4.3742999999999999</v>
      </c>
      <c r="I9" s="112"/>
      <c r="J9" s="112">
        <v>34386.599113802498</v>
      </c>
      <c r="K9" s="110">
        <v>34541.896366470319</v>
      </c>
      <c r="L9" s="111">
        <v>36640.527768920329</v>
      </c>
      <c r="N9" s="7">
        <f t="shared" ref="N9:W41" si="5">$F9</f>
        <v>5.0795310293117923</v>
      </c>
      <c r="O9" s="7">
        <f t="shared" si="0"/>
        <v>5.0795310293117923</v>
      </c>
      <c r="P9" s="7">
        <f t="shared" si="0"/>
        <v>5.0795310293117923</v>
      </c>
      <c r="Q9" s="7">
        <f t="shared" si="0"/>
        <v>5.0795310293117923</v>
      </c>
      <c r="R9" s="7">
        <f t="shared" si="0"/>
        <v>5.0795310293117923</v>
      </c>
      <c r="S9" s="7">
        <f t="shared" si="0"/>
        <v>5.0795310293117923</v>
      </c>
      <c r="T9" s="7">
        <f t="shared" si="0"/>
        <v>5.0795310293117923</v>
      </c>
      <c r="U9" s="7">
        <f t="shared" si="0"/>
        <v>5.0795310293117923</v>
      </c>
      <c r="V9" s="7">
        <f t="shared" si="0"/>
        <v>5.0795310293117923</v>
      </c>
      <c r="W9" s="7">
        <f t="shared" si="0"/>
        <v>5.0795310293117923</v>
      </c>
      <c r="X9" s="7">
        <f t="shared" ref="X9:X41" si="6">AVERAGE(F9,F9,G9)</f>
        <v>4.8786599688517631</v>
      </c>
      <c r="Y9" s="7">
        <f t="shared" ref="Y9:Y41" si="7">AVERAGE(F9,G9,G9)</f>
        <v>4.677788908391733</v>
      </c>
      <c r="Z9" s="7">
        <f t="shared" ref="Z9:AG41" si="8">$G9</f>
        <v>4.4769178479317029</v>
      </c>
      <c r="AA9" s="7">
        <f t="shared" si="1"/>
        <v>4.4769178479317029</v>
      </c>
      <c r="AB9" s="7">
        <f t="shared" si="1"/>
        <v>4.4769178479317029</v>
      </c>
      <c r="AC9" s="7">
        <f t="shared" si="1"/>
        <v>4.4769178479317029</v>
      </c>
      <c r="AD9" s="7">
        <f t="shared" si="1"/>
        <v>4.4769178479317029</v>
      </c>
      <c r="AE9" s="7">
        <f t="shared" si="1"/>
        <v>4.4769178479317029</v>
      </c>
      <c r="AF9" s="7">
        <f t="shared" si="1"/>
        <v>4.4769178479317029</v>
      </c>
      <c r="AG9" s="7">
        <f t="shared" si="1"/>
        <v>4.4769178479317029</v>
      </c>
      <c r="AH9" s="7">
        <f t="shared" ref="AH9:AH41" si="9">AVERAGE(G9,G9,H9)</f>
        <v>4.4427118986211349</v>
      </c>
      <c r="AI9" s="7">
        <f t="shared" ref="AI9:AI41" si="10">AVERAGE(G9,H9,H9)</f>
        <v>4.4085059493105678</v>
      </c>
      <c r="AJ9" s="7">
        <f t="shared" ref="AJ9:AN28" si="11">$H9</f>
        <v>4.3742999999999999</v>
      </c>
      <c r="AK9" s="7">
        <f t="shared" si="11"/>
        <v>4.3742999999999999</v>
      </c>
      <c r="AL9" s="7">
        <f t="shared" si="11"/>
        <v>4.3742999999999999</v>
      </c>
      <c r="AM9" s="7">
        <f t="shared" si="11"/>
        <v>4.3742999999999999</v>
      </c>
      <c r="AN9" s="7">
        <f t="shared" si="11"/>
        <v>4.3742999999999999</v>
      </c>
      <c r="AO9" s="7"/>
      <c r="AP9" s="7"/>
      <c r="AQ9" s="7"/>
      <c r="AR9" s="7"/>
      <c r="AS9" s="7"/>
      <c r="AT9" s="7"/>
      <c r="AU9" s="7"/>
      <c r="AV9" s="7"/>
      <c r="AW9" s="111"/>
      <c r="AX9" s="7">
        <f>jährl_Abgänge_LF12_Kalib_stratu!D133</f>
        <v>3.2594563745779004</v>
      </c>
      <c r="AY9" s="7">
        <f>jährl_Abgänge_LF12_Kalib_stratu!E133</f>
        <v>3.2577157590290469</v>
      </c>
      <c r="AZ9" s="7">
        <f>jährl_Abgänge_LF12_Kalib_stratu!F133</f>
        <v>3.3004489157198562</v>
      </c>
      <c r="BA9" s="7">
        <f>jährl_Abgänge_LF12_Kalib_stratu!G133</f>
        <v>3.3008728735379305</v>
      </c>
      <c r="BB9" s="7">
        <f>jährl_Abgänge_LF12_Kalib_stratu!H133</f>
        <v>3.262949548149356</v>
      </c>
      <c r="BC9" s="7">
        <f>jährl_Abgänge_LF12_Kalib_stratu!I133</f>
        <v>3.2303824222370143</v>
      </c>
      <c r="BD9" s="7">
        <f>jährl_Abgänge_LF12_Kalib_stratu!J133</f>
        <v>3.2390914712181571</v>
      </c>
      <c r="BE9" s="7">
        <f>jährl_Abgänge_LF12_Kalib_stratu!K133</f>
        <v>3.2828337669407199</v>
      </c>
      <c r="BF9" s="7">
        <f>jährl_Abgänge_LF12_Kalib_stratu!L133</f>
        <v>3.3991683893439464</v>
      </c>
      <c r="BG9" s="7">
        <f>jährl_Abgänge_LF12_Kalib_stratu!M133</f>
        <v>3.5032769042470773</v>
      </c>
      <c r="BH9" s="105">
        <f>jährl_Abgänge_LFI23_stratu!D90</f>
        <v>5.4527584933534792</v>
      </c>
      <c r="BI9" s="105">
        <f>jährl_Abgänge_LFI23_stratu!E90</f>
        <v>5.4614306542886437</v>
      </c>
      <c r="BJ9" s="105">
        <f>jährl_Abgänge_LFI23_stratu!F90</f>
        <v>5.5311079366932105</v>
      </c>
      <c r="BK9" s="105">
        <f>jährl_Abgänge_LFI23_stratu!G90</f>
        <v>5.6108742791319814</v>
      </c>
      <c r="BL9" s="105">
        <f>jährl_Abgänge_LFI23_stratu!H90</f>
        <v>5.5755071853341276</v>
      </c>
      <c r="BM9" s="105">
        <f>jährl_Abgänge_LFI23_stratu!I90</f>
        <v>5.1902906273492873</v>
      </c>
      <c r="BN9" s="105">
        <f>jährl_Abgänge_LFI23_stratu!J90</f>
        <v>4.8710591065597884</v>
      </c>
      <c r="BO9" s="105">
        <f>jährl_Abgänge_LFI23_stratu!K90</f>
        <v>4.5383555060631346</v>
      </c>
      <c r="BP9" s="105">
        <f>jährl_Abgänge_LFI23_stratu!L90</f>
        <v>4.3857273197268416</v>
      </c>
      <c r="BQ9" s="105">
        <f>jährl_Abgänge_LFI23_stratu!M90</f>
        <v>4.5257003356085201</v>
      </c>
      <c r="BR9" s="7">
        <f>jährl_Abgänge_LFI34a_stratu!D90</f>
        <v>2.8449670918423458</v>
      </c>
      <c r="BS9" s="7">
        <f>jährl_Abgänge_LFI34a_stratu!E90</f>
        <v>3.1639194985353645</v>
      </c>
      <c r="BT9" s="7">
        <f>jährl_Abgänge_LFI34a_stratu!F90</f>
        <v>3.4299658882059707</v>
      </c>
      <c r="BU9" s="7">
        <f>jährl_Abgänge_LFI34a_stratu!G90</f>
        <v>3.5765641249033706</v>
      </c>
      <c r="BV9" s="7">
        <f>jährl_Abgänge_LFI34a_stratu!H90</f>
        <v>3.7596598919905753</v>
      </c>
      <c r="BW9" s="7">
        <f>jährl_Abgänge_LFI34a_stratu!I90</f>
        <v>3.9023306077736488</v>
      </c>
      <c r="BX9" s="7">
        <f>jährl_Abgänge_LFI34a_stratu!J90</f>
        <v>3.9755460770967903</v>
      </c>
      <c r="BY9" s="7"/>
      <c r="BZ9" s="7"/>
      <c r="CA9" s="7"/>
      <c r="CB9" s="7"/>
      <c r="CC9" s="7"/>
      <c r="CD9" s="7"/>
      <c r="CE9" s="7"/>
      <c r="CF9" s="7"/>
      <c r="CG9" s="7"/>
      <c r="CH9" s="7">
        <f t="shared" si="3"/>
        <v>169.05193323228463</v>
      </c>
      <c r="CI9" s="7">
        <f t="shared" si="3"/>
        <v>170.87200788701853</v>
      </c>
      <c r="CJ9" s="7">
        <f t="shared" si="3"/>
        <v>172.69382315730127</v>
      </c>
      <c r="CK9" s="7">
        <f t="shared" si="3"/>
        <v>174.47290527089319</v>
      </c>
      <c r="CL9" s="7">
        <f t="shared" si="3"/>
        <v>176.25156342666705</v>
      </c>
      <c r="CM9" s="7">
        <f t="shared" si="3"/>
        <v>178.06814490782949</v>
      </c>
      <c r="CN9" s="7">
        <f t="shared" si="3"/>
        <v>179.91729351490426</v>
      </c>
      <c r="CO9" s="7">
        <f t="shared" si="3"/>
        <v>181.75773307299789</v>
      </c>
      <c r="CP9" s="7">
        <f t="shared" si="3"/>
        <v>183.55443033536898</v>
      </c>
      <c r="CQ9" s="7">
        <f t="shared" si="3"/>
        <v>185.23479297533683</v>
      </c>
      <c r="CR9" s="7">
        <f t="shared" si="3"/>
        <v>186.81104710040154</v>
      </c>
      <c r="CS9" s="7">
        <f t="shared" si="3"/>
        <v>186.23694857589982</v>
      </c>
      <c r="CT9" s="7">
        <f t="shared" si="3"/>
        <v>185.4533068300029</v>
      </c>
      <c r="CU9" s="7">
        <f t="shared" si="3"/>
        <v>184.39911674124139</v>
      </c>
      <c r="CV9" s="7">
        <f t="shared" si="3"/>
        <v>183.2651603100411</v>
      </c>
      <c r="CW9" s="7">
        <f t="shared" si="3"/>
        <v>182.16657097263868</v>
      </c>
      <c r="CX9" s="7">
        <f t="shared" si="3"/>
        <v>181.45319819322108</v>
      </c>
      <c r="CY9" s="7">
        <f t="shared" ref="CY9:CZ41" si="12">CZ9-AE9+BO9</f>
        <v>181.059056934593</v>
      </c>
      <c r="CZ9" s="7">
        <f t="shared" si="12"/>
        <v>180.99761927646156</v>
      </c>
      <c r="DA9" s="113">
        <f t="shared" ref="DA9:DA41" si="13">D9</f>
        <v>181.08880980466643</v>
      </c>
      <c r="DB9" s="7">
        <f t="shared" ref="DB9:DH41" si="14">DA9+AH9-BR9</f>
        <v>182.68655461144522</v>
      </c>
      <c r="DC9" s="7">
        <f t="shared" si="14"/>
        <v>183.93114106222043</v>
      </c>
      <c r="DD9" s="7">
        <f t="shared" si="14"/>
        <v>184.87547517401447</v>
      </c>
      <c r="DE9" s="7">
        <f t="shared" si="14"/>
        <v>185.6732110491111</v>
      </c>
      <c r="DF9" s="7">
        <f t="shared" si="14"/>
        <v>186.28785115712054</v>
      </c>
      <c r="DG9" s="7">
        <f t="shared" si="14"/>
        <v>186.7598205493469</v>
      </c>
      <c r="DH9" s="7">
        <f t="shared" si="14"/>
        <v>187.15857447225011</v>
      </c>
      <c r="DI9" s="7"/>
      <c r="DJ9" s="7"/>
      <c r="DK9" s="7"/>
      <c r="DL9" s="7"/>
      <c r="DM9" s="7"/>
      <c r="DN9" s="7"/>
      <c r="DO9" s="7"/>
      <c r="DP9" s="7"/>
    </row>
    <row r="10" spans="1:120" s="1" customFormat="1">
      <c r="A10" s="129">
        <v>1</v>
      </c>
      <c r="B10" s="129">
        <v>1</v>
      </c>
      <c r="C10" s="129">
        <v>1200</v>
      </c>
      <c r="D10" s="130">
        <v>139.65926971958845</v>
      </c>
      <c r="E10" s="131"/>
      <c r="F10" s="131">
        <f>Zuwachs_Jährliche_Daten_summe!L9</f>
        <v>3.1484584741556763</v>
      </c>
      <c r="G10" s="131">
        <f>Zuwachs_Jährliche_Daten_summe!M9</f>
        <v>3.1643494048819849</v>
      </c>
      <c r="H10" s="110">
        <f>Zuwachs_Jährliche_Daten_summe!N9</f>
        <v>3.6042000000000001</v>
      </c>
      <c r="I10" s="131"/>
      <c r="J10" s="131">
        <v>66307.809698508761</v>
      </c>
      <c r="K10" s="132">
        <v>64182.284002230299</v>
      </c>
      <c r="L10" s="111">
        <v>64333.185579155346</v>
      </c>
      <c r="N10" s="133">
        <f t="shared" si="5"/>
        <v>3.1484584741556763</v>
      </c>
      <c r="O10" s="133">
        <f t="shared" si="0"/>
        <v>3.1484584741556763</v>
      </c>
      <c r="P10" s="133">
        <f t="shared" si="0"/>
        <v>3.1484584741556763</v>
      </c>
      <c r="Q10" s="133">
        <f t="shared" si="0"/>
        <v>3.1484584741556763</v>
      </c>
      <c r="R10" s="133">
        <f t="shared" si="0"/>
        <v>3.1484584741556763</v>
      </c>
      <c r="S10" s="133">
        <f t="shared" si="0"/>
        <v>3.1484584741556763</v>
      </c>
      <c r="T10" s="133">
        <f t="shared" si="0"/>
        <v>3.1484584741556763</v>
      </c>
      <c r="U10" s="133">
        <f t="shared" si="0"/>
        <v>3.1484584741556763</v>
      </c>
      <c r="V10" s="133">
        <f t="shared" si="0"/>
        <v>3.1484584741556763</v>
      </c>
      <c r="W10" s="133">
        <f t="shared" si="0"/>
        <v>3.1484584741556763</v>
      </c>
      <c r="X10" s="7">
        <f t="shared" si="6"/>
        <v>3.1537554510644461</v>
      </c>
      <c r="Y10" s="133">
        <f t="shared" si="7"/>
        <v>3.1590524279732155</v>
      </c>
      <c r="Z10" s="133">
        <f t="shared" si="8"/>
        <v>3.1643494048819849</v>
      </c>
      <c r="AA10" s="133">
        <f t="shared" si="1"/>
        <v>3.1643494048819849</v>
      </c>
      <c r="AB10" s="133">
        <f t="shared" si="1"/>
        <v>3.1643494048819849</v>
      </c>
      <c r="AC10" s="133">
        <f t="shared" si="1"/>
        <v>3.1643494048819849</v>
      </c>
      <c r="AD10" s="133">
        <f t="shared" si="1"/>
        <v>3.1643494048819849</v>
      </c>
      <c r="AE10" s="133">
        <f t="shared" si="1"/>
        <v>3.1643494048819849</v>
      </c>
      <c r="AF10" s="133">
        <f t="shared" si="1"/>
        <v>3.1643494048819849</v>
      </c>
      <c r="AG10" s="133">
        <f t="shared" si="1"/>
        <v>3.1643494048819849</v>
      </c>
      <c r="AH10" s="133">
        <f t="shared" si="9"/>
        <v>3.3109662699213231</v>
      </c>
      <c r="AI10" s="133">
        <f t="shared" si="10"/>
        <v>3.4575831349606614</v>
      </c>
      <c r="AJ10" s="133">
        <f t="shared" si="11"/>
        <v>3.6042000000000001</v>
      </c>
      <c r="AK10" s="133">
        <f t="shared" si="11"/>
        <v>3.6042000000000001</v>
      </c>
      <c r="AL10" s="133">
        <f t="shared" si="11"/>
        <v>3.6042000000000001</v>
      </c>
      <c r="AM10" s="133">
        <f t="shared" si="11"/>
        <v>3.6042000000000001</v>
      </c>
      <c r="AN10" s="133">
        <f t="shared" si="11"/>
        <v>3.6042000000000001</v>
      </c>
      <c r="AO10" s="133"/>
      <c r="AP10" s="133"/>
      <c r="AQ10" s="133"/>
      <c r="AR10" s="133"/>
      <c r="AS10" s="133"/>
      <c r="AT10" s="133"/>
      <c r="AU10" s="133"/>
      <c r="AV10" s="133"/>
      <c r="AW10" s="134"/>
      <c r="AX10" s="133">
        <f>jährl_Abgänge_LF12_Kalib_stratu!D134</f>
        <v>2.6997956748732128</v>
      </c>
      <c r="AY10" s="133">
        <f>jährl_Abgänge_LF12_Kalib_stratu!E134</f>
        <v>2.5083903833049308</v>
      </c>
      <c r="AZ10" s="133">
        <f>jährl_Abgänge_LF12_Kalib_stratu!F134</f>
        <v>2.6068371959154475</v>
      </c>
      <c r="BA10" s="133">
        <f>jährl_Abgänge_LF12_Kalib_stratu!G134</f>
        <v>2.645062571486871</v>
      </c>
      <c r="BB10" s="133">
        <f>jährl_Abgänge_LF12_Kalib_stratu!H134</f>
        <v>2.7693439712363066</v>
      </c>
      <c r="BC10" s="133">
        <f>jährl_Abgänge_LF12_Kalib_stratu!I134</f>
        <v>2.5496741748420639</v>
      </c>
      <c r="BD10" s="133">
        <f>jährl_Abgänge_LF12_Kalib_stratu!J134</f>
        <v>2.3703840145665196</v>
      </c>
      <c r="BE10" s="133">
        <f>jährl_Abgänge_LF12_Kalib_stratu!K134</f>
        <v>2.1818469355375076</v>
      </c>
      <c r="BF10" s="133">
        <f>jährl_Abgänge_LF12_Kalib_stratu!L134</f>
        <v>2.3813813561575055</v>
      </c>
      <c r="BG10" s="133">
        <f>jährl_Abgänge_LF12_Kalib_stratu!M134</f>
        <v>2.5123860335458468</v>
      </c>
      <c r="BH10" s="135">
        <f>jährl_Abgänge_LFI23_stratu!D91</f>
        <v>2.7601107680018457</v>
      </c>
      <c r="BI10" s="135">
        <f>jährl_Abgänge_LFI23_stratu!E91</f>
        <v>2.7266300674623598</v>
      </c>
      <c r="BJ10" s="135">
        <f>jährl_Abgänge_LFI23_stratu!F91</f>
        <v>2.6560057283938079</v>
      </c>
      <c r="BK10" s="135">
        <f>jährl_Abgänge_LFI23_stratu!G91</f>
        <v>2.782748925740731</v>
      </c>
      <c r="BL10" s="135">
        <f>jährl_Abgänge_LFI23_stratu!H91</f>
        <v>3.389822004122383</v>
      </c>
      <c r="BM10" s="135">
        <f>jährl_Abgänge_LFI23_stratu!I91</f>
        <v>3.1417907541519847</v>
      </c>
      <c r="BN10" s="135">
        <f>jährl_Abgänge_LFI23_stratu!J91</f>
        <v>2.8952345334350613</v>
      </c>
      <c r="BO10" s="135">
        <f>jährl_Abgänge_LFI23_stratu!K91</f>
        <v>2.2226827817104473</v>
      </c>
      <c r="BP10" s="135">
        <f>jährl_Abgänge_LFI23_stratu!L91</f>
        <v>2.5493216971369463</v>
      </c>
      <c r="BQ10" s="135">
        <f>jährl_Abgänge_LFI23_stratu!M91</f>
        <v>2.8734740027050285</v>
      </c>
      <c r="BR10" s="133">
        <f>jährl_Abgänge_LFI34a_stratu!D91</f>
        <v>3.0778257016238069</v>
      </c>
      <c r="BS10" s="133">
        <f>jährl_Abgänge_LFI34a_stratu!E91</f>
        <v>3.2851690966700442</v>
      </c>
      <c r="BT10" s="133">
        <f>jährl_Abgänge_LFI34a_stratu!F91</f>
        <v>3.3646209679791741</v>
      </c>
      <c r="BU10" s="133">
        <f>jährl_Abgänge_LFI34a_stratu!G91</f>
        <v>3.1583888089755803</v>
      </c>
      <c r="BV10" s="133">
        <f>jährl_Abgänge_LFI34a_stratu!H91</f>
        <v>2.9381246598887936</v>
      </c>
      <c r="BW10" s="133">
        <f>jährl_Abgänge_LFI34a_stratu!I91</f>
        <v>2.8057279623853044</v>
      </c>
      <c r="BX10" s="133">
        <f>jährl_Abgänge_LFI34a_stratu!J91</f>
        <v>2.7582820982881455</v>
      </c>
      <c r="BY10" s="133"/>
      <c r="BZ10" s="133"/>
      <c r="CA10" s="133"/>
      <c r="CB10" s="133"/>
      <c r="CC10" s="133"/>
      <c r="CD10" s="133"/>
      <c r="CE10" s="133"/>
      <c r="CF10" s="133"/>
      <c r="CG10" s="133"/>
      <c r="CH10" s="133">
        <f t="shared" si="3"/>
        <v>130.06088083644184</v>
      </c>
      <c r="CI10" s="133">
        <f t="shared" si="3"/>
        <v>130.5095436357243</v>
      </c>
      <c r="CJ10" s="133">
        <f t="shared" si="3"/>
        <v>131.14961172657505</v>
      </c>
      <c r="CK10" s="133">
        <f t="shared" si="3"/>
        <v>131.69123300481527</v>
      </c>
      <c r="CL10" s="133">
        <f t="shared" si="3"/>
        <v>132.19462890748409</v>
      </c>
      <c r="CM10" s="133">
        <f t="shared" si="3"/>
        <v>132.57374341040347</v>
      </c>
      <c r="CN10" s="133">
        <f t="shared" si="3"/>
        <v>133.17252770971709</v>
      </c>
      <c r="CO10" s="133">
        <f t="shared" si="3"/>
        <v>133.95060216930625</v>
      </c>
      <c r="CP10" s="133">
        <f t="shared" si="3"/>
        <v>134.91721370792442</v>
      </c>
      <c r="CQ10" s="133">
        <f t="shared" si="3"/>
        <v>135.6842908259226</v>
      </c>
      <c r="CR10" s="133">
        <f t="shared" si="3"/>
        <v>136.32036326653244</v>
      </c>
      <c r="CS10" s="133">
        <f t="shared" si="3"/>
        <v>136.71400794959504</v>
      </c>
      <c r="CT10" s="133">
        <f t="shared" si="3"/>
        <v>137.1464303101059</v>
      </c>
      <c r="CU10" s="133">
        <f t="shared" si="3"/>
        <v>137.65477398659408</v>
      </c>
      <c r="CV10" s="133">
        <f t="shared" si="3"/>
        <v>138.03637446573535</v>
      </c>
      <c r="CW10" s="133">
        <f t="shared" si="3"/>
        <v>137.81090186649496</v>
      </c>
      <c r="CX10" s="133">
        <f t="shared" si="3"/>
        <v>137.83346051722495</v>
      </c>
      <c r="CY10" s="133">
        <f t="shared" si="12"/>
        <v>138.10257538867188</v>
      </c>
      <c r="CZ10" s="133">
        <f t="shared" si="12"/>
        <v>139.04424201184341</v>
      </c>
      <c r="DA10" s="136">
        <f t="shared" si="13"/>
        <v>139.65926971958845</v>
      </c>
      <c r="DB10" s="133">
        <f t="shared" si="14"/>
        <v>139.89241028788598</v>
      </c>
      <c r="DC10" s="133">
        <f t="shared" si="14"/>
        <v>140.06482432617659</v>
      </c>
      <c r="DD10" s="133">
        <f t="shared" si="14"/>
        <v>140.30440335819742</v>
      </c>
      <c r="DE10" s="133">
        <f t="shared" si="14"/>
        <v>140.75021454922182</v>
      </c>
      <c r="DF10" s="133">
        <f t="shared" si="14"/>
        <v>141.41628988933303</v>
      </c>
      <c r="DG10" s="133">
        <f t="shared" si="14"/>
        <v>142.21476192694772</v>
      </c>
      <c r="DH10" s="133">
        <f t="shared" si="14"/>
        <v>143.06067982865957</v>
      </c>
      <c r="DI10" s="133"/>
      <c r="DJ10" s="133"/>
      <c r="DK10" s="133"/>
      <c r="DL10" s="133"/>
      <c r="DM10" s="133"/>
      <c r="DN10" s="133"/>
      <c r="DO10" s="133"/>
      <c r="DP10" s="133"/>
    </row>
    <row r="11" spans="1:120" s="1" customFormat="1">
      <c r="A11" s="137">
        <v>1</v>
      </c>
      <c r="B11" s="137">
        <v>2</v>
      </c>
      <c r="C11" s="137">
        <v>1200</v>
      </c>
      <c r="D11" s="138">
        <v>133.47975791809563</v>
      </c>
      <c r="E11" s="132"/>
      <c r="F11" s="131">
        <f>Zuwachs_Jährliche_Daten_summe!L10</f>
        <v>3.2720143415046903</v>
      </c>
      <c r="G11" s="131">
        <f>Zuwachs_Jährliche_Daten_summe!M10</f>
        <v>2.9101149889045792</v>
      </c>
      <c r="H11" s="110">
        <f>Zuwachs_Jährliche_Daten_summe!N10</f>
        <v>3.0186000000000002</v>
      </c>
      <c r="I11" s="132"/>
      <c r="J11" s="132">
        <v>56601.190301491239</v>
      </c>
      <c r="K11" s="131">
        <v>59742.715997769694</v>
      </c>
      <c r="L11" s="111">
        <v>60178.814420844654</v>
      </c>
      <c r="N11" s="133">
        <f t="shared" si="5"/>
        <v>3.2720143415046903</v>
      </c>
      <c r="O11" s="133">
        <f t="shared" si="0"/>
        <v>3.2720143415046903</v>
      </c>
      <c r="P11" s="133">
        <f t="shared" si="0"/>
        <v>3.2720143415046903</v>
      </c>
      <c r="Q11" s="133">
        <f t="shared" si="0"/>
        <v>3.2720143415046903</v>
      </c>
      <c r="R11" s="133">
        <f t="shared" si="0"/>
        <v>3.2720143415046903</v>
      </c>
      <c r="S11" s="133">
        <f t="shared" si="0"/>
        <v>3.2720143415046903</v>
      </c>
      <c r="T11" s="133">
        <f t="shared" si="0"/>
        <v>3.2720143415046903</v>
      </c>
      <c r="U11" s="133">
        <f t="shared" si="0"/>
        <v>3.2720143415046903</v>
      </c>
      <c r="V11" s="133">
        <f t="shared" si="0"/>
        <v>3.2720143415046903</v>
      </c>
      <c r="W11" s="133">
        <f t="shared" si="0"/>
        <v>3.2720143415046903</v>
      </c>
      <c r="X11" s="7">
        <f t="shared" si="6"/>
        <v>3.1513812239713199</v>
      </c>
      <c r="Y11" s="133">
        <f t="shared" si="7"/>
        <v>3.0307481064379496</v>
      </c>
      <c r="Z11" s="133">
        <f t="shared" si="8"/>
        <v>2.9101149889045792</v>
      </c>
      <c r="AA11" s="133">
        <f t="shared" si="1"/>
        <v>2.9101149889045792</v>
      </c>
      <c r="AB11" s="133">
        <f t="shared" si="1"/>
        <v>2.9101149889045792</v>
      </c>
      <c r="AC11" s="133">
        <f t="shared" si="1"/>
        <v>2.9101149889045792</v>
      </c>
      <c r="AD11" s="133">
        <f t="shared" si="1"/>
        <v>2.9101149889045792</v>
      </c>
      <c r="AE11" s="133">
        <f t="shared" si="1"/>
        <v>2.9101149889045792</v>
      </c>
      <c r="AF11" s="133">
        <f t="shared" si="1"/>
        <v>2.9101149889045792</v>
      </c>
      <c r="AG11" s="133">
        <f t="shared" si="1"/>
        <v>2.9101149889045792</v>
      </c>
      <c r="AH11" s="133">
        <f t="shared" si="9"/>
        <v>2.9462766592697194</v>
      </c>
      <c r="AI11" s="133">
        <f t="shared" si="10"/>
        <v>2.98243832963486</v>
      </c>
      <c r="AJ11" s="133">
        <f t="shared" si="11"/>
        <v>3.0186000000000002</v>
      </c>
      <c r="AK11" s="133">
        <f t="shared" si="11"/>
        <v>3.0186000000000002</v>
      </c>
      <c r="AL11" s="133">
        <f t="shared" si="11"/>
        <v>3.0186000000000002</v>
      </c>
      <c r="AM11" s="133">
        <f t="shared" si="11"/>
        <v>3.0186000000000002</v>
      </c>
      <c r="AN11" s="133">
        <f t="shared" si="11"/>
        <v>3.0186000000000002</v>
      </c>
      <c r="AO11" s="133"/>
      <c r="AP11" s="133"/>
      <c r="AQ11" s="133"/>
      <c r="AR11" s="133"/>
      <c r="AS11" s="133"/>
      <c r="AT11" s="133"/>
      <c r="AU11" s="133"/>
      <c r="AV11" s="133"/>
      <c r="AW11" s="134"/>
      <c r="AX11" s="133">
        <f>jährl_Abgänge_LF12_Kalib_stratu!D135</f>
        <v>1.7719885590878293</v>
      </c>
      <c r="AY11" s="133">
        <f>jährl_Abgänge_LF12_Kalib_stratu!E135</f>
        <v>1.771042281401036</v>
      </c>
      <c r="AZ11" s="133">
        <f>jährl_Abgänge_LF12_Kalib_stratu!F135</f>
        <v>1.7942739667030454</v>
      </c>
      <c r="BA11" s="133">
        <f>jährl_Abgänge_LF12_Kalib_stratu!G135</f>
        <v>1.794504449432933</v>
      </c>
      <c r="BB11" s="133">
        <f>jährl_Abgänge_LF12_Kalib_stratu!H135</f>
        <v>1.7738876069326801</v>
      </c>
      <c r="BC11" s="133">
        <f>jährl_Abgänge_LF12_Kalib_stratu!I135</f>
        <v>1.7561826377945318</v>
      </c>
      <c r="BD11" s="133">
        <f>jährl_Abgänge_LF12_Kalib_stratu!J135</f>
        <v>1.7609172724641304</v>
      </c>
      <c r="BE11" s="133">
        <f>jährl_Abgänge_LF12_Kalib_stratu!K135</f>
        <v>1.7846975715879851</v>
      </c>
      <c r="BF11" s="133">
        <f>jährl_Abgänge_LF12_Kalib_stratu!L135</f>
        <v>1.8479423572927842</v>
      </c>
      <c r="BG11" s="133">
        <f>jährl_Abgänge_LF12_Kalib_stratu!M135</f>
        <v>1.9045404755406046</v>
      </c>
      <c r="BH11" s="135">
        <f>jährl_Abgänge_LFI23_stratu!D92</f>
        <v>2.2752000710145199</v>
      </c>
      <c r="BI11" s="135">
        <f>jährl_Abgänge_LFI23_stratu!E92</f>
        <v>2.2788185883575469</v>
      </c>
      <c r="BJ11" s="135">
        <f>jährl_Abgänge_LFI23_stratu!F92</f>
        <v>2.3078919019965434</v>
      </c>
      <c r="BK11" s="135">
        <f>jährl_Abgänge_LFI23_stratu!G92</f>
        <v>2.3411749436354636</v>
      </c>
      <c r="BL11" s="135">
        <f>jährl_Abgänge_LFI23_stratu!H92</f>
        <v>2.3264177864243862</v>
      </c>
      <c r="BM11" s="135">
        <f>jährl_Abgänge_LFI23_stratu!I92</f>
        <v>2.1656835926853089</v>
      </c>
      <c r="BN11" s="135">
        <f>jährl_Abgänge_LFI23_stratu!J92</f>
        <v>2.0324820984955942</v>
      </c>
      <c r="BO11" s="135">
        <f>jährl_Abgänge_LFI23_stratu!K92</f>
        <v>1.8936592886463295</v>
      </c>
      <c r="BP11" s="135">
        <f>jährl_Abgänge_LFI23_stratu!L92</f>
        <v>1.8299741537161036</v>
      </c>
      <c r="BQ11" s="135">
        <f>jährl_Abgänge_LFI23_stratu!M92</f>
        <v>1.8883788338541108</v>
      </c>
      <c r="BR11" s="133">
        <f>jährl_Abgänge_LFI34a_stratu!D92</f>
        <v>2.3868877619862272</v>
      </c>
      <c r="BS11" s="133">
        <f>jährl_Abgänge_LFI34a_stratu!E92</f>
        <v>2.6544843884549767</v>
      </c>
      <c r="BT11" s="133">
        <f>jährl_Abgänge_LFI34a_stratu!F92</f>
        <v>2.8776936035795568</v>
      </c>
      <c r="BU11" s="133">
        <f>jährl_Abgänge_LFI34a_stratu!G92</f>
        <v>3.000687482174893</v>
      </c>
      <c r="BV11" s="133">
        <f>jährl_Abgänge_LFI34a_stratu!H92</f>
        <v>3.1543022803864664</v>
      </c>
      <c r="BW11" s="133">
        <f>jährl_Abgänge_LFI34a_stratu!I92</f>
        <v>3.2740010236418438</v>
      </c>
      <c r="BX11" s="133">
        <f>jährl_Abgänge_LFI34a_stratu!J92</f>
        <v>3.3354277825722312</v>
      </c>
      <c r="BY11" s="133"/>
      <c r="BZ11" s="133"/>
      <c r="CA11" s="133"/>
      <c r="CB11" s="133"/>
      <c r="CC11" s="133"/>
      <c r="CD11" s="133"/>
      <c r="CE11" s="133"/>
      <c r="CF11" s="133"/>
      <c r="CG11" s="133"/>
      <c r="CH11" s="133">
        <f t="shared" si="3"/>
        <v>111.61795985351678</v>
      </c>
      <c r="CI11" s="133">
        <f t="shared" si="3"/>
        <v>113.11798563593364</v>
      </c>
      <c r="CJ11" s="133">
        <f t="shared" si="3"/>
        <v>114.61895769603728</v>
      </c>
      <c r="CK11" s="133">
        <f t="shared" si="3"/>
        <v>116.09669807083893</v>
      </c>
      <c r="CL11" s="133">
        <f t="shared" si="3"/>
        <v>117.57420796291068</v>
      </c>
      <c r="CM11" s="133">
        <f t="shared" si="3"/>
        <v>119.07233469748269</v>
      </c>
      <c r="CN11" s="133">
        <f t="shared" si="3"/>
        <v>120.58816640119284</v>
      </c>
      <c r="CO11" s="133">
        <f t="shared" si="3"/>
        <v>122.0992634702334</v>
      </c>
      <c r="CP11" s="133">
        <f t="shared" si="3"/>
        <v>123.5865802401501</v>
      </c>
      <c r="CQ11" s="133">
        <f t="shared" si="3"/>
        <v>125.010652224362</v>
      </c>
      <c r="CR11" s="133">
        <f t="shared" si="3"/>
        <v>126.37812609032609</v>
      </c>
      <c r="CS11" s="133">
        <f t="shared" si="3"/>
        <v>127.25430724328288</v>
      </c>
      <c r="CT11" s="133">
        <f t="shared" si="3"/>
        <v>128.00623676136328</v>
      </c>
      <c r="CU11" s="133">
        <f t="shared" si="3"/>
        <v>128.60845984827131</v>
      </c>
      <c r="CV11" s="133">
        <f t="shared" si="3"/>
        <v>129.17739989354044</v>
      </c>
      <c r="CW11" s="133">
        <f t="shared" si="3"/>
        <v>129.76109709602062</v>
      </c>
      <c r="CX11" s="133">
        <f t="shared" si="3"/>
        <v>130.5055284922399</v>
      </c>
      <c r="CY11" s="133">
        <f t="shared" si="12"/>
        <v>131.38316138264889</v>
      </c>
      <c r="CZ11" s="133">
        <f t="shared" si="12"/>
        <v>132.39961708290716</v>
      </c>
      <c r="DA11" s="136">
        <f t="shared" si="13"/>
        <v>133.47975791809563</v>
      </c>
      <c r="DB11" s="133">
        <f t="shared" si="14"/>
        <v>134.03914681537913</v>
      </c>
      <c r="DC11" s="133">
        <f t="shared" si="14"/>
        <v>134.36710075655901</v>
      </c>
      <c r="DD11" s="133">
        <f t="shared" si="14"/>
        <v>134.50800715297945</v>
      </c>
      <c r="DE11" s="133">
        <f t="shared" si="14"/>
        <v>134.52591967080454</v>
      </c>
      <c r="DF11" s="133">
        <f t="shared" si="14"/>
        <v>134.39021739041806</v>
      </c>
      <c r="DG11" s="133">
        <f t="shared" si="14"/>
        <v>134.13481636677622</v>
      </c>
      <c r="DH11" s="133">
        <f t="shared" si="14"/>
        <v>133.81798858420399</v>
      </c>
      <c r="DI11" s="133"/>
      <c r="DJ11" s="133"/>
      <c r="DK11" s="133"/>
      <c r="DL11" s="133"/>
      <c r="DM11" s="133"/>
      <c r="DN11" s="133"/>
      <c r="DO11" s="133"/>
      <c r="DP11" s="133"/>
    </row>
    <row r="12" spans="1:120">
      <c r="A12" s="48">
        <v>1</v>
      </c>
      <c r="B12" s="48">
        <v>1</v>
      </c>
      <c r="C12" s="48">
        <v>1800</v>
      </c>
      <c r="D12" s="114">
        <v>136.40089962313084</v>
      </c>
      <c r="E12" s="110"/>
      <c r="F12" s="110">
        <f>Zuwachs_Jährliche_Daten_summe!L11</f>
        <v>2.6839344766817108</v>
      </c>
      <c r="G12" s="110">
        <f>Zuwachs_Jährliche_Daten_summe!M11</f>
        <v>2.6660858289095111</v>
      </c>
      <c r="H12" s="110">
        <f>Zuwachs_Jährliche_Daten_summe!N11</f>
        <v>3.3384999999999998</v>
      </c>
      <c r="I12" s="110"/>
      <c r="J12" s="110">
        <v>17323.221585704327</v>
      </c>
      <c r="K12" s="112">
        <v>17705.806408658416</v>
      </c>
      <c r="L12" s="111">
        <v>17250.980579775158</v>
      </c>
      <c r="N12" s="7">
        <f t="shared" si="5"/>
        <v>2.6839344766817108</v>
      </c>
      <c r="O12" s="7">
        <f t="shared" si="0"/>
        <v>2.6839344766817108</v>
      </c>
      <c r="P12" s="7">
        <f t="shared" si="0"/>
        <v>2.6839344766817108</v>
      </c>
      <c r="Q12" s="7">
        <f t="shared" si="0"/>
        <v>2.6839344766817108</v>
      </c>
      <c r="R12" s="7">
        <f t="shared" si="0"/>
        <v>2.6839344766817108</v>
      </c>
      <c r="S12" s="7">
        <f t="shared" si="0"/>
        <v>2.6839344766817108</v>
      </c>
      <c r="T12" s="7">
        <f t="shared" si="0"/>
        <v>2.6839344766817108</v>
      </c>
      <c r="U12" s="7">
        <f t="shared" si="0"/>
        <v>2.6839344766817108</v>
      </c>
      <c r="V12" s="7">
        <f t="shared" si="0"/>
        <v>2.6839344766817108</v>
      </c>
      <c r="W12" s="7">
        <f t="shared" si="0"/>
        <v>2.6839344766817108</v>
      </c>
      <c r="X12" s="7">
        <f t="shared" si="6"/>
        <v>2.6779849274243106</v>
      </c>
      <c r="Y12" s="7">
        <f t="shared" si="7"/>
        <v>2.6720353781669108</v>
      </c>
      <c r="Z12" s="7">
        <f t="shared" si="8"/>
        <v>2.6660858289095111</v>
      </c>
      <c r="AA12" s="7">
        <f t="shared" si="1"/>
        <v>2.6660858289095111</v>
      </c>
      <c r="AB12" s="7">
        <f t="shared" si="1"/>
        <v>2.6660858289095111</v>
      </c>
      <c r="AC12" s="7">
        <f t="shared" si="1"/>
        <v>2.6660858289095111</v>
      </c>
      <c r="AD12" s="7">
        <f t="shared" si="1"/>
        <v>2.6660858289095111</v>
      </c>
      <c r="AE12" s="7">
        <f t="shared" si="1"/>
        <v>2.6660858289095111</v>
      </c>
      <c r="AF12" s="7">
        <f t="shared" si="1"/>
        <v>2.6660858289095111</v>
      </c>
      <c r="AG12" s="7">
        <f t="shared" si="1"/>
        <v>2.6660858289095111</v>
      </c>
      <c r="AH12" s="7">
        <f t="shared" si="9"/>
        <v>2.8902238859396738</v>
      </c>
      <c r="AI12" s="7">
        <f t="shared" si="10"/>
        <v>3.1143619429698366</v>
      </c>
      <c r="AJ12" s="7">
        <f t="shared" si="11"/>
        <v>3.3384999999999998</v>
      </c>
      <c r="AK12" s="7">
        <f t="shared" si="11"/>
        <v>3.3384999999999998</v>
      </c>
      <c r="AL12" s="7">
        <f t="shared" si="11"/>
        <v>3.3384999999999998</v>
      </c>
      <c r="AM12" s="7">
        <f t="shared" si="11"/>
        <v>3.3384999999999998</v>
      </c>
      <c r="AN12" s="7">
        <f t="shared" si="11"/>
        <v>3.3384999999999998</v>
      </c>
      <c r="AO12" s="7"/>
      <c r="AP12" s="7"/>
      <c r="AQ12" s="7"/>
      <c r="AR12" s="7"/>
      <c r="AS12" s="7"/>
      <c r="AT12" s="7"/>
      <c r="AU12" s="7"/>
      <c r="AV12" s="7"/>
      <c r="AW12" s="111"/>
      <c r="AX12" s="7">
        <f>jährl_Abgänge_LF12_Kalib_stratu!D136</f>
        <v>2.312091043103202</v>
      </c>
      <c r="AY12" s="7">
        <f>jährl_Abgänge_LF12_Kalib_stratu!E136</f>
        <v>2.1481725420268694</v>
      </c>
      <c r="AZ12" s="7">
        <f>jährl_Abgänge_LF12_Kalib_stratu!F136</f>
        <v>2.232481882832642</v>
      </c>
      <c r="BA12" s="7">
        <f>jährl_Abgänge_LF12_Kalib_stratu!G136</f>
        <v>2.2652178966356473</v>
      </c>
      <c r="BB12" s="7">
        <f>jährl_Abgänge_LF12_Kalib_stratu!H136</f>
        <v>2.3716518441596546</v>
      </c>
      <c r="BC12" s="7">
        <f>jährl_Abgänge_LF12_Kalib_stratu!I136</f>
        <v>2.1835277674340028</v>
      </c>
      <c r="BD12" s="7">
        <f>jährl_Abgänge_LF12_Kalib_stratu!J136</f>
        <v>2.0299846020946144</v>
      </c>
      <c r="BE12" s="7">
        <f>jährl_Abgänge_LF12_Kalib_stratu!K136</f>
        <v>1.8685224233924091</v>
      </c>
      <c r="BF12" s="7">
        <f>jährl_Abgänge_LF12_Kalib_stratu!L136</f>
        <v>2.0394026685161255</v>
      </c>
      <c r="BG12" s="7">
        <f>jährl_Abgänge_LF12_Kalib_stratu!M136</f>
        <v>2.1515943962136048</v>
      </c>
      <c r="BH12" s="105">
        <f>jährl_Abgänge_LFI23_stratu!D93</f>
        <v>1.6811892553622858</v>
      </c>
      <c r="BI12" s="105">
        <f>jährl_Abgänge_LFI23_stratu!E93</f>
        <v>1.6607960904713948</v>
      </c>
      <c r="BJ12" s="105">
        <f>jährl_Abgänge_LFI23_stratu!F93</f>
        <v>1.6177786574808093</v>
      </c>
      <c r="BK12" s="105">
        <f>jährl_Abgänge_LFI23_stratu!G93</f>
        <v>1.6949782047019399</v>
      </c>
      <c r="BL12" s="105">
        <f>jährl_Abgänge_LFI23_stratu!H93</f>
        <v>2.0647476894729428</v>
      </c>
      <c r="BM12" s="105">
        <f>jährl_Abgänge_LFI23_stratu!I93</f>
        <v>1.9136713351184453</v>
      </c>
      <c r="BN12" s="105">
        <f>jährl_Abgänge_LFI23_stratu!J93</f>
        <v>1.7634934241746387</v>
      </c>
      <c r="BO12" s="105">
        <f>jährl_Abgänge_LFI23_stratu!K93</f>
        <v>1.3538407421943952</v>
      </c>
      <c r="BP12" s="105">
        <f>jährl_Abgänge_LFI23_stratu!L93</f>
        <v>1.5527971903791784</v>
      </c>
      <c r="BQ12" s="105">
        <f>jährl_Abgänge_LFI23_stratu!M93</f>
        <v>1.7502390392860216</v>
      </c>
      <c r="BR12" s="7">
        <f>jährl_Abgänge_LFI34a_stratu!D93</f>
        <v>1.2010580840524574</v>
      </c>
      <c r="BS12" s="7">
        <f>jährl_Abgänge_LFI34a_stratu!E93</f>
        <v>1.2819695731805716</v>
      </c>
      <c r="BT12" s="7">
        <f>jährl_Abgänge_LFI34a_stratu!F93</f>
        <v>1.3129740294363565</v>
      </c>
      <c r="BU12" s="7">
        <f>jährl_Abgänge_LFI34a_stratu!G93</f>
        <v>1.232496177285022</v>
      </c>
      <c r="BV12" s="7">
        <f>jährl_Abgänge_LFI34a_stratu!H93</f>
        <v>1.1465426300298776</v>
      </c>
      <c r="BW12" s="7">
        <f>jährl_Abgänge_LFI34a_stratu!I93</f>
        <v>1.0948775458912534</v>
      </c>
      <c r="BX12" s="7">
        <f>jährl_Abgänge_LFI34a_stratu!J93</f>
        <v>1.0763627747010971</v>
      </c>
      <c r="BY12" s="7"/>
      <c r="BZ12" s="7"/>
      <c r="CA12" s="7"/>
      <c r="CB12" s="7"/>
      <c r="CC12" s="7"/>
      <c r="CD12" s="7"/>
      <c r="CE12" s="7"/>
      <c r="CF12" s="7"/>
      <c r="CG12" s="7"/>
      <c r="CH12" s="7">
        <f t="shared" si="3"/>
        <v>122.45487340412082</v>
      </c>
      <c r="CI12" s="7">
        <f t="shared" si="3"/>
        <v>122.82671683769932</v>
      </c>
      <c r="CJ12" s="7">
        <f t="shared" si="3"/>
        <v>123.36247877235417</v>
      </c>
      <c r="CK12" s="7">
        <f t="shared" si="3"/>
        <v>123.81393136620324</v>
      </c>
      <c r="CL12" s="7">
        <f t="shared" si="3"/>
        <v>124.2326479462493</v>
      </c>
      <c r="CM12" s="7">
        <f t="shared" si="3"/>
        <v>124.54493057877136</v>
      </c>
      <c r="CN12" s="7">
        <f t="shared" si="3"/>
        <v>125.04533728801907</v>
      </c>
      <c r="CO12" s="7">
        <f t="shared" si="3"/>
        <v>125.69928716260617</v>
      </c>
      <c r="CP12" s="7">
        <f t="shared" si="3"/>
        <v>126.51469921589548</v>
      </c>
      <c r="CQ12" s="7">
        <f t="shared" si="3"/>
        <v>127.15923102406106</v>
      </c>
      <c r="CR12" s="7">
        <f t="shared" si="3"/>
        <v>127.69157110452916</v>
      </c>
      <c r="CS12" s="7">
        <f t="shared" si="3"/>
        <v>128.68836677659118</v>
      </c>
      <c r="CT12" s="7">
        <f t="shared" si="3"/>
        <v>129.69960606428668</v>
      </c>
      <c r="CU12" s="7">
        <f t="shared" si="3"/>
        <v>130.74791323571537</v>
      </c>
      <c r="CV12" s="7">
        <f t="shared" si="3"/>
        <v>131.71902085992292</v>
      </c>
      <c r="CW12" s="7">
        <f t="shared" si="3"/>
        <v>132.32035899935948</v>
      </c>
      <c r="CX12" s="7">
        <f t="shared" si="3"/>
        <v>133.07277349315055</v>
      </c>
      <c r="CY12" s="7">
        <f t="shared" si="12"/>
        <v>133.97536589788541</v>
      </c>
      <c r="CZ12" s="7">
        <f t="shared" si="12"/>
        <v>135.28761098460052</v>
      </c>
      <c r="DA12" s="113">
        <f t="shared" si="13"/>
        <v>136.40089962313084</v>
      </c>
      <c r="DB12" s="7">
        <f t="shared" si="14"/>
        <v>138.09006542501805</v>
      </c>
      <c r="DC12" s="7">
        <f t="shared" si="14"/>
        <v>139.92245779480734</v>
      </c>
      <c r="DD12" s="7">
        <f t="shared" si="14"/>
        <v>141.94798376537099</v>
      </c>
      <c r="DE12" s="7">
        <f t="shared" si="14"/>
        <v>144.05398758808599</v>
      </c>
      <c r="DF12" s="7">
        <f t="shared" si="14"/>
        <v>146.24594495805613</v>
      </c>
      <c r="DG12" s="7">
        <f t="shared" si="14"/>
        <v>148.48956741216489</v>
      </c>
      <c r="DH12" s="7">
        <f t="shared" si="14"/>
        <v>150.7517046374638</v>
      </c>
      <c r="DI12" s="7"/>
      <c r="DJ12" s="7"/>
      <c r="DK12" s="7"/>
      <c r="DL12" s="7"/>
      <c r="DM12" s="7"/>
      <c r="DN12" s="7"/>
      <c r="DO12" s="7"/>
      <c r="DP12" s="7"/>
    </row>
    <row r="13" spans="1:120">
      <c r="A13" s="49">
        <v>1</v>
      </c>
      <c r="B13" s="49">
        <v>2</v>
      </c>
      <c r="C13" s="49">
        <v>1800</v>
      </c>
      <c r="D13" s="115">
        <v>54.203630911374965</v>
      </c>
      <c r="E13" s="112"/>
      <c r="F13" s="110">
        <f>Zuwachs_Jährliche_Daten_summe!L12</f>
        <v>1.2243295465291211</v>
      </c>
      <c r="G13" s="110">
        <f>Zuwachs_Jährliche_Daten_summe!M12</f>
        <v>0.93479758479555863</v>
      </c>
      <c r="H13" s="110">
        <f>Zuwachs_Jährliche_Daten_summe!N12</f>
        <v>0.72760000000000002</v>
      </c>
      <c r="I13" s="112"/>
      <c r="J13" s="112">
        <v>5941.7784142956752</v>
      </c>
      <c r="K13" s="110">
        <v>6971.1935913415809</v>
      </c>
      <c r="L13" s="111">
        <v>6074.0194202248422</v>
      </c>
      <c r="N13" s="7">
        <f t="shared" si="5"/>
        <v>1.2243295465291211</v>
      </c>
      <c r="O13" s="7">
        <f t="shared" si="0"/>
        <v>1.2243295465291211</v>
      </c>
      <c r="P13" s="7">
        <f t="shared" si="0"/>
        <v>1.2243295465291211</v>
      </c>
      <c r="Q13" s="7">
        <f t="shared" si="0"/>
        <v>1.2243295465291211</v>
      </c>
      <c r="R13" s="7">
        <f t="shared" si="0"/>
        <v>1.2243295465291211</v>
      </c>
      <c r="S13" s="7">
        <f t="shared" si="0"/>
        <v>1.2243295465291211</v>
      </c>
      <c r="T13" s="7">
        <f t="shared" si="0"/>
        <v>1.2243295465291211</v>
      </c>
      <c r="U13" s="7">
        <f t="shared" si="0"/>
        <v>1.2243295465291211</v>
      </c>
      <c r="V13" s="7">
        <f t="shared" si="0"/>
        <v>1.2243295465291211</v>
      </c>
      <c r="W13" s="7">
        <f t="shared" si="0"/>
        <v>1.2243295465291211</v>
      </c>
      <c r="X13" s="7">
        <f>AVERAGE(F13,F13,G13)</f>
        <v>1.1278188926179336</v>
      </c>
      <c r="Y13" s="7">
        <f t="shared" si="7"/>
        <v>1.0313082387067463</v>
      </c>
      <c r="Z13" s="7">
        <f t="shared" si="8"/>
        <v>0.93479758479555863</v>
      </c>
      <c r="AA13" s="7">
        <f t="shared" si="1"/>
        <v>0.93479758479555863</v>
      </c>
      <c r="AB13" s="7">
        <f t="shared" si="1"/>
        <v>0.93479758479555863</v>
      </c>
      <c r="AC13" s="7">
        <f t="shared" si="1"/>
        <v>0.93479758479555863</v>
      </c>
      <c r="AD13" s="7">
        <f t="shared" si="1"/>
        <v>0.93479758479555863</v>
      </c>
      <c r="AE13" s="7">
        <f t="shared" si="1"/>
        <v>0.93479758479555863</v>
      </c>
      <c r="AF13" s="7">
        <f t="shared" si="1"/>
        <v>0.93479758479555863</v>
      </c>
      <c r="AG13" s="7">
        <f t="shared" si="1"/>
        <v>0.93479758479555863</v>
      </c>
      <c r="AH13" s="7">
        <f t="shared" si="9"/>
        <v>0.86573172319703906</v>
      </c>
      <c r="AI13" s="7">
        <f t="shared" si="10"/>
        <v>0.7966658615985196</v>
      </c>
      <c r="AJ13" s="7">
        <f t="shared" si="11"/>
        <v>0.72760000000000002</v>
      </c>
      <c r="AK13" s="7">
        <f t="shared" si="11"/>
        <v>0.72760000000000002</v>
      </c>
      <c r="AL13" s="7">
        <f t="shared" si="11"/>
        <v>0.72760000000000002</v>
      </c>
      <c r="AM13" s="7">
        <f t="shared" si="11"/>
        <v>0.72760000000000002</v>
      </c>
      <c r="AN13" s="7">
        <f t="shared" si="11"/>
        <v>0.72760000000000002</v>
      </c>
      <c r="AO13" s="7"/>
      <c r="AP13" s="7"/>
      <c r="AQ13" s="7"/>
      <c r="AR13" s="7"/>
      <c r="AS13" s="7"/>
      <c r="AT13" s="7"/>
      <c r="AU13" s="7"/>
      <c r="AV13" s="7"/>
      <c r="AW13" s="111"/>
      <c r="AX13" s="7">
        <f>jährl_Abgänge_LF12_Kalib_stratu!D137</f>
        <v>0.30184616742777937</v>
      </c>
      <c r="AY13" s="7">
        <f>jährl_Abgänge_LF12_Kalib_stratu!E137</f>
        <v>0.30168497547672751</v>
      </c>
      <c r="AZ13" s="7">
        <f>jährl_Abgänge_LF12_Kalib_stratu!F137</f>
        <v>0.30564233464551899</v>
      </c>
      <c r="BA13" s="7">
        <f>jährl_Abgänge_LF12_Kalib_stratu!G137</f>
        <v>0.30568159580683862</v>
      </c>
      <c r="BB13" s="7">
        <f>jährl_Abgänge_LF12_Kalib_stratu!H137</f>
        <v>0.30216965727808925</v>
      </c>
      <c r="BC13" s="7">
        <f>jährl_Abgänge_LF12_Kalib_stratu!I137</f>
        <v>0.29915373651981519</v>
      </c>
      <c r="BD13" s="7">
        <f>jährl_Abgänge_LF12_Kalib_stratu!J137</f>
        <v>0.29996024924917769</v>
      </c>
      <c r="BE13" s="7">
        <f>jährl_Abgänge_LF12_Kalib_stratu!K137</f>
        <v>0.30401106104139197</v>
      </c>
      <c r="BF13" s="7">
        <f>jährl_Abgänge_LF12_Kalib_stratu!L137</f>
        <v>0.31478437900491874</v>
      </c>
      <c r="BG13" s="7">
        <f>jährl_Abgänge_LF12_Kalib_stratu!M137</f>
        <v>0.32442548249236064</v>
      </c>
      <c r="BH13" s="105">
        <f>jährl_Abgänge_LFI23_stratu!D94</f>
        <v>0.61187666833461152</v>
      </c>
      <c r="BI13" s="105">
        <f>jährl_Abgänge_LFI23_stratu!E94</f>
        <v>0.61284980751668572</v>
      </c>
      <c r="BJ13" s="105">
        <f>jährl_Abgänge_LFI23_stratu!F94</f>
        <v>0.62066858464908281</v>
      </c>
      <c r="BK13" s="105">
        <f>jährl_Abgänge_LFI23_stratu!G94</f>
        <v>0.62961949709388765</v>
      </c>
      <c r="BL13" s="105">
        <f>jährl_Abgänge_LFI23_stratu!H94</f>
        <v>0.62565080866800438</v>
      </c>
      <c r="BM13" s="105">
        <f>jährl_Abgänge_LFI23_stratu!I94</f>
        <v>0.58242405942275577</v>
      </c>
      <c r="BN13" s="105">
        <f>jährl_Abgänge_LFI23_stratu!J94</f>
        <v>0.54660176514616832</v>
      </c>
      <c r="BO13" s="105">
        <f>jährl_Abgänge_LFI23_stratu!K94</f>
        <v>0.50926771287465034</v>
      </c>
      <c r="BP13" s="105">
        <f>jährl_Abgänge_LFI23_stratu!L94</f>
        <v>0.49214067043122645</v>
      </c>
      <c r="BQ13" s="105">
        <f>jährl_Abgänge_LFI23_stratu!M94</f>
        <v>0.50784762365844627</v>
      </c>
      <c r="BR13" s="7">
        <f>jährl_Abgänge_LFI34a_stratu!D94</f>
        <v>0.17219312344498613</v>
      </c>
      <c r="BS13" s="7">
        <f>jährl_Abgänge_LFI34a_stratu!E94</f>
        <v>0.1914978849293098</v>
      </c>
      <c r="BT13" s="7">
        <f>jährl_Abgänge_LFI34a_stratu!F94</f>
        <v>0.20760048202085543</v>
      </c>
      <c r="BU13" s="7">
        <f>jährl_Abgänge_LFI34a_stratu!G94</f>
        <v>0.21647341708602191</v>
      </c>
      <c r="BV13" s="7">
        <f>jährl_Abgänge_LFI34a_stratu!H94</f>
        <v>0.22755538429566183</v>
      </c>
      <c r="BW13" s="7">
        <f>jährl_Abgänge_LFI34a_stratu!I94</f>
        <v>0.23619060410022913</v>
      </c>
      <c r="BX13" s="7">
        <f>jährl_Abgänge_LFI34a_stratu!J94</f>
        <v>0.24062200873172457</v>
      </c>
      <c r="BY13" s="7"/>
      <c r="BZ13" s="7"/>
      <c r="CA13" s="7"/>
      <c r="CB13" s="7"/>
      <c r="CC13" s="7"/>
      <c r="CD13" s="7"/>
      <c r="CE13" s="7"/>
      <c r="CF13" s="7"/>
      <c r="CG13" s="7"/>
      <c r="CH13" s="7">
        <f t="shared" si="3"/>
        <v>41.548084434269846</v>
      </c>
      <c r="CI13" s="7">
        <f t="shared" si="3"/>
        <v>42.47056781337119</v>
      </c>
      <c r="CJ13" s="7">
        <f t="shared" si="3"/>
        <v>43.393212384423585</v>
      </c>
      <c r="CK13" s="7">
        <f t="shared" si="3"/>
        <v>44.311899596307185</v>
      </c>
      <c r="CL13" s="7">
        <f t="shared" si="3"/>
        <v>45.230547547029467</v>
      </c>
      <c r="CM13" s="7">
        <f t="shared" si="3"/>
        <v>46.152707436280494</v>
      </c>
      <c r="CN13" s="7">
        <f t="shared" si="3"/>
        <v>47.077883246289801</v>
      </c>
      <c r="CO13" s="7">
        <f t="shared" si="3"/>
        <v>48.002252543569746</v>
      </c>
      <c r="CP13" s="7">
        <f t="shared" si="3"/>
        <v>48.922571029057472</v>
      </c>
      <c r="CQ13" s="7">
        <f t="shared" si="3"/>
        <v>49.832116196581673</v>
      </c>
      <c r="CR13" s="7">
        <f t="shared" si="3"/>
        <v>50.732020260618434</v>
      </c>
      <c r="CS13" s="7">
        <f t="shared" si="3"/>
        <v>51.247962484901755</v>
      </c>
      <c r="CT13" s="7">
        <f t="shared" si="3"/>
        <v>51.666420916091816</v>
      </c>
      <c r="CU13" s="7">
        <f t="shared" si="3"/>
        <v>51.980549916238296</v>
      </c>
      <c r="CV13" s="7">
        <f t="shared" si="3"/>
        <v>52.285728003939973</v>
      </c>
      <c r="CW13" s="7">
        <f t="shared" si="3"/>
        <v>52.594874780067528</v>
      </c>
      <c r="CX13" s="7">
        <f t="shared" si="3"/>
        <v>52.947248305440333</v>
      </c>
      <c r="CY13" s="7">
        <f t="shared" si="12"/>
        <v>53.335444125089722</v>
      </c>
      <c r="CZ13" s="7">
        <f t="shared" si="12"/>
        <v>53.76097399701063</v>
      </c>
      <c r="DA13" s="113">
        <f t="shared" si="13"/>
        <v>54.203630911374965</v>
      </c>
      <c r="DB13" s="7">
        <f t="shared" si="14"/>
        <v>54.897169511127018</v>
      </c>
      <c r="DC13" s="7">
        <f t="shared" si="14"/>
        <v>55.502337487796225</v>
      </c>
      <c r="DD13" s="7">
        <f t="shared" si="14"/>
        <v>56.02233700577537</v>
      </c>
      <c r="DE13" s="7">
        <f t="shared" si="14"/>
        <v>56.533463588689351</v>
      </c>
      <c r="DF13" s="7">
        <f t="shared" si="14"/>
        <v>57.033508204393691</v>
      </c>
      <c r="DG13" s="7">
        <f t="shared" si="14"/>
        <v>57.524917600293463</v>
      </c>
      <c r="DH13" s="7">
        <f t="shared" si="14"/>
        <v>58.011895591561739</v>
      </c>
      <c r="DI13" s="7"/>
      <c r="DJ13" s="7"/>
      <c r="DK13" s="7"/>
      <c r="DL13" s="7"/>
      <c r="DM13" s="7"/>
      <c r="DN13" s="7"/>
      <c r="DO13" s="7"/>
      <c r="DP13" s="7"/>
    </row>
    <row r="14" spans="1:120" s="1" customFormat="1">
      <c r="A14" s="129">
        <v>2</v>
      </c>
      <c r="B14" s="129">
        <v>1</v>
      </c>
      <c r="C14" s="129">
        <v>600</v>
      </c>
      <c r="D14" s="130">
        <v>116.92051332317946</v>
      </c>
      <c r="E14" s="131"/>
      <c r="F14" s="131">
        <f>Zuwachs_Jährliche_Daten_summe!L13</f>
        <v>4.5096950961661895</v>
      </c>
      <c r="G14" s="131">
        <f>Zuwachs_Jährliche_Daten_summe!M13</f>
        <v>4.2137288314508465</v>
      </c>
      <c r="H14" s="110">
        <f>Zuwachs_Jährliche_Daten_summe!N13</f>
        <v>3.9270999999999998</v>
      </c>
      <c r="I14" s="131"/>
      <c r="J14" s="131">
        <v>69668.937153344072</v>
      </c>
      <c r="K14" s="132">
        <v>66078.195134557391</v>
      </c>
      <c r="L14" s="111">
        <v>52183.744955882234</v>
      </c>
      <c r="N14" s="133">
        <f t="shared" si="5"/>
        <v>4.5096950961661895</v>
      </c>
      <c r="O14" s="133">
        <f t="shared" si="0"/>
        <v>4.5096950961661895</v>
      </c>
      <c r="P14" s="133">
        <f t="shared" si="0"/>
        <v>4.5096950961661895</v>
      </c>
      <c r="Q14" s="133">
        <f t="shared" si="0"/>
        <v>4.5096950961661895</v>
      </c>
      <c r="R14" s="133">
        <f t="shared" si="0"/>
        <v>4.5096950961661895</v>
      </c>
      <c r="S14" s="133">
        <f t="shared" si="0"/>
        <v>4.5096950961661895</v>
      </c>
      <c r="T14" s="133">
        <f t="shared" si="0"/>
        <v>4.5096950961661895</v>
      </c>
      <c r="U14" s="133">
        <f t="shared" si="0"/>
        <v>4.5096950961661895</v>
      </c>
      <c r="V14" s="133">
        <f t="shared" si="0"/>
        <v>4.5096950961661895</v>
      </c>
      <c r="W14" s="133">
        <f t="shared" si="0"/>
        <v>4.5096950961661895</v>
      </c>
      <c r="X14" s="7">
        <f t="shared" si="6"/>
        <v>4.4110396745944085</v>
      </c>
      <c r="Y14" s="133">
        <f t="shared" si="7"/>
        <v>4.3123842530226275</v>
      </c>
      <c r="Z14" s="133">
        <f t="shared" si="8"/>
        <v>4.2137288314508465</v>
      </c>
      <c r="AA14" s="133">
        <f t="shared" si="1"/>
        <v>4.2137288314508465</v>
      </c>
      <c r="AB14" s="133">
        <f t="shared" si="1"/>
        <v>4.2137288314508465</v>
      </c>
      <c r="AC14" s="133">
        <f t="shared" si="1"/>
        <v>4.2137288314508465</v>
      </c>
      <c r="AD14" s="133">
        <f t="shared" si="1"/>
        <v>4.2137288314508465</v>
      </c>
      <c r="AE14" s="133">
        <f t="shared" si="1"/>
        <v>4.2137288314508465</v>
      </c>
      <c r="AF14" s="133">
        <f t="shared" si="1"/>
        <v>4.2137288314508465</v>
      </c>
      <c r="AG14" s="133">
        <f t="shared" si="1"/>
        <v>4.2137288314508465</v>
      </c>
      <c r="AH14" s="133">
        <f t="shared" si="9"/>
        <v>4.1181858876338975</v>
      </c>
      <c r="AI14" s="133">
        <f t="shared" si="10"/>
        <v>4.0226429438169484</v>
      </c>
      <c r="AJ14" s="133">
        <f t="shared" si="11"/>
        <v>3.9270999999999998</v>
      </c>
      <c r="AK14" s="133">
        <f t="shared" si="11"/>
        <v>3.9270999999999998</v>
      </c>
      <c r="AL14" s="133">
        <f t="shared" si="11"/>
        <v>3.9270999999999998</v>
      </c>
      <c r="AM14" s="133">
        <f t="shared" si="11"/>
        <v>3.9270999999999998</v>
      </c>
      <c r="AN14" s="133">
        <f t="shared" si="11"/>
        <v>3.9270999999999998</v>
      </c>
      <c r="AO14" s="133"/>
      <c r="AP14" s="133"/>
      <c r="AQ14" s="133"/>
      <c r="AR14" s="133"/>
      <c r="AS14" s="133"/>
      <c r="AT14" s="133"/>
      <c r="AU14" s="133"/>
      <c r="AV14" s="133"/>
      <c r="AW14" s="134"/>
      <c r="AX14" s="133">
        <f>jährl_Abgänge_LF12_Kalib_stratu!D138</f>
        <v>4.3400671529096053</v>
      </c>
      <c r="AY14" s="133">
        <f>jährl_Abgänge_LF12_Kalib_stratu!E138</f>
        <v>4.1260833828335848</v>
      </c>
      <c r="AZ14" s="133">
        <f>jährl_Abgänge_LF12_Kalib_stratu!F138</f>
        <v>4.1999741497381127</v>
      </c>
      <c r="BA14" s="133">
        <f>jährl_Abgänge_LF12_Kalib_stratu!G138</f>
        <v>4.0693005794266082</v>
      </c>
      <c r="BB14" s="133">
        <f>jährl_Abgänge_LF12_Kalib_stratu!H138</f>
        <v>4.7188943677347197</v>
      </c>
      <c r="BC14" s="133">
        <f>jährl_Abgänge_LF12_Kalib_stratu!I138</f>
        <v>4.5455592806744489</v>
      </c>
      <c r="BD14" s="133">
        <f>jährl_Abgänge_LF12_Kalib_stratu!J138</f>
        <v>4.4779271686585274</v>
      </c>
      <c r="BE14" s="133">
        <f>jährl_Abgänge_LF12_Kalib_stratu!K138</f>
        <v>3.8449639697762392</v>
      </c>
      <c r="BF14" s="133">
        <f>jährl_Abgänge_LF12_Kalib_stratu!L138</f>
        <v>4.1292138335109971</v>
      </c>
      <c r="BG14" s="133">
        <f>jährl_Abgänge_LF12_Kalib_stratu!M138</f>
        <v>4.341882297615272</v>
      </c>
      <c r="BH14" s="135">
        <f>jährl_Abgänge_LFI23_stratu!D95</f>
        <v>4.5707380324485358</v>
      </c>
      <c r="BI14" s="135">
        <f>jährl_Abgänge_LFI23_stratu!E95</f>
        <v>4.4554722009201884</v>
      </c>
      <c r="BJ14" s="135">
        <f>jährl_Abgänge_LFI23_stratu!F95</f>
        <v>4.38437302007718</v>
      </c>
      <c r="BK14" s="135">
        <f>jährl_Abgänge_LFI23_stratu!G95</f>
        <v>4.7231119959408767</v>
      </c>
      <c r="BL14" s="135">
        <f>jährl_Abgänge_LFI23_stratu!H95</f>
        <v>8.0847370572013073</v>
      </c>
      <c r="BM14" s="135">
        <f>jährl_Abgänge_LFI23_stratu!I95</f>
        <v>8.930665073888413</v>
      </c>
      <c r="BN14" s="135">
        <f>jährl_Abgänge_LFI23_stratu!J95</f>
        <v>9.0089945135676448</v>
      </c>
      <c r="BO14" s="135">
        <f>jährl_Abgänge_LFI23_stratu!K95</f>
        <v>6.252473666196205</v>
      </c>
      <c r="BP14" s="135">
        <f>jährl_Abgänge_LFI23_stratu!L95</f>
        <v>5.9510452302890311</v>
      </c>
      <c r="BQ14" s="135">
        <f>jährl_Abgänge_LFI23_stratu!M95</f>
        <v>6.4467374971366889</v>
      </c>
      <c r="BR14" s="133">
        <f>jährl_Abgänge_LFI34a_stratu!D95</f>
        <v>7.3175143807741305</v>
      </c>
      <c r="BS14" s="133">
        <f>jährl_Abgänge_LFI34a_stratu!E95</f>
        <v>7.0620162397846018</v>
      </c>
      <c r="BT14" s="133">
        <f>jährl_Abgänge_LFI34a_stratu!F95</f>
        <v>6.3405043929042275</v>
      </c>
      <c r="BU14" s="133">
        <f>jährl_Abgänge_LFI34a_stratu!G95</f>
        <v>5.4802780861573552</v>
      </c>
      <c r="BV14" s="133">
        <f>jährl_Abgänge_LFI34a_stratu!H95</f>
        <v>4.8031664857511496</v>
      </c>
      <c r="BW14" s="133">
        <f>jährl_Abgänge_LFI34a_stratu!I95</f>
        <v>4.5034153854029473</v>
      </c>
      <c r="BX14" s="133">
        <f>jährl_Abgänge_LFI34a_stratu!J95</f>
        <v>4.2600452473588613</v>
      </c>
      <c r="BY14" s="133"/>
      <c r="BZ14" s="133"/>
      <c r="CA14" s="133"/>
      <c r="CB14" s="133"/>
      <c r="CC14" s="133"/>
      <c r="CD14" s="133"/>
      <c r="CE14" s="133"/>
      <c r="CF14" s="133"/>
      <c r="CG14" s="133"/>
      <c r="CH14" s="133">
        <f t="shared" si="3"/>
        <v>132.75951358715216</v>
      </c>
      <c r="CI14" s="133">
        <f t="shared" si="3"/>
        <v>132.92914153040874</v>
      </c>
      <c r="CJ14" s="133">
        <f t="shared" si="3"/>
        <v>133.31275324374133</v>
      </c>
      <c r="CK14" s="133">
        <f t="shared" si="3"/>
        <v>133.62247419016938</v>
      </c>
      <c r="CL14" s="133">
        <f t="shared" si="3"/>
        <v>134.06286870690897</v>
      </c>
      <c r="CM14" s="133">
        <f t="shared" si="3"/>
        <v>133.85366943534044</v>
      </c>
      <c r="CN14" s="133">
        <f t="shared" si="3"/>
        <v>133.81780525083218</v>
      </c>
      <c r="CO14" s="133">
        <f t="shared" si="3"/>
        <v>133.84957317833982</v>
      </c>
      <c r="CP14" s="133">
        <f t="shared" si="3"/>
        <v>134.51430430472976</v>
      </c>
      <c r="CQ14" s="133">
        <f t="shared" si="3"/>
        <v>134.89478556738496</v>
      </c>
      <c r="CR14" s="133">
        <f t="shared" si="3"/>
        <v>135.06259836593586</v>
      </c>
      <c r="CS14" s="133">
        <f t="shared" si="3"/>
        <v>134.90290000808173</v>
      </c>
      <c r="CT14" s="133">
        <f t="shared" si="3"/>
        <v>134.75981206018417</v>
      </c>
      <c r="CU14" s="133">
        <f t="shared" si="3"/>
        <v>134.58916787155783</v>
      </c>
      <c r="CV14" s="133">
        <f t="shared" si="3"/>
        <v>134.0797847070678</v>
      </c>
      <c r="CW14" s="133">
        <f t="shared" si="3"/>
        <v>130.20877648131736</v>
      </c>
      <c r="CX14" s="133">
        <f t="shared" si="3"/>
        <v>125.49184023887979</v>
      </c>
      <c r="CY14" s="133">
        <f t="shared" si="12"/>
        <v>120.696574556763</v>
      </c>
      <c r="CZ14" s="133">
        <f t="shared" si="12"/>
        <v>118.65782972201764</v>
      </c>
      <c r="DA14" s="136">
        <f t="shared" si="13"/>
        <v>116.92051332317946</v>
      </c>
      <c r="DB14" s="133">
        <f t="shared" si="14"/>
        <v>113.72118483003923</v>
      </c>
      <c r="DC14" s="133">
        <f t="shared" si="14"/>
        <v>110.68181153407158</v>
      </c>
      <c r="DD14" s="133">
        <f t="shared" si="14"/>
        <v>108.26840714116736</v>
      </c>
      <c r="DE14" s="133">
        <f t="shared" si="14"/>
        <v>106.71522905501</v>
      </c>
      <c r="DF14" s="133">
        <f t="shared" si="14"/>
        <v>105.83916256925885</v>
      </c>
      <c r="DG14" s="133">
        <f t="shared" si="14"/>
        <v>105.2628471838559</v>
      </c>
      <c r="DH14" s="133">
        <f t="shared" si="14"/>
        <v>104.92990193649703</v>
      </c>
      <c r="DI14" s="133"/>
      <c r="DJ14" s="133"/>
      <c r="DK14" s="133"/>
      <c r="DL14" s="133"/>
      <c r="DM14" s="133"/>
      <c r="DN14" s="133"/>
      <c r="DO14" s="133"/>
      <c r="DP14" s="133"/>
    </row>
    <row r="15" spans="1:120" s="1" customFormat="1">
      <c r="A15" s="137">
        <v>2</v>
      </c>
      <c r="B15" s="137">
        <v>2</v>
      </c>
      <c r="C15" s="137">
        <v>600</v>
      </c>
      <c r="D15" s="138">
        <v>150.43631716254731</v>
      </c>
      <c r="E15" s="132"/>
      <c r="F15" s="131">
        <f>Zuwachs_Jährliche_Daten_summe!L14</f>
        <v>4.7522693249865959</v>
      </c>
      <c r="G15" s="131">
        <f>Zuwachs_Jährliche_Daten_summe!M14</f>
        <v>4.8663459653461612</v>
      </c>
      <c r="H15" s="110">
        <f>Zuwachs_Jährliche_Daten_summe!N14</f>
        <v>5.3338999999999999</v>
      </c>
      <c r="I15" s="132"/>
      <c r="J15" s="132">
        <v>62758.062846655936</v>
      </c>
      <c r="K15" s="131">
        <v>66547.804865442609</v>
      </c>
      <c r="L15" s="111">
        <v>79662.255044117774</v>
      </c>
      <c r="N15" s="133">
        <f t="shared" si="5"/>
        <v>4.7522693249865959</v>
      </c>
      <c r="O15" s="133">
        <f t="shared" si="0"/>
        <v>4.7522693249865959</v>
      </c>
      <c r="P15" s="133">
        <f t="shared" si="0"/>
        <v>4.7522693249865959</v>
      </c>
      <c r="Q15" s="133">
        <f t="shared" si="0"/>
        <v>4.7522693249865959</v>
      </c>
      <c r="R15" s="133">
        <f t="shared" si="0"/>
        <v>4.7522693249865959</v>
      </c>
      <c r="S15" s="133">
        <f t="shared" si="0"/>
        <v>4.7522693249865959</v>
      </c>
      <c r="T15" s="133">
        <f t="shared" si="0"/>
        <v>4.7522693249865959</v>
      </c>
      <c r="U15" s="133">
        <f t="shared" si="0"/>
        <v>4.7522693249865959</v>
      </c>
      <c r="V15" s="133">
        <f t="shared" si="0"/>
        <v>4.7522693249865959</v>
      </c>
      <c r="W15" s="133">
        <f t="shared" si="0"/>
        <v>4.7522693249865959</v>
      </c>
      <c r="X15" s="7">
        <f t="shared" si="6"/>
        <v>4.790294871773118</v>
      </c>
      <c r="Y15" s="133">
        <f t="shared" si="7"/>
        <v>4.8283204185596391</v>
      </c>
      <c r="Z15" s="133">
        <f t="shared" si="8"/>
        <v>4.8663459653461612</v>
      </c>
      <c r="AA15" s="133">
        <f t="shared" si="1"/>
        <v>4.8663459653461612</v>
      </c>
      <c r="AB15" s="133">
        <f t="shared" si="1"/>
        <v>4.8663459653461612</v>
      </c>
      <c r="AC15" s="133">
        <f t="shared" si="1"/>
        <v>4.8663459653461612</v>
      </c>
      <c r="AD15" s="133">
        <f t="shared" si="1"/>
        <v>4.8663459653461612</v>
      </c>
      <c r="AE15" s="133">
        <f t="shared" si="1"/>
        <v>4.8663459653461612</v>
      </c>
      <c r="AF15" s="133">
        <f t="shared" si="1"/>
        <v>4.8663459653461612</v>
      </c>
      <c r="AG15" s="133">
        <f t="shared" si="1"/>
        <v>4.8663459653461612</v>
      </c>
      <c r="AH15" s="133">
        <f t="shared" si="9"/>
        <v>5.0221973102307738</v>
      </c>
      <c r="AI15" s="133">
        <f t="shared" si="10"/>
        <v>5.1780486551153873</v>
      </c>
      <c r="AJ15" s="133">
        <f t="shared" si="11"/>
        <v>5.3338999999999999</v>
      </c>
      <c r="AK15" s="133">
        <f t="shared" si="11"/>
        <v>5.3338999999999999</v>
      </c>
      <c r="AL15" s="133">
        <f t="shared" si="11"/>
        <v>5.3338999999999999</v>
      </c>
      <c r="AM15" s="133">
        <f t="shared" si="11"/>
        <v>5.3338999999999999</v>
      </c>
      <c r="AN15" s="133">
        <f t="shared" si="11"/>
        <v>5.3338999999999999</v>
      </c>
      <c r="AO15" s="133"/>
      <c r="AP15" s="133"/>
      <c r="AQ15" s="133"/>
      <c r="AR15" s="133"/>
      <c r="AS15" s="133"/>
      <c r="AT15" s="133"/>
      <c r="AU15" s="133"/>
      <c r="AV15" s="133"/>
      <c r="AW15" s="134"/>
      <c r="AX15" s="133">
        <f>jährl_Abgänge_LF12_Kalib_stratu!D139</f>
        <v>3.1773886624796281</v>
      </c>
      <c r="AY15" s="133">
        <f>jährl_Abgänge_LF12_Kalib_stratu!E139</f>
        <v>3.2837868735148494</v>
      </c>
      <c r="AZ15" s="133">
        <f>jährl_Abgänge_LF12_Kalib_stratu!F139</f>
        <v>3.3909618171794427</v>
      </c>
      <c r="BA15" s="133">
        <f>jährl_Abgänge_LF12_Kalib_stratu!G139</f>
        <v>3.4109748188330711</v>
      </c>
      <c r="BB15" s="133">
        <f>jährl_Abgänge_LF12_Kalib_stratu!H139</f>
        <v>3.5337673474751909</v>
      </c>
      <c r="BC15" s="133">
        <f>jährl_Abgänge_LF12_Kalib_stratu!I139</f>
        <v>3.3847115468024764</v>
      </c>
      <c r="BD15" s="133">
        <f>jährl_Abgänge_LF12_Kalib_stratu!J139</f>
        <v>3.3740739507142981</v>
      </c>
      <c r="BE15" s="133">
        <f>jährl_Abgänge_LF12_Kalib_stratu!K139</f>
        <v>3.2840902846981979</v>
      </c>
      <c r="BF15" s="133">
        <f>jährl_Abgänge_LF12_Kalib_stratu!L139</f>
        <v>3.3673544043737533</v>
      </c>
      <c r="BG15" s="133">
        <f>jährl_Abgänge_LF12_Kalib_stratu!M139</f>
        <v>3.3652143441605396</v>
      </c>
      <c r="BH15" s="135">
        <f>jährl_Abgänge_LFI23_stratu!D96</f>
        <v>3.611448459283221</v>
      </c>
      <c r="BI15" s="135">
        <f>jährl_Abgänge_LFI23_stratu!E96</f>
        <v>3.7099092485788172</v>
      </c>
      <c r="BJ15" s="135">
        <f>jährl_Abgänge_LFI23_stratu!F96</f>
        <v>3.8334065856721811</v>
      </c>
      <c r="BK15" s="135">
        <f>jährl_Abgänge_LFI23_stratu!G96</f>
        <v>3.9878426225156405</v>
      </c>
      <c r="BL15" s="135">
        <f>jährl_Abgänge_LFI23_stratu!H96</f>
        <v>4.7622988565327304</v>
      </c>
      <c r="BM15" s="135">
        <f>jährl_Abgänge_LFI23_stratu!I96</f>
        <v>4.6908650768370057</v>
      </c>
      <c r="BN15" s="135">
        <f>jährl_Abgänge_LFI23_stratu!J96</f>
        <v>4.3766209198298451</v>
      </c>
      <c r="BO15" s="135">
        <f>jährl_Abgänge_LFI23_stratu!K96</f>
        <v>3.4763718270106603</v>
      </c>
      <c r="BP15" s="135">
        <f>jährl_Abgänge_LFI23_stratu!L96</f>
        <v>3.3060164228412448</v>
      </c>
      <c r="BQ15" s="135">
        <f>jährl_Abgänge_LFI23_stratu!M96</f>
        <v>3.5676756080004308</v>
      </c>
      <c r="BR15" s="133">
        <f>jährl_Abgänge_LFI34a_stratu!D96</f>
        <v>3.6445752623650165</v>
      </c>
      <c r="BS15" s="133">
        <f>jährl_Abgänge_LFI34a_stratu!E96</f>
        <v>4.0118070878414667</v>
      </c>
      <c r="BT15" s="133">
        <f>jährl_Abgänge_LFI34a_stratu!F96</f>
        <v>4.237792202808869</v>
      </c>
      <c r="BU15" s="133">
        <f>jährl_Abgänge_LFI34a_stratu!G96</f>
        <v>4.2653748310904422</v>
      </c>
      <c r="BV15" s="133">
        <f>jährl_Abgänge_LFI34a_stratu!H96</f>
        <v>4.3126181002285318</v>
      </c>
      <c r="BW15" s="133">
        <f>jährl_Abgänge_LFI34a_stratu!I96</f>
        <v>4.3406938481726982</v>
      </c>
      <c r="BX15" s="133">
        <f>jährl_Abgänge_LFI34a_stratu!J96</f>
        <v>4.3764049326811447</v>
      </c>
      <c r="BY15" s="133"/>
      <c r="BZ15" s="133"/>
      <c r="CA15" s="133"/>
      <c r="CB15" s="133"/>
      <c r="CC15" s="133"/>
      <c r="CD15" s="133"/>
      <c r="CE15" s="133"/>
      <c r="CF15" s="133"/>
      <c r="CG15" s="133"/>
      <c r="CH15" s="133">
        <f t="shared" si="3"/>
        <v>128.55769093425815</v>
      </c>
      <c r="CI15" s="133">
        <f t="shared" si="3"/>
        <v>130.13257159676513</v>
      </c>
      <c r="CJ15" s="133">
        <f t="shared" si="3"/>
        <v>131.60105404823688</v>
      </c>
      <c r="CK15" s="133">
        <f t="shared" si="3"/>
        <v>132.96236155604404</v>
      </c>
      <c r="CL15" s="133">
        <f t="shared" si="3"/>
        <v>134.30365606219758</v>
      </c>
      <c r="CM15" s="133">
        <f t="shared" si="3"/>
        <v>135.52215803970898</v>
      </c>
      <c r="CN15" s="133">
        <f t="shared" si="3"/>
        <v>136.88971581789312</v>
      </c>
      <c r="CO15" s="133">
        <f t="shared" si="3"/>
        <v>138.26791119216543</v>
      </c>
      <c r="CP15" s="133">
        <f t="shared" si="3"/>
        <v>139.73609023245382</v>
      </c>
      <c r="CQ15" s="133">
        <f t="shared" si="3"/>
        <v>141.12100515306668</v>
      </c>
      <c r="CR15" s="133">
        <f t="shared" si="3"/>
        <v>142.50806013389274</v>
      </c>
      <c r="CS15" s="133">
        <f t="shared" si="3"/>
        <v>143.68690654638263</v>
      </c>
      <c r="CT15" s="133">
        <f t="shared" si="3"/>
        <v>144.80531771636345</v>
      </c>
      <c r="CU15" s="133">
        <f t="shared" si="3"/>
        <v>145.83825709603744</v>
      </c>
      <c r="CV15" s="133">
        <f t="shared" si="3"/>
        <v>146.71676043886796</v>
      </c>
      <c r="CW15" s="133">
        <f t="shared" si="3"/>
        <v>146.8208075476814</v>
      </c>
      <c r="CX15" s="133">
        <f t="shared" si="3"/>
        <v>146.99628843619055</v>
      </c>
      <c r="CY15" s="133">
        <f t="shared" si="12"/>
        <v>147.48601348170689</v>
      </c>
      <c r="CZ15" s="133">
        <f t="shared" si="12"/>
        <v>148.87598762004239</v>
      </c>
      <c r="DA15" s="136">
        <f t="shared" si="13"/>
        <v>150.43631716254731</v>
      </c>
      <c r="DB15" s="133">
        <f t="shared" si="14"/>
        <v>151.81393921041308</v>
      </c>
      <c r="DC15" s="133">
        <f t="shared" si="14"/>
        <v>152.980180777687</v>
      </c>
      <c r="DD15" s="133">
        <f t="shared" si="14"/>
        <v>154.07628857487813</v>
      </c>
      <c r="DE15" s="133">
        <f t="shared" si="14"/>
        <v>155.14481374378769</v>
      </c>
      <c r="DF15" s="133">
        <f t="shared" si="14"/>
        <v>156.16609564355917</v>
      </c>
      <c r="DG15" s="133">
        <f t="shared" si="14"/>
        <v>157.15930179538648</v>
      </c>
      <c r="DH15" s="133">
        <f t="shared" si="14"/>
        <v>158.11679686270534</v>
      </c>
      <c r="DI15" s="133"/>
      <c r="DJ15" s="133"/>
      <c r="DK15" s="133"/>
      <c r="DL15" s="133"/>
      <c r="DM15" s="133"/>
      <c r="DN15" s="133"/>
      <c r="DO15" s="133"/>
      <c r="DP15" s="133"/>
    </row>
    <row r="16" spans="1:120">
      <c r="A16" s="48">
        <v>2</v>
      </c>
      <c r="B16" s="48">
        <v>1</v>
      </c>
      <c r="C16" s="48">
        <v>1200</v>
      </c>
      <c r="D16" s="114">
        <v>151.27489092053469</v>
      </c>
      <c r="E16" s="110"/>
      <c r="F16" s="110">
        <f>Zuwachs_Jährliche_Daten_summe!L15</f>
        <v>5.2853863506549281</v>
      </c>
      <c r="G16" s="110">
        <f>Zuwachs_Jährliche_Daten_summe!M15</f>
        <v>4.8536468278944733</v>
      </c>
      <c r="H16" s="110">
        <f>Zuwachs_Jährliche_Daten_summe!N15</f>
        <v>5.1363000000000003</v>
      </c>
      <c r="I16" s="110"/>
      <c r="J16" s="110">
        <v>55762.053455976682</v>
      </c>
      <c r="K16" s="112">
        <v>53996.811102967411</v>
      </c>
      <c r="L16" s="111">
        <v>45109.716246281314</v>
      </c>
      <c r="N16" s="7">
        <f t="shared" si="5"/>
        <v>5.2853863506549281</v>
      </c>
      <c r="O16" s="7">
        <f t="shared" si="0"/>
        <v>5.2853863506549281</v>
      </c>
      <c r="P16" s="7">
        <f t="shared" si="0"/>
        <v>5.2853863506549281</v>
      </c>
      <c r="Q16" s="7">
        <f t="shared" si="0"/>
        <v>5.2853863506549281</v>
      </c>
      <c r="R16" s="7">
        <f t="shared" si="0"/>
        <v>5.2853863506549281</v>
      </c>
      <c r="S16" s="7">
        <f t="shared" si="0"/>
        <v>5.2853863506549281</v>
      </c>
      <c r="T16" s="7">
        <f t="shared" si="0"/>
        <v>5.2853863506549281</v>
      </c>
      <c r="U16" s="7">
        <f t="shared" si="0"/>
        <v>5.2853863506549281</v>
      </c>
      <c r="V16" s="7">
        <f t="shared" si="0"/>
        <v>5.2853863506549281</v>
      </c>
      <c r="W16" s="7">
        <f t="shared" si="0"/>
        <v>5.2853863506549281</v>
      </c>
      <c r="X16" s="7">
        <f t="shared" si="6"/>
        <v>5.1414731764014432</v>
      </c>
      <c r="Y16" s="7">
        <f t="shared" si="7"/>
        <v>4.9975600021479574</v>
      </c>
      <c r="Z16" s="7">
        <f t="shared" si="8"/>
        <v>4.8536468278944733</v>
      </c>
      <c r="AA16" s="7">
        <f t="shared" si="1"/>
        <v>4.8536468278944733</v>
      </c>
      <c r="AB16" s="7">
        <f t="shared" si="1"/>
        <v>4.8536468278944733</v>
      </c>
      <c r="AC16" s="7">
        <f t="shared" si="1"/>
        <v>4.8536468278944733</v>
      </c>
      <c r="AD16" s="7">
        <f t="shared" si="1"/>
        <v>4.8536468278944733</v>
      </c>
      <c r="AE16" s="7">
        <f t="shared" si="1"/>
        <v>4.8536468278944733</v>
      </c>
      <c r="AF16" s="7">
        <f t="shared" si="1"/>
        <v>4.8536468278944733</v>
      </c>
      <c r="AG16" s="7">
        <f t="shared" si="1"/>
        <v>4.8536468278944733</v>
      </c>
      <c r="AH16" s="7">
        <f t="shared" si="9"/>
        <v>4.9478645519296487</v>
      </c>
      <c r="AI16" s="7">
        <f t="shared" si="10"/>
        <v>5.0420822759648249</v>
      </c>
      <c r="AJ16" s="7">
        <f t="shared" si="11"/>
        <v>5.1363000000000003</v>
      </c>
      <c r="AK16" s="7">
        <f t="shared" si="11"/>
        <v>5.1363000000000003</v>
      </c>
      <c r="AL16" s="7">
        <f t="shared" si="11"/>
        <v>5.1363000000000003</v>
      </c>
      <c r="AM16" s="7">
        <f t="shared" si="11"/>
        <v>5.1363000000000003</v>
      </c>
      <c r="AN16" s="7">
        <f t="shared" si="11"/>
        <v>5.1363000000000003</v>
      </c>
      <c r="AO16" s="7"/>
      <c r="AP16" s="7"/>
      <c r="AQ16" s="7"/>
      <c r="AR16" s="7"/>
      <c r="AS16" s="7"/>
      <c r="AT16" s="7"/>
      <c r="AU16" s="7"/>
      <c r="AV16" s="7"/>
      <c r="AW16" s="111"/>
      <c r="AX16" s="7">
        <f>jährl_Abgänge_LF12_Kalib_stratu!D140</f>
        <v>4.6618276073167841</v>
      </c>
      <c r="AY16" s="7">
        <f>jährl_Abgänge_LF12_Kalib_stratu!E140</f>
        <v>4.4319796783073562</v>
      </c>
      <c r="AZ16" s="7">
        <f>jährl_Abgänge_LF12_Kalib_stratu!F140</f>
        <v>4.5113485002506764</v>
      </c>
      <c r="BA16" s="7">
        <f>jährl_Abgänge_LF12_Kalib_stratu!G140</f>
        <v>4.3709871564828902</v>
      </c>
      <c r="BB16" s="7">
        <f>jährl_Abgänge_LF12_Kalib_stratu!H140</f>
        <v>5.0687400135662353</v>
      </c>
      <c r="BC16" s="7">
        <f>jährl_Abgänge_LF12_Kalib_stratu!I140</f>
        <v>4.8825543473761392</v>
      </c>
      <c r="BD16" s="7">
        <f>jährl_Abgänge_LF12_Kalib_stratu!J140</f>
        <v>4.8099081795108347</v>
      </c>
      <c r="BE16" s="7">
        <f>jährl_Abgänge_LF12_Kalib_stratu!K140</f>
        <v>4.1300188572945205</v>
      </c>
      <c r="BF16" s="7">
        <f>jährl_Abgänge_LF12_Kalib_stratu!L140</f>
        <v>4.4353422118528396</v>
      </c>
      <c r="BG16" s="7">
        <f>jährl_Abgänge_LF12_Kalib_stratu!M140</f>
        <v>4.6637773217801843</v>
      </c>
      <c r="BH16" s="105">
        <f>jährl_Abgänge_LFI23_stratu!D97</f>
        <v>5.2467838947377903</v>
      </c>
      <c r="BI16" s="105">
        <f>jährl_Abgänge_LFI23_stratu!E97</f>
        <v>5.1144693966888788</v>
      </c>
      <c r="BJ16" s="105">
        <f>jährl_Abgänge_LFI23_stratu!F97</f>
        <v>5.0328541226723322</v>
      </c>
      <c r="BK16" s="105">
        <f>jährl_Abgänge_LFI23_stratu!G97</f>
        <v>5.4216950911251924</v>
      </c>
      <c r="BL16" s="105">
        <f>jährl_Abgänge_LFI23_stratu!H97</f>
        <v>9.2805292895313691</v>
      </c>
      <c r="BM16" s="105">
        <f>jährl_Abgänge_LFI23_stratu!I97</f>
        <v>10.251576298253449</v>
      </c>
      <c r="BN16" s="105">
        <f>jährl_Abgänge_LFI23_stratu!J97</f>
        <v>10.341491239708246</v>
      </c>
      <c r="BO16" s="105">
        <f>jährl_Abgänge_LFI23_stratu!K97</f>
        <v>7.1772606308169031</v>
      </c>
      <c r="BP16" s="105">
        <f>jährl_Abgänge_LFI23_stratu!L97</f>
        <v>6.8312487063298333</v>
      </c>
      <c r="BQ16" s="105">
        <f>jährl_Abgänge_LFI23_stratu!M97</f>
        <v>7.4002575149683638</v>
      </c>
      <c r="BR16" s="7">
        <f>jährl_Abgänge_LFI34a_stratu!D97</f>
        <v>8.6278183778840116</v>
      </c>
      <c r="BS16" s="7">
        <f>jährl_Abgänge_LFI34a_stratu!E97</f>
        <v>8.3265696967558362</v>
      </c>
      <c r="BT16" s="7">
        <f>jährl_Abgänge_LFI34a_stratu!F97</f>
        <v>7.4758609931650195</v>
      </c>
      <c r="BU16" s="7">
        <f>jährl_Abgänge_LFI34a_stratu!G97</f>
        <v>6.4615990522537681</v>
      </c>
      <c r="BV16" s="7">
        <f>jährl_Abgänge_LFI34a_stratu!H97</f>
        <v>5.663241084524695</v>
      </c>
      <c r="BW16" s="7">
        <f>jährl_Abgänge_LFI34a_stratu!I97</f>
        <v>5.3098153284824381</v>
      </c>
      <c r="BX16" s="7">
        <f>jährl_Abgänge_LFI34a_stratu!J97</f>
        <v>5.0228663400169316</v>
      </c>
      <c r="BY16" s="7"/>
      <c r="BZ16" s="7"/>
      <c r="CA16" s="7"/>
      <c r="CB16" s="7"/>
      <c r="CC16" s="7"/>
      <c r="CD16" s="7"/>
      <c r="CE16" s="7"/>
      <c r="CF16" s="7"/>
      <c r="CG16" s="7"/>
      <c r="CH16" s="7">
        <f t="shared" si="3"/>
        <v>164.97085898377713</v>
      </c>
      <c r="CI16" s="7">
        <f t="shared" si="3"/>
        <v>165.59441772711529</v>
      </c>
      <c r="CJ16" s="7">
        <f t="shared" si="3"/>
        <v>166.44782439946286</v>
      </c>
      <c r="CK16" s="7">
        <f t="shared" si="3"/>
        <v>167.22186224986712</v>
      </c>
      <c r="CL16" s="7">
        <f t="shared" si="3"/>
        <v>168.13626144403915</v>
      </c>
      <c r="CM16" s="7">
        <f t="shared" si="3"/>
        <v>168.35290778112784</v>
      </c>
      <c r="CN16" s="7">
        <f t="shared" si="3"/>
        <v>168.75573978440664</v>
      </c>
      <c r="CO16" s="7">
        <f t="shared" si="3"/>
        <v>169.23121795555073</v>
      </c>
      <c r="CP16" s="7">
        <f t="shared" si="3"/>
        <v>170.38658544891115</v>
      </c>
      <c r="CQ16" s="7">
        <f t="shared" si="3"/>
        <v>171.23662958771325</v>
      </c>
      <c r="CR16" s="7">
        <f t="shared" si="3"/>
        <v>171.85823861658801</v>
      </c>
      <c r="CS16" s="7">
        <f t="shared" si="3"/>
        <v>171.75292789825164</v>
      </c>
      <c r="CT16" s="7">
        <f t="shared" si="3"/>
        <v>171.63601850371072</v>
      </c>
      <c r="CU16" s="7">
        <f t="shared" si="3"/>
        <v>171.45681120893286</v>
      </c>
      <c r="CV16" s="7">
        <f t="shared" si="3"/>
        <v>170.88876294570213</v>
      </c>
      <c r="CW16" s="7">
        <f t="shared" si="3"/>
        <v>166.46188048406523</v>
      </c>
      <c r="CX16" s="7">
        <f t="shared" si="3"/>
        <v>161.06395101370626</v>
      </c>
      <c r="CY16" s="7">
        <f t="shared" si="12"/>
        <v>155.57610660189249</v>
      </c>
      <c r="CZ16" s="7">
        <f t="shared" si="12"/>
        <v>153.25249279897005</v>
      </c>
      <c r="DA16" s="113">
        <f t="shared" si="13"/>
        <v>151.27489092053469</v>
      </c>
      <c r="DB16" s="7">
        <f t="shared" si="14"/>
        <v>147.59493709458033</v>
      </c>
      <c r="DC16" s="7">
        <f t="shared" si="14"/>
        <v>144.31044967378932</v>
      </c>
      <c r="DD16" s="7">
        <f t="shared" si="14"/>
        <v>141.97088868062431</v>
      </c>
      <c r="DE16" s="7">
        <f t="shared" si="14"/>
        <v>140.64558962837054</v>
      </c>
      <c r="DF16" s="7">
        <f t="shared" si="14"/>
        <v>140.11864854384586</v>
      </c>
      <c r="DG16" s="7">
        <f t="shared" si="14"/>
        <v>139.94513321536343</v>
      </c>
      <c r="DH16" s="7">
        <f t="shared" si="14"/>
        <v>140.05856687534651</v>
      </c>
      <c r="DI16" s="7"/>
      <c r="DJ16" s="7"/>
      <c r="DK16" s="7"/>
      <c r="DL16" s="7"/>
      <c r="DM16" s="7"/>
      <c r="DN16" s="7"/>
      <c r="DO16" s="7"/>
      <c r="DP16" s="7"/>
    </row>
    <row r="17" spans="1:120">
      <c r="A17" s="49">
        <v>2</v>
      </c>
      <c r="B17" s="49">
        <v>2</v>
      </c>
      <c r="C17" s="49">
        <v>1200</v>
      </c>
      <c r="D17" s="115">
        <v>146.07395001013452</v>
      </c>
      <c r="E17" s="112"/>
      <c r="F17" s="110">
        <f>Zuwachs_Jährliche_Daten_summe!L16</f>
        <v>3.9816512916040372</v>
      </c>
      <c r="G17" s="110">
        <f>Zuwachs_Jährliche_Daten_summe!M16</f>
        <v>4.2746455584121872</v>
      </c>
      <c r="H17" s="110">
        <f>Zuwachs_Jährliche_Daten_summe!N16</f>
        <v>4.1961000000000004</v>
      </c>
      <c r="I17" s="112"/>
      <c r="J17" s="112">
        <v>37377.946544023318</v>
      </c>
      <c r="K17" s="110">
        <v>39742.188897032596</v>
      </c>
      <c r="L17" s="111">
        <v>48707.283753718679</v>
      </c>
      <c r="N17" s="7">
        <f t="shared" si="5"/>
        <v>3.9816512916040372</v>
      </c>
      <c r="O17" s="7">
        <f t="shared" si="0"/>
        <v>3.9816512916040372</v>
      </c>
      <c r="P17" s="7">
        <f t="shared" si="0"/>
        <v>3.9816512916040372</v>
      </c>
      <c r="Q17" s="7">
        <f t="shared" si="0"/>
        <v>3.9816512916040372</v>
      </c>
      <c r="R17" s="7">
        <f t="shared" si="0"/>
        <v>3.9816512916040372</v>
      </c>
      <c r="S17" s="7">
        <f t="shared" si="0"/>
        <v>3.9816512916040372</v>
      </c>
      <c r="T17" s="7">
        <f t="shared" si="0"/>
        <v>3.9816512916040372</v>
      </c>
      <c r="U17" s="7">
        <f t="shared" si="0"/>
        <v>3.9816512916040372</v>
      </c>
      <c r="V17" s="7">
        <f t="shared" si="0"/>
        <v>3.9816512916040372</v>
      </c>
      <c r="W17" s="7">
        <f t="shared" si="0"/>
        <v>3.9816512916040372</v>
      </c>
      <c r="X17" s="7">
        <f t="shared" si="6"/>
        <v>4.0793160472067536</v>
      </c>
      <c r="Y17" s="7">
        <f t="shared" si="7"/>
        <v>4.1769808028094699</v>
      </c>
      <c r="Z17" s="7">
        <f t="shared" si="8"/>
        <v>4.2746455584121872</v>
      </c>
      <c r="AA17" s="7">
        <f t="shared" si="1"/>
        <v>4.2746455584121872</v>
      </c>
      <c r="AB17" s="7">
        <f t="shared" si="1"/>
        <v>4.2746455584121872</v>
      </c>
      <c r="AC17" s="7">
        <f t="shared" si="1"/>
        <v>4.2746455584121872</v>
      </c>
      <c r="AD17" s="7">
        <f t="shared" si="1"/>
        <v>4.2746455584121872</v>
      </c>
      <c r="AE17" s="7">
        <f t="shared" si="1"/>
        <v>4.2746455584121872</v>
      </c>
      <c r="AF17" s="7">
        <f t="shared" si="1"/>
        <v>4.2746455584121872</v>
      </c>
      <c r="AG17" s="7">
        <f t="shared" si="1"/>
        <v>4.2746455584121872</v>
      </c>
      <c r="AH17" s="7">
        <f t="shared" si="9"/>
        <v>4.2484637056081249</v>
      </c>
      <c r="AI17" s="7">
        <f t="shared" si="10"/>
        <v>4.2222818528040627</v>
      </c>
      <c r="AJ17" s="7">
        <f t="shared" si="11"/>
        <v>4.1961000000000004</v>
      </c>
      <c r="AK17" s="7">
        <f t="shared" si="11"/>
        <v>4.1961000000000004</v>
      </c>
      <c r="AL17" s="7">
        <f t="shared" si="11"/>
        <v>4.1961000000000004</v>
      </c>
      <c r="AM17" s="7">
        <f t="shared" si="11"/>
        <v>4.1961000000000004</v>
      </c>
      <c r="AN17" s="7">
        <f t="shared" si="11"/>
        <v>4.1961000000000004</v>
      </c>
      <c r="AO17" s="7"/>
      <c r="AP17" s="7"/>
      <c r="AQ17" s="7"/>
      <c r="AR17" s="7"/>
      <c r="AS17" s="7"/>
      <c r="AT17" s="7"/>
      <c r="AU17" s="7"/>
      <c r="AV17" s="7"/>
      <c r="AW17" s="111"/>
      <c r="AX17" s="7">
        <f>jährl_Abgänge_LF12_Kalib_stratu!D141</f>
        <v>2.5113224811406307</v>
      </c>
      <c r="AY17" s="7">
        <f>jährl_Abgänge_LF12_Kalib_stratu!E141</f>
        <v>2.5954167634930378</v>
      </c>
      <c r="AZ17" s="7">
        <f>jährl_Abgänge_LF12_Kalib_stratu!F141</f>
        <v>2.6801249544103642</v>
      </c>
      <c r="BA17" s="7">
        <f>jährl_Abgänge_LF12_Kalib_stratu!G141</f>
        <v>2.6959426922783654</v>
      </c>
      <c r="BB17" s="7">
        <f>jährl_Abgänge_LF12_Kalib_stratu!H141</f>
        <v>2.7929946020231458</v>
      </c>
      <c r="BC17" s="7">
        <f>jährl_Abgänge_LF12_Kalib_stratu!I141</f>
        <v>2.675184908927029</v>
      </c>
      <c r="BD17" s="7">
        <f>jährl_Abgänge_LF12_Kalib_stratu!J141</f>
        <v>2.666777239284031</v>
      </c>
      <c r="BE17" s="7">
        <f>jährl_Abgänge_LF12_Kalib_stratu!K141</f>
        <v>2.5956565715262094</v>
      </c>
      <c r="BF17" s="7">
        <f>jährl_Abgänge_LF12_Kalib_stratu!L141</f>
        <v>2.6614662907093898</v>
      </c>
      <c r="BG17" s="7">
        <f>jährl_Abgänge_LF12_Kalib_stratu!M141</f>
        <v>2.6597748447154199</v>
      </c>
      <c r="BH17" s="105">
        <f>jährl_Abgänge_LFI23_stratu!D98</f>
        <v>2.5603329616772941</v>
      </c>
      <c r="BI17" s="105">
        <f>jährl_Abgänge_LFI23_stratu!E98</f>
        <v>2.6301366449108934</v>
      </c>
      <c r="BJ17" s="105">
        <f>jährl_Abgänge_LFI23_stratu!F98</f>
        <v>2.7176899649719166</v>
      </c>
      <c r="BK17" s="105">
        <f>jährl_Abgänge_LFI23_stratu!G98</f>
        <v>2.8271772468919236</v>
      </c>
      <c r="BL17" s="105">
        <f>jährl_Abgänge_LFI23_stratu!H98</f>
        <v>3.3762272598399043</v>
      </c>
      <c r="BM17" s="105">
        <f>jährl_Abgänge_LFI23_stratu!I98</f>
        <v>3.3255843494414385</v>
      </c>
      <c r="BN17" s="105">
        <f>jährl_Abgänge_LFI23_stratu!J98</f>
        <v>3.1028012522240931</v>
      </c>
      <c r="BO17" s="105">
        <f>jährl_Abgänge_LFI23_stratu!K98</f>
        <v>2.4645705112757614</v>
      </c>
      <c r="BP17" s="105">
        <f>jährl_Abgänge_LFI23_stratu!L98</f>
        <v>2.3437972089810417</v>
      </c>
      <c r="BQ17" s="105">
        <f>jährl_Abgänge_LFI23_stratu!M98</f>
        <v>2.5293002402555489</v>
      </c>
      <c r="BR17" s="7">
        <f>jährl_Abgänge_LFI34a_stratu!D98</f>
        <v>2.8828051713778287</v>
      </c>
      <c r="BS17" s="7">
        <f>jährl_Abgänge_LFI34a_stratu!E98</f>
        <v>3.173280118214584</v>
      </c>
      <c r="BT17" s="7">
        <f>jährl_Abgänge_LFI34a_stratu!F98</f>
        <v>3.3520310044453412</v>
      </c>
      <c r="BU17" s="7">
        <f>jährl_Abgänge_LFI34a_stratu!G98</f>
        <v>3.3738484557877264</v>
      </c>
      <c r="BV17" s="7">
        <f>jährl_Abgänge_LFI34a_stratu!H98</f>
        <v>3.4112171834939291</v>
      </c>
      <c r="BW17" s="7">
        <f>jährl_Abgänge_LFI34a_stratu!I98</f>
        <v>3.4334246852018846</v>
      </c>
      <c r="BX17" s="7">
        <f>jährl_Abgänge_LFI34a_stratu!J98</f>
        <v>3.4616716252937887</v>
      </c>
      <c r="BY17" s="7"/>
      <c r="BZ17" s="7"/>
      <c r="CA17" s="7"/>
      <c r="CB17" s="7"/>
      <c r="CC17" s="7"/>
      <c r="CD17" s="7"/>
      <c r="CE17" s="7"/>
      <c r="CF17" s="7"/>
      <c r="CG17" s="7"/>
      <c r="CH17" s="7">
        <f t="shared" si="3"/>
        <v>119.96160008391455</v>
      </c>
      <c r="CI17" s="7">
        <f t="shared" si="3"/>
        <v>121.43192889437796</v>
      </c>
      <c r="CJ17" s="7">
        <f t="shared" si="3"/>
        <v>122.81816342248896</v>
      </c>
      <c r="CK17" s="7">
        <f t="shared" si="3"/>
        <v>124.11968975968264</v>
      </c>
      <c r="CL17" s="7">
        <f t="shared" si="3"/>
        <v>125.40539835900832</v>
      </c>
      <c r="CM17" s="7">
        <f t="shared" si="3"/>
        <v>126.59405504858921</v>
      </c>
      <c r="CN17" s="7">
        <f t="shared" si="3"/>
        <v>127.90052143126623</v>
      </c>
      <c r="CO17" s="7">
        <f t="shared" si="3"/>
        <v>129.21539548358624</v>
      </c>
      <c r="CP17" s="7">
        <f t="shared" si="3"/>
        <v>130.60139020366407</v>
      </c>
      <c r="CQ17" s="7">
        <f t="shared" si="3"/>
        <v>131.92157520455871</v>
      </c>
      <c r="CR17" s="7">
        <f t="shared" si="3"/>
        <v>133.24345165144732</v>
      </c>
      <c r="CS17" s="7">
        <f t="shared" si="3"/>
        <v>134.76243473697679</v>
      </c>
      <c r="CT17" s="7">
        <f t="shared" si="3"/>
        <v>136.30927889487538</v>
      </c>
      <c r="CU17" s="7">
        <f t="shared" si="3"/>
        <v>137.86623448831563</v>
      </c>
      <c r="CV17" s="7">
        <f t="shared" si="3"/>
        <v>139.31370279983588</v>
      </c>
      <c r="CW17" s="7">
        <f t="shared" si="3"/>
        <v>140.21212109840815</v>
      </c>
      <c r="CX17" s="7">
        <f t="shared" si="3"/>
        <v>141.16118230737888</v>
      </c>
      <c r="CY17" s="7">
        <f t="shared" si="12"/>
        <v>142.33302661356697</v>
      </c>
      <c r="CZ17" s="7">
        <f t="shared" si="12"/>
        <v>144.14310166070339</v>
      </c>
      <c r="DA17" s="113">
        <f t="shared" si="13"/>
        <v>146.07395001013452</v>
      </c>
      <c r="DB17" s="7">
        <f t="shared" si="14"/>
        <v>147.4396085443648</v>
      </c>
      <c r="DC17" s="7">
        <f t="shared" si="14"/>
        <v>148.48861027895427</v>
      </c>
      <c r="DD17" s="7">
        <f t="shared" si="14"/>
        <v>149.33267927450893</v>
      </c>
      <c r="DE17" s="7">
        <f t="shared" si="14"/>
        <v>150.1549308187212</v>
      </c>
      <c r="DF17" s="7">
        <f t="shared" si="14"/>
        <v>150.93981363522727</v>
      </c>
      <c r="DG17" s="7">
        <f t="shared" si="14"/>
        <v>151.70248895002538</v>
      </c>
      <c r="DH17" s="7">
        <f t="shared" si="14"/>
        <v>152.43691732473161</v>
      </c>
      <c r="DI17" s="7"/>
      <c r="DJ17" s="7"/>
      <c r="DK17" s="7"/>
      <c r="DL17" s="7"/>
      <c r="DM17" s="7"/>
      <c r="DN17" s="7"/>
      <c r="DO17" s="7"/>
      <c r="DP17" s="7"/>
    </row>
    <row r="18" spans="1:120" s="1" customFormat="1">
      <c r="A18" s="129">
        <v>2</v>
      </c>
      <c r="B18" s="129">
        <v>1</v>
      </c>
      <c r="C18" s="129">
        <v>1800</v>
      </c>
      <c r="D18" s="130">
        <v>174.91322792132664</v>
      </c>
      <c r="E18" s="131"/>
      <c r="F18" s="131">
        <f>Zuwachs_Jährliche_Daten_summe!L17</f>
        <v>2.4002838796760511</v>
      </c>
      <c r="G18" s="131">
        <f>Zuwachs_Jährliche_Daten_summe!M17</f>
        <v>1.4936367142306208</v>
      </c>
      <c r="H18" s="110">
        <f>Zuwachs_Jährliche_Daten_summe!N17</f>
        <v>5.1363000000000003</v>
      </c>
      <c r="I18" s="131"/>
      <c r="J18" s="131">
        <v>2335.2413824350283</v>
      </c>
      <c r="K18" s="132">
        <v>2332.4758950429587</v>
      </c>
      <c r="L18" s="111">
        <v>2522.8031428274403</v>
      </c>
      <c r="N18" s="133">
        <f t="shared" si="5"/>
        <v>2.4002838796760511</v>
      </c>
      <c r="O18" s="133">
        <f t="shared" si="0"/>
        <v>2.4002838796760511</v>
      </c>
      <c r="P18" s="133">
        <f t="shared" si="0"/>
        <v>2.4002838796760511</v>
      </c>
      <c r="Q18" s="133">
        <f t="shared" si="0"/>
        <v>2.4002838796760511</v>
      </c>
      <c r="R18" s="133">
        <f t="shared" si="0"/>
        <v>2.4002838796760511</v>
      </c>
      <c r="S18" s="133">
        <f t="shared" si="0"/>
        <v>2.4002838796760511</v>
      </c>
      <c r="T18" s="133">
        <f t="shared" si="0"/>
        <v>2.4002838796760511</v>
      </c>
      <c r="U18" s="133">
        <f t="shared" si="0"/>
        <v>2.4002838796760511</v>
      </c>
      <c r="V18" s="133">
        <f t="shared" si="0"/>
        <v>2.4002838796760511</v>
      </c>
      <c r="W18" s="133">
        <f t="shared" si="0"/>
        <v>2.4002838796760511</v>
      </c>
      <c r="X18" s="7">
        <f t="shared" si="6"/>
        <v>2.0980681578609075</v>
      </c>
      <c r="Y18" s="133">
        <f t="shared" si="7"/>
        <v>1.7958524360457642</v>
      </c>
      <c r="Z18" s="133">
        <f t="shared" si="8"/>
        <v>1.4936367142306208</v>
      </c>
      <c r="AA18" s="133">
        <f t="shared" si="1"/>
        <v>1.4936367142306208</v>
      </c>
      <c r="AB18" s="133">
        <f t="shared" si="1"/>
        <v>1.4936367142306208</v>
      </c>
      <c r="AC18" s="133">
        <f t="shared" si="1"/>
        <v>1.4936367142306208</v>
      </c>
      <c r="AD18" s="133">
        <f t="shared" si="1"/>
        <v>1.4936367142306208</v>
      </c>
      <c r="AE18" s="133">
        <f t="shared" si="1"/>
        <v>1.4936367142306208</v>
      </c>
      <c r="AF18" s="133">
        <f t="shared" si="1"/>
        <v>1.4936367142306208</v>
      </c>
      <c r="AG18" s="133">
        <f t="shared" si="1"/>
        <v>1.4936367142306208</v>
      </c>
      <c r="AH18" s="133">
        <f t="shared" si="9"/>
        <v>2.7078578094870807</v>
      </c>
      <c r="AI18" s="133">
        <f t="shared" si="10"/>
        <v>3.9220789047435409</v>
      </c>
      <c r="AJ18" s="133">
        <f t="shared" si="11"/>
        <v>5.1363000000000003</v>
      </c>
      <c r="AK18" s="133">
        <f t="shared" si="11"/>
        <v>5.1363000000000003</v>
      </c>
      <c r="AL18" s="133">
        <f t="shared" si="11"/>
        <v>5.1363000000000003</v>
      </c>
      <c r="AM18" s="133">
        <f t="shared" si="11"/>
        <v>5.1363000000000003</v>
      </c>
      <c r="AN18" s="133">
        <f t="shared" si="11"/>
        <v>5.1363000000000003</v>
      </c>
      <c r="AO18" s="133"/>
      <c r="AP18" s="133"/>
      <c r="AQ18" s="133"/>
      <c r="AR18" s="133"/>
      <c r="AS18" s="133"/>
      <c r="AT18" s="133"/>
      <c r="AU18" s="133"/>
      <c r="AV18" s="133"/>
      <c r="AW18" s="134"/>
      <c r="AX18" s="133">
        <f>jährl_Abgänge_LF12_Kalib_stratu!D142</f>
        <v>1.4175208038011005</v>
      </c>
      <c r="AY18" s="133">
        <f>jährl_Abgänge_LF12_Kalib_stratu!E142</f>
        <v>1.3476309990880102</v>
      </c>
      <c r="AZ18" s="133">
        <f>jährl_Abgänge_LF12_Kalib_stratu!F142</f>
        <v>1.3717646577632605</v>
      </c>
      <c r="BA18" s="133">
        <f>jährl_Abgänge_LF12_Kalib_stratu!G142</f>
        <v>1.3290850175877984</v>
      </c>
      <c r="BB18" s="133">
        <f>jährl_Abgänge_LF12_Kalib_stratu!H142</f>
        <v>1.5412505616922025</v>
      </c>
      <c r="BC18" s="133">
        <f>jährl_Abgänge_LF12_Kalib_stratu!I142</f>
        <v>1.4846371307751518</v>
      </c>
      <c r="BD18" s="133">
        <f>jährl_Abgänge_LF12_Kalib_stratu!J142</f>
        <v>1.4625476279149705</v>
      </c>
      <c r="BE18" s="133">
        <f>jährl_Abgänge_LF12_Kalib_stratu!K142</f>
        <v>1.2558138445783178</v>
      </c>
      <c r="BF18" s="133">
        <f>jährl_Abgänge_LF12_Kalib_stratu!L142</f>
        <v>1.3486534438576796</v>
      </c>
      <c r="BG18" s="133">
        <f>jährl_Abgänge_LF12_Kalib_stratu!M142</f>
        <v>1.4181136530109264</v>
      </c>
      <c r="BH18" s="135">
        <f>jährl_Abgänge_LFI23_stratu!D99</f>
        <v>1.6039199014742458</v>
      </c>
      <c r="BI18" s="135">
        <f>jährl_Abgänge_LFI23_stratu!E99</f>
        <v>1.5634719125858394</v>
      </c>
      <c r="BJ18" s="135">
        <f>jährl_Abgänge_LFI23_stratu!F99</f>
        <v>1.5385224645266762</v>
      </c>
      <c r="BK18" s="135">
        <f>jährl_Abgänge_LFI23_stratu!G99</f>
        <v>1.6573895229613806</v>
      </c>
      <c r="BL18" s="135">
        <f>jährl_Abgänge_LFI23_stratu!H99</f>
        <v>2.8370190048465678</v>
      </c>
      <c r="BM18" s="135">
        <f>jährl_Abgänge_LFI23_stratu!I99</f>
        <v>3.1338640157719153</v>
      </c>
      <c r="BN18" s="135">
        <f>jährl_Abgänge_LFI23_stratu!J99</f>
        <v>3.1613506374686624</v>
      </c>
      <c r="BO18" s="135">
        <f>jährl_Abgänge_LFI23_stratu!K99</f>
        <v>2.1940585689798331</v>
      </c>
      <c r="BP18" s="135">
        <f>jährl_Abgänge_LFI23_stratu!L99</f>
        <v>2.0882841702307586</v>
      </c>
      <c r="BQ18" s="135">
        <f>jährl_Abgänge_LFI23_stratu!M99</f>
        <v>2.26222778418536</v>
      </c>
      <c r="BR18" s="133">
        <f>jährl_Abgänge_LFI34a_stratu!D99</f>
        <v>1.0973355714665198</v>
      </c>
      <c r="BS18" s="133">
        <f>jährl_Abgänge_LFI34a_stratu!E99</f>
        <v>1.0590210313150157</v>
      </c>
      <c r="BT18" s="133">
        <f>jährl_Abgänge_LFI34a_stratu!F99</f>
        <v>0.95082300482441684</v>
      </c>
      <c r="BU18" s="133">
        <f>jährl_Abgänge_LFI34a_stratu!G99</f>
        <v>0.82182333679714992</v>
      </c>
      <c r="BV18" s="133">
        <f>jährl_Abgänge_LFI34a_stratu!H99</f>
        <v>0.72028357803281562</v>
      </c>
      <c r="BW18" s="133">
        <f>jährl_Abgänge_LFI34a_stratu!I99</f>
        <v>0.67533285735332782</v>
      </c>
      <c r="BX18" s="133">
        <f>jährl_Abgänge_LFI34a_stratu!J99</f>
        <v>0.63883703437139328</v>
      </c>
      <c r="BY18" s="133"/>
      <c r="BZ18" s="133"/>
      <c r="CA18" s="133"/>
      <c r="CB18" s="133"/>
      <c r="CC18" s="133"/>
      <c r="CD18" s="133"/>
      <c r="CE18" s="133"/>
      <c r="CF18" s="133"/>
      <c r="CG18" s="133"/>
      <c r="CH18" s="133">
        <f t="shared" si="3"/>
        <v>170.31590946996047</v>
      </c>
      <c r="CI18" s="133">
        <f t="shared" si="3"/>
        <v>171.29867254583542</v>
      </c>
      <c r="CJ18" s="133">
        <f t="shared" si="3"/>
        <v>172.35132542642344</v>
      </c>
      <c r="CK18" s="133">
        <f t="shared" si="3"/>
        <v>173.37984464833622</v>
      </c>
      <c r="CL18" s="133">
        <f t="shared" si="3"/>
        <v>174.45104351042446</v>
      </c>
      <c r="CM18" s="133">
        <f t="shared" si="3"/>
        <v>175.31007682840828</v>
      </c>
      <c r="CN18" s="133">
        <f t="shared" si="3"/>
        <v>176.22572357730917</v>
      </c>
      <c r="CO18" s="133">
        <f t="shared" si="3"/>
        <v>177.16345982907023</v>
      </c>
      <c r="CP18" s="133">
        <f t="shared" si="3"/>
        <v>178.30792986416796</v>
      </c>
      <c r="CQ18" s="133">
        <f t="shared" si="3"/>
        <v>179.35956029998633</v>
      </c>
      <c r="CR18" s="133">
        <f t="shared" si="3"/>
        <v>180.34173052665145</v>
      </c>
      <c r="CS18" s="133">
        <f t="shared" si="3"/>
        <v>180.83587878303808</v>
      </c>
      <c r="CT18" s="133">
        <f t="shared" si="3"/>
        <v>181.06825930649802</v>
      </c>
      <c r="CU18" s="133">
        <f t="shared" si="3"/>
        <v>181.02337355620199</v>
      </c>
      <c r="CV18" s="133">
        <f t="shared" si="3"/>
        <v>180.85962074747124</v>
      </c>
      <c r="CW18" s="133">
        <f t="shared" si="3"/>
        <v>179.51623845685529</v>
      </c>
      <c r="CX18" s="133">
        <f t="shared" si="3"/>
        <v>177.87601115531402</v>
      </c>
      <c r="CY18" s="133">
        <f t="shared" si="12"/>
        <v>176.20829723207598</v>
      </c>
      <c r="CZ18" s="133">
        <f t="shared" si="12"/>
        <v>175.50787537732677</v>
      </c>
      <c r="DA18" s="136">
        <f t="shared" si="13"/>
        <v>174.91322792132664</v>
      </c>
      <c r="DB18" s="133">
        <f t="shared" si="14"/>
        <v>176.5237501593472</v>
      </c>
      <c r="DC18" s="133">
        <f t="shared" si="14"/>
        <v>179.38680803277572</v>
      </c>
      <c r="DD18" s="133">
        <f t="shared" si="14"/>
        <v>183.5722850279513</v>
      </c>
      <c r="DE18" s="133">
        <f t="shared" si="14"/>
        <v>187.88676169115416</v>
      </c>
      <c r="DF18" s="133">
        <f t="shared" si="14"/>
        <v>192.30277811312135</v>
      </c>
      <c r="DG18" s="133">
        <f t="shared" si="14"/>
        <v>196.76374525576801</v>
      </c>
      <c r="DH18" s="133">
        <f t="shared" si="14"/>
        <v>201.26120822139663</v>
      </c>
      <c r="DI18" s="133"/>
      <c r="DJ18" s="133"/>
      <c r="DK18" s="133"/>
      <c r="DL18" s="133"/>
      <c r="DM18" s="133"/>
      <c r="DN18" s="133"/>
      <c r="DO18" s="133"/>
      <c r="DP18" s="133"/>
    </row>
    <row r="19" spans="1:120" s="1" customFormat="1">
      <c r="A19" s="137">
        <v>2</v>
      </c>
      <c r="B19" s="137">
        <v>2</v>
      </c>
      <c r="C19" s="137">
        <v>1800</v>
      </c>
      <c r="D19" s="138">
        <v>37.473582722715001</v>
      </c>
      <c r="E19" s="132"/>
      <c r="F19" s="131">
        <f>Zuwachs_Jährliche_Daten_summe!L18</f>
        <v>0.79622853837254148</v>
      </c>
      <c r="G19" s="131">
        <f>Zuwachs_Jährliche_Daten_summe!M18</f>
        <v>1.0667180871577324</v>
      </c>
      <c r="H19" s="110">
        <f>Zuwachs_Jährliche_Daten_summe!N18</f>
        <v>4.1961000000000004</v>
      </c>
      <c r="I19" s="132"/>
      <c r="J19" s="132">
        <v>257.75861756497153</v>
      </c>
      <c r="K19" s="131">
        <v>260.52410495704106</v>
      </c>
      <c r="L19" s="111">
        <v>104.19685717255987</v>
      </c>
      <c r="N19" s="133">
        <f t="shared" si="5"/>
        <v>0.79622853837254148</v>
      </c>
      <c r="O19" s="133">
        <f t="shared" si="0"/>
        <v>0.79622853837254148</v>
      </c>
      <c r="P19" s="133">
        <f t="shared" si="0"/>
        <v>0.79622853837254148</v>
      </c>
      <c r="Q19" s="133">
        <f t="shared" si="0"/>
        <v>0.79622853837254148</v>
      </c>
      <c r="R19" s="133">
        <f t="shared" si="0"/>
        <v>0.79622853837254148</v>
      </c>
      <c r="S19" s="133">
        <f t="shared" si="0"/>
        <v>0.79622853837254148</v>
      </c>
      <c r="T19" s="133">
        <f t="shared" si="0"/>
        <v>0.79622853837254148</v>
      </c>
      <c r="U19" s="133">
        <f t="shared" si="0"/>
        <v>0.79622853837254148</v>
      </c>
      <c r="V19" s="133">
        <f t="shared" si="0"/>
        <v>0.79622853837254148</v>
      </c>
      <c r="W19" s="133">
        <f t="shared" si="0"/>
        <v>0.79622853837254148</v>
      </c>
      <c r="X19" s="7">
        <f t="shared" si="6"/>
        <v>0.88639172130093835</v>
      </c>
      <c r="Y19" s="133">
        <f t="shared" si="7"/>
        <v>0.97655490422933544</v>
      </c>
      <c r="Z19" s="133">
        <f t="shared" si="8"/>
        <v>1.0667180871577324</v>
      </c>
      <c r="AA19" s="133">
        <f t="shared" si="1"/>
        <v>1.0667180871577324</v>
      </c>
      <c r="AB19" s="133">
        <f t="shared" si="1"/>
        <v>1.0667180871577324</v>
      </c>
      <c r="AC19" s="133">
        <f t="shared" si="1"/>
        <v>1.0667180871577324</v>
      </c>
      <c r="AD19" s="133">
        <f t="shared" si="1"/>
        <v>1.0667180871577324</v>
      </c>
      <c r="AE19" s="133">
        <f t="shared" si="1"/>
        <v>1.0667180871577324</v>
      </c>
      <c r="AF19" s="133">
        <f t="shared" si="1"/>
        <v>1.0667180871577324</v>
      </c>
      <c r="AG19" s="133">
        <f t="shared" si="1"/>
        <v>1.0667180871577324</v>
      </c>
      <c r="AH19" s="133">
        <f t="shared" si="9"/>
        <v>2.1098453914384883</v>
      </c>
      <c r="AI19" s="133">
        <f t="shared" si="10"/>
        <v>3.1529726957192445</v>
      </c>
      <c r="AJ19" s="133">
        <f t="shared" si="11"/>
        <v>4.1961000000000004</v>
      </c>
      <c r="AK19" s="133">
        <f t="shared" si="11"/>
        <v>4.1961000000000004</v>
      </c>
      <c r="AL19" s="133">
        <f t="shared" si="11"/>
        <v>4.1961000000000004</v>
      </c>
      <c r="AM19" s="133">
        <f t="shared" si="11"/>
        <v>4.1961000000000004</v>
      </c>
      <c r="AN19" s="133">
        <f t="shared" si="11"/>
        <v>4.1961000000000004</v>
      </c>
      <c r="AO19" s="133"/>
      <c r="AP19" s="133"/>
      <c r="AQ19" s="133"/>
      <c r="AR19" s="133"/>
      <c r="AS19" s="133"/>
      <c r="AT19" s="133"/>
      <c r="AU19" s="133"/>
      <c r="AV19" s="133"/>
      <c r="AW19" s="134"/>
      <c r="AX19" s="133">
        <f>jährl_Abgänge_LF12_Kalib_stratu!D143</f>
        <v>0.15456367185458686</v>
      </c>
      <c r="AY19" s="133">
        <f>jährl_Abgänge_LF12_Kalib_stratu!E143</f>
        <v>0.15973939944830501</v>
      </c>
      <c r="AZ19" s="133">
        <f>jährl_Abgänge_LF12_Kalib_stratu!F143</f>
        <v>0.16495291110308646</v>
      </c>
      <c r="BA19" s="133">
        <f>jährl_Abgänge_LF12_Kalib_stratu!G143</f>
        <v>0.16592644105141915</v>
      </c>
      <c r="BB19" s="133">
        <f>jährl_Abgänge_LF12_Kalib_stratu!H143</f>
        <v>0.17189966816315191</v>
      </c>
      <c r="BC19" s="133">
        <f>jährl_Abgänge_LF12_Kalib_stratu!I143</f>
        <v>0.16464886748671817</v>
      </c>
      <c r="BD19" s="133">
        <f>jährl_Abgänge_LF12_Kalib_stratu!J143</f>
        <v>0.16413140296293793</v>
      </c>
      <c r="BE19" s="133">
        <f>jährl_Abgänge_LF12_Kalib_stratu!K143</f>
        <v>0.15975415884715785</v>
      </c>
      <c r="BF19" s="133">
        <f>jährl_Abgänge_LF12_Kalib_stratu!L143</f>
        <v>0.16380453147634391</v>
      </c>
      <c r="BG19" s="133">
        <f>jährl_Abgänge_LF12_Kalib_stratu!M143</f>
        <v>0.16370042851643529</v>
      </c>
      <c r="BH19" s="135">
        <f>jährl_Abgänge_LFI23_stratu!D100</f>
        <v>0.36481736157135897</v>
      </c>
      <c r="BI19" s="135">
        <f>jährl_Abgänge_LFI23_stratu!E100</f>
        <v>0.3747635661964645</v>
      </c>
      <c r="BJ19" s="135">
        <f>jährl_Abgänge_LFI23_stratu!F100</f>
        <v>0.38723888550046248</v>
      </c>
      <c r="BK19" s="135">
        <f>jährl_Abgänge_LFI23_stratu!G100</f>
        <v>0.4028395366319894</v>
      </c>
      <c r="BL19" s="135">
        <f>jährl_Abgänge_LFI23_stratu!H100</f>
        <v>0.48107271180588662</v>
      </c>
      <c r="BM19" s="135">
        <f>jährl_Abgänge_LFI23_stratu!I100</f>
        <v>0.47385669215906706</v>
      </c>
      <c r="BN19" s="135">
        <f>jährl_Abgänge_LFI23_stratu!J100</f>
        <v>0.44211271864232432</v>
      </c>
      <c r="BO19" s="135">
        <f>jährl_Abgänge_LFI23_stratu!K100</f>
        <v>0.35117233765610678</v>
      </c>
      <c r="BP19" s="135">
        <f>jährl_Abgänge_LFI23_stratu!L100</f>
        <v>0.33396356123877874</v>
      </c>
      <c r="BQ19" s="135">
        <f>jährl_Abgänge_LFI23_stratu!M100</f>
        <v>0.36039556342208889</v>
      </c>
      <c r="BR19" s="133">
        <f>jährl_Abgänge_LFI34a_stratu!D100</f>
        <v>0</v>
      </c>
      <c r="BS19" s="133">
        <f>jährl_Abgänge_LFI34a_stratu!E100</f>
        <v>0</v>
      </c>
      <c r="BT19" s="133">
        <f>jährl_Abgänge_LFI34a_stratu!F100</f>
        <v>0</v>
      </c>
      <c r="BU19" s="133">
        <f>jährl_Abgänge_LFI34a_stratu!G100</f>
        <v>0</v>
      </c>
      <c r="BV19" s="133">
        <f>jährl_Abgänge_LFI34a_stratu!H100</f>
        <v>0</v>
      </c>
      <c r="BW19" s="133">
        <f>jährl_Abgänge_LFI34a_stratu!I100</f>
        <v>0</v>
      </c>
      <c r="BX19" s="133">
        <f>jährl_Abgänge_LFI34a_stratu!J100</f>
        <v>0</v>
      </c>
      <c r="BY19" s="133"/>
      <c r="BZ19" s="133"/>
      <c r="CA19" s="133"/>
      <c r="CB19" s="133"/>
      <c r="CC19" s="133"/>
      <c r="CD19" s="133"/>
      <c r="CE19" s="133"/>
      <c r="CF19" s="133"/>
      <c r="CG19" s="133"/>
      <c r="CH19" s="133">
        <f t="shared" si="3"/>
        <v>25.426282955667769</v>
      </c>
      <c r="CI19" s="133">
        <f t="shared" si="3"/>
        <v>26.067947822185726</v>
      </c>
      <c r="CJ19" s="133">
        <f t="shared" si="3"/>
        <v>26.704436961109963</v>
      </c>
      <c r="CK19" s="133">
        <f t="shared" si="3"/>
        <v>27.335712588379419</v>
      </c>
      <c r="CL19" s="133">
        <f t="shared" si="3"/>
        <v>27.966014685700543</v>
      </c>
      <c r="CM19" s="133">
        <f t="shared" si="3"/>
        <v>28.590343555909932</v>
      </c>
      <c r="CN19" s="133">
        <f t="shared" si="3"/>
        <v>29.221923226795756</v>
      </c>
      <c r="CO19" s="133">
        <f t="shared" si="3"/>
        <v>29.854020362205361</v>
      </c>
      <c r="CP19" s="133">
        <f t="shared" si="3"/>
        <v>30.490494741730746</v>
      </c>
      <c r="CQ19" s="133">
        <f t="shared" si="3"/>
        <v>31.122918748626944</v>
      </c>
      <c r="CR19" s="133">
        <f t="shared" si="3"/>
        <v>31.755446858483051</v>
      </c>
      <c r="CS19" s="133">
        <f t="shared" si="3"/>
        <v>32.277021218212631</v>
      </c>
      <c r="CT19" s="133">
        <f t="shared" si="3"/>
        <v>32.878812556245499</v>
      </c>
      <c r="CU19" s="133">
        <f t="shared" si="3"/>
        <v>33.558291757902765</v>
      </c>
      <c r="CV19" s="133">
        <f t="shared" si="3"/>
        <v>34.22217030842851</v>
      </c>
      <c r="CW19" s="133">
        <f t="shared" si="3"/>
        <v>34.807815683780355</v>
      </c>
      <c r="CX19" s="133">
        <f t="shared" si="3"/>
        <v>35.400677078779019</v>
      </c>
      <c r="CY19" s="133">
        <f t="shared" si="12"/>
        <v>36.025282447294423</v>
      </c>
      <c r="CZ19" s="133">
        <f t="shared" si="12"/>
        <v>36.740828196796045</v>
      </c>
      <c r="DA19" s="136">
        <f t="shared" si="13"/>
        <v>37.473582722715001</v>
      </c>
      <c r="DB19" s="133">
        <f t="shared" si="14"/>
        <v>39.583428114153492</v>
      </c>
      <c r="DC19" s="133">
        <f t="shared" si="14"/>
        <v>42.736400809872734</v>
      </c>
      <c r="DD19" s="133">
        <f t="shared" si="14"/>
        <v>46.932500809872735</v>
      </c>
      <c r="DE19" s="133">
        <f t="shared" si="14"/>
        <v>51.128600809872736</v>
      </c>
      <c r="DF19" s="133">
        <f t="shared" si="14"/>
        <v>55.324700809872738</v>
      </c>
      <c r="DG19" s="133">
        <f t="shared" si="14"/>
        <v>59.520800809872739</v>
      </c>
      <c r="DH19" s="133">
        <f t="shared" si="14"/>
        <v>63.71690080987274</v>
      </c>
      <c r="DI19" s="133"/>
      <c r="DJ19" s="133"/>
      <c r="DK19" s="133"/>
      <c r="DL19" s="133"/>
      <c r="DM19" s="133"/>
      <c r="DN19" s="133"/>
      <c r="DO19" s="133"/>
      <c r="DP19" s="133"/>
    </row>
    <row r="20" spans="1:120">
      <c r="A20" s="48">
        <v>3</v>
      </c>
      <c r="B20" s="48">
        <v>1</v>
      </c>
      <c r="C20" s="48">
        <v>600</v>
      </c>
      <c r="D20" s="114">
        <v>112.55888139404159</v>
      </c>
      <c r="E20" s="110"/>
      <c r="F20" s="146">
        <f>Zuwachs_Jährliche_Daten_summe!L19</f>
        <v>3.2692343762809126</v>
      </c>
      <c r="G20" s="146">
        <f>Zuwachs_Jährliche_Daten_summe!M19</f>
        <v>3.0087127599775156</v>
      </c>
      <c r="H20" s="110">
        <f>Zuwachs_Jährliche_Daten_summe!N19</f>
        <v>4.9238</v>
      </c>
      <c r="I20" s="110"/>
      <c r="J20" s="110">
        <v>2928.7177554641166</v>
      </c>
      <c r="K20" s="112">
        <v>2829.2219893625893</v>
      </c>
      <c r="L20" s="111">
        <v>1893.2127209741277</v>
      </c>
      <c r="N20" s="7">
        <f t="shared" si="5"/>
        <v>3.2692343762809126</v>
      </c>
      <c r="O20" s="7">
        <f t="shared" si="0"/>
        <v>3.2692343762809126</v>
      </c>
      <c r="P20" s="7">
        <f t="shared" si="0"/>
        <v>3.2692343762809126</v>
      </c>
      <c r="Q20" s="7">
        <f t="shared" si="0"/>
        <v>3.2692343762809126</v>
      </c>
      <c r="R20" s="7">
        <f t="shared" si="0"/>
        <v>3.2692343762809126</v>
      </c>
      <c r="S20" s="7">
        <f t="shared" si="0"/>
        <v>3.2692343762809126</v>
      </c>
      <c r="T20" s="7">
        <f t="shared" si="0"/>
        <v>3.2692343762809126</v>
      </c>
      <c r="U20" s="7">
        <f t="shared" si="0"/>
        <v>3.2692343762809126</v>
      </c>
      <c r="V20" s="7">
        <f t="shared" si="0"/>
        <v>3.2692343762809126</v>
      </c>
      <c r="W20" s="7">
        <f t="shared" si="0"/>
        <v>3.2692343762809126</v>
      </c>
      <c r="X20" s="7">
        <f t="shared" si="6"/>
        <v>3.1823938375131138</v>
      </c>
      <c r="Y20" s="7">
        <f t="shared" si="7"/>
        <v>3.095553298745314</v>
      </c>
      <c r="Z20" s="7">
        <f t="shared" si="8"/>
        <v>3.0087127599775156</v>
      </c>
      <c r="AA20" s="7">
        <f t="shared" si="1"/>
        <v>3.0087127599775156</v>
      </c>
      <c r="AB20" s="7">
        <f t="shared" si="1"/>
        <v>3.0087127599775156</v>
      </c>
      <c r="AC20" s="7">
        <f t="shared" si="1"/>
        <v>3.0087127599775156</v>
      </c>
      <c r="AD20" s="7">
        <f t="shared" si="1"/>
        <v>3.0087127599775156</v>
      </c>
      <c r="AE20" s="7">
        <f t="shared" si="1"/>
        <v>3.0087127599775156</v>
      </c>
      <c r="AF20" s="7">
        <f t="shared" si="1"/>
        <v>3.0087127599775156</v>
      </c>
      <c r="AG20" s="7">
        <f t="shared" si="1"/>
        <v>3.0087127599775156</v>
      </c>
      <c r="AH20" s="7">
        <f t="shared" si="9"/>
        <v>3.6470751733183437</v>
      </c>
      <c r="AI20" s="7">
        <f t="shared" si="10"/>
        <v>4.2854375866591718</v>
      </c>
      <c r="AJ20" s="7">
        <f t="shared" si="11"/>
        <v>4.9238</v>
      </c>
      <c r="AK20" s="7">
        <f t="shared" si="11"/>
        <v>4.9238</v>
      </c>
      <c r="AL20" s="7">
        <f t="shared" si="11"/>
        <v>4.9238</v>
      </c>
      <c r="AM20" s="7">
        <f t="shared" si="11"/>
        <v>4.9238</v>
      </c>
      <c r="AN20" s="7">
        <f t="shared" si="11"/>
        <v>4.9238</v>
      </c>
      <c r="AO20" s="7"/>
      <c r="AP20" s="7"/>
      <c r="AQ20" s="7"/>
      <c r="AR20" s="7"/>
      <c r="AS20" s="7"/>
      <c r="AT20" s="7"/>
      <c r="AU20" s="7"/>
      <c r="AV20" s="7"/>
      <c r="AW20" s="111"/>
      <c r="AX20" s="7">
        <f>jährl_Abgänge_LF12_Kalib_stratu!D144</f>
        <v>1.5819686188977464</v>
      </c>
      <c r="AY20" s="7">
        <f>jährl_Abgänge_LF12_Kalib_stratu!E144</f>
        <v>1.8161693081353218</v>
      </c>
      <c r="AZ20" s="7">
        <f>jährl_Abgänge_LF12_Kalib_stratu!F144</f>
        <v>1.9706620232952505</v>
      </c>
      <c r="BA20" s="7">
        <f>jährl_Abgänge_LF12_Kalib_stratu!G144</f>
        <v>1.9627878755306205</v>
      </c>
      <c r="BB20" s="7">
        <f>jährl_Abgänge_LF12_Kalib_stratu!H144</f>
        <v>2.1863760104480794</v>
      </c>
      <c r="BC20" s="7">
        <f>jährl_Abgänge_LF12_Kalib_stratu!I144</f>
        <v>2.1954526068244808</v>
      </c>
      <c r="BD20" s="7">
        <f>jährl_Abgänge_LF12_Kalib_stratu!J144</f>
        <v>2.1925175734519748</v>
      </c>
      <c r="BE20" s="7">
        <f>jährl_Abgänge_LF12_Kalib_stratu!K144</f>
        <v>1.7674451828779674</v>
      </c>
      <c r="BF20" s="7">
        <f>jährl_Abgänge_LF12_Kalib_stratu!L144</f>
        <v>1.7073968654742853</v>
      </c>
      <c r="BG20" s="7">
        <f>jährl_Abgänge_LF12_Kalib_stratu!M144</f>
        <v>1.7364068835545006</v>
      </c>
      <c r="BH20" s="105">
        <f>jährl_Abgänge_LFI23_stratu!D101</f>
        <v>2.0465931980688996</v>
      </c>
      <c r="BI20" s="105">
        <f>jährl_Abgänge_LFI23_stratu!E101</f>
        <v>1.9954808185219424</v>
      </c>
      <c r="BJ20" s="105">
        <f>jährl_Abgänge_LFI23_stratu!F101</f>
        <v>2.0531611007032886</v>
      </c>
      <c r="BK20" s="105">
        <f>jährl_Abgänge_LFI23_stratu!G101</f>
        <v>2.2090079556019635</v>
      </c>
      <c r="BL20" s="105">
        <f>jährl_Abgänge_LFI23_stratu!H101</f>
        <v>3.5862329017952534</v>
      </c>
      <c r="BM20" s="105">
        <f>jährl_Abgänge_LFI23_stratu!I101</f>
        <v>4.1750035137315189</v>
      </c>
      <c r="BN20" s="105">
        <f>jährl_Abgänge_LFI23_stratu!J101</f>
        <v>4.4201240361015461</v>
      </c>
      <c r="BO20" s="105">
        <f>jährl_Abgänge_LFI23_stratu!K101</f>
        <v>3.458513983629949</v>
      </c>
      <c r="BP20" s="105">
        <f>jährl_Abgänge_LFI23_stratu!L101</f>
        <v>3.1292954517760996</v>
      </c>
      <c r="BQ20" s="105">
        <f>jährl_Abgänge_LFI23_stratu!M101</f>
        <v>3.0558731558649241</v>
      </c>
      <c r="BR20" s="7">
        <f>jährl_Abgänge_LFI34a_stratu!D101</f>
        <v>2.0167655242634566</v>
      </c>
      <c r="BS20" s="7">
        <f>jährl_Abgänge_LFI34a_stratu!E101</f>
        <v>2.0323718879084951</v>
      </c>
      <c r="BT20" s="7">
        <f>jährl_Abgänge_LFI34a_stratu!F101</f>
        <v>2.0370413129048495</v>
      </c>
      <c r="BU20" s="7">
        <f>jährl_Abgänge_LFI34a_stratu!G101</f>
        <v>1.889031471869167</v>
      </c>
      <c r="BV20" s="7">
        <f>jährl_Abgänge_LFI34a_stratu!H101</f>
        <v>1.7946647404484275</v>
      </c>
      <c r="BW20" s="7">
        <f>jährl_Abgänge_LFI34a_stratu!I101</f>
        <v>1.7726424204037692</v>
      </c>
      <c r="BX20" s="7">
        <f>jährl_Abgänge_LFI34a_stratu!J101</f>
        <v>1.7393850340171246</v>
      </c>
      <c r="BY20" s="7"/>
      <c r="BZ20" s="7"/>
      <c r="CA20" s="7"/>
      <c r="CB20" s="7"/>
      <c r="CC20" s="7"/>
      <c r="CD20" s="7"/>
      <c r="CE20" s="7"/>
      <c r="CF20" s="7"/>
      <c r="CG20" s="7"/>
      <c r="CH20" s="7">
        <f t="shared" si="3"/>
        <v>98.718197083552184</v>
      </c>
      <c r="CI20" s="7">
        <f t="shared" si="3"/>
        <v>100.40546284093534</v>
      </c>
      <c r="CJ20" s="7">
        <f t="shared" si="3"/>
        <v>101.85852790908093</v>
      </c>
      <c r="CK20" s="7">
        <f t="shared" si="3"/>
        <v>103.15710026206659</v>
      </c>
      <c r="CL20" s="7">
        <f t="shared" si="3"/>
        <v>104.46354676281688</v>
      </c>
      <c r="CM20" s="7">
        <f t="shared" si="3"/>
        <v>105.5464051286497</v>
      </c>
      <c r="CN20" s="7">
        <f t="shared" si="3"/>
        <v>106.62018689810613</v>
      </c>
      <c r="CO20" s="7">
        <f t="shared" si="3"/>
        <v>107.69690370093505</v>
      </c>
      <c r="CP20" s="7">
        <f t="shared" si="3"/>
        <v>109.198692894338</v>
      </c>
      <c r="CQ20" s="7">
        <f t="shared" si="3"/>
        <v>110.76053040514462</v>
      </c>
      <c r="CR20" s="7">
        <f t="shared" si="3"/>
        <v>112.29335789787103</v>
      </c>
      <c r="CS20" s="7">
        <f t="shared" si="3"/>
        <v>113.42915853731525</v>
      </c>
      <c r="CT20" s="7">
        <f t="shared" si="3"/>
        <v>114.52923101753862</v>
      </c>
      <c r="CU20" s="7">
        <f t="shared" si="3"/>
        <v>115.48478267681284</v>
      </c>
      <c r="CV20" s="7">
        <f t="shared" si="3"/>
        <v>116.28448748118839</v>
      </c>
      <c r="CW20" s="7">
        <f t="shared" si="3"/>
        <v>115.70696733937065</v>
      </c>
      <c r="CX20" s="7">
        <f t="shared" si="3"/>
        <v>114.54067658561664</v>
      </c>
      <c r="CY20" s="7">
        <f t="shared" si="12"/>
        <v>113.12926530949261</v>
      </c>
      <c r="CZ20" s="7">
        <f t="shared" si="12"/>
        <v>112.67946408584018</v>
      </c>
      <c r="DA20" s="113">
        <f t="shared" si="13"/>
        <v>112.55888139404159</v>
      </c>
      <c r="DB20" s="7">
        <f t="shared" si="14"/>
        <v>114.18919104309647</v>
      </c>
      <c r="DC20" s="7">
        <f t="shared" si="14"/>
        <v>116.44225674184715</v>
      </c>
      <c r="DD20" s="7">
        <f t="shared" si="14"/>
        <v>119.3290154289423</v>
      </c>
      <c r="DE20" s="7">
        <f t="shared" si="14"/>
        <v>122.36378395707314</v>
      </c>
      <c r="DF20" s="7">
        <f t="shared" si="14"/>
        <v>125.49291921662471</v>
      </c>
      <c r="DG20" s="7">
        <f t="shared" si="14"/>
        <v>128.64407679622093</v>
      </c>
      <c r="DH20" s="7">
        <f t="shared" si="14"/>
        <v>131.82849176220381</v>
      </c>
      <c r="DI20" s="7"/>
      <c r="DJ20" s="7"/>
      <c r="DK20" s="7"/>
      <c r="DL20" s="7"/>
      <c r="DM20" s="7"/>
      <c r="DN20" s="7"/>
      <c r="DO20" s="7"/>
      <c r="DP20" s="7"/>
    </row>
    <row r="21" spans="1:120">
      <c r="A21" s="49">
        <v>3</v>
      </c>
      <c r="B21" s="49">
        <v>2</v>
      </c>
      <c r="C21" s="49">
        <v>600</v>
      </c>
      <c r="D21" s="115">
        <v>203.93465430016863</v>
      </c>
      <c r="E21" s="112"/>
      <c r="F21" s="146">
        <f>Zuwachs_Jährliche_Daten_summe!L20</f>
        <v>5.8444805574532035</v>
      </c>
      <c r="G21" s="146">
        <f>Zuwachs_Jährliche_Daten_summe!M20</f>
        <v>5.4571388420460929</v>
      </c>
      <c r="H21" s="110">
        <f>Zuwachs_Jährliche_Daten_summe!N20</f>
        <v>2.9129999999999998</v>
      </c>
      <c r="I21" s="112"/>
      <c r="J21" s="112">
        <v>4390.2822445358834</v>
      </c>
      <c r="K21" s="110">
        <v>4286.7780106374112</v>
      </c>
      <c r="L21" s="111">
        <v>5339.7872790258725</v>
      </c>
      <c r="N21" s="7">
        <f t="shared" si="5"/>
        <v>5.8444805574532035</v>
      </c>
      <c r="O21" s="7">
        <f t="shared" si="0"/>
        <v>5.8444805574532035</v>
      </c>
      <c r="P21" s="7">
        <f t="shared" si="0"/>
        <v>5.8444805574532035</v>
      </c>
      <c r="Q21" s="7">
        <f t="shared" si="0"/>
        <v>5.8444805574532035</v>
      </c>
      <c r="R21" s="7">
        <f t="shared" si="0"/>
        <v>5.8444805574532035</v>
      </c>
      <c r="S21" s="7">
        <f t="shared" si="0"/>
        <v>5.8444805574532035</v>
      </c>
      <c r="T21" s="7">
        <f t="shared" si="0"/>
        <v>5.8444805574532035</v>
      </c>
      <c r="U21" s="7">
        <f t="shared" si="0"/>
        <v>5.8444805574532035</v>
      </c>
      <c r="V21" s="7">
        <f t="shared" si="0"/>
        <v>5.8444805574532035</v>
      </c>
      <c r="W21" s="7">
        <f t="shared" si="0"/>
        <v>5.8444805574532035</v>
      </c>
      <c r="X21" s="7">
        <f t="shared" si="6"/>
        <v>5.7153666523175</v>
      </c>
      <c r="Y21" s="7">
        <f t="shared" si="7"/>
        <v>5.5862527471817964</v>
      </c>
      <c r="Z21" s="7">
        <f t="shared" si="8"/>
        <v>5.4571388420460929</v>
      </c>
      <c r="AA21" s="7">
        <f t="shared" si="1"/>
        <v>5.4571388420460929</v>
      </c>
      <c r="AB21" s="7">
        <f t="shared" si="1"/>
        <v>5.4571388420460929</v>
      </c>
      <c r="AC21" s="7">
        <f t="shared" si="1"/>
        <v>5.4571388420460929</v>
      </c>
      <c r="AD21" s="7">
        <f t="shared" si="1"/>
        <v>5.4571388420460929</v>
      </c>
      <c r="AE21" s="7">
        <f t="shared" si="1"/>
        <v>5.4571388420460929</v>
      </c>
      <c r="AF21" s="7">
        <f t="shared" si="1"/>
        <v>5.4571388420460929</v>
      </c>
      <c r="AG21" s="7">
        <f t="shared" si="1"/>
        <v>5.4571388420460929</v>
      </c>
      <c r="AH21" s="7">
        <f t="shared" si="9"/>
        <v>4.6090925613640623</v>
      </c>
      <c r="AI21" s="7">
        <f t="shared" si="10"/>
        <v>3.7610462806820308</v>
      </c>
      <c r="AJ21" s="7">
        <f t="shared" si="11"/>
        <v>2.9129999999999998</v>
      </c>
      <c r="AK21" s="7">
        <f t="shared" si="11"/>
        <v>2.9129999999999998</v>
      </c>
      <c r="AL21" s="7">
        <f t="shared" si="11"/>
        <v>2.9129999999999998</v>
      </c>
      <c r="AM21" s="7">
        <f t="shared" si="11"/>
        <v>2.9129999999999998</v>
      </c>
      <c r="AN21" s="7">
        <f t="shared" si="11"/>
        <v>2.9129999999999998</v>
      </c>
      <c r="AO21" s="7"/>
      <c r="AP21" s="7"/>
      <c r="AQ21" s="7"/>
      <c r="AR21" s="7"/>
      <c r="AS21" s="7"/>
      <c r="AT21" s="7"/>
      <c r="AU21" s="7"/>
      <c r="AV21" s="7"/>
      <c r="AW21" s="111"/>
      <c r="AX21" s="7">
        <f>jährl_Abgänge_LF12_Kalib_stratu!D145</f>
        <v>3.6738001674428684</v>
      </c>
      <c r="AY21" s="7">
        <f>jährl_Abgänge_LF12_Kalib_stratu!E145</f>
        <v>3.9171949210558519</v>
      </c>
      <c r="AZ21" s="7">
        <f>jährl_Abgänge_LF12_Kalib_stratu!F145</f>
        <v>4.0788647262194697</v>
      </c>
      <c r="BA21" s="7">
        <f>jährl_Abgänge_LF12_Kalib_stratu!G145</f>
        <v>3.9851944253371197</v>
      </c>
      <c r="BB21" s="7">
        <f>jährl_Abgänge_LF12_Kalib_stratu!H145</f>
        <v>3.9021390925383543</v>
      </c>
      <c r="BC21" s="7">
        <f>jährl_Abgänge_LF12_Kalib_stratu!I145</f>
        <v>3.8140432894580636</v>
      </c>
      <c r="BD21" s="7">
        <f>jährl_Abgänge_LF12_Kalib_stratu!J145</f>
        <v>3.7495758619354129</v>
      </c>
      <c r="BE21" s="7">
        <f>jährl_Abgänge_LF12_Kalib_stratu!K145</f>
        <v>3.698515335849315</v>
      </c>
      <c r="BF21" s="7">
        <f>jährl_Abgänge_LF12_Kalib_stratu!L145</f>
        <v>3.7261348644551529</v>
      </c>
      <c r="BG21" s="7">
        <f>jährl_Abgänge_LF12_Kalib_stratu!M145</f>
        <v>3.961987650453584</v>
      </c>
      <c r="BH21" s="105">
        <f>jährl_Abgänge_LFI23_stratu!D102</f>
        <v>2.3836473903782354</v>
      </c>
      <c r="BI21" s="105">
        <f>jährl_Abgänge_LFI23_stratu!E102</f>
        <v>2.478782666342898</v>
      </c>
      <c r="BJ21" s="105">
        <f>jährl_Abgänge_LFI23_stratu!F102</f>
        <v>2.5340838258500589</v>
      </c>
      <c r="BK21" s="105">
        <f>jährl_Abgänge_LFI23_stratu!G102</f>
        <v>2.656572653856105</v>
      </c>
      <c r="BL21" s="105">
        <f>jährl_Abgänge_LFI23_stratu!H102</f>
        <v>2.9813535553796551</v>
      </c>
      <c r="BM21" s="105">
        <f>jährl_Abgänge_LFI23_stratu!I102</f>
        <v>2.9455050107694469</v>
      </c>
      <c r="BN21" s="105">
        <f>jährl_Abgänge_LFI23_stratu!J102</f>
        <v>2.7335784383690549</v>
      </c>
      <c r="BO21" s="105">
        <f>jährl_Abgänge_LFI23_stratu!K102</f>
        <v>2.3458060598443806</v>
      </c>
      <c r="BP21" s="105">
        <f>jährl_Abgänge_LFI23_stratu!L102</f>
        <v>2.3837986044862629</v>
      </c>
      <c r="BQ21" s="105">
        <f>jährl_Abgänge_LFI23_stratu!M102</f>
        <v>2.6319139532399243</v>
      </c>
      <c r="BR21" s="7">
        <f>jährl_Abgänge_LFI34a_stratu!D102</f>
        <v>4.3274807043582868</v>
      </c>
      <c r="BS21" s="7">
        <f>jährl_Abgänge_LFI34a_stratu!E102</f>
        <v>4.8206689623206591</v>
      </c>
      <c r="BT21" s="7">
        <f>jährl_Abgänge_LFI34a_stratu!F102</f>
        <v>5.1524360615599702</v>
      </c>
      <c r="BU21" s="7">
        <f>jährl_Abgänge_LFI34a_stratu!G102</f>
        <v>5.1126206986023579</v>
      </c>
      <c r="BV21" s="7">
        <f>jährl_Abgänge_LFI34a_stratu!H102</f>
        <v>5.2470718590566472</v>
      </c>
      <c r="BW21" s="7">
        <f>jährl_Abgänge_LFI34a_stratu!I102</f>
        <v>5.4627866945400907</v>
      </c>
      <c r="BX21" s="7">
        <f>jährl_Abgänge_LFI34a_stratu!J102</f>
        <v>5.474059311003991</v>
      </c>
      <c r="BY21" s="7"/>
      <c r="BZ21" s="7"/>
      <c r="CA21" s="7"/>
      <c r="CB21" s="7"/>
      <c r="CC21" s="7"/>
      <c r="CD21" s="7"/>
      <c r="CE21" s="7"/>
      <c r="CF21" s="7"/>
      <c r="CG21" s="7"/>
      <c r="CH21" s="7">
        <f t="shared" si="3"/>
        <v>157.9388359718358</v>
      </c>
      <c r="CI21" s="7">
        <f t="shared" si="3"/>
        <v>160.10951636184615</v>
      </c>
      <c r="CJ21" s="7">
        <f t="shared" si="3"/>
        <v>162.0368019982435</v>
      </c>
      <c r="CK21" s="7">
        <f t="shared" si="3"/>
        <v>163.80241782947724</v>
      </c>
      <c r="CL21" s="7">
        <f t="shared" si="3"/>
        <v>165.66170396159333</v>
      </c>
      <c r="CM21" s="7">
        <f t="shared" si="3"/>
        <v>167.60404542650818</v>
      </c>
      <c r="CN21" s="7">
        <f t="shared" si="3"/>
        <v>169.63448269450333</v>
      </c>
      <c r="CO21" s="7">
        <f t="shared" si="3"/>
        <v>171.72938739002112</v>
      </c>
      <c r="CP21" s="7">
        <f t="shared" si="3"/>
        <v>173.875352611625</v>
      </c>
      <c r="CQ21" s="7">
        <f t="shared" si="3"/>
        <v>175.99369830462305</v>
      </c>
      <c r="CR21" s="7">
        <f t="shared" si="3"/>
        <v>177.87619121162268</v>
      </c>
      <c r="CS21" s="7">
        <f t="shared" si="3"/>
        <v>181.20791047356195</v>
      </c>
      <c r="CT21" s="7">
        <f t="shared" si="3"/>
        <v>184.31538055440083</v>
      </c>
      <c r="CU21" s="7">
        <f t="shared" si="3"/>
        <v>187.23843557059689</v>
      </c>
      <c r="CV21" s="7">
        <f t="shared" si="3"/>
        <v>190.0390017587869</v>
      </c>
      <c r="CW21" s="7">
        <f t="shared" si="3"/>
        <v>192.51478704545335</v>
      </c>
      <c r="CX21" s="7">
        <f t="shared" si="3"/>
        <v>195.02642087673001</v>
      </c>
      <c r="CY21" s="7">
        <f t="shared" si="12"/>
        <v>197.74998128040707</v>
      </c>
      <c r="CZ21" s="7">
        <f t="shared" si="12"/>
        <v>200.86131406260878</v>
      </c>
      <c r="DA21" s="113">
        <f t="shared" si="13"/>
        <v>203.93465430016863</v>
      </c>
      <c r="DB21" s="7">
        <f t="shared" si="14"/>
        <v>204.2162661571744</v>
      </c>
      <c r="DC21" s="7">
        <f t="shared" si="14"/>
        <v>203.15664347553576</v>
      </c>
      <c r="DD21" s="7">
        <f t="shared" si="14"/>
        <v>200.9172074139758</v>
      </c>
      <c r="DE21" s="7">
        <f t="shared" si="14"/>
        <v>198.71758671537344</v>
      </c>
      <c r="DF21" s="7">
        <f t="shared" si="14"/>
        <v>196.38351485631679</v>
      </c>
      <c r="DG21" s="7">
        <f t="shared" si="14"/>
        <v>193.83372816177672</v>
      </c>
      <c r="DH21" s="7">
        <f t="shared" si="14"/>
        <v>191.27266885077273</v>
      </c>
      <c r="DI21" s="7"/>
      <c r="DJ21" s="7"/>
      <c r="DK21" s="7"/>
      <c r="DL21" s="7"/>
      <c r="DM21" s="7"/>
      <c r="DN21" s="7"/>
      <c r="DO21" s="7"/>
      <c r="DP21" s="7"/>
    </row>
    <row r="22" spans="1:120" s="1" customFormat="1">
      <c r="A22" s="129">
        <v>3</v>
      </c>
      <c r="B22" s="129">
        <v>1</v>
      </c>
      <c r="C22" s="129">
        <v>1200</v>
      </c>
      <c r="D22" s="130">
        <v>202.67472593137367</v>
      </c>
      <c r="E22" s="131"/>
      <c r="F22" s="147">
        <f>Zuwachs_Jährliche_Daten_summe!L21</f>
        <v>5.5184297327692393</v>
      </c>
      <c r="G22" s="147">
        <f>Zuwachs_Jährliche_Daten_summe!M21</f>
        <v>5.3896179510162181</v>
      </c>
      <c r="H22" s="110">
        <f>Zuwachs_Jährliche_Daten_summe!N21</f>
        <v>4.9238</v>
      </c>
      <c r="I22" s="131"/>
      <c r="J22" s="131">
        <v>91070.257059040305</v>
      </c>
      <c r="K22" s="132">
        <v>89421.314243053523</v>
      </c>
      <c r="L22" s="111">
        <v>84242.177292082124</v>
      </c>
      <c r="N22" s="133">
        <f t="shared" si="5"/>
        <v>5.5184297327692393</v>
      </c>
      <c r="O22" s="133">
        <f t="shared" si="0"/>
        <v>5.5184297327692393</v>
      </c>
      <c r="P22" s="133">
        <f t="shared" si="0"/>
        <v>5.5184297327692393</v>
      </c>
      <c r="Q22" s="133">
        <f t="shared" si="0"/>
        <v>5.5184297327692393</v>
      </c>
      <c r="R22" s="133">
        <f t="shared" si="0"/>
        <v>5.5184297327692393</v>
      </c>
      <c r="S22" s="133">
        <f t="shared" si="0"/>
        <v>5.5184297327692393</v>
      </c>
      <c r="T22" s="133">
        <f t="shared" si="0"/>
        <v>5.5184297327692393</v>
      </c>
      <c r="U22" s="133">
        <f t="shared" si="0"/>
        <v>5.5184297327692393</v>
      </c>
      <c r="V22" s="133">
        <f t="shared" si="0"/>
        <v>5.5184297327692393</v>
      </c>
      <c r="W22" s="133">
        <f t="shared" si="0"/>
        <v>5.5184297327692393</v>
      </c>
      <c r="X22" s="7">
        <f t="shared" si="6"/>
        <v>5.4754924721848992</v>
      </c>
      <c r="Y22" s="133">
        <f t="shared" si="7"/>
        <v>5.4325552116005582</v>
      </c>
      <c r="Z22" s="133">
        <f t="shared" si="8"/>
        <v>5.3896179510162181</v>
      </c>
      <c r="AA22" s="133">
        <f t="shared" si="1"/>
        <v>5.3896179510162181</v>
      </c>
      <c r="AB22" s="133">
        <f t="shared" si="1"/>
        <v>5.3896179510162181</v>
      </c>
      <c r="AC22" s="133">
        <f t="shared" si="1"/>
        <v>5.3896179510162181</v>
      </c>
      <c r="AD22" s="133">
        <f t="shared" si="1"/>
        <v>5.3896179510162181</v>
      </c>
      <c r="AE22" s="133">
        <f t="shared" si="1"/>
        <v>5.3896179510162181</v>
      </c>
      <c r="AF22" s="133">
        <f t="shared" si="1"/>
        <v>5.3896179510162181</v>
      </c>
      <c r="AG22" s="133">
        <f t="shared" si="1"/>
        <v>5.3896179510162181</v>
      </c>
      <c r="AH22" s="133">
        <f t="shared" si="9"/>
        <v>5.2343453006774787</v>
      </c>
      <c r="AI22" s="133">
        <f t="shared" si="10"/>
        <v>5.0790726503387393</v>
      </c>
      <c r="AJ22" s="133">
        <f t="shared" si="11"/>
        <v>4.9238</v>
      </c>
      <c r="AK22" s="133">
        <f t="shared" si="11"/>
        <v>4.9238</v>
      </c>
      <c r="AL22" s="133">
        <f t="shared" si="11"/>
        <v>4.9238</v>
      </c>
      <c r="AM22" s="133">
        <f t="shared" si="11"/>
        <v>4.9238</v>
      </c>
      <c r="AN22" s="133">
        <f t="shared" si="11"/>
        <v>4.9238</v>
      </c>
      <c r="AO22" s="133"/>
      <c r="AP22" s="133"/>
      <c r="AQ22" s="133"/>
      <c r="AR22" s="133"/>
      <c r="AS22" s="133"/>
      <c r="AT22" s="133"/>
      <c r="AU22" s="133"/>
      <c r="AV22" s="133"/>
      <c r="AW22" s="134"/>
      <c r="AX22" s="133">
        <f>jährl_Abgänge_LF12_Kalib_stratu!D146</f>
        <v>3.3902338676264696</v>
      </c>
      <c r="AY22" s="133">
        <f>jährl_Abgänge_LF12_Kalib_stratu!E146</f>
        <v>3.8921370653194267</v>
      </c>
      <c r="AZ22" s="133">
        <f>jährl_Abgänge_LF12_Kalib_stratu!F146</f>
        <v>4.2232222897543457</v>
      </c>
      <c r="BA22" s="133">
        <f>jährl_Abgänge_LF12_Kalib_stratu!G146</f>
        <v>4.2063476172030381</v>
      </c>
      <c r="BB22" s="133">
        <f>jährl_Abgänge_LF12_Kalib_stratu!H146</f>
        <v>4.6855076070672892</v>
      </c>
      <c r="BC22" s="133">
        <f>jährl_Abgänge_LF12_Kalib_stratu!I146</f>
        <v>4.7049591840900309</v>
      </c>
      <c r="BD22" s="133">
        <f>jährl_Abgänge_LF12_Kalib_stratu!J146</f>
        <v>4.6986692682072393</v>
      </c>
      <c r="BE22" s="133">
        <f>jährl_Abgänge_LF12_Kalib_stratu!K146</f>
        <v>3.7877189513033271</v>
      </c>
      <c r="BF22" s="133">
        <f>jährl_Abgänge_LF12_Kalib_stratu!L146</f>
        <v>3.6590325558059287</v>
      </c>
      <c r="BG22" s="133">
        <f>jährl_Abgänge_LF12_Kalib_stratu!M146</f>
        <v>3.7212024020475876</v>
      </c>
      <c r="BH22" s="135">
        <f>jährl_Abgänge_LFI23_stratu!D103</f>
        <v>4.332113492773936</v>
      </c>
      <c r="BI22" s="135">
        <f>jährl_Abgänge_LFI23_stratu!E103</f>
        <v>4.2239216795244419</v>
      </c>
      <c r="BJ22" s="135">
        <f>jährl_Abgänge_LFI23_stratu!F103</f>
        <v>4.3460160600494016</v>
      </c>
      <c r="BK22" s="135">
        <f>jährl_Abgänge_LFI23_stratu!G103</f>
        <v>4.6759039261626949</v>
      </c>
      <c r="BL22" s="135">
        <f>jährl_Abgänge_LFI23_stratu!H103</f>
        <v>7.591136312168091</v>
      </c>
      <c r="BM22" s="135">
        <f>jährl_Abgänge_LFI23_stratu!I103</f>
        <v>8.8374128631331512</v>
      </c>
      <c r="BN22" s="135">
        <f>jährl_Abgänge_LFI23_stratu!J103</f>
        <v>9.3562702126625812</v>
      </c>
      <c r="BO22" s="135">
        <f>jährl_Abgänge_LFI23_stratu!K103</f>
        <v>7.320788082149309</v>
      </c>
      <c r="BP22" s="135">
        <f>jährl_Abgänge_LFI23_stratu!L103</f>
        <v>6.6239167912347217</v>
      </c>
      <c r="BQ22" s="135">
        <f>jährl_Abgänge_LFI23_stratu!M103</f>
        <v>6.4685006005196497</v>
      </c>
      <c r="BR22" s="133">
        <f>jährl_Abgänge_LFI34a_stratu!D103</f>
        <v>4.8988305486777444</v>
      </c>
      <c r="BS22" s="133">
        <f>jährl_Abgänge_LFI34a_stratu!E103</f>
        <v>4.9367392346693943</v>
      </c>
      <c r="BT22" s="133">
        <f>jährl_Abgänge_LFI34a_stratu!F103</f>
        <v>4.9480815159319897</v>
      </c>
      <c r="BU22" s="133">
        <f>jährl_Abgänge_LFI34a_stratu!G103</f>
        <v>4.5885577527343102</v>
      </c>
      <c r="BV22" s="133">
        <f>jährl_Abgänge_LFI34a_stratu!H103</f>
        <v>4.3593359512402481</v>
      </c>
      <c r="BW22" s="133">
        <f>jährl_Abgänge_LFI34a_stratu!I103</f>
        <v>4.3058425664666613</v>
      </c>
      <c r="BX22" s="133">
        <f>jährl_Abgänge_LFI34a_stratu!J103</f>
        <v>4.2250586089664077</v>
      </c>
      <c r="BY22" s="133"/>
      <c r="BZ22" s="133"/>
      <c r="CA22" s="133"/>
      <c r="CB22" s="133"/>
      <c r="CC22" s="133"/>
      <c r="CD22" s="133"/>
      <c r="CE22" s="133"/>
      <c r="CF22" s="133"/>
      <c r="CG22" s="133"/>
      <c r="CH22" s="133">
        <f t="shared" si="3"/>
        <v>197.13156549106526</v>
      </c>
      <c r="CI22" s="133">
        <f t="shared" si="3"/>
        <v>199.25976135620803</v>
      </c>
      <c r="CJ22" s="133">
        <f t="shared" si="3"/>
        <v>200.88605402365786</v>
      </c>
      <c r="CK22" s="133">
        <f t="shared" si="3"/>
        <v>202.18126146667277</v>
      </c>
      <c r="CL22" s="133">
        <f t="shared" si="3"/>
        <v>203.49334358223896</v>
      </c>
      <c r="CM22" s="133">
        <f t="shared" si="3"/>
        <v>204.32626570794093</v>
      </c>
      <c r="CN22" s="133">
        <f t="shared" si="3"/>
        <v>205.13973625662015</v>
      </c>
      <c r="CO22" s="133">
        <f t="shared" si="3"/>
        <v>205.95949672118218</v>
      </c>
      <c r="CP22" s="133">
        <f t="shared" si="3"/>
        <v>207.69020750264809</v>
      </c>
      <c r="CQ22" s="133">
        <f t="shared" si="3"/>
        <v>209.54960467961141</v>
      </c>
      <c r="CR22" s="133">
        <f t="shared" si="3"/>
        <v>211.34683201033306</v>
      </c>
      <c r="CS22" s="133">
        <f t="shared" si="3"/>
        <v>212.49021098974401</v>
      </c>
      <c r="CT22" s="133">
        <f t="shared" si="3"/>
        <v>213.69884452182012</v>
      </c>
      <c r="CU22" s="133">
        <f t="shared" si="3"/>
        <v>214.74244641278693</v>
      </c>
      <c r="CV22" s="133">
        <f t="shared" si="3"/>
        <v>215.45616043764045</v>
      </c>
      <c r="CW22" s="133">
        <f t="shared" si="3"/>
        <v>213.25464207648858</v>
      </c>
      <c r="CX22" s="133">
        <f t="shared" si="3"/>
        <v>209.80684716437165</v>
      </c>
      <c r="CY22" s="133">
        <f t="shared" si="12"/>
        <v>205.84019490272527</v>
      </c>
      <c r="CZ22" s="133">
        <f t="shared" si="12"/>
        <v>203.90902477159219</v>
      </c>
      <c r="DA22" s="136">
        <f t="shared" si="13"/>
        <v>202.67472593137367</v>
      </c>
      <c r="DB22" s="133">
        <f t="shared" si="14"/>
        <v>203.01024068337341</v>
      </c>
      <c r="DC22" s="133">
        <f t="shared" si="14"/>
        <v>203.15257409904274</v>
      </c>
      <c r="DD22" s="133">
        <f t="shared" si="14"/>
        <v>203.12829258311075</v>
      </c>
      <c r="DE22" s="133">
        <f t="shared" si="14"/>
        <v>203.46353483037643</v>
      </c>
      <c r="DF22" s="133">
        <f t="shared" si="14"/>
        <v>204.02799887913619</v>
      </c>
      <c r="DG22" s="133">
        <f t="shared" si="14"/>
        <v>204.64595631266954</v>
      </c>
      <c r="DH22" s="133">
        <f t="shared" si="14"/>
        <v>205.34469770370313</v>
      </c>
      <c r="DI22" s="133"/>
      <c r="DJ22" s="133"/>
      <c r="DK22" s="133"/>
      <c r="DL22" s="133"/>
      <c r="DM22" s="133"/>
      <c r="DN22" s="133"/>
      <c r="DO22" s="133"/>
      <c r="DP22" s="133"/>
    </row>
    <row r="23" spans="1:120" s="1" customFormat="1">
      <c r="A23" s="137">
        <v>3</v>
      </c>
      <c r="B23" s="137">
        <v>2</v>
      </c>
      <c r="C23" s="137">
        <v>1200</v>
      </c>
      <c r="D23" s="138">
        <v>111.2714485992048</v>
      </c>
      <c r="E23" s="132"/>
      <c r="F23" s="147">
        <f>Zuwachs_Jährliche_Daten_summe!L22</f>
        <v>2.771855911897239</v>
      </c>
      <c r="G23" s="147">
        <f>Zuwachs_Jährliche_Daten_summe!M22</f>
        <v>2.9202423908130513</v>
      </c>
      <c r="H23" s="110">
        <f>Zuwachs_Jährliche_Daten_summe!N22</f>
        <v>2.9129999999999998</v>
      </c>
      <c r="I23" s="132"/>
      <c r="J23" s="132">
        <v>39640.742940959688</v>
      </c>
      <c r="K23" s="131">
        <v>41111.68575694647</v>
      </c>
      <c r="L23" s="111">
        <v>49533.822707917869</v>
      </c>
      <c r="N23" s="133">
        <f t="shared" si="5"/>
        <v>2.771855911897239</v>
      </c>
      <c r="O23" s="133">
        <f t="shared" si="0"/>
        <v>2.771855911897239</v>
      </c>
      <c r="P23" s="133">
        <f t="shared" si="0"/>
        <v>2.771855911897239</v>
      </c>
      <c r="Q23" s="133">
        <f t="shared" si="0"/>
        <v>2.771855911897239</v>
      </c>
      <c r="R23" s="133">
        <f t="shared" si="0"/>
        <v>2.771855911897239</v>
      </c>
      <c r="S23" s="133">
        <f t="shared" si="0"/>
        <v>2.771855911897239</v>
      </c>
      <c r="T23" s="133">
        <f t="shared" si="0"/>
        <v>2.771855911897239</v>
      </c>
      <c r="U23" s="133">
        <f t="shared" si="0"/>
        <v>2.771855911897239</v>
      </c>
      <c r="V23" s="133">
        <f t="shared" si="0"/>
        <v>2.771855911897239</v>
      </c>
      <c r="W23" s="133">
        <f t="shared" si="0"/>
        <v>2.771855911897239</v>
      </c>
      <c r="X23" s="7">
        <f t="shared" si="6"/>
        <v>2.8213180715358432</v>
      </c>
      <c r="Y23" s="133">
        <f t="shared" si="7"/>
        <v>2.870780231174447</v>
      </c>
      <c r="Z23" s="133">
        <f t="shared" si="8"/>
        <v>2.9202423908130513</v>
      </c>
      <c r="AA23" s="133">
        <f t="shared" si="1"/>
        <v>2.9202423908130513</v>
      </c>
      <c r="AB23" s="133">
        <f t="shared" si="1"/>
        <v>2.9202423908130513</v>
      </c>
      <c r="AC23" s="133">
        <f t="shared" si="1"/>
        <v>2.9202423908130513</v>
      </c>
      <c r="AD23" s="133">
        <f t="shared" si="1"/>
        <v>2.9202423908130513</v>
      </c>
      <c r="AE23" s="133">
        <f t="shared" si="1"/>
        <v>2.9202423908130513</v>
      </c>
      <c r="AF23" s="133">
        <f t="shared" si="1"/>
        <v>2.9202423908130513</v>
      </c>
      <c r="AG23" s="133">
        <f t="shared" si="1"/>
        <v>2.9202423908130513</v>
      </c>
      <c r="AH23" s="133">
        <f t="shared" si="9"/>
        <v>2.9178282605420343</v>
      </c>
      <c r="AI23" s="133">
        <f t="shared" si="10"/>
        <v>2.9154141302710173</v>
      </c>
      <c r="AJ23" s="133">
        <f t="shared" si="11"/>
        <v>2.9129999999999998</v>
      </c>
      <c r="AK23" s="133">
        <f t="shared" si="11"/>
        <v>2.9129999999999998</v>
      </c>
      <c r="AL23" s="133">
        <f t="shared" si="11"/>
        <v>2.9129999999999998</v>
      </c>
      <c r="AM23" s="133">
        <f t="shared" si="11"/>
        <v>2.9129999999999998</v>
      </c>
      <c r="AN23" s="133">
        <f t="shared" si="11"/>
        <v>2.9129999999999998</v>
      </c>
      <c r="AO23" s="133"/>
      <c r="AP23" s="133"/>
      <c r="AQ23" s="133"/>
      <c r="AR23" s="133"/>
      <c r="AS23" s="133"/>
      <c r="AT23" s="133"/>
      <c r="AU23" s="133"/>
      <c r="AV23" s="133"/>
      <c r="AW23" s="134"/>
      <c r="AX23" s="133">
        <f>jährl_Abgänge_LF12_Kalib_stratu!D147</f>
        <v>1.3438473659630474</v>
      </c>
      <c r="AY23" s="133">
        <f>jährl_Abgänge_LF12_Kalib_stratu!E147</f>
        <v>1.4328792630789156</v>
      </c>
      <c r="AZ23" s="133">
        <f>jährl_Abgänge_LF12_Kalib_stratu!F147</f>
        <v>1.4920168132783616</v>
      </c>
      <c r="BA23" s="133">
        <f>jährl_Abgänge_LF12_Kalib_stratu!G147</f>
        <v>1.4577529498746726</v>
      </c>
      <c r="BB23" s="133">
        <f>jährl_Abgänge_LF12_Kalib_stratu!H147</f>
        <v>1.4273719587690805</v>
      </c>
      <c r="BC23" s="133">
        <f>jährl_Abgänge_LF12_Kalib_stratu!I147</f>
        <v>1.3951472030594494</v>
      </c>
      <c r="BD23" s="133">
        <f>jährl_Abgänge_LF12_Kalib_stratu!J147</f>
        <v>1.3715655223152221</v>
      </c>
      <c r="BE23" s="133">
        <f>jährl_Abgänge_LF12_Kalib_stratu!K147</f>
        <v>1.3528879812519987</v>
      </c>
      <c r="BF23" s="133">
        <f>jährl_Abgänge_LF12_Kalib_stratu!L147</f>
        <v>1.3629909887849128</v>
      </c>
      <c r="BG23" s="133">
        <f>jährl_Abgänge_LF12_Kalib_stratu!M147</f>
        <v>1.4492640931382312</v>
      </c>
      <c r="BH23" s="135">
        <f>jährl_Abgänge_LFI23_stratu!D104</f>
        <v>1.4746152882275683</v>
      </c>
      <c r="BI23" s="135">
        <f>jährl_Abgänge_LFI23_stratu!E104</f>
        <v>1.5334696023990027</v>
      </c>
      <c r="BJ23" s="135">
        <f>jährl_Abgänge_LFI23_stratu!F104</f>
        <v>1.5676810111816715</v>
      </c>
      <c r="BK23" s="135">
        <f>jährl_Abgänge_LFI23_stratu!G104</f>
        <v>1.6434572770605482</v>
      </c>
      <c r="BL23" s="135">
        <f>jährl_Abgänge_LFI23_stratu!H104</f>
        <v>1.8443791435430583</v>
      </c>
      <c r="BM23" s="135">
        <f>jährl_Abgänge_LFI23_stratu!I104</f>
        <v>1.8222018650763245</v>
      </c>
      <c r="BN23" s="135">
        <f>jährl_Abgänge_LFI23_stratu!J104</f>
        <v>1.6910959955988365</v>
      </c>
      <c r="BO23" s="135">
        <f>jährl_Abgänge_LFI23_stratu!K104</f>
        <v>1.4512051962998187</v>
      </c>
      <c r="BP23" s="135">
        <f>jährl_Abgänge_LFI23_stratu!L104</f>
        <v>1.4747088350484585</v>
      </c>
      <c r="BQ23" s="135">
        <f>jährl_Abgänge_LFI23_stratu!M104</f>
        <v>1.6282024633396828</v>
      </c>
      <c r="BR23" s="133">
        <f>jährl_Abgänge_LFI34a_stratu!D104</f>
        <v>1.152976539308622</v>
      </c>
      <c r="BS23" s="133">
        <f>jährl_Abgänge_LFI34a_stratu!E104</f>
        <v>1.2843773541800603</v>
      </c>
      <c r="BT23" s="133">
        <f>jährl_Abgänge_LFI34a_stratu!F104</f>
        <v>1.3727705113239286</v>
      </c>
      <c r="BU23" s="133">
        <f>jährl_Abgänge_LFI34a_stratu!G104</f>
        <v>1.3621624502994272</v>
      </c>
      <c r="BV23" s="133">
        <f>jährl_Abgänge_LFI34a_stratu!H104</f>
        <v>1.3979844548968117</v>
      </c>
      <c r="BW23" s="133">
        <f>jährl_Abgänge_LFI34a_stratu!I104</f>
        <v>1.4554576503850654</v>
      </c>
      <c r="BX23" s="133">
        <f>jährl_Abgänge_LFI34a_stratu!J104</f>
        <v>1.4584610288418225</v>
      </c>
      <c r="BY23" s="133"/>
      <c r="BZ23" s="133"/>
      <c r="CA23" s="133"/>
      <c r="CB23" s="133"/>
      <c r="CC23" s="133"/>
      <c r="CD23" s="133"/>
      <c r="CE23" s="133"/>
      <c r="CF23" s="133"/>
      <c r="CG23" s="133"/>
      <c r="CH23" s="133">
        <f t="shared" ref="CH23:CH41" si="15">CI23-N23+AX23</f>
        <v>86.007632795779998</v>
      </c>
      <c r="CI23" s="133">
        <f t="shared" ref="CI23:CI41" si="16">CJ23-O23+AY23</f>
        <v>87.435641341714188</v>
      </c>
      <c r="CJ23" s="133">
        <f t="shared" ref="CJ23:CJ41" si="17">CK23-P23+AZ23</f>
        <v>88.774617990532505</v>
      </c>
      <c r="CK23" s="133">
        <f t="shared" ref="CK23:CK41" si="18">CL23-Q23+BA23</f>
        <v>90.05445708915137</v>
      </c>
      <c r="CL23" s="133">
        <f t="shared" ref="CL23:CL41" si="19">CM23-R23+BB23</f>
        <v>91.36856005117393</v>
      </c>
      <c r="CM23" s="133">
        <f t="shared" ref="CM23:CM41" si="20">CN23-S23+BC23</f>
        <v>92.713044004302077</v>
      </c>
      <c r="CN23" s="133">
        <f t="shared" ref="CN23:CN41" si="21">CO23-T23+BD23</f>
        <v>94.089752713139859</v>
      </c>
      <c r="CO23" s="133">
        <f t="shared" ref="CO23:CO41" si="22">CP23-U23+BE23</f>
        <v>95.49004310272187</v>
      </c>
      <c r="CP23" s="133">
        <f t="shared" ref="CP23:CP41" si="23">CQ23-V23+BF23</f>
        <v>96.909011033367108</v>
      </c>
      <c r="CQ23" s="133">
        <f t="shared" ref="CQ23:CQ41" si="24">CR23-W23+BG23</f>
        <v>98.317875956479426</v>
      </c>
      <c r="CR23" s="133">
        <f t="shared" ref="CR23:CR41" si="25">CS23-X23+BH23</f>
        <v>99.640467775238434</v>
      </c>
      <c r="CS23" s="133">
        <f t="shared" ref="CS23:CS41" si="26">CT23-Y23+BI23</f>
        <v>100.98717055854671</v>
      </c>
      <c r="CT23" s="133">
        <f t="shared" ref="CT23:CT41" si="27">CU23-Z23+BJ23</f>
        <v>102.32448118732215</v>
      </c>
      <c r="CU23" s="133">
        <f t="shared" ref="CU23:CU41" si="28">CV23-AA23+BK23</f>
        <v>103.67704256695353</v>
      </c>
      <c r="CV23" s="133">
        <f t="shared" ref="CV23:CV41" si="29">CW23-AB23+BL23</f>
        <v>104.95382768070604</v>
      </c>
      <c r="CW23" s="133">
        <f t="shared" ref="CW23:CW41" si="30">CX23-AC23+BM23</f>
        <v>106.02969092797605</v>
      </c>
      <c r="CX23" s="133">
        <f t="shared" ref="CX23:CX41" si="31">CY23-AD23+BN23</f>
        <v>107.12773145371277</v>
      </c>
      <c r="CY23" s="133">
        <f t="shared" si="12"/>
        <v>108.35687784892697</v>
      </c>
      <c r="CZ23" s="133">
        <f t="shared" si="12"/>
        <v>109.8259150434402</v>
      </c>
      <c r="DA23" s="136">
        <f t="shared" si="13"/>
        <v>111.2714485992048</v>
      </c>
      <c r="DB23" s="133">
        <f t="shared" si="14"/>
        <v>113.03630032043822</v>
      </c>
      <c r="DC23" s="133">
        <f t="shared" si="14"/>
        <v>114.66733709652917</v>
      </c>
      <c r="DD23" s="133">
        <f t="shared" si="14"/>
        <v>116.20756658520523</v>
      </c>
      <c r="DE23" s="133">
        <f t="shared" si="14"/>
        <v>117.7584041349058</v>
      </c>
      <c r="DF23" s="133">
        <f t="shared" si="14"/>
        <v>119.27341968000898</v>
      </c>
      <c r="DG23" s="133">
        <f t="shared" si="14"/>
        <v>120.73096202962391</v>
      </c>
      <c r="DH23" s="133">
        <f t="shared" si="14"/>
        <v>122.18550100078208</v>
      </c>
      <c r="DI23" s="133"/>
      <c r="DJ23" s="133"/>
      <c r="DK23" s="133"/>
      <c r="DL23" s="133"/>
      <c r="DM23" s="133"/>
      <c r="DN23" s="133"/>
      <c r="DO23" s="133"/>
      <c r="DP23" s="133"/>
    </row>
    <row r="24" spans="1:120">
      <c r="A24" s="48">
        <v>3</v>
      </c>
      <c r="B24" s="48">
        <v>1</v>
      </c>
      <c r="C24" s="48">
        <v>1800</v>
      </c>
      <c r="D24" s="114">
        <v>223.34659574468085</v>
      </c>
      <c r="E24" s="110"/>
      <c r="F24" s="110">
        <f>Zuwachs_Jährliche_Daten_summe!L23</f>
        <v>4.5014575369610439</v>
      </c>
      <c r="G24" s="110">
        <f>Zuwachs_Jährliche_Daten_summe!M23</f>
        <v>4.5213829787234046</v>
      </c>
      <c r="H24" s="110">
        <f>Zuwachs_Jährliche_Daten_summe!N23</f>
        <v>5.2282000000000002</v>
      </c>
      <c r="I24" s="110"/>
      <c r="J24" s="110">
        <v>65799.760624297895</v>
      </c>
      <c r="K24" s="112">
        <v>68750.931058821268</v>
      </c>
      <c r="L24" s="111">
        <v>67298.163917904763</v>
      </c>
      <c r="N24" s="7">
        <f>$F24</f>
        <v>4.5014575369610439</v>
      </c>
      <c r="O24" s="7">
        <f t="shared" si="5"/>
        <v>4.5014575369610439</v>
      </c>
      <c r="P24" s="7">
        <f t="shared" si="5"/>
        <v>4.5014575369610439</v>
      </c>
      <c r="Q24" s="7">
        <f t="shared" si="5"/>
        <v>4.5014575369610439</v>
      </c>
      <c r="R24" s="7">
        <f t="shared" si="5"/>
        <v>4.5014575369610439</v>
      </c>
      <c r="S24" s="7">
        <f t="shared" si="5"/>
        <v>4.5014575369610439</v>
      </c>
      <c r="T24" s="7">
        <f t="shared" si="5"/>
        <v>4.5014575369610439</v>
      </c>
      <c r="U24" s="7">
        <f t="shared" si="5"/>
        <v>4.5014575369610439</v>
      </c>
      <c r="V24" s="7">
        <f t="shared" si="5"/>
        <v>4.5014575369610439</v>
      </c>
      <c r="W24" s="7">
        <f t="shared" si="5"/>
        <v>4.5014575369610439</v>
      </c>
      <c r="X24" s="7">
        <f t="shared" si="6"/>
        <v>4.5080993508818308</v>
      </c>
      <c r="Y24" s="7">
        <f t="shared" si="7"/>
        <v>4.5147411648026177</v>
      </c>
      <c r="Z24" s="7">
        <f t="shared" si="8"/>
        <v>4.5213829787234046</v>
      </c>
      <c r="AA24" s="7">
        <f t="shared" si="8"/>
        <v>4.5213829787234046</v>
      </c>
      <c r="AB24" s="7">
        <f t="shared" si="8"/>
        <v>4.5213829787234046</v>
      </c>
      <c r="AC24" s="7">
        <f t="shared" si="8"/>
        <v>4.5213829787234046</v>
      </c>
      <c r="AD24" s="7">
        <f t="shared" si="8"/>
        <v>4.5213829787234046</v>
      </c>
      <c r="AE24" s="7">
        <f t="shared" si="8"/>
        <v>4.5213829787234046</v>
      </c>
      <c r="AF24" s="7">
        <f t="shared" si="8"/>
        <v>4.5213829787234046</v>
      </c>
      <c r="AG24" s="7">
        <f t="shared" si="8"/>
        <v>4.5213829787234046</v>
      </c>
      <c r="AH24" s="7">
        <f t="shared" si="9"/>
        <v>4.7569886524822698</v>
      </c>
      <c r="AI24" s="7">
        <f t="shared" si="10"/>
        <v>4.992594326241135</v>
      </c>
      <c r="AJ24" s="7">
        <f t="shared" si="11"/>
        <v>5.2282000000000002</v>
      </c>
      <c r="AK24" s="7">
        <f t="shared" si="11"/>
        <v>5.2282000000000002</v>
      </c>
      <c r="AL24" s="7">
        <f t="shared" si="11"/>
        <v>5.2282000000000002</v>
      </c>
      <c r="AM24" s="7">
        <f t="shared" si="11"/>
        <v>5.2282000000000002</v>
      </c>
      <c r="AN24" s="7">
        <f t="shared" si="11"/>
        <v>5.2282000000000002</v>
      </c>
      <c r="AO24" s="7"/>
      <c r="AP24" s="7"/>
      <c r="AQ24" s="7"/>
      <c r="AR24" s="7"/>
      <c r="AS24" s="7"/>
      <c r="AT24" s="7"/>
      <c r="AU24" s="7"/>
      <c r="AV24" s="7"/>
      <c r="AW24" s="111"/>
      <c r="AX24" s="7">
        <f>jährl_Abgänge_LF12_Kalib_stratu!D148</f>
        <v>2.9566031998782218</v>
      </c>
      <c r="AY24" s="7">
        <f>jährl_Abgänge_LF12_Kalib_stratu!E148</f>
        <v>3.3943100538207256</v>
      </c>
      <c r="AZ24" s="7">
        <f>jährl_Abgänge_LF12_Kalib_stratu!F148</f>
        <v>3.6830475487009853</v>
      </c>
      <c r="BA24" s="7">
        <f>jährl_Abgänge_LF12_Kalib_stratu!G148</f>
        <v>3.6683312451036105</v>
      </c>
      <c r="BB24" s="7">
        <f>jährl_Abgänge_LF12_Kalib_stratu!H148</f>
        <v>4.0862038800313281</v>
      </c>
      <c r="BC24" s="7">
        <f>jährl_Abgänge_LF12_Kalib_stratu!I148</f>
        <v>4.1031674870017172</v>
      </c>
      <c r="BD24" s="7">
        <f>jährl_Abgänge_LF12_Kalib_stratu!J148</f>
        <v>4.0976820880138742</v>
      </c>
      <c r="BE24" s="7">
        <f>jährl_Abgänge_LF12_Kalib_stratu!K148</f>
        <v>3.3032476250681659</v>
      </c>
      <c r="BF24" s="7">
        <f>jährl_Abgänge_LF12_Kalib_stratu!L148</f>
        <v>3.1910209694555332</v>
      </c>
      <c r="BG24" s="7">
        <f>jährl_Abgänge_LF12_Kalib_stratu!M148</f>
        <v>3.2452389300774396</v>
      </c>
      <c r="BH24" s="105">
        <f>jährl_Abgänge_LFI23_stratu!D105</f>
        <v>3.1523023913118431</v>
      </c>
      <c r="BI24" s="105">
        <f>jährl_Abgänge_LFI23_stratu!E105</f>
        <v>3.0735756192188148</v>
      </c>
      <c r="BJ24" s="105">
        <f>jährl_Abgänge_LFI23_stratu!F105</f>
        <v>3.1624187227839813</v>
      </c>
      <c r="BK24" s="105">
        <f>jährl_Abgänge_LFI23_stratu!G105</f>
        <v>3.4024646751691812</v>
      </c>
      <c r="BL24" s="105">
        <f>jährl_Abgänge_LFI23_stratu!H105</f>
        <v>5.5237604438426375</v>
      </c>
      <c r="BM24" s="105">
        <f>jährl_Abgänge_LFI23_stratu!I105</f>
        <v>6.4306250858692371</v>
      </c>
      <c r="BN24" s="105">
        <f>jährl_Abgänge_LFI23_stratu!J105</f>
        <v>6.8081764280488821</v>
      </c>
      <c r="BO24" s="105">
        <f>jährl_Abgänge_LFI23_stratu!K105</f>
        <v>5.327039057527009</v>
      </c>
      <c r="BP24" s="105">
        <f>jährl_Abgänge_LFI23_stratu!L105</f>
        <v>4.8199542268892959</v>
      </c>
      <c r="BQ24" s="105">
        <f>jährl_Abgänge_LFI23_stratu!M105</f>
        <v>4.7068642004029408</v>
      </c>
      <c r="BR24" s="7">
        <f>jährl_Abgänge_LFI34a_stratu!D105</f>
        <v>3.8388944029943737</v>
      </c>
      <c r="BS24" s="7">
        <f>jährl_Abgänge_LFI34a_stratu!E105</f>
        <v>3.8686009709256726</v>
      </c>
      <c r="BT24" s="7">
        <f>jährl_Abgänge_LFI34a_stratu!F105</f>
        <v>3.8774891779423273</v>
      </c>
      <c r="BU24" s="7">
        <f>jährl_Abgänge_LFI34a_stratu!G105</f>
        <v>3.5957538232349529</v>
      </c>
      <c r="BV24" s="7">
        <f>jährl_Abgänge_LFI34a_stratu!H105</f>
        <v>3.4161276283592485</v>
      </c>
      <c r="BW24" s="7">
        <f>jährl_Abgänge_LFI34a_stratu!I105</f>
        <v>3.3742083471422291</v>
      </c>
      <c r="BX24" s="7">
        <f>jährl_Abgänge_LFI34a_stratu!J105</f>
        <v>3.3109032217213956</v>
      </c>
      <c r="BY24" s="7"/>
      <c r="BZ24" s="7"/>
      <c r="CA24" s="7"/>
      <c r="CB24" s="7"/>
      <c r="CC24" s="7"/>
      <c r="CD24" s="7"/>
      <c r="CE24" s="7"/>
      <c r="CF24" s="7"/>
      <c r="CG24" s="7"/>
      <c r="CH24" s="7">
        <f t="shared" si="15"/>
        <v>215.08866868613447</v>
      </c>
      <c r="CI24" s="7">
        <f t="shared" si="16"/>
        <v>216.63352302321729</v>
      </c>
      <c r="CJ24" s="7">
        <f t="shared" si="17"/>
        <v>217.74067050635762</v>
      </c>
      <c r="CK24" s="7">
        <f t="shared" si="18"/>
        <v>218.55908049461769</v>
      </c>
      <c r="CL24" s="7">
        <f t="shared" si="19"/>
        <v>219.39220678647513</v>
      </c>
      <c r="CM24" s="7">
        <f t="shared" si="20"/>
        <v>219.80746044340486</v>
      </c>
      <c r="CN24" s="7">
        <f t="shared" si="21"/>
        <v>220.20575049336421</v>
      </c>
      <c r="CO24" s="7">
        <f t="shared" si="22"/>
        <v>220.60952594231139</v>
      </c>
      <c r="CP24" s="7">
        <f t="shared" si="23"/>
        <v>221.80773585420428</v>
      </c>
      <c r="CQ24" s="7">
        <f t="shared" si="24"/>
        <v>223.1181724217098</v>
      </c>
      <c r="CR24" s="7">
        <f t="shared" si="25"/>
        <v>224.37439102859341</v>
      </c>
      <c r="CS24" s="7">
        <f t="shared" si="26"/>
        <v>225.73018798816338</v>
      </c>
      <c r="CT24" s="7">
        <f t="shared" si="27"/>
        <v>227.17135353374718</v>
      </c>
      <c r="CU24" s="7">
        <f t="shared" si="28"/>
        <v>228.53031778968662</v>
      </c>
      <c r="CV24" s="7">
        <f t="shared" si="29"/>
        <v>229.64923609324086</v>
      </c>
      <c r="CW24" s="7">
        <f t="shared" si="30"/>
        <v>228.64685862812163</v>
      </c>
      <c r="CX24" s="7">
        <f t="shared" si="31"/>
        <v>226.73761652097582</v>
      </c>
      <c r="CY24" s="7">
        <f t="shared" si="12"/>
        <v>224.45082307165035</v>
      </c>
      <c r="CZ24" s="7">
        <f t="shared" si="12"/>
        <v>223.64516699284675</v>
      </c>
      <c r="DA24" s="113">
        <f t="shared" si="13"/>
        <v>223.34659574468085</v>
      </c>
      <c r="DB24" s="7">
        <f t="shared" si="14"/>
        <v>224.26468999416875</v>
      </c>
      <c r="DC24" s="7">
        <f t="shared" si="14"/>
        <v>225.38868334948421</v>
      </c>
      <c r="DD24" s="7">
        <f t="shared" si="14"/>
        <v>226.73939417154187</v>
      </c>
      <c r="DE24" s="7">
        <f t="shared" si="14"/>
        <v>228.3718403483069</v>
      </c>
      <c r="DF24" s="7">
        <f t="shared" si="14"/>
        <v>230.18391271994764</v>
      </c>
      <c r="DG24" s="7">
        <f t="shared" si="14"/>
        <v>232.0379043728054</v>
      </c>
      <c r="DH24" s="7">
        <f t="shared" si="14"/>
        <v>233.955201151084</v>
      </c>
      <c r="DI24" s="7"/>
      <c r="DJ24" s="7"/>
      <c r="DK24" s="7"/>
      <c r="DL24" s="7"/>
      <c r="DM24" s="7"/>
      <c r="DN24" s="7"/>
      <c r="DO24" s="7"/>
      <c r="DP24" s="7"/>
    </row>
    <row r="25" spans="1:120">
      <c r="A25" s="49">
        <v>3</v>
      </c>
      <c r="B25" s="49">
        <v>2</v>
      </c>
      <c r="C25" s="49">
        <v>1800</v>
      </c>
      <c r="D25" s="115">
        <v>24.501183510638299</v>
      </c>
      <c r="E25" s="112"/>
      <c r="F25" s="110">
        <f>Zuwachs_Jährliche_Daten_summe!L24</f>
        <v>0.4579682472314352</v>
      </c>
      <c r="G25" s="110">
        <f>Zuwachs_Jährliche_Daten_summe!M24</f>
        <v>0.47715425531914896</v>
      </c>
      <c r="H25" s="110">
        <f>Zuwachs_Jährliche_Daten_summe!N24</f>
        <v>0.53620000000000001</v>
      </c>
      <c r="I25" s="112"/>
      <c r="J25" s="112">
        <v>5356.2393757021091</v>
      </c>
      <c r="K25" s="110">
        <v>6449.0689411787307</v>
      </c>
      <c r="L25" s="111">
        <v>9927.8360820952366</v>
      </c>
      <c r="N25" s="7">
        <f t="shared" si="5"/>
        <v>0.4579682472314352</v>
      </c>
      <c r="O25" s="7">
        <f t="shared" si="5"/>
        <v>0.4579682472314352</v>
      </c>
      <c r="P25" s="7">
        <f t="shared" si="5"/>
        <v>0.4579682472314352</v>
      </c>
      <c r="Q25" s="7">
        <f t="shared" si="5"/>
        <v>0.4579682472314352</v>
      </c>
      <c r="R25" s="7">
        <f t="shared" si="5"/>
        <v>0.4579682472314352</v>
      </c>
      <c r="S25" s="7">
        <f t="shared" si="5"/>
        <v>0.4579682472314352</v>
      </c>
      <c r="T25" s="7">
        <f t="shared" si="5"/>
        <v>0.4579682472314352</v>
      </c>
      <c r="U25" s="7">
        <f t="shared" si="5"/>
        <v>0.4579682472314352</v>
      </c>
      <c r="V25" s="7">
        <f t="shared" si="5"/>
        <v>0.4579682472314352</v>
      </c>
      <c r="W25" s="7">
        <f t="shared" si="5"/>
        <v>0.4579682472314352</v>
      </c>
      <c r="X25" s="7">
        <f t="shared" si="6"/>
        <v>0.46436358326067312</v>
      </c>
      <c r="Y25" s="7">
        <f t="shared" si="7"/>
        <v>0.47075891928991104</v>
      </c>
      <c r="Z25" s="7">
        <f t="shared" si="8"/>
        <v>0.47715425531914896</v>
      </c>
      <c r="AA25" s="7">
        <f t="shared" si="8"/>
        <v>0.47715425531914896</v>
      </c>
      <c r="AB25" s="7">
        <f t="shared" si="8"/>
        <v>0.47715425531914896</v>
      </c>
      <c r="AC25" s="7">
        <f t="shared" si="8"/>
        <v>0.47715425531914896</v>
      </c>
      <c r="AD25" s="7">
        <f t="shared" si="8"/>
        <v>0.47715425531914896</v>
      </c>
      <c r="AE25" s="7">
        <f t="shared" si="8"/>
        <v>0.47715425531914896</v>
      </c>
      <c r="AF25" s="7">
        <f t="shared" si="8"/>
        <v>0.47715425531914896</v>
      </c>
      <c r="AG25" s="7">
        <f t="shared" si="8"/>
        <v>0.47715425531914896</v>
      </c>
      <c r="AH25" s="7">
        <f t="shared" si="9"/>
        <v>0.49683617021276599</v>
      </c>
      <c r="AI25" s="7">
        <f t="shared" si="10"/>
        <v>0.51651808510638297</v>
      </c>
      <c r="AJ25" s="7">
        <f t="shared" si="11"/>
        <v>0.53620000000000001</v>
      </c>
      <c r="AK25" s="7">
        <f t="shared" si="11"/>
        <v>0.53620000000000001</v>
      </c>
      <c r="AL25" s="7">
        <f t="shared" si="11"/>
        <v>0.53620000000000001</v>
      </c>
      <c r="AM25" s="7">
        <f t="shared" si="11"/>
        <v>0.53620000000000001</v>
      </c>
      <c r="AN25" s="7">
        <f t="shared" si="11"/>
        <v>0.53620000000000001</v>
      </c>
      <c r="AO25" s="7"/>
      <c r="AP25" s="7"/>
      <c r="AQ25" s="7"/>
      <c r="AR25" s="7"/>
      <c r="AS25" s="7"/>
      <c r="AT25" s="7"/>
      <c r="AU25" s="7"/>
      <c r="AV25" s="7"/>
      <c r="AW25" s="111"/>
      <c r="AX25" s="7">
        <f>jährl_Abgänge_LF12_Kalib_stratu!D149</f>
        <v>0.11750865325161673</v>
      </c>
      <c r="AY25" s="7">
        <f>jährl_Abgänge_LF12_Kalib_stratu!E149</f>
        <v>0.12529377721100679</v>
      </c>
      <c r="AZ25" s="7">
        <f>jährl_Abgänge_LF12_Kalib_stratu!F149</f>
        <v>0.13046488075784213</v>
      </c>
      <c r="BA25" s="7">
        <f>jährl_Abgänge_LF12_Kalib_stratu!G149</f>
        <v>0.1274687812410793</v>
      </c>
      <c r="BB25" s="7">
        <f>jährl_Abgänge_LF12_Kalib_stratu!H149</f>
        <v>0.12481220770476177</v>
      </c>
      <c r="BC25" s="7">
        <f>jährl_Abgänge_LF12_Kalib_stratu!I149</f>
        <v>0.1219944117699627</v>
      </c>
      <c r="BD25" s="7">
        <f>jährl_Abgänge_LF12_Kalib_stratu!J149</f>
        <v>0.11993238328678155</v>
      </c>
      <c r="BE25" s="7">
        <f>jährl_Abgänge_LF12_Kalib_stratu!K149</f>
        <v>0.11829918240997045</v>
      </c>
      <c r="BF25" s="7">
        <f>jährl_Abgänge_LF12_Kalib_stratu!L149</f>
        <v>0.11918260923287673</v>
      </c>
      <c r="BG25" s="7">
        <f>jährl_Abgänge_LF12_Kalib_stratu!M149</f>
        <v>0.12672649893431578</v>
      </c>
      <c r="BH25" s="105">
        <f>jährl_Abgänge_LFI23_stratu!D106</f>
        <v>0.10473813625871474</v>
      </c>
      <c r="BI25" s="105">
        <f>jährl_Abgänge_LFI23_stratu!E106</f>
        <v>0.10891840702242706</v>
      </c>
      <c r="BJ25" s="105">
        <f>jährl_Abgänge_LFI23_stratu!F106</f>
        <v>0.11134835551359498</v>
      </c>
      <c r="BK25" s="105">
        <f>jährl_Abgänge_LFI23_stratu!G106</f>
        <v>0.11673054904173748</v>
      </c>
      <c r="BL25" s="105">
        <f>jährl_Abgänge_LFI23_stratu!H106</f>
        <v>0.13100151313454483</v>
      </c>
      <c r="BM25" s="105">
        <f>jährl_Abgänge_LFI23_stratu!I106</f>
        <v>0.12942631800911786</v>
      </c>
      <c r="BN25" s="105">
        <f>jährl_Abgänge_LFI23_stratu!J106</f>
        <v>0.12011420485575736</v>
      </c>
      <c r="BO25" s="105">
        <f>jährl_Abgänge_LFI23_stratu!K106</f>
        <v>0.10307537755972905</v>
      </c>
      <c r="BP25" s="105">
        <f>jährl_Abgänge_LFI23_stratu!L106</f>
        <v>0.10474478064912028</v>
      </c>
      <c r="BQ25" s="105">
        <f>jährl_Abgänge_LFI23_stratu!M106</f>
        <v>0.11564703880632024</v>
      </c>
      <c r="BR25" s="7">
        <f>jährl_Abgänge_LFI34a_stratu!D106</f>
        <v>0.19306947430007079</v>
      </c>
      <c r="BS25" s="7">
        <f>jährl_Abgänge_LFI34a_stratu!E106</f>
        <v>0.2150729456500102</v>
      </c>
      <c r="BT25" s="7">
        <f>jährl_Abgänge_LFI34a_stratu!F106</f>
        <v>0.22987465218926362</v>
      </c>
      <c r="BU25" s="7">
        <f>jährl_Abgänge_LFI34a_stratu!G106</f>
        <v>0.22809829968293105</v>
      </c>
      <c r="BV25" s="7">
        <f>jährl_Abgänge_LFI34a_stratu!H106</f>
        <v>0.23409680473502775</v>
      </c>
      <c r="BW25" s="7">
        <f>jährl_Abgänge_LFI34a_stratu!I106</f>
        <v>0.2437208684179854</v>
      </c>
      <c r="BX25" s="7">
        <f>jährl_Abgänge_LFI34a_stratu!J106</f>
        <v>0.24422379339520825</v>
      </c>
      <c r="BY25" s="7"/>
      <c r="BZ25" s="7"/>
      <c r="CA25" s="7"/>
      <c r="CB25" s="7"/>
      <c r="CC25" s="7"/>
      <c r="CD25" s="7"/>
      <c r="CE25" s="7"/>
      <c r="CF25" s="7"/>
      <c r="CG25" s="7"/>
      <c r="CH25" s="7">
        <f t="shared" si="15"/>
        <v>17.908079776384273</v>
      </c>
      <c r="CI25" s="7">
        <f t="shared" si="16"/>
        <v>18.248539370364092</v>
      </c>
      <c r="CJ25" s="7">
        <f t="shared" si="17"/>
        <v>18.581213840384521</v>
      </c>
      <c r="CK25" s="7">
        <f t="shared" si="18"/>
        <v>18.908717206858114</v>
      </c>
      <c r="CL25" s="7">
        <f t="shared" si="19"/>
        <v>19.239216672848467</v>
      </c>
      <c r="CM25" s="7">
        <f t="shared" si="20"/>
        <v>19.572372712375142</v>
      </c>
      <c r="CN25" s="7">
        <f t="shared" si="21"/>
        <v>19.908346547836615</v>
      </c>
      <c r="CO25" s="7">
        <f t="shared" si="22"/>
        <v>20.246382411781269</v>
      </c>
      <c r="CP25" s="7">
        <f t="shared" si="23"/>
        <v>20.586051476602734</v>
      </c>
      <c r="CQ25" s="7">
        <f t="shared" si="24"/>
        <v>20.924837114601292</v>
      </c>
      <c r="CR25" s="7">
        <f t="shared" si="25"/>
        <v>21.256078862898409</v>
      </c>
      <c r="CS25" s="7">
        <f t="shared" si="26"/>
        <v>21.615704309900369</v>
      </c>
      <c r="CT25" s="7">
        <f t="shared" si="27"/>
        <v>21.977544822167854</v>
      </c>
      <c r="CU25" s="7">
        <f t="shared" si="28"/>
        <v>22.343350721973408</v>
      </c>
      <c r="CV25" s="7">
        <f t="shared" si="29"/>
        <v>22.703774428250821</v>
      </c>
      <c r="CW25" s="7">
        <f t="shared" si="30"/>
        <v>23.049927170435424</v>
      </c>
      <c r="CX25" s="7">
        <f t="shared" si="31"/>
        <v>23.397655107745457</v>
      </c>
      <c r="CY25" s="7">
        <f t="shared" si="12"/>
        <v>23.75469515820885</v>
      </c>
      <c r="CZ25" s="7">
        <f t="shared" si="12"/>
        <v>24.12877403596827</v>
      </c>
      <c r="DA25" s="113">
        <f t="shared" si="13"/>
        <v>24.501183510638299</v>
      </c>
      <c r="DB25" s="7">
        <f t="shared" si="14"/>
        <v>24.804950206550995</v>
      </c>
      <c r="DC25" s="7">
        <f t="shared" si="14"/>
        <v>25.106395346007368</v>
      </c>
      <c r="DD25" s="7">
        <f t="shared" si="14"/>
        <v>25.412720693818105</v>
      </c>
      <c r="DE25" s="7">
        <f t="shared" si="14"/>
        <v>25.720822394135176</v>
      </c>
      <c r="DF25" s="7">
        <f t="shared" si="14"/>
        <v>26.022925589400149</v>
      </c>
      <c r="DG25" s="7">
        <f t="shared" si="14"/>
        <v>26.315404720982166</v>
      </c>
      <c r="DH25" s="7">
        <f t="shared" si="14"/>
        <v>26.607380927586959</v>
      </c>
      <c r="DI25" s="7"/>
      <c r="DJ25" s="7"/>
      <c r="DK25" s="7"/>
      <c r="DL25" s="7"/>
      <c r="DM25" s="7"/>
      <c r="DN25" s="7"/>
      <c r="DO25" s="7"/>
      <c r="DP25" s="7"/>
    </row>
    <row r="26" spans="1:120" s="1" customFormat="1">
      <c r="A26" s="129">
        <v>4</v>
      </c>
      <c r="B26" s="129">
        <v>1</v>
      </c>
      <c r="C26" s="129" t="s">
        <v>69</v>
      </c>
      <c r="D26" s="130">
        <v>117.77872777017784</v>
      </c>
      <c r="E26" s="131"/>
      <c r="F26" s="152">
        <f>Zuwachs_Jährliche_Daten_summe!L25</f>
        <v>2.7452839003164557</v>
      </c>
      <c r="G26" s="152">
        <f>Zuwachs_Jährliche_Daten_summe!M25</f>
        <v>2.8987688098495212</v>
      </c>
      <c r="H26" s="154">
        <f>Zuwachs_Jährliche_Daten_summe!N25</f>
        <v>3.2212000000000001</v>
      </c>
      <c r="I26" s="131"/>
      <c r="J26" s="151">
        <v>995.17056061466337</v>
      </c>
      <c r="K26" s="152">
        <v>1319.6283028344756</v>
      </c>
      <c r="L26" s="111">
        <v>837.32115119134187</v>
      </c>
      <c r="N26" s="149">
        <f t="shared" si="5"/>
        <v>2.7452839003164557</v>
      </c>
      <c r="O26" s="149">
        <f t="shared" si="5"/>
        <v>2.7452839003164557</v>
      </c>
      <c r="P26" s="133">
        <f t="shared" si="5"/>
        <v>2.7452839003164557</v>
      </c>
      <c r="Q26" s="133">
        <f t="shared" si="5"/>
        <v>2.7452839003164557</v>
      </c>
      <c r="R26" s="133">
        <f t="shared" si="5"/>
        <v>2.7452839003164557</v>
      </c>
      <c r="S26" s="133">
        <f t="shared" si="5"/>
        <v>2.7452839003164557</v>
      </c>
      <c r="T26" s="133">
        <f t="shared" si="5"/>
        <v>2.7452839003164557</v>
      </c>
      <c r="U26" s="133">
        <f t="shared" si="5"/>
        <v>2.7452839003164557</v>
      </c>
      <c r="V26" s="133">
        <f t="shared" si="5"/>
        <v>2.7452839003164557</v>
      </c>
      <c r="W26" s="133">
        <f t="shared" si="5"/>
        <v>2.7452839003164557</v>
      </c>
      <c r="X26" s="7">
        <f t="shared" si="6"/>
        <v>2.7964455368274774</v>
      </c>
      <c r="Y26" s="133">
        <f t="shared" si="7"/>
        <v>2.8476071733384991</v>
      </c>
      <c r="Z26" s="133">
        <f t="shared" si="8"/>
        <v>2.8987688098495212</v>
      </c>
      <c r="AA26" s="133">
        <f t="shared" si="8"/>
        <v>2.8987688098495212</v>
      </c>
      <c r="AB26" s="133">
        <f t="shared" si="8"/>
        <v>2.8987688098495212</v>
      </c>
      <c r="AC26" s="133">
        <f t="shared" si="8"/>
        <v>2.8987688098495212</v>
      </c>
      <c r="AD26" s="133">
        <f t="shared" si="8"/>
        <v>2.8987688098495212</v>
      </c>
      <c r="AE26" s="133">
        <f t="shared" si="8"/>
        <v>2.8987688098495212</v>
      </c>
      <c r="AF26" s="133">
        <f t="shared" si="8"/>
        <v>2.8987688098495212</v>
      </c>
      <c r="AG26" s="133">
        <f t="shared" si="8"/>
        <v>2.8987688098495212</v>
      </c>
      <c r="AH26" s="133">
        <f t="shared" si="9"/>
        <v>3.0062458732330142</v>
      </c>
      <c r="AI26" s="133">
        <f t="shared" si="10"/>
        <v>3.1137229366165067</v>
      </c>
      <c r="AJ26" s="133">
        <f t="shared" si="11"/>
        <v>3.2212000000000001</v>
      </c>
      <c r="AK26" s="133">
        <f t="shared" si="11"/>
        <v>3.2212000000000001</v>
      </c>
      <c r="AL26" s="133">
        <f t="shared" si="11"/>
        <v>3.2212000000000001</v>
      </c>
      <c r="AM26" s="133">
        <f t="shared" si="11"/>
        <v>3.2212000000000001</v>
      </c>
      <c r="AN26" s="133">
        <f t="shared" si="11"/>
        <v>3.2212000000000001</v>
      </c>
      <c r="AO26" s="133"/>
      <c r="AP26" s="133"/>
      <c r="AQ26" s="133"/>
      <c r="AR26" s="133"/>
      <c r="AS26" s="133"/>
      <c r="AT26" s="133"/>
      <c r="AU26" s="133"/>
      <c r="AV26" s="133"/>
      <c r="AW26" s="134"/>
      <c r="AX26" s="133">
        <f>jährl_Abgänge_LF12_Kalib_stratu!D150</f>
        <v>1.0998108850471029</v>
      </c>
      <c r="AY26" s="133">
        <f>jährl_Abgänge_LF12_Kalib_stratu!E150</f>
        <v>1.0664333955765917</v>
      </c>
      <c r="AZ26" s="133">
        <f>jährl_Abgänge_LF12_Kalib_stratu!F150</f>
        <v>1.0418225224502733</v>
      </c>
      <c r="BA26" s="133">
        <f>jährl_Abgänge_LF12_Kalib_stratu!G150</f>
        <v>1.0548223980281606</v>
      </c>
      <c r="BB26" s="133">
        <f>jährl_Abgänge_LF12_Kalib_stratu!H150</f>
        <v>1.4551017155722215</v>
      </c>
      <c r="BC26" s="133">
        <f>jährl_Abgänge_LF12_Kalib_stratu!I150</f>
        <v>1.7127918332081367</v>
      </c>
      <c r="BD26" s="133">
        <f>jährl_Abgänge_LF12_Kalib_stratu!J150</f>
        <v>1.7665304226463623</v>
      </c>
      <c r="BE26" s="133">
        <f>jährl_Abgänge_LF12_Kalib_stratu!K150</f>
        <v>1.3956077385801955</v>
      </c>
      <c r="BF26" s="133">
        <f>jährl_Abgänge_LF12_Kalib_stratu!L150</f>
        <v>1.1981182800332948</v>
      </c>
      <c r="BG26" s="133">
        <f>jährl_Abgänge_LF12_Kalib_stratu!M150</f>
        <v>1.1153373911361422</v>
      </c>
      <c r="BH26" s="135">
        <f>jährl_Abgänge_LFI23_stratu!D107</f>
        <v>1.7458211116673643</v>
      </c>
      <c r="BI26" s="135">
        <f>jährl_Abgänge_LFI23_stratu!E107</f>
        <v>1.6075950181382157</v>
      </c>
      <c r="BJ26" s="135">
        <f>jährl_Abgänge_LFI23_stratu!F107</f>
        <v>1.6716153018387667</v>
      </c>
      <c r="BK26" s="135">
        <f>jährl_Abgänge_LFI23_stratu!G107</f>
        <v>1.7560172196604846</v>
      </c>
      <c r="BL26" s="135">
        <f>jährl_Abgänge_LFI23_stratu!H107</f>
        <v>1.6238314471133908</v>
      </c>
      <c r="BM26" s="135">
        <f>jährl_Abgänge_LFI23_stratu!I107</f>
        <v>1.4827280482717198</v>
      </c>
      <c r="BN26" s="135">
        <f>jährl_Abgänge_LFI23_stratu!J107</f>
        <v>1.419525454145105</v>
      </c>
      <c r="BO26" s="135">
        <f>jährl_Abgänge_LFI23_stratu!K107</f>
        <v>1.5650924760727347</v>
      </c>
      <c r="BP26" s="135">
        <f>jährl_Abgänge_LFI23_stratu!L107</f>
        <v>1.5439210500219196</v>
      </c>
      <c r="BQ26" s="135">
        <f>jährl_Abgänge_LFI23_stratu!M107</f>
        <v>1.5311852944109261</v>
      </c>
      <c r="BR26" s="133">
        <f>jährl_Abgänge_LFI34a_stratu!D107</f>
        <v>2.2403940649688123</v>
      </c>
      <c r="BS26" s="133">
        <f>jährl_Abgänge_LFI34a_stratu!E107</f>
        <v>2.4290924049784399</v>
      </c>
      <c r="BT26" s="133">
        <f>jährl_Abgänge_LFI34a_stratu!F107</f>
        <v>2.6415275584813398</v>
      </c>
      <c r="BU26" s="133">
        <f>jährl_Abgänge_LFI34a_stratu!G107</f>
        <v>2.7960881199875049</v>
      </c>
      <c r="BV26" s="133">
        <f>jährl_Abgänge_LFI34a_stratu!H107</f>
        <v>2.9376702593821054</v>
      </c>
      <c r="BW26" s="133">
        <f>jährl_Abgänge_LFI34a_stratu!I107</f>
        <v>2.9700109379618462</v>
      </c>
      <c r="BX26" s="133">
        <f>jährl_Abgänge_LFI34a_stratu!J107</f>
        <v>2.9519174739120828</v>
      </c>
      <c r="BY26" s="133"/>
      <c r="BZ26" s="133"/>
      <c r="CA26" s="133"/>
      <c r="CB26" s="133"/>
      <c r="CC26" s="133"/>
      <c r="CD26" s="133"/>
      <c r="CE26" s="133"/>
      <c r="CF26" s="133"/>
      <c r="CG26" s="133"/>
      <c r="CH26" s="133">
        <f t="shared" si="15"/>
        <v>91.712978097108888</v>
      </c>
      <c r="CI26" s="133">
        <f t="shared" si="16"/>
        <v>93.358451112378233</v>
      </c>
      <c r="CJ26" s="133">
        <f t="shared" si="17"/>
        <v>95.037301617118089</v>
      </c>
      <c r="CK26" s="133">
        <f t="shared" si="18"/>
        <v>96.740762994984266</v>
      </c>
      <c r="CL26" s="133">
        <f t="shared" si="19"/>
        <v>98.431224497272552</v>
      </c>
      <c r="CM26" s="133">
        <f t="shared" si="20"/>
        <v>99.721406682016777</v>
      </c>
      <c r="CN26" s="133">
        <f t="shared" si="21"/>
        <v>100.75389874912509</v>
      </c>
      <c r="CO26" s="133">
        <f t="shared" si="22"/>
        <v>101.73265222679517</v>
      </c>
      <c r="CP26" s="133">
        <f t="shared" si="23"/>
        <v>103.08232838853142</v>
      </c>
      <c r="CQ26" s="133">
        <f t="shared" si="24"/>
        <v>104.62949400881458</v>
      </c>
      <c r="CR26" s="133">
        <f t="shared" si="25"/>
        <v>106.25944051799489</v>
      </c>
      <c r="CS26" s="133">
        <f t="shared" si="26"/>
        <v>107.310064943155</v>
      </c>
      <c r="CT26" s="133">
        <f t="shared" si="27"/>
        <v>108.55007709835529</v>
      </c>
      <c r="CU26" s="133">
        <f t="shared" si="28"/>
        <v>109.77723060636605</v>
      </c>
      <c r="CV26" s="133">
        <f t="shared" si="29"/>
        <v>110.91998219655508</v>
      </c>
      <c r="CW26" s="133">
        <f t="shared" si="30"/>
        <v>112.19491955929121</v>
      </c>
      <c r="CX26" s="133">
        <f t="shared" si="31"/>
        <v>113.61096032086901</v>
      </c>
      <c r="CY26" s="133">
        <f t="shared" si="12"/>
        <v>115.09020367657344</v>
      </c>
      <c r="CZ26" s="133">
        <f t="shared" si="12"/>
        <v>116.42388001035023</v>
      </c>
      <c r="DA26" s="136">
        <f t="shared" si="13"/>
        <v>117.77872777017784</v>
      </c>
      <c r="DB26" s="133">
        <f t="shared" si="14"/>
        <v>118.54457957844204</v>
      </c>
      <c r="DC26" s="133">
        <f t="shared" si="14"/>
        <v>119.22921011008012</v>
      </c>
      <c r="DD26" s="133">
        <f t="shared" si="14"/>
        <v>119.80888255159877</v>
      </c>
      <c r="DE26" s="133">
        <f t="shared" si="14"/>
        <v>120.23399443161126</v>
      </c>
      <c r="DF26" s="133">
        <f t="shared" si="14"/>
        <v>120.51752417222916</v>
      </c>
      <c r="DG26" s="133">
        <f t="shared" si="14"/>
        <v>120.76871323426731</v>
      </c>
      <c r="DH26" s="133">
        <f t="shared" si="14"/>
        <v>121.03799576035522</v>
      </c>
      <c r="DI26" s="133"/>
      <c r="DJ26" s="133"/>
      <c r="DK26" s="133"/>
      <c r="DL26" s="133"/>
      <c r="DM26" s="133"/>
      <c r="DN26" s="133"/>
      <c r="DO26" s="133"/>
      <c r="DP26" s="133"/>
    </row>
    <row r="27" spans="1:120" s="1" customFormat="1">
      <c r="A27" s="137">
        <v>4</v>
      </c>
      <c r="B27" s="137">
        <v>2</v>
      </c>
      <c r="C27" s="129" t="s">
        <v>69</v>
      </c>
      <c r="D27" s="130">
        <v>180.20793433652531</v>
      </c>
      <c r="E27" s="131"/>
      <c r="F27" s="152">
        <f>Zuwachs_Jährliche_Daten_summe!L26</f>
        <v>4.6570422072784803</v>
      </c>
      <c r="G27" s="152">
        <f>Zuwachs_Jährliche_Daten_summe!M26</f>
        <v>5.085499316005472</v>
      </c>
      <c r="H27" s="154">
        <f>Zuwachs_Jährliche_Daten_summe!N26</f>
        <v>2.9321000000000002</v>
      </c>
      <c r="I27" s="131"/>
      <c r="J27" s="151">
        <v>1532.8294393853366</v>
      </c>
      <c r="K27" s="152">
        <v>1604.3716971655242</v>
      </c>
      <c r="L27" s="111">
        <v>3066.6788488086581</v>
      </c>
      <c r="N27" s="149">
        <f t="shared" si="5"/>
        <v>4.6570422072784803</v>
      </c>
      <c r="O27" s="149">
        <f t="shared" si="5"/>
        <v>4.6570422072784803</v>
      </c>
      <c r="P27" s="133">
        <f t="shared" si="5"/>
        <v>4.6570422072784803</v>
      </c>
      <c r="Q27" s="133">
        <f t="shared" si="5"/>
        <v>4.6570422072784803</v>
      </c>
      <c r="R27" s="133">
        <f t="shared" si="5"/>
        <v>4.6570422072784803</v>
      </c>
      <c r="S27" s="133">
        <f t="shared" si="5"/>
        <v>4.6570422072784803</v>
      </c>
      <c r="T27" s="133">
        <f t="shared" si="5"/>
        <v>4.6570422072784803</v>
      </c>
      <c r="U27" s="133">
        <f t="shared" si="5"/>
        <v>4.6570422072784803</v>
      </c>
      <c r="V27" s="133">
        <f t="shared" si="5"/>
        <v>4.6570422072784803</v>
      </c>
      <c r="W27" s="133">
        <f t="shared" si="5"/>
        <v>4.6570422072784803</v>
      </c>
      <c r="X27" s="7">
        <f t="shared" si="6"/>
        <v>4.7998612435208114</v>
      </c>
      <c r="Y27" s="133">
        <f t="shared" si="7"/>
        <v>4.9426802797631417</v>
      </c>
      <c r="Z27" s="133">
        <f t="shared" si="8"/>
        <v>5.085499316005472</v>
      </c>
      <c r="AA27" s="133">
        <f t="shared" si="8"/>
        <v>5.085499316005472</v>
      </c>
      <c r="AB27" s="133">
        <f t="shared" si="8"/>
        <v>5.085499316005472</v>
      </c>
      <c r="AC27" s="133">
        <f t="shared" si="8"/>
        <v>5.085499316005472</v>
      </c>
      <c r="AD27" s="133">
        <f t="shared" si="8"/>
        <v>5.085499316005472</v>
      </c>
      <c r="AE27" s="133">
        <f t="shared" si="8"/>
        <v>5.085499316005472</v>
      </c>
      <c r="AF27" s="133">
        <f t="shared" si="8"/>
        <v>5.085499316005472</v>
      </c>
      <c r="AG27" s="133">
        <f t="shared" si="8"/>
        <v>5.085499316005472</v>
      </c>
      <c r="AH27" s="133">
        <f t="shared" si="9"/>
        <v>4.3676995440036483</v>
      </c>
      <c r="AI27" s="133">
        <f t="shared" si="10"/>
        <v>3.6498997720018242</v>
      </c>
      <c r="AJ27" s="133">
        <f t="shared" si="11"/>
        <v>2.9321000000000002</v>
      </c>
      <c r="AK27" s="133">
        <f t="shared" si="11"/>
        <v>2.9321000000000002</v>
      </c>
      <c r="AL27" s="133">
        <f t="shared" si="11"/>
        <v>2.9321000000000002</v>
      </c>
      <c r="AM27" s="133">
        <f t="shared" si="11"/>
        <v>2.9321000000000002</v>
      </c>
      <c r="AN27" s="133">
        <f t="shared" si="11"/>
        <v>2.9321000000000002</v>
      </c>
      <c r="AO27" s="133"/>
      <c r="AP27" s="133"/>
      <c r="AQ27" s="133"/>
      <c r="AR27" s="133"/>
      <c r="AS27" s="133"/>
      <c r="AT27" s="133"/>
      <c r="AU27" s="133"/>
      <c r="AV27" s="133"/>
      <c r="AW27" s="134"/>
      <c r="AX27" s="133">
        <f>jährl_Abgänge_LF12_Kalib_stratu!D151</f>
        <v>6.2979695268106015</v>
      </c>
      <c r="AY27" s="133">
        <f>jährl_Abgänge_LF12_Kalib_stratu!E151</f>
        <v>6.5642951200918285</v>
      </c>
      <c r="AZ27" s="133">
        <f>jährl_Abgänge_LF12_Kalib_stratu!F151</f>
        <v>6.2683849093314183</v>
      </c>
      <c r="BA27" s="133">
        <f>jährl_Abgänge_LF12_Kalib_stratu!G151</f>
        <v>6.2229513896312421</v>
      </c>
      <c r="BB27" s="133">
        <f>jährl_Abgänge_LF12_Kalib_stratu!H151</f>
        <v>6.3114490981945153</v>
      </c>
      <c r="BC27" s="133">
        <f>jährl_Abgänge_LF12_Kalib_stratu!I151</f>
        <v>6.552896717686429</v>
      </c>
      <c r="BD27" s="133">
        <f>jährl_Abgänge_LF12_Kalib_stratu!J151</f>
        <v>6.8197986346847834</v>
      </c>
      <c r="BE27" s="133">
        <f>jährl_Abgänge_LF12_Kalib_stratu!K151</f>
        <v>6.6237204989244756</v>
      </c>
      <c r="BF27" s="133">
        <f>jährl_Abgänge_LF12_Kalib_stratu!L151</f>
        <v>6.4529685887334702</v>
      </c>
      <c r="BG27" s="133">
        <f>jährl_Abgänge_LF12_Kalib_stratu!M151</f>
        <v>6.0049729526201094</v>
      </c>
      <c r="BH27" s="135">
        <f>jährl_Abgänge_LFI23_stratu!D108</f>
        <v>1.9750553612378039</v>
      </c>
      <c r="BI27" s="135">
        <f>jährl_Abgänge_LFI23_stratu!E108</f>
        <v>1.9400766958737905</v>
      </c>
      <c r="BJ27" s="135">
        <f>jährl_Abgänge_LFI23_stratu!F108</f>
        <v>2.5018689756296428</v>
      </c>
      <c r="BK27" s="135">
        <f>jährl_Abgänge_LFI23_stratu!G108</f>
        <v>2.600059240200467</v>
      </c>
      <c r="BL27" s="135">
        <f>jährl_Abgänge_LFI23_stratu!H108</f>
        <v>2.5295307852382143</v>
      </c>
      <c r="BM27" s="135">
        <f>jährl_Abgänge_LFI23_stratu!I108</f>
        <v>2.0047861492043211</v>
      </c>
      <c r="BN27" s="135">
        <f>jährl_Abgänge_LFI23_stratu!J108</f>
        <v>1.9457017307844542</v>
      </c>
      <c r="BO27" s="135">
        <f>jährl_Abgänge_LFI23_stratu!K108</f>
        <v>2.0064133144754135</v>
      </c>
      <c r="BP27" s="135">
        <f>jährl_Abgänge_LFI23_stratu!L108</f>
        <v>2.1135044963569816</v>
      </c>
      <c r="BQ27" s="135">
        <f>jährl_Abgänge_LFI23_stratu!M108</f>
        <v>2.1921687776746963</v>
      </c>
      <c r="BR27" s="133">
        <f>jährl_Abgänge_LFI34a_stratu!D108</f>
        <v>4.3185854162711195</v>
      </c>
      <c r="BS27" s="133">
        <f>jährl_Abgänge_LFI34a_stratu!E108</f>
        <v>4.5547623980643612</v>
      </c>
      <c r="BT27" s="133">
        <f>jährl_Abgänge_LFI34a_stratu!F108</f>
        <v>4.7851135276614709</v>
      </c>
      <c r="BU27" s="133">
        <f>jährl_Abgänge_LFI34a_stratu!G108</f>
        <v>4.8875450407809842</v>
      </c>
      <c r="BV27" s="133">
        <f>jährl_Abgänge_LFI34a_stratu!H108</f>
        <v>5.2202126995726816</v>
      </c>
      <c r="BW27" s="133">
        <f>jährl_Abgänge_LFI34a_stratu!I108</f>
        <v>5.5847309055682386</v>
      </c>
      <c r="BX27" s="133">
        <f>jährl_Abgänge_LFI34a_stratu!J108</f>
        <v>5.6705664055237666</v>
      </c>
      <c r="BY27" s="133"/>
      <c r="BZ27" s="133"/>
      <c r="CA27" s="133"/>
      <c r="CB27" s="133"/>
      <c r="CC27" s="133"/>
      <c r="CD27" s="133"/>
      <c r="CE27" s="133"/>
      <c r="CF27" s="133"/>
      <c r="CG27" s="133"/>
      <c r="CH27" s="133">
        <f t="shared" si="15"/>
        <v>172.03287971412814</v>
      </c>
      <c r="CI27" s="133">
        <f t="shared" si="16"/>
        <v>170.39195239459605</v>
      </c>
      <c r="CJ27" s="133">
        <f t="shared" si="17"/>
        <v>168.48469948178271</v>
      </c>
      <c r="CK27" s="133">
        <f t="shared" si="18"/>
        <v>166.87335677972979</v>
      </c>
      <c r="CL27" s="133">
        <f t="shared" si="19"/>
        <v>165.30744759737703</v>
      </c>
      <c r="CM27" s="133">
        <f t="shared" si="20"/>
        <v>163.65304070646101</v>
      </c>
      <c r="CN27" s="133">
        <f t="shared" si="21"/>
        <v>161.75718619605308</v>
      </c>
      <c r="CO27" s="133">
        <f t="shared" si="22"/>
        <v>159.59442976864679</v>
      </c>
      <c r="CP27" s="133">
        <f t="shared" si="23"/>
        <v>157.6277514770008</v>
      </c>
      <c r="CQ27" s="133">
        <f t="shared" si="24"/>
        <v>155.83182509554581</v>
      </c>
      <c r="CR27" s="133">
        <f t="shared" si="25"/>
        <v>154.4838943502042</v>
      </c>
      <c r="CS27" s="133">
        <f t="shared" si="26"/>
        <v>157.30870023248721</v>
      </c>
      <c r="CT27" s="133">
        <f t="shared" si="27"/>
        <v>160.31130381637658</v>
      </c>
      <c r="CU27" s="133">
        <f t="shared" si="28"/>
        <v>162.89493415675241</v>
      </c>
      <c r="CV27" s="133">
        <f t="shared" si="29"/>
        <v>165.38037423255741</v>
      </c>
      <c r="CW27" s="133">
        <f t="shared" si="30"/>
        <v>167.93634276332466</v>
      </c>
      <c r="CX27" s="133">
        <f t="shared" si="31"/>
        <v>171.01705593012579</v>
      </c>
      <c r="CY27" s="133">
        <f t="shared" si="12"/>
        <v>174.1568535153468</v>
      </c>
      <c r="CZ27" s="133">
        <f t="shared" si="12"/>
        <v>177.23593951687684</v>
      </c>
      <c r="DA27" s="136">
        <f t="shared" si="13"/>
        <v>180.20793433652531</v>
      </c>
      <c r="DB27" s="133">
        <f t="shared" si="14"/>
        <v>180.25704846425782</v>
      </c>
      <c r="DC27" s="133">
        <f t="shared" si="14"/>
        <v>179.35218583819528</v>
      </c>
      <c r="DD27" s="133">
        <f t="shared" si="14"/>
        <v>177.49917231053379</v>
      </c>
      <c r="DE27" s="133">
        <f t="shared" si="14"/>
        <v>175.54372726975279</v>
      </c>
      <c r="DF27" s="133">
        <f t="shared" si="14"/>
        <v>173.25561457018011</v>
      </c>
      <c r="DG27" s="133">
        <f t="shared" si="14"/>
        <v>170.60298366461186</v>
      </c>
      <c r="DH27" s="133">
        <f t="shared" si="14"/>
        <v>167.86451725908807</v>
      </c>
      <c r="DI27" s="133"/>
      <c r="DJ27" s="133"/>
      <c r="DK27" s="133"/>
      <c r="DL27" s="133"/>
      <c r="DM27" s="133"/>
      <c r="DN27" s="133"/>
      <c r="DO27" s="133"/>
      <c r="DP27" s="133"/>
    </row>
    <row r="28" spans="1:120">
      <c r="A28" s="48">
        <v>4</v>
      </c>
      <c r="B28" s="48">
        <v>1</v>
      </c>
      <c r="C28" s="48" t="s">
        <v>70</v>
      </c>
      <c r="D28" s="114">
        <v>33.33846812152332</v>
      </c>
      <c r="E28" s="110"/>
      <c r="F28" s="154">
        <f>Zuwachs_Jährliche_Daten_summe!L27</f>
        <v>0.71699596675629429</v>
      </c>
      <c r="G28" s="154">
        <f>Zuwachs_Jährliche_Daten_summe!M27</f>
        <v>1.2317073170731707</v>
      </c>
      <c r="H28" s="154">
        <f>Zuwachs_Jährliche_Daten_summe!N27</f>
        <v>2.2216999999999998</v>
      </c>
      <c r="I28" s="110"/>
      <c r="J28" s="153">
        <v>1080.2431194296905</v>
      </c>
      <c r="K28" s="154">
        <v>925.89641275568783</v>
      </c>
      <c r="L28" s="111">
        <v>725.99468238715008</v>
      </c>
      <c r="N28" s="150">
        <f t="shared" si="5"/>
        <v>0.71699596675629429</v>
      </c>
      <c r="O28" s="150">
        <f t="shared" si="5"/>
        <v>0.71699596675629429</v>
      </c>
      <c r="P28" s="7">
        <f t="shared" si="5"/>
        <v>0.71699596675629429</v>
      </c>
      <c r="Q28" s="7">
        <f t="shared" si="5"/>
        <v>0.71699596675629429</v>
      </c>
      <c r="R28" s="7">
        <f t="shared" si="5"/>
        <v>0.71699596675629429</v>
      </c>
      <c r="S28" s="7">
        <f t="shared" si="5"/>
        <v>0.71699596675629429</v>
      </c>
      <c r="T28" s="7">
        <f t="shared" si="5"/>
        <v>0.71699596675629429</v>
      </c>
      <c r="U28" s="7">
        <f t="shared" si="5"/>
        <v>0.71699596675629429</v>
      </c>
      <c r="V28" s="7">
        <f t="shared" si="5"/>
        <v>0.71699596675629429</v>
      </c>
      <c r="W28" s="7">
        <f t="shared" si="5"/>
        <v>0.71699596675629429</v>
      </c>
      <c r="X28" s="7">
        <f t="shared" si="6"/>
        <v>0.88856641686191973</v>
      </c>
      <c r="Y28" s="7">
        <f t="shared" si="7"/>
        <v>1.0601368669675451</v>
      </c>
      <c r="Z28" s="7">
        <f t="shared" si="8"/>
        <v>1.2317073170731707</v>
      </c>
      <c r="AA28" s="7">
        <f t="shared" si="8"/>
        <v>1.2317073170731707</v>
      </c>
      <c r="AB28" s="7">
        <f t="shared" si="8"/>
        <v>1.2317073170731707</v>
      </c>
      <c r="AC28" s="7">
        <f t="shared" si="8"/>
        <v>1.2317073170731707</v>
      </c>
      <c r="AD28" s="7">
        <f t="shared" si="8"/>
        <v>1.2317073170731707</v>
      </c>
      <c r="AE28" s="7">
        <f t="shared" si="8"/>
        <v>1.2317073170731707</v>
      </c>
      <c r="AF28" s="7">
        <f t="shared" si="8"/>
        <v>1.2317073170731707</v>
      </c>
      <c r="AG28" s="7">
        <f t="shared" si="8"/>
        <v>1.2317073170731707</v>
      </c>
      <c r="AH28" s="7">
        <f t="shared" si="9"/>
        <v>1.5617048780487803</v>
      </c>
      <c r="AI28" s="7">
        <f t="shared" si="10"/>
        <v>1.8917024390243899</v>
      </c>
      <c r="AJ28" s="7">
        <f t="shared" si="11"/>
        <v>2.2216999999999998</v>
      </c>
      <c r="AK28" s="7">
        <f t="shared" si="11"/>
        <v>2.2216999999999998</v>
      </c>
      <c r="AL28" s="7">
        <f t="shared" si="11"/>
        <v>2.2216999999999998</v>
      </c>
      <c r="AM28" s="7">
        <f t="shared" si="11"/>
        <v>2.2216999999999998</v>
      </c>
      <c r="AN28" s="7">
        <f t="shared" si="11"/>
        <v>2.2216999999999998</v>
      </c>
      <c r="AO28" s="7"/>
      <c r="AP28" s="7"/>
      <c r="AQ28" s="7"/>
      <c r="AR28" s="7"/>
      <c r="AS28" s="7"/>
      <c r="AT28" s="7"/>
      <c r="AU28" s="7"/>
      <c r="AV28" s="7"/>
      <c r="AW28" s="111"/>
      <c r="AX28" s="7">
        <f>jährl_Abgänge_LF12_Kalib_stratu!D152</f>
        <v>0.71301845088745863</v>
      </c>
      <c r="AY28" s="7">
        <f>jährl_Abgänge_LF12_Kalib_stratu!E152</f>
        <v>0.69137948898924351</v>
      </c>
      <c r="AZ28" s="7">
        <f>jährl_Abgänge_LF12_Kalib_stratu!F152</f>
        <v>0.67542401257952989</v>
      </c>
      <c r="BA28" s="7">
        <f>jährl_Abgänge_LF12_Kalib_stratu!G152</f>
        <v>0.68385196257738623</v>
      </c>
      <c r="BB28" s="7">
        <f>jährl_Abgänge_LF12_Kalib_stratu!H152</f>
        <v>0.94335706731667213</v>
      </c>
      <c r="BC28" s="7">
        <f>jährl_Abgänge_LF12_Kalib_stratu!I152</f>
        <v>1.1104201606028403</v>
      </c>
      <c r="BD28" s="7">
        <f>jährl_Abgänge_LF12_Kalib_stratu!J152</f>
        <v>1.1452594282579149</v>
      </c>
      <c r="BE28" s="7">
        <f>jährl_Abgänge_LF12_Kalib_stratu!K152</f>
        <v>0.90478652406352766</v>
      </c>
      <c r="BF28" s="7">
        <f>jährl_Abgänge_LF12_Kalib_stratu!L152</f>
        <v>0.77675212313678721</v>
      </c>
      <c r="BG28" s="7">
        <f>jährl_Abgänge_LF12_Kalib_stratu!M152</f>
        <v>0.72308444084065626</v>
      </c>
      <c r="BH28" s="105">
        <f>jährl_Abgänge_LFI23_stratu!D109</f>
        <v>1.0125307497986433</v>
      </c>
      <c r="BI28" s="105">
        <f>jährl_Abgänge_LFI23_stratu!E109</f>
        <v>0.93236321763428665</v>
      </c>
      <c r="BJ28" s="105">
        <f>jährl_Abgänge_LFI23_stratu!F109</f>
        <v>0.96949331385344151</v>
      </c>
      <c r="BK28" s="105">
        <f>jährl_Abgänge_LFI23_stratu!G109</f>
        <v>1.0184442267306768</v>
      </c>
      <c r="BL28" s="105">
        <f>jährl_Abgänge_LFI23_stratu!H109</f>
        <v>0.94177992332905591</v>
      </c>
      <c r="BM28" s="105">
        <f>jährl_Abgänge_LFI23_stratu!I109</f>
        <v>0.85994362906415078</v>
      </c>
      <c r="BN28" s="105">
        <f>jährl_Abgänge_LFI23_stratu!J109</f>
        <v>0.8232877714894179</v>
      </c>
      <c r="BO28" s="105">
        <f>jährl_Abgänge_LFI23_stratu!K109</f>
        <v>0.90771285082504982</v>
      </c>
      <c r="BP28" s="105">
        <f>jährl_Abgänge_LFI23_stratu!L109</f>
        <v>0.89543397542923975</v>
      </c>
      <c r="BQ28" s="105">
        <f>jährl_Abgänge_LFI23_stratu!M109</f>
        <v>0.88804756906041349</v>
      </c>
      <c r="BR28" s="7">
        <f>jährl_Abgänge_LFI34a_stratu!D109</f>
        <v>0.90485010711760383</v>
      </c>
      <c r="BS28" s="7">
        <f>jährl_Abgänge_LFI34a_stratu!E109</f>
        <v>0.98106157180607267</v>
      </c>
      <c r="BT28" s="7">
        <f>jährl_Abgänge_LFI34a_stratu!F109</f>
        <v>1.0668598581023359</v>
      </c>
      <c r="BU28" s="7">
        <f>jährl_Abgänge_LFI34a_stratu!G109</f>
        <v>1.1292837605852939</v>
      </c>
      <c r="BV28" s="7">
        <f>jährl_Abgänge_LFI34a_stratu!H109</f>
        <v>1.1864659393815615</v>
      </c>
      <c r="BW28" s="7">
        <f>jährl_Abgänge_LFI34a_stratu!I109</f>
        <v>1.1995276890686826</v>
      </c>
      <c r="BX28" s="7">
        <f>jährl_Abgänge_LFI34a_stratu!J109</f>
        <v>1.1922201028098409</v>
      </c>
      <c r="BY28" s="7"/>
      <c r="BZ28" s="7"/>
      <c r="CA28" s="7"/>
      <c r="CB28" s="7"/>
      <c r="CC28" s="7"/>
      <c r="CD28" s="7"/>
      <c r="CE28" s="7"/>
      <c r="CF28" s="7"/>
      <c r="CG28" s="7"/>
      <c r="CH28" s="7">
        <f t="shared" si="15"/>
        <v>32.326177268024708</v>
      </c>
      <c r="CI28" s="7">
        <f t="shared" si="16"/>
        <v>32.330154783893541</v>
      </c>
      <c r="CJ28" s="7">
        <f t="shared" si="17"/>
        <v>32.355771261660593</v>
      </c>
      <c r="CK28" s="7">
        <f t="shared" si="18"/>
        <v>32.39734321583736</v>
      </c>
      <c r="CL28" s="7">
        <f t="shared" si="19"/>
        <v>32.430487220016268</v>
      </c>
      <c r="CM28" s="7">
        <f t="shared" si="20"/>
        <v>32.204126119455886</v>
      </c>
      <c r="CN28" s="7">
        <f t="shared" si="21"/>
        <v>31.810701925609337</v>
      </c>
      <c r="CO28" s="7">
        <f t="shared" si="22"/>
        <v>31.382438464107715</v>
      </c>
      <c r="CP28" s="7">
        <f t="shared" si="23"/>
        <v>31.19464790680048</v>
      </c>
      <c r="CQ28" s="7">
        <f t="shared" si="24"/>
        <v>31.134891750419985</v>
      </c>
      <c r="CR28" s="7">
        <f t="shared" si="25"/>
        <v>31.128803276335624</v>
      </c>
      <c r="CS28" s="7">
        <f t="shared" si="26"/>
        <v>31.004838943398902</v>
      </c>
      <c r="CT28" s="7">
        <f t="shared" si="27"/>
        <v>31.132612592732162</v>
      </c>
      <c r="CU28" s="7">
        <f t="shared" si="28"/>
        <v>31.394826595951891</v>
      </c>
      <c r="CV28" s="7">
        <f t="shared" si="29"/>
        <v>31.608089686294385</v>
      </c>
      <c r="CW28" s="7">
        <f t="shared" si="30"/>
        <v>31.8980170800385</v>
      </c>
      <c r="CX28" s="7">
        <f t="shared" si="31"/>
        <v>32.269780768047518</v>
      </c>
      <c r="CY28" s="7">
        <f t="shared" si="12"/>
        <v>32.678200313631272</v>
      </c>
      <c r="CZ28" s="7">
        <f t="shared" si="12"/>
        <v>33.002194779879389</v>
      </c>
      <c r="DA28" s="113">
        <f t="shared" si="13"/>
        <v>33.33846812152332</v>
      </c>
      <c r="DB28" s="7">
        <f t="shared" si="14"/>
        <v>33.995322892454496</v>
      </c>
      <c r="DC28" s="7">
        <f t="shared" si="14"/>
        <v>34.905963759672815</v>
      </c>
      <c r="DD28" s="7">
        <f t="shared" si="14"/>
        <v>36.06080390157048</v>
      </c>
      <c r="DE28" s="7">
        <f t="shared" si="14"/>
        <v>37.153220140985184</v>
      </c>
      <c r="DF28" s="7">
        <f t="shared" si="14"/>
        <v>38.188454201603619</v>
      </c>
      <c r="DG28" s="7">
        <f t="shared" si="14"/>
        <v>39.210626512534937</v>
      </c>
      <c r="DH28" s="7">
        <f t="shared" si="14"/>
        <v>40.240106409725094</v>
      </c>
      <c r="DI28" s="7"/>
      <c r="DJ28" s="7"/>
      <c r="DK28" s="7"/>
      <c r="DL28" s="7"/>
      <c r="DM28" s="7"/>
      <c r="DN28" s="7"/>
      <c r="DO28" s="7"/>
      <c r="DP28" s="7"/>
    </row>
    <row r="29" spans="1:120">
      <c r="A29" s="49">
        <v>4</v>
      </c>
      <c r="B29" s="49">
        <v>2</v>
      </c>
      <c r="C29" s="48" t="s">
        <v>70</v>
      </c>
      <c r="D29" s="114">
        <v>149.73213521608901</v>
      </c>
      <c r="E29" s="110"/>
      <c r="F29" s="154">
        <f>Zuwachs_Jährliche_Daten_summe!L28</f>
        <v>5.2023171840625766</v>
      </c>
      <c r="G29" s="154">
        <f>Zuwachs_Jährliche_Daten_summe!M28</f>
        <v>4.9456568249893023</v>
      </c>
      <c r="H29" s="154">
        <f>Zuwachs_Jährliche_Daten_summe!N28</f>
        <v>2.2614999999999998</v>
      </c>
      <c r="I29" s="110"/>
      <c r="J29" s="153">
        <v>3010.7568805703095</v>
      </c>
      <c r="K29" s="154">
        <v>3748.1035872443122</v>
      </c>
      <c r="L29" s="111">
        <v>5370.0053176128495</v>
      </c>
      <c r="N29" s="150">
        <f t="shared" si="5"/>
        <v>5.2023171840625766</v>
      </c>
      <c r="O29" s="150">
        <f t="shared" si="5"/>
        <v>5.2023171840625766</v>
      </c>
      <c r="P29" s="7">
        <f t="shared" si="5"/>
        <v>5.2023171840625766</v>
      </c>
      <c r="Q29" s="7">
        <f t="shared" si="5"/>
        <v>5.2023171840625766</v>
      </c>
      <c r="R29" s="7">
        <f t="shared" si="5"/>
        <v>5.2023171840625766</v>
      </c>
      <c r="S29" s="7">
        <f t="shared" si="5"/>
        <v>5.2023171840625766</v>
      </c>
      <c r="T29" s="7">
        <f t="shared" si="5"/>
        <v>5.2023171840625766</v>
      </c>
      <c r="U29" s="7">
        <f t="shared" si="5"/>
        <v>5.2023171840625766</v>
      </c>
      <c r="V29" s="7">
        <f t="shared" si="5"/>
        <v>5.2023171840625766</v>
      </c>
      <c r="W29" s="7">
        <f t="shared" si="5"/>
        <v>5.2023171840625766</v>
      </c>
      <c r="X29" s="7">
        <f t="shared" si="6"/>
        <v>5.1167637310381515</v>
      </c>
      <c r="Y29" s="7">
        <f t="shared" si="7"/>
        <v>5.0312102780137273</v>
      </c>
      <c r="Z29" s="7">
        <f t="shared" si="8"/>
        <v>4.9456568249893023</v>
      </c>
      <c r="AA29" s="7">
        <f t="shared" si="8"/>
        <v>4.9456568249893023</v>
      </c>
      <c r="AB29" s="7">
        <f t="shared" si="8"/>
        <v>4.9456568249893023</v>
      </c>
      <c r="AC29" s="7">
        <f t="shared" si="8"/>
        <v>4.9456568249893023</v>
      </c>
      <c r="AD29" s="7">
        <f t="shared" si="8"/>
        <v>4.9456568249893023</v>
      </c>
      <c r="AE29" s="7">
        <f t="shared" si="8"/>
        <v>4.9456568249893023</v>
      </c>
      <c r="AF29" s="7">
        <f t="shared" si="8"/>
        <v>4.9456568249893023</v>
      </c>
      <c r="AG29" s="7">
        <f t="shared" si="8"/>
        <v>4.9456568249893023</v>
      </c>
      <c r="AH29" s="7">
        <f t="shared" si="9"/>
        <v>4.0509378833262017</v>
      </c>
      <c r="AI29" s="7">
        <f t="shared" si="10"/>
        <v>3.1562189416631008</v>
      </c>
      <c r="AJ29" s="7">
        <f t="shared" ref="AJ29:AN41" si="32">$H29</f>
        <v>2.2614999999999998</v>
      </c>
      <c r="AK29" s="7">
        <f t="shared" si="32"/>
        <v>2.2614999999999998</v>
      </c>
      <c r="AL29" s="7">
        <f t="shared" si="32"/>
        <v>2.2614999999999998</v>
      </c>
      <c r="AM29" s="7">
        <f t="shared" si="32"/>
        <v>2.2614999999999998</v>
      </c>
      <c r="AN29" s="7">
        <f t="shared" si="32"/>
        <v>2.2614999999999998</v>
      </c>
      <c r="AO29" s="7"/>
      <c r="AP29" s="7"/>
      <c r="AQ29" s="7"/>
      <c r="AR29" s="7"/>
      <c r="AS29" s="7"/>
      <c r="AT29" s="7"/>
      <c r="AU29" s="7"/>
      <c r="AV29" s="7"/>
      <c r="AW29" s="111"/>
      <c r="AX29" s="7">
        <f>jährl_Abgänge_LF12_Kalib_stratu!D153</f>
        <v>3.022856274672904</v>
      </c>
      <c r="AY29" s="7">
        <f>jährl_Abgänge_LF12_Kalib_stratu!E153</f>
        <v>3.1506854087023659</v>
      </c>
      <c r="AZ29" s="7">
        <f>jährl_Abgänge_LF12_Kalib_stratu!F153</f>
        <v>3.0086564526191384</v>
      </c>
      <c r="BA29" s="7">
        <f>jährl_Abgänge_LF12_Kalib_stratu!G153</f>
        <v>2.9868495830365696</v>
      </c>
      <c r="BB29" s="7">
        <f>jährl_Abgänge_LF12_Kalib_stratu!H153</f>
        <v>3.0293261070155828</v>
      </c>
      <c r="BC29" s="7">
        <f>jährl_Abgänge_LF12_Kalib_stratu!I153</f>
        <v>3.1452144815907417</v>
      </c>
      <c r="BD29" s="7">
        <f>jährl_Abgänge_LF12_Kalib_stratu!J153</f>
        <v>3.2733202355303423</v>
      </c>
      <c r="BE29" s="7">
        <f>jährl_Abgänge_LF12_Kalib_stratu!K153</f>
        <v>3.179207994992181</v>
      </c>
      <c r="BF29" s="7">
        <f>jährl_Abgänge_LF12_Kalib_stratu!L153</f>
        <v>3.0972516627273192</v>
      </c>
      <c r="BG29" s="7">
        <f>jährl_Abgänge_LF12_Kalib_stratu!M153</f>
        <v>2.8822257859131528</v>
      </c>
      <c r="BH29" s="105">
        <f>jährl_Abgänge_LFI23_stratu!D110</f>
        <v>1.9144869750920945</v>
      </c>
      <c r="BI29" s="105">
        <f>jährl_Abgänge_LFI23_stratu!E110</f>
        <v>1.8805809891841654</v>
      </c>
      <c r="BJ29" s="105">
        <f>jährl_Abgänge_LFI23_stratu!F110</f>
        <v>2.425144966178618</v>
      </c>
      <c r="BK29" s="105">
        <f>jährl_Abgänge_LFI23_stratu!G110</f>
        <v>2.5203240615554057</v>
      </c>
      <c r="BL29" s="105">
        <f>jährl_Abgänge_LFI23_stratu!H110</f>
        <v>2.4519584799881233</v>
      </c>
      <c r="BM29" s="105">
        <f>jährl_Abgänge_LFI23_stratu!I110</f>
        <v>1.9433060185671343</v>
      </c>
      <c r="BN29" s="105">
        <f>jährl_Abgänge_LFI23_stratu!J110</f>
        <v>1.8860335229623348</v>
      </c>
      <c r="BO29" s="105">
        <f>jährl_Abgänge_LFI23_stratu!K110</f>
        <v>1.9448832840853398</v>
      </c>
      <c r="BP29" s="105">
        <f>jährl_Abgänge_LFI23_stratu!L110</f>
        <v>2.048690335210726</v>
      </c>
      <c r="BQ29" s="105">
        <f>jährl_Abgänge_LFI23_stratu!M110</f>
        <v>2.1249422443690396</v>
      </c>
      <c r="BR29" s="7">
        <f>jährl_Abgänge_LFI34a_stratu!D110</f>
        <v>2.9257149175916588</v>
      </c>
      <c r="BS29" s="7">
        <f>jährl_Abgänge_LFI34a_stratu!E110</f>
        <v>3.085717893617288</v>
      </c>
      <c r="BT29" s="7">
        <f>jährl_Abgänge_LFI34a_stratu!F110</f>
        <v>3.2417740257033052</v>
      </c>
      <c r="BU29" s="7">
        <f>jährl_Abgänge_LFI34a_stratu!G110</f>
        <v>3.3111683706284096</v>
      </c>
      <c r="BV29" s="7">
        <f>jährl_Abgänge_LFI34a_stratu!H110</f>
        <v>3.5365409494038809</v>
      </c>
      <c r="BW29" s="7">
        <f>jährl_Abgänge_LFI34a_stratu!I110</f>
        <v>3.7834913394544722</v>
      </c>
      <c r="BX29" s="7">
        <f>jährl_Abgänge_LFI34a_stratu!J110</f>
        <v>3.84164237236739</v>
      </c>
      <c r="BY29" s="7"/>
      <c r="BZ29" s="7"/>
      <c r="CA29" s="7"/>
      <c r="CB29" s="7"/>
      <c r="CC29" s="7"/>
      <c r="CD29" s="7"/>
      <c r="CE29" s="7"/>
      <c r="CF29" s="7"/>
      <c r="CG29" s="7"/>
      <c r="CH29" s="7">
        <f t="shared" si="15"/>
        <v>102.73239421111046</v>
      </c>
      <c r="CI29" s="7">
        <f t="shared" si="16"/>
        <v>104.91185512050014</v>
      </c>
      <c r="CJ29" s="7">
        <f t="shared" si="17"/>
        <v>106.96348689586034</v>
      </c>
      <c r="CK29" s="7">
        <f t="shared" si="18"/>
        <v>109.15714762730379</v>
      </c>
      <c r="CL29" s="7">
        <f t="shared" si="19"/>
        <v>111.37261522832979</v>
      </c>
      <c r="CM29" s="7">
        <f t="shared" si="20"/>
        <v>113.54560630537679</v>
      </c>
      <c r="CN29" s="7">
        <f t="shared" si="21"/>
        <v>115.60270900784863</v>
      </c>
      <c r="CO29" s="7">
        <f t="shared" si="22"/>
        <v>117.53170595638086</v>
      </c>
      <c r="CP29" s="7">
        <f t="shared" si="23"/>
        <v>119.55481514545126</v>
      </c>
      <c r="CQ29" s="7">
        <f t="shared" si="24"/>
        <v>121.65988066678652</v>
      </c>
      <c r="CR29" s="7">
        <f t="shared" si="25"/>
        <v>123.97997206493595</v>
      </c>
      <c r="CS29" s="7">
        <f t="shared" si="26"/>
        <v>127.18224882088201</v>
      </c>
      <c r="CT29" s="7">
        <f t="shared" si="27"/>
        <v>130.33287810971157</v>
      </c>
      <c r="CU29" s="7">
        <f t="shared" si="28"/>
        <v>132.85338996852227</v>
      </c>
      <c r="CV29" s="7">
        <f t="shared" si="29"/>
        <v>135.27872273195615</v>
      </c>
      <c r="CW29" s="7">
        <f t="shared" si="30"/>
        <v>137.77242107695733</v>
      </c>
      <c r="CX29" s="7">
        <f t="shared" si="31"/>
        <v>140.77477188337949</v>
      </c>
      <c r="CY29" s="7">
        <f t="shared" si="12"/>
        <v>143.83439518540646</v>
      </c>
      <c r="CZ29" s="7">
        <f t="shared" si="12"/>
        <v>146.83516872631043</v>
      </c>
      <c r="DA29" s="113">
        <f t="shared" si="13"/>
        <v>149.73213521608901</v>
      </c>
      <c r="DB29" s="7">
        <f t="shared" si="14"/>
        <v>150.85735818182357</v>
      </c>
      <c r="DC29" s="7">
        <f t="shared" si="14"/>
        <v>150.92785922986937</v>
      </c>
      <c r="DD29" s="7">
        <f t="shared" si="14"/>
        <v>149.94758520416607</v>
      </c>
      <c r="DE29" s="7">
        <f t="shared" si="14"/>
        <v>148.89791683353766</v>
      </c>
      <c r="DF29" s="7">
        <f t="shared" si="14"/>
        <v>147.6228758841338</v>
      </c>
      <c r="DG29" s="7">
        <f t="shared" si="14"/>
        <v>146.10088454467933</v>
      </c>
      <c r="DH29" s="7">
        <f t="shared" si="14"/>
        <v>144.52074217231194</v>
      </c>
      <c r="DI29" s="7"/>
      <c r="DJ29" s="7"/>
      <c r="DK29" s="7"/>
      <c r="DL29" s="7"/>
      <c r="DM29" s="7"/>
      <c r="DN29" s="7"/>
      <c r="DO29" s="7"/>
      <c r="DP29" s="7"/>
    </row>
    <row r="30" spans="1:120" s="1" customFormat="1">
      <c r="A30" s="129">
        <v>4</v>
      </c>
      <c r="B30" s="129">
        <v>1</v>
      </c>
      <c r="C30" s="129" t="s">
        <v>71</v>
      </c>
      <c r="D30" s="130">
        <v>170.91549850370137</v>
      </c>
      <c r="E30" s="131"/>
      <c r="F30" s="152">
        <f>Zuwachs_Jährliche_Daten_summe!L29</f>
        <v>3.4362542686274513</v>
      </c>
      <c r="G30" s="152">
        <f>Zuwachs_Jährliche_Daten_summe!M29</f>
        <v>3.4395180343361158</v>
      </c>
      <c r="H30" s="154">
        <f>Zuwachs_Jährliche_Daten_summe!N29</f>
        <v>3.2212000000000001</v>
      </c>
      <c r="I30" s="131"/>
      <c r="J30" s="151">
        <v>34945.982134073587</v>
      </c>
      <c r="K30" s="152">
        <v>34195.839468824728</v>
      </c>
      <c r="L30" s="111">
        <v>34618.323167658593</v>
      </c>
      <c r="N30" s="149">
        <f t="shared" si="5"/>
        <v>3.4362542686274513</v>
      </c>
      <c r="O30" s="149">
        <f t="shared" si="5"/>
        <v>3.4362542686274513</v>
      </c>
      <c r="P30" s="133">
        <f t="shared" si="5"/>
        <v>3.4362542686274513</v>
      </c>
      <c r="Q30" s="133">
        <f t="shared" si="5"/>
        <v>3.4362542686274513</v>
      </c>
      <c r="R30" s="133">
        <f t="shared" si="5"/>
        <v>3.4362542686274513</v>
      </c>
      <c r="S30" s="133">
        <f t="shared" si="5"/>
        <v>3.4362542686274513</v>
      </c>
      <c r="T30" s="133">
        <f t="shared" si="5"/>
        <v>3.4362542686274513</v>
      </c>
      <c r="U30" s="133">
        <f t="shared" si="5"/>
        <v>3.4362542686274513</v>
      </c>
      <c r="V30" s="133">
        <f t="shared" si="5"/>
        <v>3.4362542686274513</v>
      </c>
      <c r="W30" s="133">
        <f t="shared" si="5"/>
        <v>3.4362542686274513</v>
      </c>
      <c r="X30" s="7">
        <f t="shared" si="6"/>
        <v>3.4373421905303396</v>
      </c>
      <c r="Y30" s="133">
        <f t="shared" si="7"/>
        <v>3.4384301124332275</v>
      </c>
      <c r="Z30" s="133">
        <f t="shared" si="8"/>
        <v>3.4395180343361158</v>
      </c>
      <c r="AA30" s="133">
        <f t="shared" si="8"/>
        <v>3.4395180343361158</v>
      </c>
      <c r="AB30" s="133">
        <f t="shared" si="8"/>
        <v>3.4395180343361158</v>
      </c>
      <c r="AC30" s="133">
        <f t="shared" si="8"/>
        <v>3.4395180343361158</v>
      </c>
      <c r="AD30" s="133">
        <f t="shared" si="8"/>
        <v>3.4395180343361158</v>
      </c>
      <c r="AE30" s="133">
        <f t="shared" si="8"/>
        <v>3.4395180343361158</v>
      </c>
      <c r="AF30" s="133">
        <f t="shared" si="8"/>
        <v>3.4395180343361158</v>
      </c>
      <c r="AG30" s="133">
        <f t="shared" si="8"/>
        <v>3.4395180343361158</v>
      </c>
      <c r="AH30" s="133">
        <f t="shared" si="9"/>
        <v>3.3667453562240772</v>
      </c>
      <c r="AI30" s="133">
        <f t="shared" si="10"/>
        <v>3.2939726781120382</v>
      </c>
      <c r="AJ30" s="133">
        <f t="shared" si="32"/>
        <v>3.2212000000000001</v>
      </c>
      <c r="AK30" s="133">
        <f t="shared" si="32"/>
        <v>3.2212000000000001</v>
      </c>
      <c r="AL30" s="133">
        <f t="shared" si="32"/>
        <v>3.2212000000000001</v>
      </c>
      <c r="AM30" s="133">
        <f t="shared" si="32"/>
        <v>3.2212000000000001</v>
      </c>
      <c r="AN30" s="133">
        <f t="shared" si="32"/>
        <v>3.2212000000000001</v>
      </c>
      <c r="AO30" s="133"/>
      <c r="AP30" s="133"/>
      <c r="AQ30" s="133"/>
      <c r="AR30" s="133"/>
      <c r="AS30" s="133"/>
      <c r="AT30" s="133"/>
      <c r="AU30" s="133"/>
      <c r="AV30" s="133"/>
      <c r="AW30" s="134"/>
      <c r="AX30" s="133">
        <f>jährl_Abgänge_LF12_Kalib_stratu!D154</f>
        <v>2.4405302471305022</v>
      </c>
      <c r="AY30" s="133">
        <f>jährl_Abgänge_LF12_Kalib_stratu!E154</f>
        <v>2.3664640838168212</v>
      </c>
      <c r="AZ30" s="133">
        <f>jährl_Abgänge_LF12_Kalib_stratu!F154</f>
        <v>2.3118514398707677</v>
      </c>
      <c r="BA30" s="133">
        <f>jährl_Abgänge_LF12_Kalib_stratu!G154</f>
        <v>2.3406987535208859</v>
      </c>
      <c r="BB30" s="133">
        <f>jährl_Abgänge_LF12_Kalib_stratu!H154</f>
        <v>3.2289367179280091</v>
      </c>
      <c r="BC30" s="133">
        <f>jährl_Abgänge_LF12_Kalib_stratu!I154</f>
        <v>3.8007627791422824</v>
      </c>
      <c r="BD30" s="133">
        <f>jährl_Abgänge_LF12_Kalib_stratu!J154</f>
        <v>3.9200111469709933</v>
      </c>
      <c r="BE30" s="133">
        <f>jährl_Abgänge_LF12_Kalib_stratu!K154</f>
        <v>3.0969168840227397</v>
      </c>
      <c r="BF30" s="133">
        <f>jährl_Abgänge_LF12_Kalib_stratu!L154</f>
        <v>2.6586788163457737</v>
      </c>
      <c r="BG30" s="133">
        <f>jährl_Abgänge_LF12_Kalib_stratu!M154</f>
        <v>2.4749842685061259</v>
      </c>
      <c r="BH30" s="135">
        <f>jährl_Abgänge_LFI23_stratu!D111</f>
        <v>2.5283465802821476</v>
      </c>
      <c r="BI30" s="135">
        <f>jährl_Abgänge_LFI23_stratu!E111</f>
        <v>2.3281637158726287</v>
      </c>
      <c r="BJ30" s="135">
        <f>jährl_Abgänge_LFI23_stratu!F111</f>
        <v>2.4208796672843915</v>
      </c>
      <c r="BK30" s="135">
        <f>jährl_Abgänge_LFI23_stratu!G111</f>
        <v>2.5431128668187863</v>
      </c>
      <c r="BL30" s="135">
        <f>jährl_Abgänge_LFI23_stratu!H111</f>
        <v>2.351677762873797</v>
      </c>
      <c r="BM30" s="135">
        <f>jährl_Abgänge_LFI23_stratu!I111</f>
        <v>2.1473279050657417</v>
      </c>
      <c r="BN30" s="135">
        <f>jährl_Abgänge_LFI23_stratu!J111</f>
        <v>2.0557961543857588</v>
      </c>
      <c r="BO30" s="135">
        <f>jährl_Abgänge_LFI23_stratu!K111</f>
        <v>2.2666103550120047</v>
      </c>
      <c r="BP30" s="135">
        <f>jährl_Abgänge_LFI23_stratu!L111</f>
        <v>2.2359493083002073</v>
      </c>
      <c r="BQ30" s="135">
        <f>jährl_Abgänge_LFI23_stratu!M111</f>
        <v>2.2175050336083917</v>
      </c>
      <c r="BR30" s="133">
        <f>jährl_Abgänge_LFI34a_stratu!D111</f>
        <v>2.1837608895064093</v>
      </c>
      <c r="BS30" s="133">
        <f>jährl_Abgänge_LFI34a_stratu!E111</f>
        <v>2.3676892712456028</v>
      </c>
      <c r="BT30" s="133">
        <f>jährl_Abgänge_LFI34a_stratu!F111</f>
        <v>2.5747544420696382</v>
      </c>
      <c r="BU30" s="133">
        <f>jährl_Abgänge_LFI34a_stratu!G111</f>
        <v>2.7254079876020456</v>
      </c>
      <c r="BV30" s="133">
        <f>jährl_Abgänge_LFI34a_stratu!H111</f>
        <v>2.8634111824403949</v>
      </c>
      <c r="BW30" s="133">
        <f>jährl_Abgänge_LFI34a_stratu!I111</f>
        <v>2.8949343462118176</v>
      </c>
      <c r="BX30" s="133">
        <f>jährl_Abgänge_LFI34a_stratu!J111</f>
        <v>2.8772982527381843</v>
      </c>
      <c r="BY30" s="133"/>
      <c r="BZ30" s="133"/>
      <c r="CA30" s="133"/>
      <c r="CB30" s="133"/>
      <c r="CC30" s="133"/>
      <c r="CD30" s="133"/>
      <c r="CE30" s="133"/>
      <c r="CF30" s="133"/>
      <c r="CG30" s="133"/>
      <c r="CH30" s="133">
        <f t="shared" si="15"/>
        <v>155.11825672726067</v>
      </c>
      <c r="CI30" s="133">
        <f t="shared" si="16"/>
        <v>156.11398074875763</v>
      </c>
      <c r="CJ30" s="133">
        <f t="shared" si="17"/>
        <v>157.18377093356827</v>
      </c>
      <c r="CK30" s="133">
        <f t="shared" si="18"/>
        <v>158.30817376232497</v>
      </c>
      <c r="CL30" s="133">
        <f t="shared" si="19"/>
        <v>159.40372927743155</v>
      </c>
      <c r="CM30" s="133">
        <f t="shared" si="20"/>
        <v>159.61104682813101</v>
      </c>
      <c r="CN30" s="133">
        <f t="shared" si="21"/>
        <v>159.2465383176162</v>
      </c>
      <c r="CO30" s="133">
        <f t="shared" si="22"/>
        <v>158.76278143927266</v>
      </c>
      <c r="CP30" s="133">
        <f t="shared" si="23"/>
        <v>159.10211882387739</v>
      </c>
      <c r="CQ30" s="133">
        <f t="shared" si="24"/>
        <v>159.87969427615909</v>
      </c>
      <c r="CR30" s="133">
        <f t="shared" si="25"/>
        <v>160.84096427628043</v>
      </c>
      <c r="CS30" s="133">
        <f t="shared" si="26"/>
        <v>161.74995988652861</v>
      </c>
      <c r="CT30" s="133">
        <f t="shared" si="27"/>
        <v>162.86022628308922</v>
      </c>
      <c r="CU30" s="133">
        <f t="shared" si="28"/>
        <v>163.87886465014094</v>
      </c>
      <c r="CV30" s="133">
        <f t="shared" si="29"/>
        <v>164.77526981765828</v>
      </c>
      <c r="CW30" s="133">
        <f t="shared" si="30"/>
        <v>165.8631100891206</v>
      </c>
      <c r="CX30" s="133">
        <f t="shared" si="31"/>
        <v>167.15530021839098</v>
      </c>
      <c r="CY30" s="133">
        <f t="shared" si="12"/>
        <v>168.53902209834135</v>
      </c>
      <c r="CZ30" s="133">
        <f t="shared" si="12"/>
        <v>169.71192977766546</v>
      </c>
      <c r="DA30" s="136">
        <f t="shared" si="13"/>
        <v>170.91549850370137</v>
      </c>
      <c r="DB30" s="133">
        <f t="shared" si="14"/>
        <v>172.09848297041904</v>
      </c>
      <c r="DC30" s="133">
        <f t="shared" si="14"/>
        <v>173.02476637728546</v>
      </c>
      <c r="DD30" s="133">
        <f t="shared" si="14"/>
        <v>173.67121193521584</v>
      </c>
      <c r="DE30" s="133">
        <f t="shared" si="14"/>
        <v>174.16700394761381</v>
      </c>
      <c r="DF30" s="133">
        <f t="shared" si="14"/>
        <v>174.52479276517343</v>
      </c>
      <c r="DG30" s="133">
        <f t="shared" si="14"/>
        <v>174.85105841896163</v>
      </c>
      <c r="DH30" s="133">
        <f t="shared" si="14"/>
        <v>175.19496016622347</v>
      </c>
      <c r="DI30" s="133"/>
      <c r="DJ30" s="133"/>
      <c r="DK30" s="133"/>
      <c r="DL30" s="133"/>
      <c r="DM30" s="133"/>
      <c r="DN30" s="133"/>
      <c r="DO30" s="133"/>
      <c r="DP30" s="133"/>
    </row>
    <row r="31" spans="1:120" s="1" customFormat="1">
      <c r="A31" s="137">
        <v>4</v>
      </c>
      <c r="B31" s="137">
        <v>2</v>
      </c>
      <c r="C31" s="129" t="s">
        <v>71</v>
      </c>
      <c r="D31" s="130">
        <v>90.835899354229014</v>
      </c>
      <c r="E31" s="131"/>
      <c r="F31" s="152">
        <f>Zuwachs_Jährliche_Daten_summe!L30</f>
        <v>2.1057888215686273</v>
      </c>
      <c r="G31" s="152">
        <f>Zuwachs_Jährliche_Daten_summe!M30</f>
        <v>2.052606709718066</v>
      </c>
      <c r="H31" s="154">
        <f>Zuwachs_Jährliche_Daten_summe!N30</f>
        <v>2.9321000000000002</v>
      </c>
      <c r="I31" s="131"/>
      <c r="J31" s="151">
        <v>16054.017865926415</v>
      </c>
      <c r="K31" s="152">
        <v>16596.160531175272</v>
      </c>
      <c r="L31" s="111">
        <v>21409.676832341411</v>
      </c>
      <c r="N31" s="149">
        <f t="shared" si="5"/>
        <v>2.1057888215686273</v>
      </c>
      <c r="O31" s="149">
        <f t="shared" si="5"/>
        <v>2.1057888215686273</v>
      </c>
      <c r="P31" s="133">
        <f t="shared" si="5"/>
        <v>2.1057888215686273</v>
      </c>
      <c r="Q31" s="133">
        <f t="shared" si="5"/>
        <v>2.1057888215686273</v>
      </c>
      <c r="R31" s="133">
        <f t="shared" si="5"/>
        <v>2.1057888215686273</v>
      </c>
      <c r="S31" s="133">
        <f t="shared" si="5"/>
        <v>2.1057888215686273</v>
      </c>
      <c r="T31" s="133">
        <f t="shared" si="5"/>
        <v>2.1057888215686273</v>
      </c>
      <c r="U31" s="133">
        <f t="shared" si="5"/>
        <v>2.1057888215686273</v>
      </c>
      <c r="V31" s="133">
        <f t="shared" si="5"/>
        <v>2.1057888215686273</v>
      </c>
      <c r="W31" s="133">
        <f t="shared" si="5"/>
        <v>2.1057888215686273</v>
      </c>
      <c r="X31" s="7">
        <f t="shared" si="6"/>
        <v>2.0880614509517734</v>
      </c>
      <c r="Y31" s="133">
        <f t="shared" si="7"/>
        <v>2.0703340803349199</v>
      </c>
      <c r="Z31" s="133">
        <f t="shared" si="8"/>
        <v>2.052606709718066</v>
      </c>
      <c r="AA31" s="133">
        <f t="shared" si="8"/>
        <v>2.052606709718066</v>
      </c>
      <c r="AB31" s="133">
        <f t="shared" si="8"/>
        <v>2.052606709718066</v>
      </c>
      <c r="AC31" s="133">
        <f t="shared" si="8"/>
        <v>2.052606709718066</v>
      </c>
      <c r="AD31" s="133">
        <f t="shared" si="8"/>
        <v>2.052606709718066</v>
      </c>
      <c r="AE31" s="133">
        <f t="shared" si="8"/>
        <v>2.052606709718066</v>
      </c>
      <c r="AF31" s="133">
        <f t="shared" si="8"/>
        <v>2.052606709718066</v>
      </c>
      <c r="AG31" s="133">
        <f t="shared" si="8"/>
        <v>2.052606709718066</v>
      </c>
      <c r="AH31" s="133">
        <f t="shared" si="9"/>
        <v>2.3457711398120442</v>
      </c>
      <c r="AI31" s="133">
        <f t="shared" si="10"/>
        <v>2.6389355699060224</v>
      </c>
      <c r="AJ31" s="133">
        <f t="shared" si="32"/>
        <v>2.9321000000000002</v>
      </c>
      <c r="AK31" s="133">
        <f t="shared" si="32"/>
        <v>2.9321000000000002</v>
      </c>
      <c r="AL31" s="133">
        <f t="shared" si="32"/>
        <v>2.9321000000000002</v>
      </c>
      <c r="AM31" s="133">
        <f t="shared" si="32"/>
        <v>2.9321000000000002</v>
      </c>
      <c r="AN31" s="133">
        <f t="shared" si="32"/>
        <v>2.9321000000000002</v>
      </c>
      <c r="AO31" s="133"/>
      <c r="AP31" s="133"/>
      <c r="AQ31" s="133"/>
      <c r="AR31" s="133"/>
      <c r="AS31" s="133"/>
      <c r="AT31" s="133"/>
      <c r="AU31" s="133"/>
      <c r="AV31" s="133"/>
      <c r="AW31" s="134"/>
      <c r="AX31" s="133">
        <f>jährl_Abgänge_LF12_Kalib_stratu!D155</f>
        <v>0.92871448912749066</v>
      </c>
      <c r="AY31" s="133">
        <f>jährl_Abgänge_LF12_Kalib_stratu!E155</f>
        <v>0.96798753359885803</v>
      </c>
      <c r="AZ31" s="133">
        <f>jährl_Abgänge_LF12_Kalib_stratu!F155</f>
        <v>0.92435186673129632</v>
      </c>
      <c r="BA31" s="133">
        <f>jährl_Abgänge_LF12_Kalib_stratu!G155</f>
        <v>0.91765212519428374</v>
      </c>
      <c r="BB31" s="133">
        <f>jährl_Abgänge_LF12_Kalib_stratu!H155</f>
        <v>0.93070222076038855</v>
      </c>
      <c r="BC31" s="133">
        <f>jährl_Abgänge_LF12_Kalib_stratu!I155</f>
        <v>0.9663066963985929</v>
      </c>
      <c r="BD31" s="133">
        <f>jährl_Abgänge_LF12_Kalib_stratu!J155</f>
        <v>1.0056647270205357</v>
      </c>
      <c r="BE31" s="133">
        <f>jährl_Abgänge_LF12_Kalib_stratu!K155</f>
        <v>0.97675055001372435</v>
      </c>
      <c r="BF31" s="133">
        <f>jährl_Abgänge_LF12_Kalib_stratu!L155</f>
        <v>0.95157104217941302</v>
      </c>
      <c r="BG31" s="133">
        <f>jährl_Abgänge_LF12_Kalib_stratu!M155</f>
        <v>0.88550847446561454</v>
      </c>
      <c r="BH31" s="135">
        <f>jährl_Abgänge_LFI23_stratu!D112</f>
        <v>0.99302714192779562</v>
      </c>
      <c r="BI31" s="135">
        <f>jährl_Abgänge_LFI23_stratu!E112</f>
        <v>0.97544041257500091</v>
      </c>
      <c r="BJ31" s="135">
        <f>jährl_Abgänge_LFI23_stratu!F112</f>
        <v>1.2579008402024192</v>
      </c>
      <c r="BK31" s="135">
        <f>jährl_Abgänge_LFI23_stratu!G112</f>
        <v>1.307269379285187</v>
      </c>
      <c r="BL31" s="135">
        <f>jährl_Abgänge_LFI23_stratu!H112</f>
        <v>1.2718087681902885</v>
      </c>
      <c r="BM31" s="135">
        <f>jährl_Abgänge_LFI23_stratu!I112</f>
        <v>1.0079753200807102</v>
      </c>
      <c r="BN31" s="135">
        <f>jährl_Abgänge_LFI23_stratu!J112</f>
        <v>0.97826859271121736</v>
      </c>
      <c r="BO31" s="135">
        <f>jährl_Abgänge_LFI23_stratu!K112</f>
        <v>1.0087934334917612</v>
      </c>
      <c r="BP31" s="135">
        <f>jährl_Abgänge_LFI23_stratu!L112</f>
        <v>1.0626372154720676</v>
      </c>
      <c r="BQ31" s="135">
        <f>jährl_Abgänge_LFI23_stratu!M112</f>
        <v>1.1021883936222221</v>
      </c>
      <c r="BR31" s="133">
        <f>jährl_Abgänge_LFI34a_stratu!D112</f>
        <v>1.5084347814409944</v>
      </c>
      <c r="BS31" s="133">
        <f>jährl_Abgänge_LFI34a_stratu!E112</f>
        <v>1.5909288251087224</v>
      </c>
      <c r="BT31" s="133">
        <f>jährl_Abgänge_LFI34a_stratu!F112</f>
        <v>1.6713879621491388</v>
      </c>
      <c r="BU31" s="133">
        <f>jährl_Abgänge_LFI34a_stratu!G112</f>
        <v>1.7071661724221026</v>
      </c>
      <c r="BV31" s="133">
        <f>jährl_Abgänge_LFI34a_stratu!H112</f>
        <v>1.8233633571046803</v>
      </c>
      <c r="BW31" s="133">
        <f>jährl_Abgänge_LFI34a_stratu!I112</f>
        <v>1.9506855905194682</v>
      </c>
      <c r="BX31" s="133">
        <f>jährl_Abgänge_LFI34a_stratu!J112</f>
        <v>1.980666994413314</v>
      </c>
      <c r="BY31" s="133"/>
      <c r="BZ31" s="133"/>
      <c r="CA31" s="133"/>
      <c r="CB31" s="133"/>
      <c r="CC31" s="133"/>
      <c r="CD31" s="133"/>
      <c r="CE31" s="133"/>
      <c r="CF31" s="133"/>
      <c r="CG31" s="133"/>
      <c r="CH31" s="133">
        <f t="shared" si="15"/>
        <v>70.569699468656268</v>
      </c>
      <c r="CI31" s="133">
        <f t="shared" si="16"/>
        <v>71.746773801097405</v>
      </c>
      <c r="CJ31" s="133">
        <f t="shared" si="17"/>
        <v>72.88457508906717</v>
      </c>
      <c r="CK31" s="133">
        <f t="shared" si="18"/>
        <v>74.066012043904493</v>
      </c>
      <c r="CL31" s="133">
        <f t="shared" si="19"/>
        <v>75.254148740278836</v>
      </c>
      <c r="CM31" s="133">
        <f t="shared" si="20"/>
        <v>76.429235341087065</v>
      </c>
      <c r="CN31" s="133">
        <f t="shared" si="21"/>
        <v>77.568717466257098</v>
      </c>
      <c r="CO31" s="133">
        <f t="shared" si="22"/>
        <v>78.668841560805191</v>
      </c>
      <c r="CP31" s="133">
        <f t="shared" si="23"/>
        <v>79.797879832360096</v>
      </c>
      <c r="CQ31" s="133">
        <f t="shared" si="24"/>
        <v>80.952097611749309</v>
      </c>
      <c r="CR31" s="133">
        <f t="shared" si="25"/>
        <v>82.172377958852323</v>
      </c>
      <c r="CS31" s="133">
        <f t="shared" si="26"/>
        <v>83.267412267876296</v>
      </c>
      <c r="CT31" s="133">
        <f t="shared" si="27"/>
        <v>84.362305935636215</v>
      </c>
      <c r="CU31" s="133">
        <f t="shared" si="28"/>
        <v>85.157011805151853</v>
      </c>
      <c r="CV31" s="133">
        <f t="shared" si="29"/>
        <v>85.902349135584728</v>
      </c>
      <c r="CW31" s="133">
        <f t="shared" si="30"/>
        <v>86.683147077112508</v>
      </c>
      <c r="CX31" s="133">
        <f t="shared" si="31"/>
        <v>87.727778466749868</v>
      </c>
      <c r="CY31" s="133">
        <f t="shared" si="12"/>
        <v>88.802116583756714</v>
      </c>
      <c r="CZ31" s="133">
        <f t="shared" si="12"/>
        <v>89.845929859983016</v>
      </c>
      <c r="DA31" s="136">
        <f t="shared" si="13"/>
        <v>90.835899354229014</v>
      </c>
      <c r="DB31" s="133">
        <f t="shared" si="14"/>
        <v>91.673235712600061</v>
      </c>
      <c r="DC31" s="133">
        <f t="shared" si="14"/>
        <v>92.721242457397366</v>
      </c>
      <c r="DD31" s="133">
        <f t="shared" si="14"/>
        <v>93.981954495248232</v>
      </c>
      <c r="DE31" s="133">
        <f t="shared" si="14"/>
        <v>95.206888322826131</v>
      </c>
      <c r="DF31" s="133">
        <f t="shared" si="14"/>
        <v>96.315624965721454</v>
      </c>
      <c r="DG31" s="133">
        <f t="shared" si="14"/>
        <v>97.29703937520199</v>
      </c>
      <c r="DH31" s="133">
        <f t="shared" si="14"/>
        <v>98.248472380788684</v>
      </c>
      <c r="DI31" s="133"/>
      <c r="DJ31" s="133"/>
      <c r="DK31" s="133"/>
      <c r="DL31" s="133"/>
      <c r="DM31" s="133"/>
      <c r="DN31" s="133"/>
      <c r="DO31" s="133"/>
      <c r="DP31" s="133"/>
    </row>
    <row r="32" spans="1:120">
      <c r="A32" s="48">
        <v>4</v>
      </c>
      <c r="B32" s="48">
        <v>1</v>
      </c>
      <c r="C32" s="48" t="s">
        <v>72</v>
      </c>
      <c r="D32" s="114">
        <v>104.56162189373484</v>
      </c>
      <c r="E32" s="110"/>
      <c r="F32" s="154">
        <f>Zuwachs_Jährliche_Daten_summe!L31</f>
        <v>2.398737708588178</v>
      </c>
      <c r="G32" s="154">
        <f>Zuwachs_Jährliche_Daten_summe!M31</f>
        <v>2.1672692325294038</v>
      </c>
      <c r="H32" s="154">
        <f>Zuwachs_Jährliche_Daten_summe!N31</f>
        <v>2.2216999999999998</v>
      </c>
      <c r="I32" s="110"/>
      <c r="J32" s="153">
        <v>26029.58253869148</v>
      </c>
      <c r="K32" s="154">
        <v>24148.505563100396</v>
      </c>
      <c r="L32" s="111">
        <v>19397.167110172224</v>
      </c>
      <c r="N32" s="150">
        <f t="shared" si="5"/>
        <v>2.398737708588178</v>
      </c>
      <c r="O32" s="150">
        <f t="shared" si="5"/>
        <v>2.398737708588178</v>
      </c>
      <c r="P32" s="7">
        <f t="shared" si="5"/>
        <v>2.398737708588178</v>
      </c>
      <c r="Q32" s="7">
        <f t="shared" si="5"/>
        <v>2.398737708588178</v>
      </c>
      <c r="R32" s="7">
        <f t="shared" si="5"/>
        <v>2.398737708588178</v>
      </c>
      <c r="S32" s="7">
        <f t="shared" si="5"/>
        <v>2.398737708588178</v>
      </c>
      <c r="T32" s="7">
        <f t="shared" si="5"/>
        <v>2.398737708588178</v>
      </c>
      <c r="U32" s="7">
        <f t="shared" si="5"/>
        <v>2.398737708588178</v>
      </c>
      <c r="V32" s="7">
        <f t="shared" si="5"/>
        <v>2.398737708588178</v>
      </c>
      <c r="W32" s="7">
        <f t="shared" si="5"/>
        <v>2.398737708588178</v>
      </c>
      <c r="X32" s="7">
        <f t="shared" si="6"/>
        <v>2.3215815499019201</v>
      </c>
      <c r="Y32" s="7">
        <f t="shared" si="7"/>
        <v>2.2444253912156618</v>
      </c>
      <c r="Z32" s="7">
        <f t="shared" si="8"/>
        <v>2.1672692325294038</v>
      </c>
      <c r="AA32" s="7">
        <f t="shared" si="8"/>
        <v>2.1672692325294038</v>
      </c>
      <c r="AB32" s="7">
        <f t="shared" si="8"/>
        <v>2.1672692325294038</v>
      </c>
      <c r="AC32" s="7">
        <f t="shared" si="8"/>
        <v>2.1672692325294038</v>
      </c>
      <c r="AD32" s="7">
        <f t="shared" si="8"/>
        <v>2.1672692325294038</v>
      </c>
      <c r="AE32" s="7">
        <f t="shared" si="8"/>
        <v>2.1672692325294038</v>
      </c>
      <c r="AF32" s="7">
        <f t="shared" si="8"/>
        <v>2.1672692325294038</v>
      </c>
      <c r="AG32" s="7">
        <f t="shared" si="8"/>
        <v>2.1672692325294038</v>
      </c>
      <c r="AH32" s="7">
        <f t="shared" si="9"/>
        <v>2.1854128216862692</v>
      </c>
      <c r="AI32" s="7">
        <f t="shared" si="10"/>
        <v>2.2035564108431345</v>
      </c>
      <c r="AJ32" s="7">
        <f t="shared" si="32"/>
        <v>2.2216999999999998</v>
      </c>
      <c r="AK32" s="7">
        <f t="shared" si="32"/>
        <v>2.2216999999999998</v>
      </c>
      <c r="AL32" s="7">
        <f t="shared" si="32"/>
        <v>2.2216999999999998</v>
      </c>
      <c r="AM32" s="7">
        <f t="shared" si="32"/>
        <v>2.2216999999999998</v>
      </c>
      <c r="AN32" s="7">
        <f t="shared" si="32"/>
        <v>2.2216999999999998</v>
      </c>
      <c r="AO32" s="7"/>
      <c r="AP32" s="7"/>
      <c r="AQ32" s="7"/>
      <c r="AR32" s="7"/>
      <c r="AS32" s="7"/>
      <c r="AT32" s="7"/>
      <c r="AU32" s="7"/>
      <c r="AV32" s="7"/>
      <c r="AW32" s="111"/>
      <c r="AX32" s="7">
        <f>jährl_Abgänge_LF12_Kalib_stratu!D156</f>
        <v>1.7173065565439627</v>
      </c>
      <c r="AY32" s="7">
        <f>jährl_Abgänge_LF12_Kalib_stratu!E156</f>
        <v>1.6651890677211172</v>
      </c>
      <c r="AZ32" s="7">
        <f>jährl_Abgänge_LF12_Kalib_stratu!F156</f>
        <v>1.6267602665911045</v>
      </c>
      <c r="BA32" s="7">
        <f>jährl_Abgänge_LF12_Kalib_stratu!G156</f>
        <v>1.647059003280918</v>
      </c>
      <c r="BB32" s="7">
        <f>jährl_Abgänge_LF12_Kalib_stratu!H156</f>
        <v>2.2720776367689091</v>
      </c>
      <c r="BC32" s="7">
        <f>jährl_Abgänge_LF12_Kalib_stratu!I156</f>
        <v>2.6744494759545065</v>
      </c>
      <c r="BD32" s="7">
        <f>jährl_Abgänge_LF12_Kalib_stratu!J156</f>
        <v>2.758359931139478</v>
      </c>
      <c r="BE32" s="7">
        <f>jährl_Abgänge_LF12_Kalib_stratu!K156</f>
        <v>2.1791803958410689</v>
      </c>
      <c r="BF32" s="7">
        <f>jährl_Abgänge_LF12_Kalib_stratu!L156</f>
        <v>1.8708092507451701</v>
      </c>
      <c r="BG32" s="7">
        <f>jährl_Abgänge_LF12_Kalib_stratu!M156</f>
        <v>1.7415505161823375</v>
      </c>
      <c r="BH32" s="105">
        <f>jährl_Abgänge_LFI23_stratu!D113</f>
        <v>1.9218727809731244</v>
      </c>
      <c r="BI32" s="105">
        <f>jährl_Abgänge_LFI23_stratu!E113</f>
        <v>1.7697077252302704</v>
      </c>
      <c r="BJ32" s="105">
        <f>jährl_Abgänge_LFI23_stratu!F113</f>
        <v>1.8401839268594036</v>
      </c>
      <c r="BK32" s="105">
        <f>jährl_Abgänge_LFI23_stratu!G113</f>
        <v>1.9330970824166587</v>
      </c>
      <c r="BL32" s="105">
        <f>jährl_Abgänge_LFI23_stratu!H113</f>
        <v>1.787581464239985</v>
      </c>
      <c r="BM32" s="105">
        <f>jährl_Abgänge_LFI23_stratu!I113</f>
        <v>1.6322489506598243</v>
      </c>
      <c r="BN32" s="105">
        <f>jährl_Abgänge_LFI23_stratu!J113</f>
        <v>1.5626728958584106</v>
      </c>
      <c r="BO32" s="105">
        <f>jährl_Abgänge_LFI23_stratu!K113</f>
        <v>1.7229191521216545</v>
      </c>
      <c r="BP32" s="105">
        <f>jährl_Abgänge_LFI23_stratu!L113</f>
        <v>1.699612762257583</v>
      </c>
      <c r="BQ32" s="105">
        <f>jährl_Abgänge_LFI23_stratu!M113</f>
        <v>1.6855927106667772</v>
      </c>
      <c r="BR32" s="7">
        <f>jährl_Abgänge_LFI34a_stratu!D113</f>
        <v>1.0747165787358355</v>
      </c>
      <c r="BS32" s="7">
        <f>jährl_Abgänge_LFI34a_stratu!E113</f>
        <v>1.1652351341807239</v>
      </c>
      <c r="BT32" s="7">
        <f>jährl_Abgänge_LFI34a_stratu!F113</f>
        <v>1.2671402342458042</v>
      </c>
      <c r="BU32" s="7">
        <f>jährl_Abgänge_LFI34a_stratu!G113</f>
        <v>1.341282904263861</v>
      </c>
      <c r="BV32" s="7">
        <f>jährl_Abgänge_LFI34a_stratu!H113</f>
        <v>1.409199827826316</v>
      </c>
      <c r="BW32" s="7">
        <f>jährl_Abgänge_LFI34a_stratu!I113</f>
        <v>1.4247136447840922</v>
      </c>
      <c r="BX32" s="7">
        <f>jährl_Abgänge_LFI34a_stratu!J113</f>
        <v>1.4160342137477884</v>
      </c>
      <c r="BY32" s="7"/>
      <c r="BZ32" s="7"/>
      <c r="CA32" s="7"/>
      <c r="CB32" s="7"/>
      <c r="CC32" s="7"/>
      <c r="CD32" s="7"/>
      <c r="CE32" s="7"/>
      <c r="CF32" s="7"/>
      <c r="CG32" s="7"/>
      <c r="CH32" s="7">
        <f t="shared" si="15"/>
        <v>96.859992080415211</v>
      </c>
      <c r="CI32" s="7">
        <f t="shared" si="16"/>
        <v>97.541423232459422</v>
      </c>
      <c r="CJ32" s="7">
        <f t="shared" si="17"/>
        <v>98.274971873326479</v>
      </c>
      <c r="CK32" s="7">
        <f t="shared" si="18"/>
        <v>99.046949315323545</v>
      </c>
      <c r="CL32" s="7">
        <f t="shared" si="19"/>
        <v>99.798628020630801</v>
      </c>
      <c r="CM32" s="7">
        <f t="shared" si="20"/>
        <v>99.92528809245006</v>
      </c>
      <c r="CN32" s="7">
        <f t="shared" si="21"/>
        <v>99.649576325083729</v>
      </c>
      <c r="CO32" s="7">
        <f t="shared" si="22"/>
        <v>99.28995410253242</v>
      </c>
      <c r="CP32" s="7">
        <f t="shared" si="23"/>
        <v>99.509511415279519</v>
      </c>
      <c r="CQ32" s="7">
        <f t="shared" si="24"/>
        <v>100.03743987312252</v>
      </c>
      <c r="CR32" s="7">
        <f t="shared" si="25"/>
        <v>100.69462706552835</v>
      </c>
      <c r="CS32" s="7">
        <f t="shared" si="26"/>
        <v>101.09433583445715</v>
      </c>
      <c r="CT32" s="7">
        <f t="shared" si="27"/>
        <v>101.56905350044254</v>
      </c>
      <c r="CU32" s="7">
        <f t="shared" si="28"/>
        <v>101.89613880611253</v>
      </c>
      <c r="CV32" s="7">
        <f t="shared" si="29"/>
        <v>102.13031095622527</v>
      </c>
      <c r="CW32" s="7">
        <f t="shared" si="30"/>
        <v>102.50999872451469</v>
      </c>
      <c r="CX32" s="7">
        <f t="shared" si="31"/>
        <v>103.04501900638427</v>
      </c>
      <c r="CY32" s="7">
        <f t="shared" si="12"/>
        <v>103.64961534305526</v>
      </c>
      <c r="CZ32" s="7">
        <f t="shared" si="12"/>
        <v>104.09396542346302</v>
      </c>
      <c r="DA32" s="113">
        <f t="shared" si="13"/>
        <v>104.56162189373484</v>
      </c>
      <c r="DB32" s="7">
        <f t="shared" si="14"/>
        <v>105.67231813668528</v>
      </c>
      <c r="DC32" s="7">
        <f t="shared" si="14"/>
        <v>106.71063941334769</v>
      </c>
      <c r="DD32" s="7">
        <f t="shared" si="14"/>
        <v>107.66519917910189</v>
      </c>
      <c r="DE32" s="7">
        <f t="shared" si="14"/>
        <v>108.54561627483803</v>
      </c>
      <c r="DF32" s="7">
        <f t="shared" si="14"/>
        <v>109.35811644701171</v>
      </c>
      <c r="DG32" s="7">
        <f t="shared" si="14"/>
        <v>110.15510280222762</v>
      </c>
      <c r="DH32" s="7">
        <f t="shared" si="14"/>
        <v>110.96076858847982</v>
      </c>
      <c r="DI32" s="7"/>
      <c r="DJ32" s="7"/>
      <c r="DK32" s="7"/>
      <c r="DL32" s="7"/>
      <c r="DM32" s="7"/>
      <c r="DN32" s="7"/>
      <c r="DO32" s="7"/>
      <c r="DP32" s="7"/>
    </row>
    <row r="33" spans="1:120">
      <c r="A33" s="49">
        <v>4</v>
      </c>
      <c r="B33" s="49">
        <v>2</v>
      </c>
      <c r="C33" s="48" t="s">
        <v>72</v>
      </c>
      <c r="D33" s="114">
        <v>96.670564276234501</v>
      </c>
      <c r="E33" s="110"/>
      <c r="F33" s="154">
        <f>Zuwachs_Jährliche_Daten_summe!L32</f>
        <v>1.933865312622614</v>
      </c>
      <c r="G33" s="154">
        <f>Zuwachs_Jährliche_Daten_summe!M32</f>
        <v>2.2739233902338567</v>
      </c>
      <c r="H33" s="154">
        <f>Zuwachs_Jährliche_Daten_summe!N32</f>
        <v>2.2614999999999998</v>
      </c>
      <c r="I33" s="110"/>
      <c r="J33" s="153">
        <v>17297.41746130852</v>
      </c>
      <c r="K33" s="154">
        <v>19553.494436899604</v>
      </c>
      <c r="L33" s="111">
        <v>22749.832889827776</v>
      </c>
      <c r="N33" s="150">
        <f t="shared" si="5"/>
        <v>1.933865312622614</v>
      </c>
      <c r="O33" s="150">
        <f t="shared" si="5"/>
        <v>1.933865312622614</v>
      </c>
      <c r="P33" s="7">
        <f t="shared" si="5"/>
        <v>1.933865312622614</v>
      </c>
      <c r="Q33" s="7">
        <f t="shared" si="5"/>
        <v>1.933865312622614</v>
      </c>
      <c r="R33" s="7">
        <f t="shared" si="5"/>
        <v>1.933865312622614</v>
      </c>
      <c r="S33" s="7">
        <f t="shared" si="5"/>
        <v>1.933865312622614</v>
      </c>
      <c r="T33" s="7">
        <f t="shared" si="5"/>
        <v>1.933865312622614</v>
      </c>
      <c r="U33" s="7">
        <f t="shared" si="5"/>
        <v>1.933865312622614</v>
      </c>
      <c r="V33" s="7">
        <f t="shared" si="5"/>
        <v>1.933865312622614</v>
      </c>
      <c r="W33" s="7">
        <f t="shared" si="5"/>
        <v>1.933865312622614</v>
      </c>
      <c r="X33" s="7">
        <f t="shared" si="6"/>
        <v>2.0472180051596949</v>
      </c>
      <c r="Y33" s="7">
        <f t="shared" si="7"/>
        <v>2.1605706976967758</v>
      </c>
      <c r="Z33" s="7">
        <f t="shared" si="8"/>
        <v>2.2739233902338567</v>
      </c>
      <c r="AA33" s="7">
        <f t="shared" si="8"/>
        <v>2.2739233902338567</v>
      </c>
      <c r="AB33" s="7">
        <f t="shared" si="8"/>
        <v>2.2739233902338567</v>
      </c>
      <c r="AC33" s="7">
        <f t="shared" si="8"/>
        <v>2.2739233902338567</v>
      </c>
      <c r="AD33" s="7">
        <f t="shared" si="8"/>
        <v>2.2739233902338567</v>
      </c>
      <c r="AE33" s="7">
        <f t="shared" si="8"/>
        <v>2.2739233902338567</v>
      </c>
      <c r="AF33" s="7">
        <f t="shared" si="8"/>
        <v>2.2739233902338567</v>
      </c>
      <c r="AG33" s="7">
        <f t="shared" si="8"/>
        <v>2.2739233902338567</v>
      </c>
      <c r="AH33" s="7">
        <f t="shared" si="9"/>
        <v>2.2697822601559046</v>
      </c>
      <c r="AI33" s="7">
        <f t="shared" si="10"/>
        <v>2.265641130077952</v>
      </c>
      <c r="AJ33" s="7">
        <f t="shared" si="32"/>
        <v>2.2614999999999998</v>
      </c>
      <c r="AK33" s="7">
        <f t="shared" si="32"/>
        <v>2.2614999999999998</v>
      </c>
      <c r="AL33" s="7">
        <f t="shared" si="32"/>
        <v>2.2614999999999998</v>
      </c>
      <c r="AM33" s="7">
        <f t="shared" si="32"/>
        <v>2.2614999999999998</v>
      </c>
      <c r="AN33" s="7">
        <f t="shared" si="32"/>
        <v>2.2614999999999998</v>
      </c>
      <c r="AO33" s="7"/>
      <c r="AP33" s="7"/>
      <c r="AQ33" s="7"/>
      <c r="AR33" s="7"/>
      <c r="AS33" s="7"/>
      <c r="AT33" s="7"/>
      <c r="AU33" s="7"/>
      <c r="AV33" s="7"/>
      <c r="AW33" s="111"/>
      <c r="AX33" s="7">
        <f>jährl_Abgänge_LF12_Kalib_stratu!D157</f>
        <v>0.71522516344059661</v>
      </c>
      <c r="AY33" s="7">
        <f>jährl_Abgänge_LF12_Kalib_stratu!E157</f>
        <v>0.74547027103790864</v>
      </c>
      <c r="AZ33" s="7">
        <f>jährl_Abgänge_LF12_Kalib_stratu!F157</f>
        <v>0.71186540395274889</v>
      </c>
      <c r="BA33" s="7">
        <f>jährl_Abgänge_LF12_Kalib_stratu!G157</f>
        <v>0.70670577331069728</v>
      </c>
      <c r="BB33" s="7">
        <f>jährl_Abgänge_LF12_Kalib_stratu!H157</f>
        <v>0.71675596294750532</v>
      </c>
      <c r="BC33" s="7">
        <f>jährl_Abgänge_LF12_Kalib_stratu!I157</f>
        <v>0.74417581824821843</v>
      </c>
      <c r="BD33" s="7">
        <f>jährl_Abgänge_LF12_Kalib_stratu!J157</f>
        <v>0.77448637570568335</v>
      </c>
      <c r="BE33" s="7">
        <f>jährl_Abgänge_LF12_Kalib_stratu!K157</f>
        <v>0.75221887884033833</v>
      </c>
      <c r="BF33" s="7">
        <f>jährl_Abgänge_LF12_Kalib_stratu!L157</f>
        <v>0.73282753971837822</v>
      </c>
      <c r="BG33" s="7">
        <f>jährl_Abgänge_LF12_Kalib_stratu!M157</f>
        <v>0.68195118175954306</v>
      </c>
      <c r="BH33" s="105">
        <f>jährl_Abgänge_LFI23_stratu!D114</f>
        <v>0.93524090090957701</v>
      </c>
      <c r="BI33" s="105">
        <f>jährl_Abgänge_LFI23_stratu!E114</f>
        <v>0.91867757861001753</v>
      </c>
      <c r="BJ33" s="105">
        <f>jährl_Abgänge_LFI23_stratu!F114</f>
        <v>1.1847010674471221</v>
      </c>
      <c r="BK33" s="105">
        <f>jährl_Abgänge_LFI23_stratu!G114</f>
        <v>1.2311967522264158</v>
      </c>
      <c r="BL33" s="105">
        <f>jährl_Abgänge_LFI23_stratu!H114</f>
        <v>1.197799665211438</v>
      </c>
      <c r="BM33" s="105">
        <f>jährl_Abgänge_LFI23_stratu!I114</f>
        <v>0.94931921459549362</v>
      </c>
      <c r="BN33" s="105">
        <f>jährl_Abgänge_LFI23_stratu!J114</f>
        <v>0.92134118127186893</v>
      </c>
      <c r="BO33" s="105">
        <f>jährl_Abgänge_LFI23_stratu!K114</f>
        <v>0.95008972034633565</v>
      </c>
      <c r="BP33" s="105">
        <f>jährl_Abgänge_LFI23_stratu!L114</f>
        <v>1.0008002246633485</v>
      </c>
      <c r="BQ33" s="105">
        <f>jährl_Abgänge_LFI23_stratu!M114</f>
        <v>1.0380498404325369</v>
      </c>
      <c r="BR33" s="7">
        <f>jährl_Abgänge_LFI34a_stratu!D114</f>
        <v>0.80805326183747972</v>
      </c>
      <c r="BS33" s="7">
        <f>jährl_Abgänge_LFI34a_stratu!E114</f>
        <v>0.85224448699882993</v>
      </c>
      <c r="BT33" s="7">
        <f>jährl_Abgänge_LFI34a_stratu!F114</f>
        <v>0.89534563325324645</v>
      </c>
      <c r="BU33" s="7">
        <f>jährl_Abgänge_LFI34a_stratu!G114</f>
        <v>0.91451165877153728</v>
      </c>
      <c r="BV33" s="7">
        <f>jährl_Abgänge_LFI34a_stratu!H114</f>
        <v>0.97675731582897651</v>
      </c>
      <c r="BW33" s="7">
        <f>jährl_Abgänge_LFI34a_stratu!I114</f>
        <v>1.0449625490157695</v>
      </c>
      <c r="BX33" s="7">
        <f>jährl_Abgänge_LFI34a_stratu!J114</f>
        <v>1.0610232839636506</v>
      </c>
      <c r="BY33" s="7"/>
      <c r="BZ33" s="7"/>
      <c r="CA33" s="7"/>
      <c r="CB33" s="7"/>
      <c r="CC33" s="7"/>
      <c r="CD33" s="7"/>
      <c r="CE33" s="7"/>
      <c r="CF33" s="7"/>
      <c r="CG33" s="7"/>
      <c r="CH33" s="7">
        <f t="shared" si="15"/>
        <v>73.777507389758071</v>
      </c>
      <c r="CI33" s="7">
        <f t="shared" si="16"/>
        <v>74.996147538940093</v>
      </c>
      <c r="CJ33" s="7">
        <f t="shared" si="17"/>
        <v>76.184542580524806</v>
      </c>
      <c r="CK33" s="7">
        <f t="shared" si="18"/>
        <v>77.406542489194678</v>
      </c>
      <c r="CL33" s="7">
        <f t="shared" si="19"/>
        <v>78.63370202850659</v>
      </c>
      <c r="CM33" s="7">
        <f t="shared" si="20"/>
        <v>79.850811378181703</v>
      </c>
      <c r="CN33" s="7">
        <f t="shared" si="21"/>
        <v>81.040500872556095</v>
      </c>
      <c r="CO33" s="7">
        <f t="shared" si="22"/>
        <v>82.199879809473032</v>
      </c>
      <c r="CP33" s="7">
        <f t="shared" si="23"/>
        <v>83.381526243255308</v>
      </c>
      <c r="CQ33" s="7">
        <f t="shared" si="24"/>
        <v>84.582564016159552</v>
      </c>
      <c r="CR33" s="7">
        <f t="shared" si="25"/>
        <v>85.834478147022622</v>
      </c>
      <c r="CS33" s="7">
        <f t="shared" si="26"/>
        <v>86.946455251272738</v>
      </c>
      <c r="CT33" s="7">
        <f t="shared" si="27"/>
        <v>88.188348370359492</v>
      </c>
      <c r="CU33" s="7">
        <f t="shared" si="28"/>
        <v>89.277570693146231</v>
      </c>
      <c r="CV33" s="7">
        <f t="shared" si="29"/>
        <v>90.320297331153682</v>
      </c>
      <c r="CW33" s="7">
        <f t="shared" si="30"/>
        <v>91.396421056176109</v>
      </c>
      <c r="CX33" s="7">
        <f t="shared" si="31"/>
        <v>92.72102523181448</v>
      </c>
      <c r="CY33" s="7">
        <f t="shared" si="12"/>
        <v>94.07360744077647</v>
      </c>
      <c r="CZ33" s="7">
        <f t="shared" si="12"/>
        <v>95.397441110663991</v>
      </c>
      <c r="DA33" s="113">
        <f t="shared" si="13"/>
        <v>96.670564276234501</v>
      </c>
      <c r="DB33" s="7">
        <f t="shared" si="14"/>
        <v>98.132293274552922</v>
      </c>
      <c r="DC33" s="7">
        <f t="shared" si="14"/>
        <v>99.545689917632046</v>
      </c>
      <c r="DD33" s="7">
        <f t="shared" si="14"/>
        <v>100.9118442843788</v>
      </c>
      <c r="DE33" s="7">
        <f t="shared" si="14"/>
        <v>102.25883262560727</v>
      </c>
      <c r="DF33" s="7">
        <f t="shared" si="14"/>
        <v>103.54357530977829</v>
      </c>
      <c r="DG33" s="7">
        <f t="shared" si="14"/>
        <v>104.76011276076252</v>
      </c>
      <c r="DH33" s="7">
        <f t="shared" si="14"/>
        <v>105.96058947679887</v>
      </c>
      <c r="DI33" s="7"/>
      <c r="DJ33" s="7"/>
      <c r="DK33" s="7"/>
      <c r="DL33" s="7"/>
      <c r="DM33" s="7"/>
      <c r="DN33" s="7"/>
      <c r="DO33" s="7"/>
      <c r="DP33" s="7"/>
    </row>
    <row r="34" spans="1:120" s="1" customFormat="1">
      <c r="A34" s="129">
        <v>4</v>
      </c>
      <c r="B34" s="129">
        <v>1</v>
      </c>
      <c r="C34" s="129">
        <v>1800</v>
      </c>
      <c r="D34" s="130">
        <v>197.59632048890154</v>
      </c>
      <c r="E34" s="131"/>
      <c r="F34" s="131">
        <f>Zuwachs_Jährliche_Daten_summe!L33</f>
        <v>3.3626673922793739</v>
      </c>
      <c r="G34" s="131">
        <f>Zuwachs_Jährliche_Daten_summe!M33</f>
        <v>3.5130108838391352</v>
      </c>
      <c r="H34" s="110">
        <f>Zuwachs_Jährliche_Daten_summe!N33</f>
        <v>3.5925014770337396</v>
      </c>
      <c r="I34" s="131"/>
      <c r="J34" s="152">
        <v>218553.23596135722</v>
      </c>
      <c r="K34" s="151">
        <v>226071.56804878905</v>
      </c>
      <c r="L34" s="111">
        <v>243426.38809705878</v>
      </c>
      <c r="N34" s="149">
        <f t="shared" si="5"/>
        <v>3.3626673922793739</v>
      </c>
      <c r="O34" s="149">
        <f t="shared" si="5"/>
        <v>3.3626673922793739</v>
      </c>
      <c r="P34" s="133">
        <f t="shared" si="5"/>
        <v>3.3626673922793739</v>
      </c>
      <c r="Q34" s="133">
        <f t="shared" si="5"/>
        <v>3.3626673922793739</v>
      </c>
      <c r="R34" s="133">
        <f t="shared" si="5"/>
        <v>3.3626673922793739</v>
      </c>
      <c r="S34" s="133">
        <f t="shared" si="5"/>
        <v>3.3626673922793739</v>
      </c>
      <c r="T34" s="133">
        <f t="shared" si="5"/>
        <v>3.3626673922793739</v>
      </c>
      <c r="U34" s="133">
        <f t="shared" si="5"/>
        <v>3.3626673922793739</v>
      </c>
      <c r="V34" s="133">
        <f t="shared" si="5"/>
        <v>3.3626673922793739</v>
      </c>
      <c r="W34" s="133">
        <f t="shared" si="5"/>
        <v>3.3626673922793739</v>
      </c>
      <c r="X34" s="7">
        <f t="shared" si="6"/>
        <v>3.4127818894659612</v>
      </c>
      <c r="Y34" s="133">
        <f t="shared" si="7"/>
        <v>3.4628963866525484</v>
      </c>
      <c r="Z34" s="133">
        <f t="shared" si="8"/>
        <v>3.5130108838391352</v>
      </c>
      <c r="AA34" s="133">
        <f t="shared" si="8"/>
        <v>3.5130108838391352</v>
      </c>
      <c r="AB34" s="133">
        <f t="shared" si="8"/>
        <v>3.5130108838391352</v>
      </c>
      <c r="AC34" s="133">
        <f t="shared" si="8"/>
        <v>3.5130108838391352</v>
      </c>
      <c r="AD34" s="133">
        <f t="shared" si="8"/>
        <v>3.5130108838391352</v>
      </c>
      <c r="AE34" s="133">
        <f t="shared" si="8"/>
        <v>3.5130108838391352</v>
      </c>
      <c r="AF34" s="133">
        <f t="shared" si="8"/>
        <v>3.5130108838391352</v>
      </c>
      <c r="AG34" s="133">
        <f t="shared" si="8"/>
        <v>3.5130108838391352</v>
      </c>
      <c r="AH34" s="133">
        <f t="shared" si="9"/>
        <v>3.5395077482373369</v>
      </c>
      <c r="AI34" s="133">
        <f t="shared" si="10"/>
        <v>3.5660046126355383</v>
      </c>
      <c r="AJ34" s="133">
        <f t="shared" si="32"/>
        <v>3.5925014770337396</v>
      </c>
      <c r="AK34" s="133">
        <f t="shared" si="32"/>
        <v>3.5925014770337396</v>
      </c>
      <c r="AL34" s="133">
        <f t="shared" si="32"/>
        <v>3.5925014770337396</v>
      </c>
      <c r="AM34" s="133">
        <f t="shared" si="32"/>
        <v>3.5925014770337396</v>
      </c>
      <c r="AN34" s="133">
        <f t="shared" si="32"/>
        <v>3.5925014770337396</v>
      </c>
      <c r="AO34" s="133"/>
      <c r="AP34" s="133"/>
      <c r="AQ34" s="133"/>
      <c r="AR34" s="133"/>
      <c r="AS34" s="133"/>
      <c r="AT34" s="133"/>
      <c r="AU34" s="133"/>
      <c r="AV34" s="133"/>
      <c r="AW34" s="134"/>
      <c r="AX34" s="133">
        <f>jährl_Abgänge_LF12_Kalib_stratu!D158</f>
        <v>2.4013907349367076</v>
      </c>
      <c r="AY34" s="133">
        <f>jährl_Abgänge_LF12_Kalib_stratu!E158</f>
        <v>2.328512392796549</v>
      </c>
      <c r="AZ34" s="133">
        <f>jährl_Abgänge_LF12_Kalib_stratu!F158</f>
        <v>2.2747755881260692</v>
      </c>
      <c r="BA34" s="133">
        <f>jährl_Abgänge_LF12_Kalib_stratu!G158</f>
        <v>2.3031602687948114</v>
      </c>
      <c r="BB34" s="133">
        <f>jährl_Abgänge_LF12_Kalib_stratu!H158</f>
        <v>3.1771532957831998</v>
      </c>
      <c r="BC34" s="133">
        <f>jährl_Abgänge_LF12_Kalib_stratu!I158</f>
        <v>3.739808811735049</v>
      </c>
      <c r="BD34" s="133">
        <f>jährl_Abgänge_LF12_Kalib_stratu!J158</f>
        <v>3.8571447578872777</v>
      </c>
      <c r="BE34" s="133">
        <f>jährl_Abgänge_LF12_Kalib_stratu!K158</f>
        <v>3.047250703368805</v>
      </c>
      <c r="BF34" s="133">
        <f>jährl_Abgänge_LF12_Kalib_stratu!L158</f>
        <v>2.6160407904191953</v>
      </c>
      <c r="BG34" s="133">
        <f>jährl_Abgänge_LF12_Kalib_stratu!M158</f>
        <v>2.4352922068852791</v>
      </c>
      <c r="BH34" s="135">
        <f>jährl_Abgänge_LFI23_stratu!D115</f>
        <v>2.5823991997554212</v>
      </c>
      <c r="BI34" s="135">
        <f>jährl_Abgänge_LFI23_stratu!E115</f>
        <v>2.377936697309178</v>
      </c>
      <c r="BJ34" s="135">
        <f>jährl_Abgänge_LFI23_stratu!F115</f>
        <v>2.4726347899668628</v>
      </c>
      <c r="BK34" s="135">
        <f>jährl_Abgänge_LFI23_stratu!G115</f>
        <v>2.5974811694635931</v>
      </c>
      <c r="BL34" s="135">
        <f>jährl_Abgänge_LFI23_stratu!H115</f>
        <v>2.4019534427318137</v>
      </c>
      <c r="BM34" s="135">
        <f>jährl_Abgänge_LFI23_stratu!I115</f>
        <v>2.1932348622218716</v>
      </c>
      <c r="BN34" s="135">
        <f>jährl_Abgänge_LFI23_stratu!J115</f>
        <v>2.0997462869009111</v>
      </c>
      <c r="BO34" s="135">
        <f>jährl_Abgänge_LFI23_stratu!K115</f>
        <v>2.3150674091077978</v>
      </c>
      <c r="BP34" s="135">
        <f>jährl_Abgänge_LFI23_stratu!L115</f>
        <v>2.2837508708176353</v>
      </c>
      <c r="BQ34" s="135">
        <f>jährl_Abgänge_LFI23_stratu!M115</f>
        <v>2.2649122825577535</v>
      </c>
      <c r="BR34" s="133">
        <f>jährl_Abgänge_LFI34a_stratu!D115</f>
        <v>1.4103952640397048</v>
      </c>
      <c r="BS34" s="133">
        <f>jährl_Abgänge_LFI34a_stratu!E115</f>
        <v>1.5291865290422024</v>
      </c>
      <c r="BT34" s="133">
        <f>jährl_Abgänge_LFI34a_stratu!F115</f>
        <v>1.6629208301193696</v>
      </c>
      <c r="BU34" s="133">
        <f>jährl_Abgänge_LFI34a_stratu!G115</f>
        <v>1.7602213395985571</v>
      </c>
      <c r="BV34" s="133">
        <f>jährl_Abgänge_LFI34a_stratu!H115</f>
        <v>1.8493515430735128</v>
      </c>
      <c r="BW34" s="133">
        <f>jährl_Abgänge_LFI34a_stratu!I115</f>
        <v>1.8697109702912116</v>
      </c>
      <c r="BX34" s="133">
        <f>jährl_Abgänge_LFI34a_stratu!J115</f>
        <v>1.8583205919622927</v>
      </c>
      <c r="BY34" s="133"/>
      <c r="BZ34" s="133"/>
      <c r="CA34" s="133"/>
      <c r="CB34" s="133"/>
      <c r="CC34" s="133"/>
      <c r="CD34" s="133"/>
      <c r="CE34" s="133"/>
      <c r="CF34" s="133"/>
      <c r="CG34" s="133"/>
      <c r="CH34" s="133">
        <f t="shared" si="15"/>
        <v>182.00762638212333</v>
      </c>
      <c r="CI34" s="133">
        <f t="shared" si="16"/>
        <v>182.968903039466</v>
      </c>
      <c r="CJ34" s="133">
        <f t="shared" si="17"/>
        <v>184.00305803894884</v>
      </c>
      <c r="CK34" s="133">
        <f t="shared" si="18"/>
        <v>185.09094984310215</v>
      </c>
      <c r="CL34" s="133">
        <f t="shared" si="19"/>
        <v>186.15045696658672</v>
      </c>
      <c r="CM34" s="133">
        <f t="shared" si="20"/>
        <v>186.33597106308289</v>
      </c>
      <c r="CN34" s="133">
        <f t="shared" si="21"/>
        <v>185.95882964362721</v>
      </c>
      <c r="CO34" s="133">
        <f t="shared" si="22"/>
        <v>185.46435227801931</v>
      </c>
      <c r="CP34" s="133">
        <f t="shared" si="23"/>
        <v>185.77976896692988</v>
      </c>
      <c r="CQ34" s="133">
        <f t="shared" si="24"/>
        <v>186.52639556879006</v>
      </c>
      <c r="CR34" s="133">
        <f t="shared" si="25"/>
        <v>187.45377075418415</v>
      </c>
      <c r="CS34" s="133">
        <f t="shared" si="26"/>
        <v>188.28415344389467</v>
      </c>
      <c r="CT34" s="133">
        <f t="shared" si="27"/>
        <v>189.36911313323805</v>
      </c>
      <c r="CU34" s="133">
        <f t="shared" si="28"/>
        <v>190.40948922711033</v>
      </c>
      <c r="CV34" s="133">
        <f t="shared" si="29"/>
        <v>191.32501894148587</v>
      </c>
      <c r="CW34" s="133">
        <f t="shared" si="30"/>
        <v>192.4360763825932</v>
      </c>
      <c r="CX34" s="133">
        <f t="shared" si="31"/>
        <v>193.75585240421046</v>
      </c>
      <c r="CY34" s="133">
        <f t="shared" si="12"/>
        <v>195.16911700114869</v>
      </c>
      <c r="CZ34" s="133">
        <f t="shared" si="12"/>
        <v>196.36706047588004</v>
      </c>
      <c r="DA34" s="136">
        <f t="shared" si="13"/>
        <v>197.59632048890154</v>
      </c>
      <c r="DB34" s="133">
        <f t="shared" si="14"/>
        <v>199.72543297309917</v>
      </c>
      <c r="DC34" s="133">
        <f t="shared" si="14"/>
        <v>201.76225105669252</v>
      </c>
      <c r="DD34" s="133">
        <f t="shared" si="14"/>
        <v>203.69183170360691</v>
      </c>
      <c r="DE34" s="133">
        <f t="shared" si="14"/>
        <v>205.5241118410421</v>
      </c>
      <c r="DF34" s="133">
        <f t="shared" si="14"/>
        <v>207.26726177500234</v>
      </c>
      <c r="DG34" s="133">
        <f t="shared" si="14"/>
        <v>208.99005228174488</v>
      </c>
      <c r="DH34" s="133">
        <f t="shared" si="14"/>
        <v>210.72423316681633</v>
      </c>
      <c r="DI34" s="133"/>
      <c r="DJ34" s="133"/>
      <c r="DK34" s="133"/>
      <c r="DL34" s="133"/>
      <c r="DM34" s="133"/>
      <c r="DN34" s="133"/>
      <c r="DO34" s="133"/>
      <c r="DP34" s="133"/>
    </row>
    <row r="35" spans="1:120" s="1" customFormat="1">
      <c r="A35" s="137">
        <v>4</v>
      </c>
      <c r="B35" s="137">
        <v>2</v>
      </c>
      <c r="C35" s="137">
        <v>1800</v>
      </c>
      <c r="D35" s="138">
        <v>9.3849929665155134</v>
      </c>
      <c r="E35" s="132"/>
      <c r="F35" s="131">
        <f>Zuwachs_Jährliche_Daten_summe!L34</f>
        <v>0.25244295902552966</v>
      </c>
      <c r="G35" s="131">
        <f>Zuwachs_Jährliche_Daten_summe!M34</f>
        <v>0.28112263762042983</v>
      </c>
      <c r="H35" s="110">
        <f>Zuwachs_Jährliche_Daten_summe!N34</f>
        <v>0.73501131894164895</v>
      </c>
      <c r="I35" s="132"/>
      <c r="J35" s="132">
        <v>6635.7640386428066</v>
      </c>
      <c r="K35" s="131">
        <v>9231.4319512109578</v>
      </c>
      <c r="L35" s="111">
        <v>14166.611902941231</v>
      </c>
      <c r="N35" s="133">
        <f t="shared" si="5"/>
        <v>0.25244295902552966</v>
      </c>
      <c r="O35" s="133">
        <f t="shared" si="5"/>
        <v>0.25244295902552966</v>
      </c>
      <c r="P35" s="133">
        <f t="shared" si="5"/>
        <v>0.25244295902552966</v>
      </c>
      <c r="Q35" s="133">
        <f t="shared" si="5"/>
        <v>0.25244295902552966</v>
      </c>
      <c r="R35" s="133">
        <f t="shared" si="5"/>
        <v>0.25244295902552966</v>
      </c>
      <c r="S35" s="133">
        <f t="shared" si="5"/>
        <v>0.25244295902552966</v>
      </c>
      <c r="T35" s="133">
        <f t="shared" si="5"/>
        <v>0.25244295902552966</v>
      </c>
      <c r="U35" s="133">
        <f t="shared" si="5"/>
        <v>0.25244295902552966</v>
      </c>
      <c r="V35" s="133">
        <f t="shared" si="5"/>
        <v>0.25244295902552966</v>
      </c>
      <c r="W35" s="133">
        <f t="shared" si="5"/>
        <v>0.25244295902552966</v>
      </c>
      <c r="X35" s="7">
        <f t="shared" si="6"/>
        <v>0.26200285189049638</v>
      </c>
      <c r="Y35" s="133">
        <f t="shared" si="7"/>
        <v>0.2715627447554631</v>
      </c>
      <c r="Z35" s="133">
        <f t="shared" si="8"/>
        <v>0.28112263762042983</v>
      </c>
      <c r="AA35" s="133">
        <f t="shared" si="8"/>
        <v>0.28112263762042983</v>
      </c>
      <c r="AB35" s="133">
        <f t="shared" si="8"/>
        <v>0.28112263762042983</v>
      </c>
      <c r="AC35" s="133">
        <f t="shared" si="8"/>
        <v>0.28112263762042983</v>
      </c>
      <c r="AD35" s="133">
        <f t="shared" si="8"/>
        <v>0.28112263762042983</v>
      </c>
      <c r="AE35" s="133">
        <f t="shared" si="8"/>
        <v>0.28112263762042983</v>
      </c>
      <c r="AF35" s="133">
        <f t="shared" si="8"/>
        <v>0.28112263762042983</v>
      </c>
      <c r="AG35" s="133">
        <f t="shared" si="8"/>
        <v>0.28112263762042983</v>
      </c>
      <c r="AH35" s="133">
        <f t="shared" si="9"/>
        <v>0.43241886472750285</v>
      </c>
      <c r="AI35" s="133">
        <f t="shared" si="10"/>
        <v>0.58371509183457593</v>
      </c>
      <c r="AJ35" s="133">
        <f t="shared" si="32"/>
        <v>0.73501131894164895</v>
      </c>
      <c r="AK35" s="133">
        <f t="shared" si="32"/>
        <v>0.73501131894164895</v>
      </c>
      <c r="AL35" s="133">
        <f t="shared" si="32"/>
        <v>0.73501131894164895</v>
      </c>
      <c r="AM35" s="133">
        <f t="shared" si="32"/>
        <v>0.73501131894164895</v>
      </c>
      <c r="AN35" s="133">
        <f t="shared" si="32"/>
        <v>0.73501131894164895</v>
      </c>
      <c r="AO35" s="133"/>
      <c r="AP35" s="133"/>
      <c r="AQ35" s="133"/>
      <c r="AR35" s="133"/>
      <c r="AS35" s="133"/>
      <c r="AT35" s="133"/>
      <c r="AU35" s="133"/>
      <c r="AV35" s="133"/>
      <c r="AW35" s="134"/>
      <c r="AX35" s="133">
        <f>jährl_Abgänge_LF12_Kalib_stratu!D159</f>
        <v>6.8426312414953963E-2</v>
      </c>
      <c r="AY35" s="133">
        <f>jährl_Abgänge_LF12_Kalib_stratu!E159</f>
        <v>7.1319892349309091E-2</v>
      </c>
      <c r="AZ35" s="133">
        <f>jährl_Abgänge_LF12_Kalib_stratu!F159</f>
        <v>6.8104880837730572E-2</v>
      </c>
      <c r="BA35" s="133">
        <f>jährl_Abgänge_LF12_Kalib_stratu!G159</f>
        <v>6.7611253772708949E-2</v>
      </c>
      <c r="BB35" s="133">
        <f>jährl_Abgänge_LF12_Kalib_stratu!H159</f>
        <v>6.8572765547000536E-2</v>
      </c>
      <c r="BC35" s="133">
        <f>jährl_Abgänge_LF12_Kalib_stratu!I159</f>
        <v>7.1196050745963274E-2</v>
      </c>
      <c r="BD35" s="133">
        <f>jährl_Abgänge_LF12_Kalib_stratu!J159</f>
        <v>7.4095892334420155E-2</v>
      </c>
      <c r="BE35" s="133">
        <f>jährl_Abgänge_LF12_Kalib_stratu!K159</f>
        <v>7.1965538461134404E-2</v>
      </c>
      <c r="BF35" s="133">
        <f>jährl_Abgänge_LF12_Kalib_stratu!L159</f>
        <v>7.0110349498653551E-2</v>
      </c>
      <c r="BG35" s="133">
        <f>jährl_Abgänge_LF12_Kalib_stratu!M159</f>
        <v>6.5242957043556538E-2</v>
      </c>
      <c r="BH35" s="135">
        <f>jährl_Abgänge_LFI23_stratu!D116</f>
        <v>8.9474309912924932E-2</v>
      </c>
      <c r="BI35" s="135">
        <f>jährl_Abgänge_LFI23_stratu!E116</f>
        <v>8.7889700181702612E-2</v>
      </c>
      <c r="BJ35" s="135">
        <f>jährl_Abgänge_LFI23_stratu!F116</f>
        <v>0.11334011414582622</v>
      </c>
      <c r="BK35" s="135">
        <f>jährl_Abgänge_LFI23_stratu!G116</f>
        <v>0.11778834700808681</v>
      </c>
      <c r="BL35" s="135">
        <f>jährl_Abgänge_LFI23_stratu!H116</f>
        <v>0.11459325437381379</v>
      </c>
      <c r="BM35" s="135">
        <f>jährl_Abgänge_LFI23_stratu!I116</f>
        <v>9.0821179367158597E-2</v>
      </c>
      <c r="BN35" s="135">
        <f>jährl_Abgänge_LFI23_stratu!J116</f>
        <v>8.8144526515559068E-2</v>
      </c>
      <c r="BO35" s="135">
        <f>jährl_Abgänge_LFI23_stratu!K116</f>
        <v>9.0894893498216681E-2</v>
      </c>
      <c r="BP35" s="135">
        <f>jährl_Abgänge_LFI23_stratu!L116</f>
        <v>9.5746357302556678E-2</v>
      </c>
      <c r="BQ35" s="135">
        <f>jährl_Abgänge_LFI23_stratu!M116</f>
        <v>9.9310020592120157E-2</v>
      </c>
      <c r="BR35" s="133">
        <f>jährl_Abgänge_LFI34a_stratu!D116</f>
        <v>7.4515521672213855E-2</v>
      </c>
      <c r="BS35" s="133">
        <f>jährl_Abgänge_LFI34a_stratu!E116</f>
        <v>7.8590664180449368E-2</v>
      </c>
      <c r="BT35" s="133">
        <f>jährl_Abgänge_LFI34a_stratu!F116</f>
        <v>8.2565283861477518E-2</v>
      </c>
      <c r="BU35" s="133">
        <f>jährl_Abgänge_LFI34a_stratu!G116</f>
        <v>8.4332700017475462E-2</v>
      </c>
      <c r="BV35" s="133">
        <f>jährl_Abgänge_LFI34a_stratu!H116</f>
        <v>9.0072751851333011E-2</v>
      </c>
      <c r="BW35" s="133">
        <f>jährl_Abgänge_LFI34a_stratu!I116</f>
        <v>9.6362372562883422E-2</v>
      </c>
      <c r="BX35" s="133">
        <f>jährl_Abgänge_LFI34a_stratu!J116</f>
        <v>9.7843430928218275E-2</v>
      </c>
      <c r="BY35" s="133"/>
      <c r="BZ35" s="133"/>
      <c r="CA35" s="133"/>
      <c r="CB35" s="133"/>
      <c r="CC35" s="133"/>
      <c r="CD35" s="133"/>
      <c r="CE35" s="133"/>
      <c r="CF35" s="133"/>
      <c r="CG35" s="133"/>
      <c r="CH35" s="133">
        <f t="shared" si="15"/>
        <v>5.9444778915825331</v>
      </c>
      <c r="CI35" s="133">
        <f t="shared" si="16"/>
        <v>6.1284945381931086</v>
      </c>
      <c r="CJ35" s="133">
        <f t="shared" si="17"/>
        <v>6.3096176048693291</v>
      </c>
      <c r="CK35" s="133">
        <f t="shared" si="18"/>
        <v>6.4939556830571279</v>
      </c>
      <c r="CL35" s="133">
        <f t="shared" si="19"/>
        <v>6.6787873883099484</v>
      </c>
      <c r="CM35" s="133">
        <f t="shared" si="20"/>
        <v>6.8626575817884774</v>
      </c>
      <c r="CN35" s="133">
        <f t="shared" si="21"/>
        <v>7.0439044900680434</v>
      </c>
      <c r="CO35" s="133">
        <f t="shared" si="22"/>
        <v>7.2222515567591525</v>
      </c>
      <c r="CP35" s="133">
        <f t="shared" si="23"/>
        <v>7.4027289773235481</v>
      </c>
      <c r="CQ35" s="133">
        <f t="shared" si="24"/>
        <v>7.5850615868504239</v>
      </c>
      <c r="CR35" s="133">
        <f t="shared" si="25"/>
        <v>7.7722615888323965</v>
      </c>
      <c r="CS35" s="133">
        <f t="shared" si="26"/>
        <v>7.9447901308099684</v>
      </c>
      <c r="CT35" s="133">
        <f t="shared" si="27"/>
        <v>8.1284631753837289</v>
      </c>
      <c r="CU35" s="133">
        <f t="shared" si="28"/>
        <v>8.296245698858332</v>
      </c>
      <c r="CV35" s="133">
        <f t="shared" si="29"/>
        <v>8.459579989470674</v>
      </c>
      <c r="CW35" s="133">
        <f t="shared" si="30"/>
        <v>8.6261093727172895</v>
      </c>
      <c r="CX35" s="133">
        <f t="shared" si="31"/>
        <v>8.8164108309705593</v>
      </c>
      <c r="CY35" s="133">
        <f t="shared" si="12"/>
        <v>9.0093889420754287</v>
      </c>
      <c r="CZ35" s="133">
        <f t="shared" si="12"/>
        <v>9.1996166861976416</v>
      </c>
      <c r="DA35" s="136">
        <f t="shared" si="13"/>
        <v>9.3849929665155134</v>
      </c>
      <c r="DB35" s="133">
        <f t="shared" si="14"/>
        <v>9.742896309570801</v>
      </c>
      <c r="DC35" s="133">
        <f t="shared" si="14"/>
        <v>10.248020737224927</v>
      </c>
      <c r="DD35" s="133">
        <f t="shared" si="14"/>
        <v>10.900466772305098</v>
      </c>
      <c r="DE35" s="133">
        <f t="shared" si="14"/>
        <v>11.551145391229271</v>
      </c>
      <c r="DF35" s="133">
        <f t="shared" si="14"/>
        <v>12.196083958319587</v>
      </c>
      <c r="DG35" s="133">
        <f t="shared" si="14"/>
        <v>12.834732904698352</v>
      </c>
      <c r="DH35" s="133">
        <f t="shared" si="14"/>
        <v>13.471900792711782</v>
      </c>
      <c r="DI35" s="133"/>
      <c r="DJ35" s="133"/>
      <c r="DK35" s="133"/>
      <c r="DL35" s="133"/>
      <c r="DM35" s="133"/>
      <c r="DN35" s="133"/>
      <c r="DO35" s="133"/>
      <c r="DP35" s="133"/>
    </row>
    <row r="36" spans="1:120">
      <c r="A36" s="48">
        <v>5</v>
      </c>
      <c r="B36" s="48">
        <v>1</v>
      </c>
      <c r="C36" s="48">
        <v>600</v>
      </c>
      <c r="D36" s="114">
        <v>10.444995253665224</v>
      </c>
      <c r="E36" s="110"/>
      <c r="F36" s="110">
        <f>Zuwachs_Jährliche_Daten_summe!L35</f>
        <v>8.4885109784694102E-2</v>
      </c>
      <c r="G36" s="110">
        <f>Zuwachs_Jährliche_Daten_summe!M35</f>
        <v>0.12424849699398798</v>
      </c>
      <c r="H36" s="110">
        <f>Zuwachs_Jährliche_Daten_summe!N35</f>
        <v>0.77910000000000001</v>
      </c>
      <c r="I36" s="110"/>
      <c r="J36" s="110">
        <v>1302.8799397108846</v>
      </c>
      <c r="K36" s="112">
        <v>1138.541716243612</v>
      </c>
      <c r="L36" s="111">
        <v>595.48392612655914</v>
      </c>
      <c r="N36" s="7">
        <f t="shared" si="5"/>
        <v>8.4885109784694102E-2</v>
      </c>
      <c r="O36" s="7">
        <f t="shared" si="5"/>
        <v>8.4885109784694102E-2</v>
      </c>
      <c r="P36" s="7">
        <f t="shared" si="5"/>
        <v>8.4885109784694102E-2</v>
      </c>
      <c r="Q36" s="7">
        <f t="shared" si="5"/>
        <v>8.4885109784694102E-2</v>
      </c>
      <c r="R36" s="7">
        <f t="shared" si="5"/>
        <v>8.4885109784694102E-2</v>
      </c>
      <c r="S36" s="7">
        <f t="shared" si="5"/>
        <v>8.4885109784694102E-2</v>
      </c>
      <c r="T36" s="7">
        <f t="shared" si="5"/>
        <v>8.4885109784694102E-2</v>
      </c>
      <c r="U36" s="7">
        <f t="shared" si="5"/>
        <v>8.4885109784694102E-2</v>
      </c>
      <c r="V36" s="7">
        <f t="shared" si="5"/>
        <v>8.4885109784694102E-2</v>
      </c>
      <c r="W36" s="7">
        <f t="shared" si="5"/>
        <v>8.4885109784694102E-2</v>
      </c>
      <c r="X36" s="7">
        <f t="shared" si="6"/>
        <v>9.8006238854458735E-2</v>
      </c>
      <c r="Y36" s="7">
        <f t="shared" si="7"/>
        <v>0.11112736792422336</v>
      </c>
      <c r="Z36" s="7">
        <f t="shared" si="8"/>
        <v>0.12424849699398798</v>
      </c>
      <c r="AA36" s="7">
        <f t="shared" si="8"/>
        <v>0.12424849699398798</v>
      </c>
      <c r="AB36" s="7">
        <f t="shared" si="8"/>
        <v>0.12424849699398798</v>
      </c>
      <c r="AC36" s="7">
        <f t="shared" si="8"/>
        <v>0.12424849699398798</v>
      </c>
      <c r="AD36" s="7">
        <f t="shared" si="8"/>
        <v>0.12424849699398798</v>
      </c>
      <c r="AE36" s="7">
        <f t="shared" si="8"/>
        <v>0.12424849699398798</v>
      </c>
      <c r="AF36" s="7">
        <f t="shared" si="8"/>
        <v>0.12424849699398798</v>
      </c>
      <c r="AG36" s="7">
        <f t="shared" si="8"/>
        <v>0.12424849699398798</v>
      </c>
      <c r="AH36" s="7">
        <f t="shared" si="9"/>
        <v>0.34253233132932531</v>
      </c>
      <c r="AI36" s="7">
        <f t="shared" si="10"/>
        <v>0.56081616566466275</v>
      </c>
      <c r="AJ36" s="7">
        <f t="shared" si="32"/>
        <v>0.77910000000000001</v>
      </c>
      <c r="AK36" s="7">
        <f t="shared" si="32"/>
        <v>0.77910000000000001</v>
      </c>
      <c r="AL36" s="7">
        <f t="shared" si="32"/>
        <v>0.77910000000000001</v>
      </c>
      <c r="AM36" s="7">
        <f t="shared" si="32"/>
        <v>0.77910000000000001</v>
      </c>
      <c r="AN36" s="7">
        <f t="shared" si="32"/>
        <v>0.77910000000000001</v>
      </c>
      <c r="AO36" s="7"/>
      <c r="AP36" s="7"/>
      <c r="AQ36" s="7"/>
      <c r="AR36" s="7"/>
      <c r="AS36" s="7"/>
      <c r="AT36" s="7"/>
      <c r="AU36" s="7"/>
      <c r="AV36" s="7"/>
      <c r="AW36" s="111"/>
      <c r="AX36" s="7">
        <f>jährl_Abgänge_LF12_Kalib_stratu!D160</f>
        <v>6.5112088324193504E-2</v>
      </c>
      <c r="AY36" s="7">
        <f>jährl_Abgänge_LF12_Kalib_stratu!E160</f>
        <v>6.5886245245548397E-2</v>
      </c>
      <c r="AZ36" s="7">
        <f>jährl_Abgänge_LF12_Kalib_stratu!F160</f>
        <v>6.9975602668783346E-2</v>
      </c>
      <c r="BA36" s="7">
        <f>jährl_Abgänge_LF12_Kalib_stratu!G160</f>
        <v>6.9689735265974273E-2</v>
      </c>
      <c r="BB36" s="7">
        <f>jährl_Abgänge_LF12_Kalib_stratu!H160</f>
        <v>6.2648029750451209E-2</v>
      </c>
      <c r="BC36" s="7">
        <f>jährl_Abgänge_LF12_Kalib_stratu!I160</f>
        <v>5.0405798601904264E-2</v>
      </c>
      <c r="BD36" s="7">
        <f>jährl_Abgänge_LF12_Kalib_stratu!J160</f>
        <v>5.0238908027759606E-2</v>
      </c>
      <c r="BE36" s="7">
        <f>jährl_Abgänge_LF12_Kalib_stratu!K160</f>
        <v>6.1509943706122797E-2</v>
      </c>
      <c r="BF36" s="7">
        <f>jährl_Abgänge_LF12_Kalib_stratu!L160</f>
        <v>7.0462815473947601E-2</v>
      </c>
      <c r="BG36" s="7">
        <f>jährl_Abgänge_LF12_Kalib_stratu!M160</f>
        <v>7.2753523193255745E-2</v>
      </c>
      <c r="BH36" s="105">
        <f>jährl_Abgänge_LFI23_stratu!D117</f>
        <v>2.6132133167668953E-2</v>
      </c>
      <c r="BI36" s="105">
        <f>jährl_Abgänge_LFI23_stratu!E117</f>
        <v>2.98515722342396E-2</v>
      </c>
      <c r="BJ36" s="105">
        <f>jährl_Abgänge_LFI23_stratu!F117</f>
        <v>2.9662976256241778E-2</v>
      </c>
      <c r="BK36" s="105">
        <f>jährl_Abgänge_LFI23_stratu!G117</f>
        <v>2.8970901339931177E-2</v>
      </c>
      <c r="BL36" s="105">
        <f>jährl_Abgänge_LFI23_stratu!H117</f>
        <v>2.1588954342724325E-2</v>
      </c>
      <c r="BM36" s="105">
        <f>jährl_Abgänge_LFI23_stratu!I117</f>
        <v>1.6324400538024017E-2</v>
      </c>
      <c r="BN36" s="105">
        <f>jährl_Abgänge_LFI23_stratu!J117</f>
        <v>1.3854293923539244E-2</v>
      </c>
      <c r="BO36" s="105">
        <f>jährl_Abgänge_LFI23_stratu!K117</f>
        <v>1.6798208526012645E-2</v>
      </c>
      <c r="BP36" s="105">
        <f>jährl_Abgänge_LFI23_stratu!L117</f>
        <v>1.8236878729854453E-2</v>
      </c>
      <c r="BQ36" s="105">
        <f>jährl_Abgänge_LFI23_stratu!M117</f>
        <v>1.9020562705290837E-2</v>
      </c>
      <c r="BR36" s="7">
        <f>jährl_Abgänge_LFI34a_stratu!D117</f>
        <v>0</v>
      </c>
      <c r="BS36" s="7">
        <f>jährl_Abgänge_LFI34a_stratu!E117</f>
        <v>0</v>
      </c>
      <c r="BT36" s="7">
        <f>jährl_Abgänge_LFI34a_stratu!F117</f>
        <v>0</v>
      </c>
      <c r="BU36" s="7">
        <f>jährl_Abgänge_LFI34a_stratu!G117</f>
        <v>0</v>
      </c>
      <c r="BV36" s="7">
        <f>jährl_Abgänge_LFI34a_stratu!H117</f>
        <v>0</v>
      </c>
      <c r="BW36" s="7">
        <f>jährl_Abgänge_LFI34a_stratu!I117</f>
        <v>0</v>
      </c>
      <c r="BX36" s="7">
        <f>jährl_Abgänge_LFI34a_stratu!J117</f>
        <v>0</v>
      </c>
      <c r="BY36" s="7"/>
      <c r="BZ36" s="7"/>
      <c r="CA36" s="7"/>
      <c r="CB36" s="7"/>
      <c r="CC36" s="7"/>
      <c r="CD36" s="7"/>
      <c r="CE36" s="7"/>
      <c r="CF36" s="7"/>
      <c r="CG36" s="7"/>
      <c r="CH36" s="7">
        <f t="shared" si="15"/>
        <v>9.3573740793978555</v>
      </c>
      <c r="CI36" s="7">
        <f t="shared" si="16"/>
        <v>9.3771471008583571</v>
      </c>
      <c r="CJ36" s="7">
        <f t="shared" si="17"/>
        <v>9.3961459653975012</v>
      </c>
      <c r="CK36" s="7">
        <f t="shared" si="18"/>
        <v>9.4110554725134108</v>
      </c>
      <c r="CL36" s="7">
        <f t="shared" si="19"/>
        <v>9.4262508470321311</v>
      </c>
      <c r="CM36" s="7">
        <f t="shared" si="20"/>
        <v>9.448487927066374</v>
      </c>
      <c r="CN36" s="7">
        <f t="shared" si="21"/>
        <v>9.4829672382491648</v>
      </c>
      <c r="CO36" s="7">
        <f t="shared" si="22"/>
        <v>9.5176134400060999</v>
      </c>
      <c r="CP36" s="7">
        <f t="shared" si="23"/>
        <v>9.5409886060846727</v>
      </c>
      <c r="CQ36" s="7">
        <f t="shared" si="24"/>
        <v>9.5554109003954188</v>
      </c>
      <c r="CR36" s="7">
        <f t="shared" si="25"/>
        <v>9.5675424869868557</v>
      </c>
      <c r="CS36" s="7">
        <f t="shared" si="26"/>
        <v>9.6394165926736459</v>
      </c>
      <c r="CT36" s="7">
        <f t="shared" si="27"/>
        <v>9.7206923883636307</v>
      </c>
      <c r="CU36" s="7">
        <f t="shared" si="28"/>
        <v>9.8152779091013773</v>
      </c>
      <c r="CV36" s="7">
        <f t="shared" si="29"/>
        <v>9.9105555047554343</v>
      </c>
      <c r="CW36" s="7">
        <f t="shared" si="30"/>
        <v>10.0132150474067</v>
      </c>
      <c r="CX36" s="7">
        <f t="shared" si="31"/>
        <v>10.121139143862665</v>
      </c>
      <c r="CY36" s="7">
        <f t="shared" si="12"/>
        <v>10.231533346933114</v>
      </c>
      <c r="CZ36" s="7">
        <f t="shared" si="12"/>
        <v>10.338983635401091</v>
      </c>
      <c r="DA36" s="113">
        <f t="shared" si="13"/>
        <v>10.444995253665224</v>
      </c>
      <c r="DB36" s="7">
        <f t="shared" si="14"/>
        <v>10.78752758499455</v>
      </c>
      <c r="DC36" s="7">
        <f t="shared" si="14"/>
        <v>11.348343750659213</v>
      </c>
      <c r="DD36" s="7">
        <f t="shared" si="14"/>
        <v>12.127443750659213</v>
      </c>
      <c r="DE36" s="7">
        <f t="shared" si="14"/>
        <v>12.906543750659212</v>
      </c>
      <c r="DF36" s="7">
        <f t="shared" si="14"/>
        <v>13.685643750659212</v>
      </c>
      <c r="DG36" s="7">
        <f t="shared" si="14"/>
        <v>14.464743750659212</v>
      </c>
      <c r="DH36" s="7">
        <f t="shared" si="14"/>
        <v>15.243843750659211</v>
      </c>
      <c r="DI36" s="7"/>
      <c r="DJ36" s="7"/>
      <c r="DK36" s="7"/>
      <c r="DL36" s="7"/>
      <c r="DM36" s="7"/>
      <c r="DN36" s="7"/>
      <c r="DO36" s="7"/>
      <c r="DP36" s="7"/>
    </row>
    <row r="37" spans="1:120">
      <c r="A37" s="49">
        <v>5</v>
      </c>
      <c r="B37" s="49">
        <v>2</v>
      </c>
      <c r="C37" s="49">
        <v>600</v>
      </c>
      <c r="D37" s="115">
        <v>162.95253665225187</v>
      </c>
      <c r="E37" s="112"/>
      <c r="F37" s="110">
        <f>Zuwachs_Jährliche_Daten_summe!L36</f>
        <v>5.3875126945214236</v>
      </c>
      <c r="G37" s="110">
        <f>Zuwachs_Jährliche_Daten_summe!M36</f>
        <v>3.963927855711423</v>
      </c>
      <c r="H37" s="110">
        <f>Zuwachs_Jährliche_Daten_summe!N36</f>
        <v>4.9820000000000002</v>
      </c>
      <c r="I37" s="112"/>
      <c r="J37" s="112">
        <v>17461.120060289115</v>
      </c>
      <c r="K37" s="110">
        <v>17823.458283756387</v>
      </c>
      <c r="L37" s="111">
        <v>19321.516073873441</v>
      </c>
      <c r="N37" s="7">
        <f t="shared" si="5"/>
        <v>5.3875126945214236</v>
      </c>
      <c r="O37" s="7">
        <f t="shared" si="5"/>
        <v>5.3875126945214236</v>
      </c>
      <c r="P37" s="7">
        <f t="shared" si="5"/>
        <v>5.3875126945214236</v>
      </c>
      <c r="Q37" s="7">
        <f t="shared" si="5"/>
        <v>5.3875126945214236</v>
      </c>
      <c r="R37" s="7">
        <f t="shared" si="5"/>
        <v>5.3875126945214236</v>
      </c>
      <c r="S37" s="7">
        <f t="shared" si="5"/>
        <v>5.3875126945214236</v>
      </c>
      <c r="T37" s="7">
        <f t="shared" si="5"/>
        <v>5.3875126945214236</v>
      </c>
      <c r="U37" s="7">
        <f t="shared" si="5"/>
        <v>5.3875126945214236</v>
      </c>
      <c r="V37" s="7">
        <f t="shared" si="5"/>
        <v>5.3875126945214236</v>
      </c>
      <c r="W37" s="7">
        <f t="shared" si="5"/>
        <v>5.3875126945214236</v>
      </c>
      <c r="X37" s="7">
        <f t="shared" si="6"/>
        <v>4.9129844149180899</v>
      </c>
      <c r="Y37" s="7">
        <f t="shared" si="7"/>
        <v>4.4384561353147562</v>
      </c>
      <c r="Z37" s="7">
        <f t="shared" si="8"/>
        <v>3.963927855711423</v>
      </c>
      <c r="AA37" s="7">
        <f t="shared" si="8"/>
        <v>3.963927855711423</v>
      </c>
      <c r="AB37" s="7">
        <f t="shared" si="8"/>
        <v>3.963927855711423</v>
      </c>
      <c r="AC37" s="7">
        <f t="shared" si="8"/>
        <v>3.963927855711423</v>
      </c>
      <c r="AD37" s="7">
        <f t="shared" si="8"/>
        <v>3.963927855711423</v>
      </c>
      <c r="AE37" s="7">
        <f t="shared" si="8"/>
        <v>3.963927855711423</v>
      </c>
      <c r="AF37" s="7">
        <f t="shared" si="8"/>
        <v>3.963927855711423</v>
      </c>
      <c r="AG37" s="7">
        <f t="shared" si="8"/>
        <v>3.963927855711423</v>
      </c>
      <c r="AH37" s="7">
        <f t="shared" si="9"/>
        <v>4.3032852371409485</v>
      </c>
      <c r="AI37" s="7">
        <f t="shared" si="10"/>
        <v>4.6426426185704743</v>
      </c>
      <c r="AJ37" s="7">
        <f t="shared" si="32"/>
        <v>4.9820000000000002</v>
      </c>
      <c r="AK37" s="7">
        <f t="shared" si="32"/>
        <v>4.9820000000000002</v>
      </c>
      <c r="AL37" s="7">
        <f t="shared" si="32"/>
        <v>4.9820000000000002</v>
      </c>
      <c r="AM37" s="7">
        <f t="shared" si="32"/>
        <v>4.9820000000000002</v>
      </c>
      <c r="AN37" s="7">
        <f t="shared" si="32"/>
        <v>4.9820000000000002</v>
      </c>
      <c r="AO37" s="7"/>
      <c r="AP37" s="7"/>
      <c r="AQ37" s="7"/>
      <c r="AR37" s="7"/>
      <c r="AS37" s="7"/>
      <c r="AT37" s="7"/>
      <c r="AU37" s="7"/>
      <c r="AV37" s="7"/>
      <c r="AW37" s="111"/>
      <c r="AX37" s="7">
        <f>jährl_Abgänge_LF12_Kalib_stratu!D161</f>
        <v>2.3790026348185598</v>
      </c>
      <c r="AY37" s="7">
        <f>jährl_Abgänge_LF12_Kalib_stratu!E161</f>
        <v>2.3605158647124354</v>
      </c>
      <c r="AZ37" s="7">
        <f>jährl_Abgänge_LF12_Kalib_stratu!F161</f>
        <v>2.2933110180913485</v>
      </c>
      <c r="BA37" s="7">
        <f>jährl_Abgänge_LF12_Kalib_stratu!G161</f>
        <v>2.0774507906757202</v>
      </c>
      <c r="BB37" s="7">
        <f>jährl_Abgänge_LF12_Kalib_stratu!H161</f>
        <v>1.9595432583959247</v>
      </c>
      <c r="BC37" s="7">
        <f>jährl_Abgänge_LF12_Kalib_stratu!I161</f>
        <v>1.9650349165745082</v>
      </c>
      <c r="BD37" s="7">
        <f>jährl_Abgänge_LF12_Kalib_stratu!J161</f>
        <v>2.115892397925808</v>
      </c>
      <c r="BE37" s="7">
        <f>jährl_Abgänge_LF12_Kalib_stratu!K161</f>
        <v>2.3967009985525114</v>
      </c>
      <c r="BF37" s="7">
        <f>jährl_Abgänge_LF12_Kalib_stratu!L161</f>
        <v>2.5872778492053516</v>
      </c>
      <c r="BG37" s="7">
        <f>jährl_Abgänge_LF12_Kalib_stratu!M161</f>
        <v>2.729517233316002</v>
      </c>
      <c r="BH37" s="105">
        <f>jährl_Abgänge_LFI23_stratu!D118</f>
        <v>2.6060308288726453</v>
      </c>
      <c r="BI37" s="105">
        <f>jährl_Abgänge_LFI23_stratu!E118</f>
        <v>2.7636836553432609</v>
      </c>
      <c r="BJ37" s="105">
        <f>jährl_Abgänge_LFI23_stratu!F118</f>
        <v>2.9500384475829327</v>
      </c>
      <c r="BK37" s="105">
        <f>jährl_Abgänge_LFI23_stratu!G118</f>
        <v>2.957183352957669</v>
      </c>
      <c r="BL37" s="105">
        <f>jährl_Abgänge_LFI23_stratu!H118</f>
        <v>2.831413443279108</v>
      </c>
      <c r="BM37" s="105">
        <f>jährl_Abgänge_LFI23_stratu!I118</f>
        <v>2.6903994375441775</v>
      </c>
      <c r="BN37" s="105">
        <f>jährl_Abgänge_LFI23_stratu!J118</f>
        <v>2.6075234289680522</v>
      </c>
      <c r="BO37" s="105">
        <f>jährl_Abgänge_LFI23_stratu!K118</f>
        <v>2.6182163181761324</v>
      </c>
      <c r="BP37" s="105">
        <f>jährl_Abgänge_LFI23_stratu!L118</f>
        <v>2.6145215212186494</v>
      </c>
      <c r="BQ37" s="105">
        <f>jährl_Abgänge_LFI23_stratu!M118</f>
        <v>2.5611794194483655</v>
      </c>
      <c r="BR37" s="7">
        <f>jährl_Abgänge_LFI34a_stratu!D118</f>
        <v>2.2340699723521737</v>
      </c>
      <c r="BS37" s="7">
        <f>jährl_Abgänge_LFI34a_stratu!E118</f>
        <v>2.3870809285683401</v>
      </c>
      <c r="BT37" s="7">
        <f>jährl_Abgänge_LFI34a_stratu!F118</f>
        <v>2.5864105602623644</v>
      </c>
      <c r="BU37" s="7">
        <f>jährl_Abgänge_LFI34a_stratu!G118</f>
        <v>2.4672376536172456</v>
      </c>
      <c r="BV37" s="7">
        <f>jährl_Abgänge_LFI34a_stratu!H118</f>
        <v>2.6265458253365446</v>
      </c>
      <c r="BW37" s="7">
        <f>jährl_Abgänge_LFI34a_stratu!I118</f>
        <v>2.8007055625346164</v>
      </c>
      <c r="BX37" s="7">
        <f>jährl_Abgänge_LFI34a_stratu!J118</f>
        <v>2.9608103699500941</v>
      </c>
      <c r="BY37" s="7"/>
      <c r="BZ37" s="7"/>
      <c r="CA37" s="7"/>
      <c r="CB37" s="7"/>
      <c r="CC37" s="7"/>
      <c r="CD37" s="7"/>
      <c r="CE37" s="7"/>
      <c r="CF37" s="7"/>
      <c r="CG37" s="7"/>
      <c r="CH37" s="7">
        <f t="shared" si="15"/>
        <v>119.48173156303545</v>
      </c>
      <c r="CI37" s="7">
        <f t="shared" si="16"/>
        <v>122.49024162273831</v>
      </c>
      <c r="CJ37" s="7">
        <f t="shared" si="17"/>
        <v>125.51723845254729</v>
      </c>
      <c r="CK37" s="7">
        <f t="shared" si="18"/>
        <v>128.61144012897736</v>
      </c>
      <c r="CL37" s="7">
        <f t="shared" si="19"/>
        <v>131.92150203282307</v>
      </c>
      <c r="CM37" s="7">
        <f t="shared" si="20"/>
        <v>135.34947146894859</v>
      </c>
      <c r="CN37" s="7">
        <f t="shared" si="21"/>
        <v>138.77194924689553</v>
      </c>
      <c r="CO37" s="7">
        <f t="shared" si="22"/>
        <v>142.04356954349115</v>
      </c>
      <c r="CP37" s="7">
        <f t="shared" si="23"/>
        <v>145.03438123946006</v>
      </c>
      <c r="CQ37" s="7">
        <f t="shared" si="24"/>
        <v>147.83461608477614</v>
      </c>
      <c r="CR37" s="7">
        <f t="shared" si="25"/>
        <v>150.49261154598159</v>
      </c>
      <c r="CS37" s="7">
        <f t="shared" si="26"/>
        <v>152.79956513202706</v>
      </c>
      <c r="CT37" s="7">
        <f t="shared" si="27"/>
        <v>154.47433761199855</v>
      </c>
      <c r="CU37" s="7">
        <f t="shared" si="28"/>
        <v>155.48822702012706</v>
      </c>
      <c r="CV37" s="7">
        <f t="shared" si="29"/>
        <v>156.49497152288083</v>
      </c>
      <c r="CW37" s="7">
        <f t="shared" si="30"/>
        <v>157.62748593531316</v>
      </c>
      <c r="CX37" s="7">
        <f t="shared" si="31"/>
        <v>158.90101435348041</v>
      </c>
      <c r="CY37" s="7">
        <f t="shared" si="12"/>
        <v>160.25741878022379</v>
      </c>
      <c r="CZ37" s="7">
        <f t="shared" si="12"/>
        <v>161.60313031775908</v>
      </c>
      <c r="DA37" s="113">
        <f t="shared" si="13"/>
        <v>162.95253665225187</v>
      </c>
      <c r="DB37" s="7">
        <f t="shared" si="14"/>
        <v>165.02175191704066</v>
      </c>
      <c r="DC37" s="7">
        <f t="shared" si="14"/>
        <v>167.2773136070428</v>
      </c>
      <c r="DD37" s="7">
        <f t="shared" si="14"/>
        <v>169.67290304678045</v>
      </c>
      <c r="DE37" s="7">
        <f t="shared" si="14"/>
        <v>172.1876653931632</v>
      </c>
      <c r="DF37" s="7">
        <f t="shared" si="14"/>
        <v>174.54311956782666</v>
      </c>
      <c r="DG37" s="7">
        <f t="shared" si="14"/>
        <v>176.72441400529206</v>
      </c>
      <c r="DH37" s="7">
        <f t="shared" si="14"/>
        <v>178.74560363534198</v>
      </c>
      <c r="DI37" s="7"/>
      <c r="DJ37" s="7"/>
      <c r="DK37" s="7"/>
      <c r="DL37" s="7"/>
      <c r="DM37" s="7"/>
      <c r="DN37" s="7"/>
      <c r="DO37" s="7"/>
      <c r="DP37" s="7"/>
    </row>
    <row r="38" spans="1:120" s="1" customFormat="1">
      <c r="A38" s="129">
        <v>5</v>
      </c>
      <c r="B38" s="129">
        <v>1</v>
      </c>
      <c r="C38" s="129">
        <v>1200</v>
      </c>
      <c r="D38" s="130">
        <v>30.830127347126083</v>
      </c>
      <c r="E38" s="131"/>
      <c r="F38" s="131">
        <f>Zuwachs_Jährliche_Daten_summe!L37</f>
        <v>0.42992338638976013</v>
      </c>
      <c r="G38" s="131">
        <f>Zuwachs_Jährliche_Daten_summe!M37</f>
        <v>0.56271750353742012</v>
      </c>
      <c r="H38" s="110">
        <f>Zuwachs_Jährliche_Daten_summe!N37</f>
        <v>0.33629999999999999</v>
      </c>
      <c r="I38" s="131"/>
      <c r="J38" s="131">
        <v>9239.5193489899648</v>
      </c>
      <c r="K38" s="132">
        <v>8679.4714728798135</v>
      </c>
      <c r="L38" s="111">
        <v>8175.9845863960018</v>
      </c>
      <c r="N38" s="133">
        <f t="shared" si="5"/>
        <v>0.42992338638976013</v>
      </c>
      <c r="O38" s="133">
        <f t="shared" si="5"/>
        <v>0.42992338638976013</v>
      </c>
      <c r="P38" s="133">
        <f t="shared" si="5"/>
        <v>0.42992338638976013</v>
      </c>
      <c r="Q38" s="133">
        <f t="shared" si="5"/>
        <v>0.42992338638976013</v>
      </c>
      <c r="R38" s="133">
        <f t="shared" si="5"/>
        <v>0.42992338638976013</v>
      </c>
      <c r="S38" s="133">
        <f t="shared" si="5"/>
        <v>0.42992338638976013</v>
      </c>
      <c r="T38" s="133">
        <f t="shared" si="5"/>
        <v>0.42992338638976013</v>
      </c>
      <c r="U38" s="133">
        <f t="shared" si="5"/>
        <v>0.42992338638976013</v>
      </c>
      <c r="V38" s="133">
        <f t="shared" si="5"/>
        <v>0.42992338638976013</v>
      </c>
      <c r="W38" s="133">
        <f t="shared" si="5"/>
        <v>0.42992338638976013</v>
      </c>
      <c r="X38" s="7">
        <f t="shared" si="6"/>
        <v>0.47418809210564677</v>
      </c>
      <c r="Y38" s="133">
        <f t="shared" si="7"/>
        <v>0.51845279782153353</v>
      </c>
      <c r="Z38" s="133">
        <f t="shared" si="8"/>
        <v>0.56271750353742012</v>
      </c>
      <c r="AA38" s="133">
        <f t="shared" si="8"/>
        <v>0.56271750353742012</v>
      </c>
      <c r="AB38" s="133">
        <f t="shared" si="8"/>
        <v>0.56271750353742012</v>
      </c>
      <c r="AC38" s="133">
        <f t="shared" si="8"/>
        <v>0.56271750353742012</v>
      </c>
      <c r="AD38" s="133">
        <f t="shared" si="8"/>
        <v>0.56271750353742012</v>
      </c>
      <c r="AE38" s="133">
        <f t="shared" si="8"/>
        <v>0.56271750353742012</v>
      </c>
      <c r="AF38" s="133">
        <f t="shared" si="8"/>
        <v>0.56271750353742012</v>
      </c>
      <c r="AG38" s="133">
        <f t="shared" si="8"/>
        <v>0.56271750353742012</v>
      </c>
      <c r="AH38" s="133">
        <f t="shared" si="9"/>
        <v>0.48724500235828011</v>
      </c>
      <c r="AI38" s="133">
        <f t="shared" si="10"/>
        <v>0.41177250117914005</v>
      </c>
      <c r="AJ38" s="133">
        <f t="shared" si="32"/>
        <v>0.33629999999999999</v>
      </c>
      <c r="AK38" s="133">
        <f t="shared" si="32"/>
        <v>0.33629999999999999</v>
      </c>
      <c r="AL38" s="133">
        <f t="shared" si="32"/>
        <v>0.33629999999999999</v>
      </c>
      <c r="AM38" s="133">
        <f t="shared" si="32"/>
        <v>0.33629999999999999</v>
      </c>
      <c r="AN38" s="133">
        <f t="shared" si="32"/>
        <v>0.33629999999999999</v>
      </c>
      <c r="AO38" s="133"/>
      <c r="AP38" s="133"/>
      <c r="AQ38" s="133"/>
      <c r="AR38" s="133"/>
      <c r="AS38" s="133"/>
      <c r="AT38" s="133"/>
      <c r="AU38" s="133"/>
      <c r="AV38" s="133"/>
      <c r="AW38" s="134"/>
      <c r="AX38" s="133">
        <f>jährl_Abgänge_LF12_Kalib_stratu!D162</f>
        <v>0.23777161655393617</v>
      </c>
      <c r="AY38" s="133">
        <f>jährl_Abgänge_LF12_Kalib_stratu!E162</f>
        <v>0.24059862682798042</v>
      </c>
      <c r="AZ38" s="133">
        <f>jährl_Abgänge_LF12_Kalib_stratu!F162</f>
        <v>0.2555318466065899</v>
      </c>
      <c r="BA38" s="133">
        <f>jährl_Abgänge_LF12_Kalib_stratu!G162</f>
        <v>0.25448793669315634</v>
      </c>
      <c r="BB38" s="133">
        <f>jährl_Abgänge_LF12_Kalib_stratu!H162</f>
        <v>0.2287735456051874</v>
      </c>
      <c r="BC38" s="133">
        <f>jährl_Abgänge_LF12_Kalib_stratu!I162</f>
        <v>0.18406825100729657</v>
      </c>
      <c r="BD38" s="133">
        <f>jährl_Abgänge_LF12_Kalib_stratu!J162</f>
        <v>0.18345881207478354</v>
      </c>
      <c r="BE38" s="133">
        <f>jährl_Abgänge_LF12_Kalib_stratu!K162</f>
        <v>0.2246175652718567</v>
      </c>
      <c r="BF38" s="133">
        <f>jährl_Abgänge_LF12_Kalib_stratu!L162</f>
        <v>0.25731101510311988</v>
      </c>
      <c r="BG38" s="133">
        <f>jährl_Abgänge_LF12_Kalib_stratu!M162</f>
        <v>0.2656760559348712</v>
      </c>
      <c r="BH38" s="135">
        <f>jährl_Abgänge_LFI23_stratu!D119</f>
        <v>0.1763053865388324</v>
      </c>
      <c r="BI38" s="135">
        <f>jährl_Abgänge_LFI23_stratu!E119</f>
        <v>0.20139928676243465</v>
      </c>
      <c r="BJ38" s="135">
        <f>jährl_Abgänge_LFI23_stratu!F119</f>
        <v>0.20012688827176292</v>
      </c>
      <c r="BK38" s="135">
        <f>jährl_Abgänge_LFI23_stratu!G119</f>
        <v>0.1954576737514217</v>
      </c>
      <c r="BL38" s="135">
        <f>jährl_Abgänge_LFI23_stratu!H119</f>
        <v>0.14565396999707478</v>
      </c>
      <c r="BM38" s="135">
        <f>jährl_Abgänge_LFI23_stratu!I119</f>
        <v>0.11013566050673003</v>
      </c>
      <c r="BN38" s="135">
        <f>jährl_Abgänge_LFI23_stratu!J119</f>
        <v>9.3470618328020255E-2</v>
      </c>
      <c r="BO38" s="135">
        <f>jährl_Abgänge_LFI23_stratu!K119</f>
        <v>0.11333229584956814</v>
      </c>
      <c r="BP38" s="135">
        <f>jährl_Abgänge_LFI23_stratu!L119</f>
        <v>0.12303855690230314</v>
      </c>
      <c r="BQ38" s="135">
        <f>jährl_Abgänge_LFI23_stratu!M119</f>
        <v>0.12832582929323616</v>
      </c>
      <c r="BR38" s="133">
        <f>jährl_Abgänge_LFI34a_stratu!D119</f>
        <v>0.57994904300523564</v>
      </c>
      <c r="BS38" s="133">
        <f>jährl_Abgänge_LFI34a_stratu!E119</f>
        <v>0.75464737548222116</v>
      </c>
      <c r="BT38" s="133">
        <f>jährl_Abgänge_LFI34a_stratu!F119</f>
        <v>0.84838716478413279</v>
      </c>
      <c r="BU38" s="133">
        <f>jährl_Abgänge_LFI34a_stratu!G119</f>
        <v>0.91725677933090688</v>
      </c>
      <c r="BV38" s="133">
        <f>jährl_Abgänge_LFI34a_stratu!H119</f>
        <v>0.90443292905031358</v>
      </c>
      <c r="BW38" s="133">
        <f>jährl_Abgänge_LFI34a_stratu!I119</f>
        <v>0.95107382637483029</v>
      </c>
      <c r="BX38" s="133">
        <f>jährl_Abgänge_LFI34a_stratu!J119</f>
        <v>0.92497878219920437</v>
      </c>
      <c r="BY38" s="133"/>
      <c r="BZ38" s="133"/>
      <c r="CA38" s="133"/>
      <c r="CB38" s="133"/>
      <c r="CC38" s="133"/>
      <c r="CD38" s="133"/>
      <c r="CE38" s="133"/>
      <c r="CF38" s="133"/>
      <c r="CG38" s="133"/>
      <c r="CH38" s="133">
        <f t="shared" si="15"/>
        <v>25.290445677126286</v>
      </c>
      <c r="CI38" s="133">
        <f t="shared" si="16"/>
        <v>25.48259744696211</v>
      </c>
      <c r="CJ38" s="133">
        <f t="shared" si="17"/>
        <v>25.671922206523888</v>
      </c>
      <c r="CK38" s="133">
        <f t="shared" si="18"/>
        <v>25.846313746307057</v>
      </c>
      <c r="CL38" s="133">
        <f t="shared" si="19"/>
        <v>26.021749196003661</v>
      </c>
      <c r="CM38" s="133">
        <f t="shared" si="20"/>
        <v>26.222899036788235</v>
      </c>
      <c r="CN38" s="133">
        <f t="shared" si="21"/>
        <v>26.468754172170698</v>
      </c>
      <c r="CO38" s="133">
        <f t="shared" si="22"/>
        <v>26.715218746485675</v>
      </c>
      <c r="CP38" s="133">
        <f t="shared" si="23"/>
        <v>26.920524567603579</v>
      </c>
      <c r="CQ38" s="133">
        <f t="shared" si="24"/>
        <v>27.093136938890218</v>
      </c>
      <c r="CR38" s="133">
        <f t="shared" si="25"/>
        <v>27.257384269345106</v>
      </c>
      <c r="CS38" s="133">
        <f t="shared" si="26"/>
        <v>27.55526697491192</v>
      </c>
      <c r="CT38" s="133">
        <f t="shared" si="27"/>
        <v>27.87232048597102</v>
      </c>
      <c r="CU38" s="133">
        <f t="shared" si="28"/>
        <v>28.234911101236676</v>
      </c>
      <c r="CV38" s="133">
        <f t="shared" si="29"/>
        <v>28.602170931022677</v>
      </c>
      <c r="CW38" s="133">
        <f t="shared" si="30"/>
        <v>29.019234464563024</v>
      </c>
      <c r="CX38" s="133">
        <f t="shared" si="31"/>
        <v>29.471816307593713</v>
      </c>
      <c r="CY38" s="133">
        <f t="shared" si="12"/>
        <v>29.941063192803114</v>
      </c>
      <c r="CZ38" s="133">
        <f t="shared" si="12"/>
        <v>30.390448400490968</v>
      </c>
      <c r="DA38" s="136">
        <f t="shared" si="13"/>
        <v>30.830127347126083</v>
      </c>
      <c r="DB38" s="133">
        <f t="shared" si="14"/>
        <v>30.737423306479126</v>
      </c>
      <c r="DC38" s="133">
        <f t="shared" si="14"/>
        <v>30.394548432176045</v>
      </c>
      <c r="DD38" s="133">
        <f t="shared" si="14"/>
        <v>29.882461267391914</v>
      </c>
      <c r="DE38" s="133">
        <f t="shared" si="14"/>
        <v>29.30150448806101</v>
      </c>
      <c r="DF38" s="133">
        <f t="shared" si="14"/>
        <v>28.733371559010699</v>
      </c>
      <c r="DG38" s="133">
        <f t="shared" si="14"/>
        <v>28.11859773263587</v>
      </c>
      <c r="DH38" s="133">
        <f t="shared" si="14"/>
        <v>27.529918950436667</v>
      </c>
      <c r="DI38" s="133"/>
      <c r="DJ38" s="133"/>
      <c r="DK38" s="133"/>
      <c r="DL38" s="133"/>
      <c r="DM38" s="133"/>
      <c r="DN38" s="133"/>
      <c r="DO38" s="133"/>
      <c r="DP38" s="133"/>
    </row>
    <row r="39" spans="1:120" s="1" customFormat="1">
      <c r="A39" s="137">
        <v>5</v>
      </c>
      <c r="B39" s="137">
        <v>2</v>
      </c>
      <c r="C39" s="137">
        <v>1200</v>
      </c>
      <c r="D39" s="138">
        <v>167.03355768863054</v>
      </c>
      <c r="E39" s="132"/>
      <c r="F39" s="131">
        <f>Zuwachs_Jährliche_Daten_summe!L38</f>
        <v>3.9659476436322545</v>
      </c>
      <c r="G39" s="131">
        <f>Zuwachs_Jährliche_Daten_summe!M38</f>
        <v>3.7918084821599298</v>
      </c>
      <c r="H39" s="110">
        <f>Zuwachs_Jährliche_Daten_summe!N38</f>
        <v>4.7042000000000002</v>
      </c>
      <c r="I39" s="132"/>
      <c r="J39" s="132">
        <v>42089.480651010039</v>
      </c>
      <c r="K39" s="131">
        <v>43618.528527120186</v>
      </c>
      <c r="L39" s="111">
        <v>44283.015413604</v>
      </c>
      <c r="N39" s="133">
        <f t="shared" si="5"/>
        <v>3.9659476436322545</v>
      </c>
      <c r="O39" s="133">
        <f t="shared" si="5"/>
        <v>3.9659476436322545</v>
      </c>
      <c r="P39" s="133">
        <f t="shared" si="5"/>
        <v>3.9659476436322545</v>
      </c>
      <c r="Q39" s="133">
        <f t="shared" si="5"/>
        <v>3.9659476436322545</v>
      </c>
      <c r="R39" s="133">
        <f t="shared" si="5"/>
        <v>3.9659476436322545</v>
      </c>
      <c r="S39" s="133">
        <f t="shared" si="5"/>
        <v>3.9659476436322545</v>
      </c>
      <c r="T39" s="133">
        <f t="shared" si="5"/>
        <v>3.9659476436322545</v>
      </c>
      <c r="U39" s="133">
        <f t="shared" si="5"/>
        <v>3.9659476436322545</v>
      </c>
      <c r="V39" s="133">
        <f t="shared" si="5"/>
        <v>3.9659476436322545</v>
      </c>
      <c r="W39" s="133">
        <f t="shared" si="5"/>
        <v>3.9659476436322545</v>
      </c>
      <c r="X39" s="7">
        <f t="shared" si="6"/>
        <v>3.9079012564748132</v>
      </c>
      <c r="Y39" s="133">
        <f t="shared" si="7"/>
        <v>3.8498548693173711</v>
      </c>
      <c r="Z39" s="133">
        <f t="shared" si="8"/>
        <v>3.7918084821599298</v>
      </c>
      <c r="AA39" s="133">
        <f t="shared" si="8"/>
        <v>3.7918084821599298</v>
      </c>
      <c r="AB39" s="133">
        <f t="shared" si="8"/>
        <v>3.7918084821599298</v>
      </c>
      <c r="AC39" s="133">
        <f t="shared" si="8"/>
        <v>3.7918084821599298</v>
      </c>
      <c r="AD39" s="133">
        <f t="shared" si="8"/>
        <v>3.7918084821599298</v>
      </c>
      <c r="AE39" s="133">
        <f t="shared" si="8"/>
        <v>3.7918084821599298</v>
      </c>
      <c r="AF39" s="133">
        <f t="shared" si="8"/>
        <v>3.7918084821599298</v>
      </c>
      <c r="AG39" s="133">
        <f t="shared" si="8"/>
        <v>3.7918084821599298</v>
      </c>
      <c r="AH39" s="133">
        <f t="shared" si="9"/>
        <v>4.0959389881066199</v>
      </c>
      <c r="AI39" s="133">
        <f t="shared" si="10"/>
        <v>4.4000694940533096</v>
      </c>
      <c r="AJ39" s="133">
        <f t="shared" si="32"/>
        <v>4.7042000000000002</v>
      </c>
      <c r="AK39" s="133">
        <f t="shared" si="32"/>
        <v>4.7042000000000002</v>
      </c>
      <c r="AL39" s="133">
        <f t="shared" si="32"/>
        <v>4.7042000000000002</v>
      </c>
      <c r="AM39" s="133">
        <f t="shared" si="32"/>
        <v>4.7042000000000002</v>
      </c>
      <c r="AN39" s="133">
        <f t="shared" si="32"/>
        <v>4.7042000000000002</v>
      </c>
      <c r="AO39" s="133"/>
      <c r="AP39" s="133"/>
      <c r="AQ39" s="133"/>
      <c r="AR39" s="133"/>
      <c r="AS39" s="133"/>
      <c r="AT39" s="133"/>
      <c r="AU39" s="133"/>
      <c r="AV39" s="133"/>
      <c r="AW39" s="134"/>
      <c r="AX39" s="133">
        <f>jährl_Abgänge_LF12_Kalib_stratu!D163</f>
        <v>1.4535820231550423</v>
      </c>
      <c r="AY39" s="133">
        <f>jährl_Abgänge_LF12_Kalib_stratu!E163</f>
        <v>1.4422865179297981</v>
      </c>
      <c r="AZ39" s="133">
        <f>jährl_Abgänge_LF12_Kalib_stratu!F163</f>
        <v>1.4012240342286173</v>
      </c>
      <c r="BA39" s="133">
        <f>jährl_Abgänge_LF12_Kalib_stratu!G163</f>
        <v>1.2693323996867973</v>
      </c>
      <c r="BB39" s="133">
        <f>jährl_Abgänge_LF12_Kalib_stratu!H163</f>
        <v>1.1972903318016748</v>
      </c>
      <c r="BC39" s="133">
        <f>jährl_Abgänge_LF12_Kalib_stratu!I163</f>
        <v>1.2006457612950558</v>
      </c>
      <c r="BD39" s="133">
        <f>jährl_Abgänge_LF12_Kalib_stratu!J163</f>
        <v>1.2928204061404662</v>
      </c>
      <c r="BE39" s="133">
        <f>jährl_Abgänge_LF12_Kalib_stratu!K163</f>
        <v>1.4643958083045041</v>
      </c>
      <c r="BF39" s="133">
        <f>jährl_Abgänge_LF12_Kalib_stratu!L163</f>
        <v>1.580839178347093</v>
      </c>
      <c r="BG39" s="133">
        <f>jährl_Abgänge_LF12_Kalib_stratu!M163</f>
        <v>1.6677481244330883</v>
      </c>
      <c r="BH39" s="135">
        <f>jährl_Abgänge_LFI23_stratu!D120</f>
        <v>1.0607757877716386</v>
      </c>
      <c r="BI39" s="135">
        <f>jährl_Abgänge_LFI23_stratu!E120</f>
        <v>1.1249478226305418</v>
      </c>
      <c r="BJ39" s="135">
        <f>jährl_Abgänge_LFI23_stratu!F120</f>
        <v>1.200802892859536</v>
      </c>
      <c r="BK39" s="135">
        <f>jährl_Abgänge_LFI23_stratu!G120</f>
        <v>1.2037112017496185</v>
      </c>
      <c r="BL39" s="135">
        <f>jährl_Abgänge_LFI23_stratu!H120</f>
        <v>1.1525169973146092</v>
      </c>
      <c r="BM39" s="135">
        <f>jährl_Abgänge_LFI23_stratu!I120</f>
        <v>1.0951177365832945</v>
      </c>
      <c r="BN39" s="135">
        <f>jährl_Abgänge_LFI23_stratu!J120</f>
        <v>1.0613833454507309</v>
      </c>
      <c r="BO39" s="135">
        <f>jährl_Abgänge_LFI23_stratu!K120</f>
        <v>1.0657358488239019</v>
      </c>
      <c r="BP39" s="135">
        <f>jährl_Abgänge_LFI23_stratu!L120</f>
        <v>1.0642318945690992</v>
      </c>
      <c r="BQ39" s="135">
        <f>jährl_Abgänge_LFI23_stratu!M120</f>
        <v>1.0425191775130058</v>
      </c>
      <c r="BR39" s="133">
        <f>jährl_Abgänge_LFI34a_stratu!D120</f>
        <v>1.7295659124998906</v>
      </c>
      <c r="BS39" s="133">
        <f>jährl_Abgänge_LFI34a_stratu!E120</f>
        <v>1.84802349770787</v>
      </c>
      <c r="BT39" s="133">
        <f>jährl_Abgänge_LFI34a_stratu!F120</f>
        <v>2.0023399428486472</v>
      </c>
      <c r="BU39" s="133">
        <f>jährl_Abgänge_LFI34a_stratu!G120</f>
        <v>1.9100790022434986</v>
      </c>
      <c r="BV39" s="133">
        <f>jährl_Abgänge_LFI34a_stratu!H120</f>
        <v>2.033411747769942</v>
      </c>
      <c r="BW39" s="133">
        <f>jährl_Abgänge_LFI34a_stratu!I120</f>
        <v>2.1682422358546902</v>
      </c>
      <c r="BX39" s="133">
        <f>jährl_Abgänge_LFI34a_stratu!J120</f>
        <v>2.2921917185298546</v>
      </c>
      <c r="BY39" s="133"/>
      <c r="BZ39" s="133"/>
      <c r="CA39" s="133"/>
      <c r="CB39" s="133"/>
      <c r="CC39" s="133"/>
      <c r="CD39" s="133"/>
      <c r="CE39" s="133"/>
      <c r="CF39" s="133"/>
      <c r="CG39" s="133"/>
      <c r="CH39" s="133">
        <f t="shared" si="15"/>
        <v>117.07305386447148</v>
      </c>
      <c r="CI39" s="133">
        <f t="shared" si="16"/>
        <v>119.58541948494869</v>
      </c>
      <c r="CJ39" s="133">
        <f t="shared" si="17"/>
        <v>122.10908061065113</v>
      </c>
      <c r="CK39" s="133">
        <f t="shared" si="18"/>
        <v>124.67380422005476</v>
      </c>
      <c r="CL39" s="133">
        <f t="shared" si="19"/>
        <v>127.37041946400021</v>
      </c>
      <c r="CM39" s="133">
        <f t="shared" si="20"/>
        <v>130.13907677583077</v>
      </c>
      <c r="CN39" s="133">
        <f t="shared" si="21"/>
        <v>132.90437865816799</v>
      </c>
      <c r="CO39" s="133">
        <f t="shared" si="22"/>
        <v>135.57750589565978</v>
      </c>
      <c r="CP39" s="133">
        <f t="shared" si="23"/>
        <v>138.07905773098753</v>
      </c>
      <c r="CQ39" s="133">
        <f t="shared" si="24"/>
        <v>140.46416619627269</v>
      </c>
      <c r="CR39" s="133">
        <f t="shared" si="25"/>
        <v>142.76236571547187</v>
      </c>
      <c r="CS39" s="133">
        <f t="shared" si="26"/>
        <v>145.60949118417506</v>
      </c>
      <c r="CT39" s="133">
        <f t="shared" si="27"/>
        <v>148.33439823086189</v>
      </c>
      <c r="CU39" s="133">
        <f t="shared" si="28"/>
        <v>150.92540382016227</v>
      </c>
      <c r="CV39" s="133">
        <f t="shared" si="29"/>
        <v>153.51350110057257</v>
      </c>
      <c r="CW39" s="133">
        <f t="shared" si="30"/>
        <v>156.15279258541787</v>
      </c>
      <c r="CX39" s="133">
        <f t="shared" si="31"/>
        <v>158.8494833309945</v>
      </c>
      <c r="CY39" s="133">
        <f t="shared" si="12"/>
        <v>161.57990846770369</v>
      </c>
      <c r="CZ39" s="133">
        <f t="shared" si="12"/>
        <v>164.30598110103972</v>
      </c>
      <c r="DA39" s="136">
        <f t="shared" si="13"/>
        <v>167.03355768863054</v>
      </c>
      <c r="DB39" s="133">
        <f t="shared" si="14"/>
        <v>169.39993076423727</v>
      </c>
      <c r="DC39" s="133">
        <f t="shared" si="14"/>
        <v>171.95197676058271</v>
      </c>
      <c r="DD39" s="133">
        <f t="shared" si="14"/>
        <v>174.65383681773406</v>
      </c>
      <c r="DE39" s="133">
        <f t="shared" si="14"/>
        <v>177.44795781549055</v>
      </c>
      <c r="DF39" s="133">
        <f t="shared" si="14"/>
        <v>180.11874606772062</v>
      </c>
      <c r="DG39" s="133">
        <f t="shared" si="14"/>
        <v>182.65470383186596</v>
      </c>
      <c r="DH39" s="133">
        <f t="shared" si="14"/>
        <v>185.06671211333611</v>
      </c>
      <c r="DI39" s="133"/>
      <c r="DJ39" s="133"/>
      <c r="DK39" s="133"/>
      <c r="DL39" s="133"/>
      <c r="DM39" s="133"/>
      <c r="DN39" s="133"/>
      <c r="DO39" s="133"/>
      <c r="DP39" s="133"/>
    </row>
    <row r="40" spans="1:120">
      <c r="A40" s="48">
        <v>5</v>
      </c>
      <c r="B40" s="48">
        <v>1</v>
      </c>
      <c r="C40" s="48">
        <v>1800</v>
      </c>
      <c r="D40" s="114">
        <v>151.35292690030093</v>
      </c>
      <c r="E40" s="110"/>
      <c r="F40" s="110">
        <f>Zuwachs_Jährliche_Daten_summe!L39</f>
        <v>2.3797082534507501</v>
      </c>
      <c r="G40" s="110">
        <f>Zuwachs_Jährliche_Daten_summe!M39</f>
        <v>2.4571077241691746</v>
      </c>
      <c r="H40" s="110">
        <f>Zuwachs_Jährliche_Daten_summe!N39</f>
        <v>3.2757999999999998</v>
      </c>
      <c r="I40" s="110"/>
      <c r="J40" s="110">
        <v>47326.802489378242</v>
      </c>
      <c r="K40" s="112">
        <v>51250.522860710415</v>
      </c>
      <c r="L40" s="111">
        <v>61345.384867249224</v>
      </c>
      <c r="N40" s="7">
        <f t="shared" si="5"/>
        <v>2.3797082534507501</v>
      </c>
      <c r="O40" s="7">
        <f t="shared" si="5"/>
        <v>2.3797082534507501</v>
      </c>
      <c r="P40" s="7">
        <f t="shared" si="5"/>
        <v>2.3797082534507501</v>
      </c>
      <c r="Q40" s="7">
        <f t="shared" si="5"/>
        <v>2.3797082534507501</v>
      </c>
      <c r="R40" s="7">
        <f t="shared" si="5"/>
        <v>2.3797082534507501</v>
      </c>
      <c r="S40" s="7">
        <f t="shared" si="5"/>
        <v>2.3797082534507501</v>
      </c>
      <c r="T40" s="7">
        <f t="shared" si="5"/>
        <v>2.3797082534507501</v>
      </c>
      <c r="U40" s="7">
        <f t="shared" si="5"/>
        <v>2.3797082534507501</v>
      </c>
      <c r="V40" s="7">
        <f t="shared" si="5"/>
        <v>2.3797082534507501</v>
      </c>
      <c r="W40" s="7">
        <f t="shared" si="5"/>
        <v>2.3797082534507501</v>
      </c>
      <c r="X40" s="7">
        <f t="shared" si="6"/>
        <v>2.4055080770235584</v>
      </c>
      <c r="Y40" s="7">
        <f t="shared" si="7"/>
        <v>2.4313079005963663</v>
      </c>
      <c r="Z40" s="7">
        <f t="shared" si="8"/>
        <v>2.4571077241691746</v>
      </c>
      <c r="AA40" s="7">
        <f t="shared" si="8"/>
        <v>2.4571077241691746</v>
      </c>
      <c r="AB40" s="7">
        <f t="shared" si="8"/>
        <v>2.4571077241691746</v>
      </c>
      <c r="AC40" s="7">
        <f t="shared" si="8"/>
        <v>2.4571077241691746</v>
      </c>
      <c r="AD40" s="7">
        <f t="shared" si="8"/>
        <v>2.4571077241691746</v>
      </c>
      <c r="AE40" s="7">
        <f t="shared" si="8"/>
        <v>2.4571077241691746</v>
      </c>
      <c r="AF40" s="7">
        <f t="shared" si="8"/>
        <v>2.4571077241691746</v>
      </c>
      <c r="AG40" s="7">
        <f t="shared" si="8"/>
        <v>2.4571077241691746</v>
      </c>
      <c r="AH40" s="7">
        <f t="shared" si="9"/>
        <v>2.7300051494461162</v>
      </c>
      <c r="AI40" s="7">
        <f t="shared" si="10"/>
        <v>3.0029025747230578</v>
      </c>
      <c r="AJ40" s="7">
        <f t="shared" si="32"/>
        <v>3.2757999999999998</v>
      </c>
      <c r="AK40" s="7">
        <f t="shared" si="32"/>
        <v>3.2757999999999998</v>
      </c>
      <c r="AL40" s="7">
        <f t="shared" si="32"/>
        <v>3.2757999999999998</v>
      </c>
      <c r="AM40" s="7">
        <f t="shared" si="32"/>
        <v>3.2757999999999998</v>
      </c>
      <c r="AN40" s="7">
        <f t="shared" si="32"/>
        <v>3.2757999999999998</v>
      </c>
      <c r="AO40" s="7"/>
      <c r="AP40" s="7"/>
      <c r="AQ40" s="7"/>
      <c r="AR40" s="7"/>
      <c r="AS40" s="7"/>
      <c r="AT40" s="7"/>
      <c r="AU40" s="7"/>
      <c r="AV40" s="7"/>
      <c r="AW40" s="111"/>
      <c r="AX40" s="7">
        <f>jährl_Abgänge_LF12_Kalib_stratu!D164</f>
        <v>0.75996876778963895</v>
      </c>
      <c r="AY40" s="7">
        <f>jährl_Abgänge_LF12_Kalib_stratu!E164</f>
        <v>0.76900449520585357</v>
      </c>
      <c r="AZ40" s="7">
        <f>jährl_Abgänge_LF12_Kalib_stratu!F164</f>
        <v>0.81673424865061484</v>
      </c>
      <c r="BA40" s="7">
        <f>jährl_Abgänge_LF12_Kalib_stratu!G164</f>
        <v>0.81339769005672757</v>
      </c>
      <c r="BB40" s="7">
        <f>jährl_Abgänge_LF12_Kalib_stratu!H164</f>
        <v>0.7312090150886551</v>
      </c>
      <c r="BC40" s="7">
        <f>jährl_Abgänge_LF12_Kalib_stratu!I164</f>
        <v>0.588321364570768</v>
      </c>
      <c r="BD40" s="7">
        <f>jährl_Abgänge_LF12_Kalib_stratu!J164</f>
        <v>0.58637346783987332</v>
      </c>
      <c r="BE40" s="7">
        <f>jährl_Abgänge_LF12_Kalib_stratu!K164</f>
        <v>0.71792561609152172</v>
      </c>
      <c r="BF40" s="7">
        <f>jährl_Abgänge_LF12_Kalib_stratu!L164</f>
        <v>0.82242085039725898</v>
      </c>
      <c r="BG40" s="7">
        <f>jährl_Abgänge_LF12_Kalib_stratu!M164</f>
        <v>0.84915730391324884</v>
      </c>
      <c r="BH40" s="105">
        <f>jährl_Abgänge_LFI23_stratu!D121</f>
        <v>0.92737961690125814</v>
      </c>
      <c r="BI40" s="105">
        <f>jährl_Abgänge_LFI23_stratu!E121</f>
        <v>1.0593754227741374</v>
      </c>
      <c r="BJ40" s="105">
        <f>jährl_Abgänge_LFI23_stratu!F121</f>
        <v>1.052682510844501</v>
      </c>
      <c r="BK40" s="105">
        <f>jährl_Abgänge_LFI23_stratu!G121</f>
        <v>1.0281220906661301</v>
      </c>
      <c r="BL40" s="105">
        <f>jährl_Abgänge_LFI23_stratu!H121</f>
        <v>0.7661508564645193</v>
      </c>
      <c r="BM40" s="105">
        <f>jährl_Abgänge_LFI23_stratu!I121</f>
        <v>0.57932187242277966</v>
      </c>
      <c r="BN40" s="105">
        <f>jährl_Abgänge_LFI23_stratu!J121</f>
        <v>0.49166249493727582</v>
      </c>
      <c r="BO40" s="105">
        <f>jährl_Abgänge_LFI23_stratu!K121</f>
        <v>0.59613641517619287</v>
      </c>
      <c r="BP40" s="105">
        <f>jährl_Abgänge_LFI23_stratu!L121</f>
        <v>0.64719207963058756</v>
      </c>
      <c r="BQ40" s="105">
        <f>jährl_Abgänge_LFI23_stratu!M121</f>
        <v>0.67500353077576336</v>
      </c>
      <c r="BR40" s="7">
        <f>jährl_Abgänge_LFI34a_stratu!D121</f>
        <v>0.79302983834826368</v>
      </c>
      <c r="BS40" s="7">
        <f>jährl_Abgänge_LFI34a_stratu!E121</f>
        <v>1.0319146025096635</v>
      </c>
      <c r="BT40" s="7">
        <f>jährl_Abgänge_LFI34a_stratu!F121</f>
        <v>1.1600956053986089</v>
      </c>
      <c r="BU40" s="7">
        <f>jährl_Abgänge_LFI34a_stratu!G121</f>
        <v>1.2542688089754661</v>
      </c>
      <c r="BV40" s="7">
        <f>jährl_Abgänge_LFI34a_stratu!H121</f>
        <v>1.2367333098869204</v>
      </c>
      <c r="BW40" s="7">
        <f>jährl_Abgänge_LFI34a_stratu!I121</f>
        <v>1.3005106774190975</v>
      </c>
      <c r="BX40" s="7">
        <f>jährl_Abgänge_LFI34a_stratu!J121</f>
        <v>1.264827975785429</v>
      </c>
      <c r="BY40" s="7"/>
      <c r="BZ40" s="7"/>
      <c r="CA40" s="7"/>
      <c r="CB40" s="7"/>
      <c r="CC40" s="7"/>
      <c r="CD40" s="7"/>
      <c r="CE40" s="7"/>
      <c r="CF40" s="7"/>
      <c r="CG40" s="7"/>
      <c r="CH40" s="7">
        <f t="shared" si="15"/>
        <v>120.12181049841094</v>
      </c>
      <c r="CI40" s="7">
        <f t="shared" si="16"/>
        <v>121.74154998407204</v>
      </c>
      <c r="CJ40" s="7">
        <f t="shared" si="17"/>
        <v>123.35225374231693</v>
      </c>
      <c r="CK40" s="7">
        <f t="shared" si="18"/>
        <v>124.91522774711706</v>
      </c>
      <c r="CL40" s="7">
        <f t="shared" si="19"/>
        <v>126.48153831051107</v>
      </c>
      <c r="CM40" s="7">
        <f t="shared" si="20"/>
        <v>128.13003754887316</v>
      </c>
      <c r="CN40" s="7">
        <f t="shared" si="21"/>
        <v>129.92142443775313</v>
      </c>
      <c r="CO40" s="7">
        <f t="shared" si="22"/>
        <v>131.71475922336401</v>
      </c>
      <c r="CP40" s="7">
        <f t="shared" si="23"/>
        <v>133.37654186072325</v>
      </c>
      <c r="CQ40" s="7">
        <f t="shared" si="24"/>
        <v>134.93382926377674</v>
      </c>
      <c r="CR40" s="7">
        <f t="shared" si="25"/>
        <v>136.46438021331426</v>
      </c>
      <c r="CS40" s="7">
        <f t="shared" si="26"/>
        <v>137.94250867343658</v>
      </c>
      <c r="CT40" s="7">
        <f t="shared" si="27"/>
        <v>139.31444115125882</v>
      </c>
      <c r="CU40" s="7">
        <f t="shared" si="28"/>
        <v>140.71886636458348</v>
      </c>
      <c r="CV40" s="7">
        <f t="shared" si="29"/>
        <v>142.14785199808651</v>
      </c>
      <c r="CW40" s="7">
        <f t="shared" si="30"/>
        <v>143.83880886579115</v>
      </c>
      <c r="CX40" s="7">
        <f t="shared" si="31"/>
        <v>145.71659471753753</v>
      </c>
      <c r="CY40" s="7">
        <f t="shared" si="12"/>
        <v>147.68203994676941</v>
      </c>
      <c r="CZ40" s="7">
        <f t="shared" si="12"/>
        <v>149.54301125576237</v>
      </c>
      <c r="DA40" s="113">
        <f t="shared" si="13"/>
        <v>151.35292690030093</v>
      </c>
      <c r="DB40" s="7">
        <f t="shared" si="14"/>
        <v>153.28990221139878</v>
      </c>
      <c r="DC40" s="7">
        <f t="shared" si="14"/>
        <v>155.26089018361219</v>
      </c>
      <c r="DD40" s="7">
        <f t="shared" si="14"/>
        <v>157.3765945782136</v>
      </c>
      <c r="DE40" s="7">
        <f t="shared" si="14"/>
        <v>159.39812576923813</v>
      </c>
      <c r="DF40" s="7">
        <f t="shared" si="14"/>
        <v>161.43719245935122</v>
      </c>
      <c r="DG40" s="7">
        <f t="shared" si="14"/>
        <v>163.41248178193214</v>
      </c>
      <c r="DH40" s="7">
        <f t="shared" si="14"/>
        <v>165.42345380614671</v>
      </c>
      <c r="DI40" s="7"/>
      <c r="DJ40" s="7"/>
      <c r="DK40" s="7"/>
      <c r="DL40" s="7"/>
      <c r="DM40" s="7"/>
      <c r="DN40" s="7"/>
      <c r="DO40" s="7"/>
      <c r="DP40" s="7"/>
    </row>
    <row r="41" spans="1:120">
      <c r="A41" s="49">
        <v>5</v>
      </c>
      <c r="B41" s="49">
        <v>2</v>
      </c>
      <c r="C41" s="49">
        <v>1800</v>
      </c>
      <c r="D41" s="115">
        <v>38.683833284794353</v>
      </c>
      <c r="E41" s="112"/>
      <c r="F41" s="110">
        <f>Zuwachs_Jährliche_Daten_summe!L40</f>
        <v>0.83352643478569022</v>
      </c>
      <c r="G41" s="110">
        <f>Zuwachs_Jährliche_Daten_summe!M40</f>
        <v>1.1208296929100734</v>
      </c>
      <c r="H41" s="110">
        <f>Zuwachs_Jährliche_Daten_summe!N40</f>
        <v>0.48509999999999998</v>
      </c>
      <c r="I41" s="112"/>
      <c r="J41" s="112">
        <v>9110.1975106217578</v>
      </c>
      <c r="K41" s="111">
        <v>10555.47713928958</v>
      </c>
      <c r="L41" s="111">
        <v>11828.615132750774</v>
      </c>
      <c r="N41" s="7">
        <f t="shared" si="5"/>
        <v>0.83352643478569022</v>
      </c>
      <c r="O41" s="7">
        <f t="shared" si="5"/>
        <v>0.83352643478569022</v>
      </c>
      <c r="P41" s="7">
        <f t="shared" si="5"/>
        <v>0.83352643478569022</v>
      </c>
      <c r="Q41" s="7">
        <f t="shared" si="5"/>
        <v>0.83352643478569022</v>
      </c>
      <c r="R41" s="7">
        <f t="shared" si="5"/>
        <v>0.83352643478569022</v>
      </c>
      <c r="S41" s="7">
        <f t="shared" si="5"/>
        <v>0.83352643478569022</v>
      </c>
      <c r="T41" s="7">
        <f t="shared" si="5"/>
        <v>0.83352643478569022</v>
      </c>
      <c r="U41" s="7">
        <f t="shared" si="5"/>
        <v>0.83352643478569022</v>
      </c>
      <c r="V41" s="7">
        <f t="shared" si="5"/>
        <v>0.83352643478569022</v>
      </c>
      <c r="W41" s="7">
        <f t="shared" si="5"/>
        <v>0.83352643478569022</v>
      </c>
      <c r="X41" s="7">
        <f t="shared" si="6"/>
        <v>0.92929418749381798</v>
      </c>
      <c r="Y41" s="7">
        <f t="shared" si="7"/>
        <v>1.0250619402019456</v>
      </c>
      <c r="Z41" s="7">
        <f t="shared" si="8"/>
        <v>1.1208296929100734</v>
      </c>
      <c r="AA41" s="7">
        <f t="shared" si="8"/>
        <v>1.1208296929100734</v>
      </c>
      <c r="AB41" s="7">
        <f t="shared" si="8"/>
        <v>1.1208296929100734</v>
      </c>
      <c r="AC41" s="7">
        <f t="shared" si="8"/>
        <v>1.1208296929100734</v>
      </c>
      <c r="AD41" s="7">
        <f t="shared" si="8"/>
        <v>1.1208296929100734</v>
      </c>
      <c r="AE41" s="7">
        <f t="shared" si="8"/>
        <v>1.1208296929100734</v>
      </c>
      <c r="AF41" s="7">
        <f t="shared" si="8"/>
        <v>1.1208296929100734</v>
      </c>
      <c r="AG41" s="7">
        <f t="shared" si="8"/>
        <v>1.1208296929100734</v>
      </c>
      <c r="AH41" s="7">
        <f t="shared" si="9"/>
        <v>0.90891979527338229</v>
      </c>
      <c r="AI41" s="7">
        <f t="shared" si="10"/>
        <v>0.69700989763669119</v>
      </c>
      <c r="AJ41" s="7">
        <f t="shared" si="32"/>
        <v>0.48509999999999998</v>
      </c>
      <c r="AK41" s="7">
        <f t="shared" si="32"/>
        <v>0.48509999999999998</v>
      </c>
      <c r="AL41" s="7">
        <f t="shared" si="32"/>
        <v>0.48509999999999998</v>
      </c>
      <c r="AM41" s="7">
        <f t="shared" si="32"/>
        <v>0.48509999999999998</v>
      </c>
      <c r="AN41" s="7">
        <f t="shared" si="32"/>
        <v>0.48509999999999998</v>
      </c>
      <c r="AO41" s="7"/>
      <c r="AP41" s="7"/>
      <c r="AQ41" s="7"/>
      <c r="AR41" s="7"/>
      <c r="AS41" s="7"/>
      <c r="AT41" s="7"/>
      <c r="AU41" s="7"/>
      <c r="AV41" s="7"/>
      <c r="AW41" s="111"/>
      <c r="AX41" s="7">
        <f>jährl_Abgänge_LF12_Kalib_stratu!D165</f>
        <v>0.2734423051105262</v>
      </c>
      <c r="AY41" s="7">
        <f>jährl_Abgänge_LF12_Kalib_stratu!E165</f>
        <v>0.27131743775734124</v>
      </c>
      <c r="AZ41" s="7">
        <f>jährl_Abgänge_LF12_Kalib_stratu!F165</f>
        <v>0.26359291996752765</v>
      </c>
      <c r="BA41" s="7">
        <f>jährl_Abgänge_LF12_Kalib_stratu!G165</f>
        <v>0.23878196881416186</v>
      </c>
      <c r="BB41" s="7">
        <f>jährl_Abgänge_LF12_Kalib_stratu!H165</f>
        <v>0.22522968982774536</v>
      </c>
      <c r="BC41" s="7">
        <f>jährl_Abgänge_LF12_Kalib_stratu!I165</f>
        <v>0.2258609004238385</v>
      </c>
      <c r="BD41" s="7">
        <f>jährl_Abgänge_LF12_Kalib_stratu!J165</f>
        <v>0.24320044298681415</v>
      </c>
      <c r="BE41" s="7">
        <f>jährl_Abgänge_LF12_Kalib_stratu!K165</f>
        <v>0.27547655312070779</v>
      </c>
      <c r="BF41" s="7">
        <f>jährl_Abgänge_LF12_Kalib_stratu!L165</f>
        <v>0.29738143568809994</v>
      </c>
      <c r="BG41" s="7">
        <f>jährl_Abgänge_LF12_Kalib_stratu!M165</f>
        <v>0.31373041508789967</v>
      </c>
      <c r="BH41" s="105">
        <f>jährl_Abgänge_LFI23_stratu!D122</f>
        <v>0.15450460724384638</v>
      </c>
      <c r="BI41" s="105">
        <f>jährl_Abgänge_LFI23_stratu!E122</f>
        <v>0.16385142224114319</v>
      </c>
      <c r="BJ41" s="105">
        <f>jährl_Abgänge_LFI23_stratu!F122</f>
        <v>0.17489990012712991</v>
      </c>
      <c r="BK41" s="105">
        <f>jährl_Abgänge_LFI23_stratu!G122</f>
        <v>0.17532350248305276</v>
      </c>
      <c r="BL41" s="105">
        <f>jährl_Abgänge_LFI23_stratu!H122</f>
        <v>0.1678669404644115</v>
      </c>
      <c r="BM41" s="105">
        <f>jährl_Abgänge_LFI23_stratu!I122</f>
        <v>0.1595065967069349</v>
      </c>
      <c r="BN41" s="105">
        <f>jährl_Abgänge_LFI23_stratu!J122</f>
        <v>0.15459309951683023</v>
      </c>
      <c r="BO41" s="105">
        <f>jährl_Abgänge_LFI23_stratu!K122</f>
        <v>0.15522705235771472</v>
      </c>
      <c r="BP41" s="105">
        <f>jährl_Abgänge_LFI23_stratu!L122</f>
        <v>0.15500799771475463</v>
      </c>
      <c r="BQ41" s="105">
        <f>jährl_Abgänge_LFI23_stratu!M122</f>
        <v>0.1518454869753309</v>
      </c>
      <c r="BR41" s="7">
        <f>jährl_Abgänge_LFI34a_stratu!D122</f>
        <v>0.24535640865827088</v>
      </c>
      <c r="BS41" s="7">
        <f>jährl_Abgänge_LFI34a_stratu!E122</f>
        <v>0.26216081459325585</v>
      </c>
      <c r="BT41" s="7">
        <f>jährl_Abgänge_LFI34a_stratu!F122</f>
        <v>0.28405216230253527</v>
      </c>
      <c r="BU41" s="7">
        <f>jährl_Abgänge_LFI34a_stratu!G122</f>
        <v>0.27096401522313635</v>
      </c>
      <c r="BV41" s="7">
        <f>jährl_Abgänge_LFI34a_stratu!H122</f>
        <v>0.28846001193169457</v>
      </c>
      <c r="BW41" s="7">
        <f>jährl_Abgänge_LFI34a_stratu!I122</f>
        <v>0.3075870796514209</v>
      </c>
      <c r="BX41" s="7">
        <f>jährl_Abgänge_LFI34a_stratu!J122</f>
        <v>0.32517056675904549</v>
      </c>
      <c r="BY41" s="7"/>
      <c r="BZ41" s="7"/>
      <c r="CA41" s="7"/>
      <c r="CB41" s="7"/>
      <c r="CC41" s="7"/>
      <c r="CD41" s="7"/>
      <c r="CE41" s="7"/>
      <c r="CF41" s="7"/>
      <c r="CG41" s="7"/>
      <c r="CH41" s="7">
        <f t="shared" si="15"/>
        <v>24.637200146511681</v>
      </c>
      <c r="CI41" s="7">
        <f t="shared" si="16"/>
        <v>25.197284276186846</v>
      </c>
      <c r="CJ41" s="7">
        <f t="shared" si="17"/>
        <v>25.759493273215195</v>
      </c>
      <c r="CK41" s="7">
        <f t="shared" si="18"/>
        <v>26.329426788033356</v>
      </c>
      <c r="CL41" s="7">
        <f t="shared" si="19"/>
        <v>26.924171254004882</v>
      </c>
      <c r="CM41" s="7">
        <f t="shared" si="20"/>
        <v>27.532467998962826</v>
      </c>
      <c r="CN41" s="7">
        <f t="shared" si="21"/>
        <v>28.140133533324676</v>
      </c>
      <c r="CO41" s="7">
        <f t="shared" si="22"/>
        <v>28.73045952512355</v>
      </c>
      <c r="CP41" s="7">
        <f t="shared" si="23"/>
        <v>29.288509406788531</v>
      </c>
      <c r="CQ41" s="7">
        <f t="shared" si="24"/>
        <v>29.824654405886122</v>
      </c>
      <c r="CR41" s="7">
        <f t="shared" si="25"/>
        <v>30.344450425583911</v>
      </c>
      <c r="CS41" s="7">
        <f t="shared" si="26"/>
        <v>31.119240005833881</v>
      </c>
      <c r="CT41" s="7">
        <f t="shared" si="27"/>
        <v>31.980450523794683</v>
      </c>
      <c r="CU41" s="7">
        <f t="shared" si="28"/>
        <v>32.926380316577628</v>
      </c>
      <c r="CV41" s="7">
        <f t="shared" si="29"/>
        <v>33.871886507004646</v>
      </c>
      <c r="CW41" s="7">
        <f t="shared" si="30"/>
        <v>34.824849259450303</v>
      </c>
      <c r="CX41" s="7">
        <f t="shared" si="31"/>
        <v>35.786172355653441</v>
      </c>
      <c r="CY41" s="7">
        <f t="shared" si="12"/>
        <v>36.752408949046682</v>
      </c>
      <c r="CZ41" s="7">
        <f t="shared" si="12"/>
        <v>37.718011589599037</v>
      </c>
      <c r="DA41" s="113">
        <f t="shared" si="13"/>
        <v>38.683833284794353</v>
      </c>
      <c r="DB41" s="7">
        <f t="shared" si="14"/>
        <v>39.34739667140947</v>
      </c>
      <c r="DC41" s="7">
        <f t="shared" si="14"/>
        <v>39.782245754452902</v>
      </c>
      <c r="DD41" s="7">
        <f t="shared" si="14"/>
        <v>39.983293592150368</v>
      </c>
      <c r="DE41" s="7">
        <f t="shared" si="14"/>
        <v>40.197429576927235</v>
      </c>
      <c r="DF41" s="7">
        <f t="shared" si="14"/>
        <v>40.39406956499554</v>
      </c>
      <c r="DG41" s="7">
        <f t="shared" si="14"/>
        <v>40.571582485344123</v>
      </c>
      <c r="DH41" s="7">
        <f t="shared" si="14"/>
        <v>40.731511918585078</v>
      </c>
      <c r="DI41" s="7"/>
      <c r="DJ41" s="7"/>
      <c r="DK41" s="7"/>
      <c r="DL41" s="7"/>
      <c r="DM41" s="7"/>
      <c r="DN41" s="7"/>
      <c r="DO41" s="7"/>
      <c r="DP41" s="7"/>
    </row>
    <row r="47" spans="1:120" s="33" customFormat="1">
      <c r="A47" s="66" t="s">
        <v>88</v>
      </c>
    </row>
    <row r="48" spans="1:120">
      <c r="A48" s="116" t="s">
        <v>129</v>
      </c>
      <c r="B48" s="117"/>
      <c r="C48" s="117"/>
      <c r="D48" s="118"/>
      <c r="E48" s="12"/>
      <c r="F48" s="12"/>
      <c r="G48" s="12"/>
      <c r="H48" s="12"/>
      <c r="I48" s="12"/>
      <c r="N48" s="93" t="s">
        <v>93</v>
      </c>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17"/>
      <c r="AX48" s="91" t="s">
        <v>91</v>
      </c>
      <c r="AY48" s="91"/>
      <c r="AZ48" s="91"/>
      <c r="BA48" s="91"/>
      <c r="BB48" s="91"/>
      <c r="BC48" s="91"/>
      <c r="BD48" s="91"/>
      <c r="BE48" s="91"/>
      <c r="BF48" s="91"/>
      <c r="BG48" s="91"/>
      <c r="BH48" s="91"/>
      <c r="BI48" s="91"/>
      <c r="BJ48" s="91"/>
      <c r="BK48" s="91"/>
      <c r="BL48" s="91"/>
      <c r="BM48" s="91"/>
      <c r="BN48" s="91"/>
      <c r="BO48" s="91"/>
      <c r="BP48" s="91"/>
      <c r="BQ48" s="91"/>
      <c r="BR48" s="91"/>
      <c r="BS48" s="91"/>
      <c r="BT48" s="91"/>
      <c r="BU48" s="91"/>
      <c r="BV48" s="91"/>
      <c r="BW48" s="91"/>
      <c r="BX48" s="91"/>
      <c r="BY48" s="91"/>
      <c r="BZ48" s="91"/>
      <c r="CA48" s="91"/>
      <c r="CB48" s="91"/>
      <c r="CC48" s="91"/>
      <c r="CD48" s="91"/>
      <c r="CE48" s="91"/>
      <c r="CF48" s="91"/>
      <c r="CG48" s="1"/>
      <c r="CH48" s="92" t="s">
        <v>109</v>
      </c>
      <c r="CI48" s="92"/>
      <c r="CJ48" s="92"/>
      <c r="CK48" s="92"/>
      <c r="CL48" s="92"/>
      <c r="CM48" s="92"/>
      <c r="CN48" s="92"/>
      <c r="CO48" s="92"/>
      <c r="CP48" s="92"/>
      <c r="CQ48" s="92"/>
      <c r="CR48" s="92"/>
      <c r="CS48" s="92"/>
      <c r="CT48" s="92"/>
      <c r="CU48" s="92"/>
      <c r="CV48" s="92"/>
      <c r="CW48" s="92"/>
      <c r="CX48" s="92"/>
      <c r="CY48" s="92"/>
      <c r="CZ48" s="92"/>
      <c r="DA48" s="92"/>
      <c r="DB48" s="92"/>
      <c r="DC48" s="92"/>
      <c r="DD48" s="92"/>
      <c r="DE48" s="92"/>
      <c r="DF48" s="92"/>
      <c r="DG48" s="92"/>
      <c r="DH48" s="92"/>
      <c r="DI48" s="92"/>
      <c r="DJ48" s="92"/>
      <c r="DK48" s="92"/>
      <c r="DL48" s="92"/>
      <c r="DM48" s="92"/>
      <c r="DN48" s="92"/>
      <c r="DO48" s="92"/>
      <c r="DP48" s="92"/>
    </row>
    <row r="49" spans="1:120">
      <c r="A49" s="119" t="s">
        <v>130</v>
      </c>
      <c r="B49" s="119" t="s">
        <v>131</v>
      </c>
      <c r="C49" s="119"/>
      <c r="D49" s="119"/>
      <c r="F49" s="120"/>
      <c r="G49" s="120"/>
      <c r="H49" s="121"/>
      <c r="I49" s="121"/>
      <c r="J49" s="121"/>
      <c r="K49" s="121"/>
      <c r="L49" s="121"/>
      <c r="M49" s="121"/>
      <c r="N49" s="1" t="s">
        <v>21</v>
      </c>
      <c r="O49" s="1" t="s">
        <v>20</v>
      </c>
      <c r="P49" s="1" t="s">
        <v>19</v>
      </c>
      <c r="Q49" s="1" t="s">
        <v>18</v>
      </c>
      <c r="R49" s="1" t="s">
        <v>17</v>
      </c>
      <c r="S49" s="1" t="s">
        <v>16</v>
      </c>
      <c r="T49" s="1" t="s">
        <v>15</v>
      </c>
      <c r="U49" s="1" t="s">
        <v>14</v>
      </c>
      <c r="V49" s="1" t="s">
        <v>13</v>
      </c>
      <c r="W49" s="1" t="s">
        <v>12</v>
      </c>
      <c r="X49" s="1" t="s">
        <v>29</v>
      </c>
      <c r="Y49" s="1" t="s">
        <v>28</v>
      </c>
      <c r="Z49" s="1" t="s">
        <v>27</v>
      </c>
      <c r="AA49" s="1" t="s">
        <v>26</v>
      </c>
      <c r="AB49" s="1" t="s">
        <v>25</v>
      </c>
      <c r="AC49" s="1" t="s">
        <v>24</v>
      </c>
      <c r="AD49" s="1" t="s">
        <v>23</v>
      </c>
      <c r="AE49" s="1" t="s">
        <v>22</v>
      </c>
      <c r="AF49" s="1" t="s">
        <v>31</v>
      </c>
      <c r="AG49" s="1" t="s">
        <v>33</v>
      </c>
      <c r="AH49" s="1" t="s">
        <v>34</v>
      </c>
      <c r="AI49" s="1" t="s">
        <v>35</v>
      </c>
      <c r="AJ49" s="1" t="s">
        <v>38</v>
      </c>
      <c r="AK49" s="1" t="s">
        <v>39</v>
      </c>
      <c r="AL49" s="1" t="s">
        <v>40</v>
      </c>
      <c r="AM49" s="1" t="s">
        <v>41</v>
      </c>
      <c r="AN49" s="1" t="s">
        <v>42</v>
      </c>
      <c r="AO49" s="1" t="s">
        <v>52</v>
      </c>
      <c r="AP49" s="1" t="s">
        <v>53</v>
      </c>
      <c r="AQ49" s="1" t="s">
        <v>54</v>
      </c>
      <c r="AR49" s="1" t="s">
        <v>55</v>
      </c>
      <c r="AS49" s="1" t="s">
        <v>56</v>
      </c>
      <c r="AT49" s="1" t="s">
        <v>57</v>
      </c>
      <c r="AU49" s="1" t="s">
        <v>58</v>
      </c>
      <c r="AV49" s="1" t="s">
        <v>59</v>
      </c>
      <c r="AW49" s="17"/>
      <c r="AX49" s="1" t="s">
        <v>21</v>
      </c>
      <c r="AY49" s="1" t="s">
        <v>20</v>
      </c>
      <c r="AZ49" s="1" t="s">
        <v>19</v>
      </c>
      <c r="BA49" s="1" t="s">
        <v>18</v>
      </c>
      <c r="BB49" s="1" t="s">
        <v>17</v>
      </c>
      <c r="BC49" s="1" t="s">
        <v>16</v>
      </c>
      <c r="BD49" s="1" t="s">
        <v>15</v>
      </c>
      <c r="BE49" s="1" t="s">
        <v>14</v>
      </c>
      <c r="BF49" s="1" t="s">
        <v>13</v>
      </c>
      <c r="BG49" s="1" t="s">
        <v>12</v>
      </c>
      <c r="BH49" s="1" t="s">
        <v>29</v>
      </c>
      <c r="BI49" s="1" t="s">
        <v>28</v>
      </c>
      <c r="BJ49" s="1" t="s">
        <v>27</v>
      </c>
      <c r="BK49" s="1" t="s">
        <v>26</v>
      </c>
      <c r="BL49" s="1" t="s">
        <v>25</v>
      </c>
      <c r="BM49" s="1" t="s">
        <v>24</v>
      </c>
      <c r="BN49" s="1" t="s">
        <v>23</v>
      </c>
      <c r="BO49" s="1" t="s">
        <v>22</v>
      </c>
      <c r="BP49" s="1" t="s">
        <v>31</v>
      </c>
      <c r="BQ49" s="1" t="s">
        <v>33</v>
      </c>
      <c r="BR49" s="1" t="s">
        <v>34</v>
      </c>
      <c r="BS49" s="1" t="s">
        <v>35</v>
      </c>
      <c r="BT49" s="1" t="s">
        <v>38</v>
      </c>
      <c r="BU49" s="1" t="s">
        <v>39</v>
      </c>
      <c r="BV49" s="1" t="s">
        <v>40</v>
      </c>
      <c r="BW49" s="1" t="s">
        <v>41</v>
      </c>
      <c r="BX49" s="1" t="s">
        <v>42</v>
      </c>
      <c r="BY49" s="1" t="s">
        <v>52</v>
      </c>
      <c r="BZ49" s="1" t="s">
        <v>53</v>
      </c>
      <c r="CA49" s="1" t="s">
        <v>54</v>
      </c>
      <c r="CB49" s="1" t="s">
        <v>55</v>
      </c>
      <c r="CC49" s="1" t="s">
        <v>56</v>
      </c>
      <c r="CD49" s="1" t="s">
        <v>57</v>
      </c>
      <c r="CE49" s="1" t="s">
        <v>58</v>
      </c>
      <c r="CF49" s="1" t="s">
        <v>59</v>
      </c>
      <c r="CH49" s="1" t="s">
        <v>21</v>
      </c>
      <c r="CI49" s="1" t="s">
        <v>20</v>
      </c>
      <c r="CJ49" s="1" t="s">
        <v>19</v>
      </c>
      <c r="CK49" s="1" t="s">
        <v>18</v>
      </c>
      <c r="CL49" s="1" t="s">
        <v>17</v>
      </c>
      <c r="CM49" s="1" t="s">
        <v>16</v>
      </c>
      <c r="CN49" s="1" t="s">
        <v>15</v>
      </c>
      <c r="CO49" s="1" t="s">
        <v>14</v>
      </c>
      <c r="CP49" s="1" t="s">
        <v>13</v>
      </c>
      <c r="CQ49" s="1" t="s">
        <v>12</v>
      </c>
      <c r="CR49" s="1" t="s">
        <v>29</v>
      </c>
      <c r="CS49" s="1" t="s">
        <v>28</v>
      </c>
      <c r="CT49" s="1" t="s">
        <v>27</v>
      </c>
      <c r="CU49" s="1" t="s">
        <v>26</v>
      </c>
      <c r="CV49" s="1" t="s">
        <v>25</v>
      </c>
      <c r="CW49" s="1" t="s">
        <v>24</v>
      </c>
      <c r="CX49" s="1" t="s">
        <v>23</v>
      </c>
      <c r="CY49" s="1" t="s">
        <v>22</v>
      </c>
      <c r="CZ49" s="1" t="s">
        <v>31</v>
      </c>
      <c r="DA49" s="1" t="s">
        <v>33</v>
      </c>
      <c r="DB49" s="1" t="s">
        <v>34</v>
      </c>
      <c r="DC49" s="1" t="s">
        <v>35</v>
      </c>
      <c r="DD49" s="1" t="s">
        <v>38</v>
      </c>
      <c r="DE49" s="1" t="s">
        <v>39</v>
      </c>
      <c r="DF49" s="1" t="s">
        <v>40</v>
      </c>
      <c r="DG49" s="1" t="s">
        <v>41</v>
      </c>
      <c r="DH49" s="1" t="s">
        <v>42</v>
      </c>
      <c r="DI49" s="1" t="s">
        <v>52</v>
      </c>
      <c r="DJ49" s="1" t="s">
        <v>53</v>
      </c>
      <c r="DK49" s="1" t="s">
        <v>54</v>
      </c>
      <c r="DL49" s="1" t="s">
        <v>55</v>
      </c>
      <c r="DM49" s="1" t="s">
        <v>56</v>
      </c>
      <c r="DN49" s="1" t="s">
        <v>57</v>
      </c>
      <c r="DO49" s="1" t="s">
        <v>58</v>
      </c>
      <c r="DP49" s="1" t="s">
        <v>59</v>
      </c>
    </row>
    <row r="50" spans="1:120" ht="14.25">
      <c r="A50" s="122"/>
      <c r="B50" s="122"/>
      <c r="C50" s="122"/>
      <c r="D50" s="122"/>
      <c r="F50" s="120"/>
      <c r="G50" s="123"/>
      <c r="H50" s="123"/>
      <c r="I50" s="120"/>
      <c r="J50" s="120"/>
      <c r="K50" s="120"/>
      <c r="L50" s="120"/>
      <c r="M50" s="120"/>
      <c r="N50" s="8" t="s">
        <v>138</v>
      </c>
      <c r="O50" s="8" t="s">
        <v>139</v>
      </c>
      <c r="P50" s="8" t="s">
        <v>140</v>
      </c>
      <c r="Q50" s="8" t="s">
        <v>141</v>
      </c>
      <c r="R50" s="8" t="s">
        <v>142</v>
      </c>
      <c r="S50" s="8" t="s">
        <v>143</v>
      </c>
      <c r="T50" s="8" t="s">
        <v>144</v>
      </c>
      <c r="U50" s="8" t="s">
        <v>145</v>
      </c>
      <c r="V50" s="8" t="s">
        <v>146</v>
      </c>
      <c r="W50" s="8" t="s">
        <v>147</v>
      </c>
      <c r="X50" s="8" t="s">
        <v>148</v>
      </c>
      <c r="Y50" s="8" t="s">
        <v>149</v>
      </c>
      <c r="Z50" s="8" t="s">
        <v>150</v>
      </c>
      <c r="AA50" s="8" t="s">
        <v>151</v>
      </c>
      <c r="AB50" s="8" t="s">
        <v>152</v>
      </c>
      <c r="AC50" s="8" t="s">
        <v>153</v>
      </c>
      <c r="AD50" s="8" t="s">
        <v>154</v>
      </c>
      <c r="AE50" s="8" t="s">
        <v>155</v>
      </c>
      <c r="AF50" s="8" t="s">
        <v>156</v>
      </c>
      <c r="AG50" s="8" t="s">
        <v>157</v>
      </c>
      <c r="AH50" s="8" t="s">
        <v>158</v>
      </c>
      <c r="AI50" s="8" t="s">
        <v>159</v>
      </c>
      <c r="AJ50" s="8" t="s">
        <v>160</v>
      </c>
      <c r="AK50" s="8" t="s">
        <v>161</v>
      </c>
      <c r="AL50" s="8" t="s">
        <v>162</v>
      </c>
      <c r="AM50" s="8" t="s">
        <v>163</v>
      </c>
      <c r="AN50" s="8" t="s">
        <v>164</v>
      </c>
      <c r="AO50" s="8" t="s">
        <v>165</v>
      </c>
      <c r="AP50" s="8" t="s">
        <v>166</v>
      </c>
      <c r="AQ50" s="8" t="s">
        <v>167</v>
      </c>
      <c r="AR50" s="8" t="s">
        <v>168</v>
      </c>
      <c r="AS50" s="8" t="s">
        <v>169</v>
      </c>
      <c r="AT50" s="8" t="s">
        <v>170</v>
      </c>
      <c r="AU50" s="8" t="s">
        <v>171</v>
      </c>
      <c r="AV50" s="8" t="s">
        <v>172</v>
      </c>
      <c r="AX50" s="128" t="s">
        <v>173</v>
      </c>
      <c r="AY50" s="128" t="s">
        <v>174</v>
      </c>
      <c r="AZ50" s="128" t="s">
        <v>175</v>
      </c>
      <c r="BA50" s="128" t="s">
        <v>176</v>
      </c>
      <c r="BB50" s="128" t="s">
        <v>177</v>
      </c>
      <c r="BC50" s="128" t="s">
        <v>178</v>
      </c>
      <c r="BD50" s="128" t="s">
        <v>179</v>
      </c>
      <c r="BE50" s="128" t="s">
        <v>180</v>
      </c>
      <c r="BF50" s="128" t="s">
        <v>181</v>
      </c>
      <c r="BG50" s="128" t="s">
        <v>182</v>
      </c>
      <c r="BH50" s="128" t="s">
        <v>183</v>
      </c>
      <c r="BI50" s="128" t="s">
        <v>184</v>
      </c>
      <c r="BJ50" s="128" t="s">
        <v>185</v>
      </c>
      <c r="BK50" s="128" t="s">
        <v>186</v>
      </c>
      <c r="BL50" s="10" t="s">
        <v>187</v>
      </c>
      <c r="BM50" s="10" t="s">
        <v>188</v>
      </c>
      <c r="BN50" s="10" t="s">
        <v>189</v>
      </c>
      <c r="BO50" s="10" t="s">
        <v>190</v>
      </c>
      <c r="BP50" s="10" t="s">
        <v>191</v>
      </c>
      <c r="BQ50" s="10" t="s">
        <v>192</v>
      </c>
      <c r="BR50" s="10" t="s">
        <v>193</v>
      </c>
      <c r="BS50" s="10" t="s">
        <v>194</v>
      </c>
      <c r="BT50" s="10" t="s">
        <v>195</v>
      </c>
      <c r="BU50" s="10" t="s">
        <v>196</v>
      </c>
      <c r="BV50" s="10" t="s">
        <v>197</v>
      </c>
      <c r="BW50" s="10" t="s">
        <v>198</v>
      </c>
      <c r="BX50" s="10" t="s">
        <v>199</v>
      </c>
      <c r="BY50" s="10" t="s">
        <v>200</v>
      </c>
      <c r="BZ50" s="10" t="s">
        <v>201</v>
      </c>
      <c r="CA50" s="10" t="s">
        <v>202</v>
      </c>
      <c r="CB50" s="10" t="s">
        <v>203</v>
      </c>
      <c r="CC50" s="10" t="s">
        <v>204</v>
      </c>
      <c r="CD50" s="10" t="s">
        <v>205</v>
      </c>
      <c r="CE50" s="10" t="s">
        <v>206</v>
      </c>
      <c r="CF50" s="10" t="s">
        <v>207</v>
      </c>
      <c r="CH50" s="8" t="s">
        <v>208</v>
      </c>
      <c r="CI50" s="8" t="s">
        <v>209</v>
      </c>
      <c r="CJ50" s="8" t="s">
        <v>210</v>
      </c>
      <c r="CK50" s="8" t="s">
        <v>211</v>
      </c>
      <c r="CL50" s="8" t="s">
        <v>212</v>
      </c>
      <c r="CM50" s="8" t="s">
        <v>213</v>
      </c>
      <c r="CN50" s="8" t="s">
        <v>214</v>
      </c>
      <c r="CO50" s="8" t="s">
        <v>215</v>
      </c>
      <c r="CP50" s="8" t="s">
        <v>216</v>
      </c>
      <c r="CQ50" s="8" t="s">
        <v>217</v>
      </c>
      <c r="CR50" s="8" t="s">
        <v>218</v>
      </c>
      <c r="CS50" s="8" t="s">
        <v>219</v>
      </c>
      <c r="CT50" s="8" t="s">
        <v>220</v>
      </c>
      <c r="CU50" s="8" t="s">
        <v>221</v>
      </c>
      <c r="CV50" s="8" t="s">
        <v>222</v>
      </c>
      <c r="CW50" s="8" t="s">
        <v>223</v>
      </c>
      <c r="CX50" s="8" t="s">
        <v>224</v>
      </c>
      <c r="CY50" s="8" t="s">
        <v>225</v>
      </c>
      <c r="CZ50" s="8" t="s">
        <v>226</v>
      </c>
      <c r="DA50" s="8" t="s">
        <v>227</v>
      </c>
      <c r="DB50" s="8" t="s">
        <v>228</v>
      </c>
      <c r="DC50" s="8" t="s">
        <v>229</v>
      </c>
      <c r="DD50" s="8" t="s">
        <v>230</v>
      </c>
      <c r="DE50" s="8" t="s">
        <v>231</v>
      </c>
      <c r="DF50" s="8" t="s">
        <v>232</v>
      </c>
      <c r="DG50" s="8" t="s">
        <v>233</v>
      </c>
      <c r="DH50" s="8" t="s">
        <v>234</v>
      </c>
      <c r="DI50" s="8" t="s">
        <v>235</v>
      </c>
      <c r="DJ50" s="8" t="s">
        <v>236</v>
      </c>
      <c r="DK50" s="8" t="s">
        <v>237</v>
      </c>
      <c r="DL50" s="8" t="s">
        <v>238</v>
      </c>
      <c r="DM50" s="8" t="s">
        <v>239</v>
      </c>
      <c r="DN50" s="8" t="s">
        <v>240</v>
      </c>
      <c r="DO50" s="8" t="s">
        <v>241</v>
      </c>
      <c r="DP50" s="8" t="s">
        <v>242</v>
      </c>
    </row>
    <row r="51" spans="1:120">
      <c r="A51" s="124">
        <v>1</v>
      </c>
      <c r="B51" s="124">
        <v>600</v>
      </c>
      <c r="C51" s="124"/>
      <c r="D51" s="124"/>
      <c r="F51" s="125"/>
      <c r="G51" s="125"/>
      <c r="H51" s="125"/>
      <c r="I51" s="125"/>
      <c r="J51" s="125"/>
      <c r="K51" s="125"/>
      <c r="L51" s="125"/>
      <c r="M51" s="125"/>
      <c r="N51" s="7">
        <f>N8+N9</f>
        <v>7.2067499600111962</v>
      </c>
      <c r="O51" s="7">
        <f t="shared" ref="O51:T51" si="33">O8+O9</f>
        <v>7.2067499600111962</v>
      </c>
      <c r="P51" s="7">
        <f t="shared" si="33"/>
        <v>7.2067499600111962</v>
      </c>
      <c r="Q51" s="7">
        <f t="shared" si="33"/>
        <v>7.2067499600111962</v>
      </c>
      <c r="R51" s="7">
        <f t="shared" si="33"/>
        <v>7.2067499600111962</v>
      </c>
      <c r="S51" s="7">
        <f t="shared" si="33"/>
        <v>7.2067499600111962</v>
      </c>
      <c r="T51" s="7">
        <f t="shared" si="33"/>
        <v>7.2067499600111962</v>
      </c>
      <c r="U51" s="7">
        <f t="shared" ref="U51:AN51" si="34">U8+U9</f>
        <v>7.2067499600111962</v>
      </c>
      <c r="V51" s="7">
        <f t="shared" si="34"/>
        <v>7.2067499600111962</v>
      </c>
      <c r="W51" s="7">
        <f t="shared" si="34"/>
        <v>7.2067499600111962</v>
      </c>
      <c r="X51" s="7">
        <f t="shared" si="34"/>
        <v>7.0508495478188085</v>
      </c>
      <c r="Y51" s="7">
        <f t="shared" si="34"/>
        <v>6.8949491356264208</v>
      </c>
      <c r="Z51" s="7">
        <f t="shared" si="34"/>
        <v>6.7390487234340322</v>
      </c>
      <c r="AA51" s="7">
        <f t="shared" si="34"/>
        <v>6.7390487234340322</v>
      </c>
      <c r="AB51" s="7">
        <f t="shared" si="34"/>
        <v>6.7390487234340322</v>
      </c>
      <c r="AC51" s="7">
        <f t="shared" si="34"/>
        <v>6.7390487234340322</v>
      </c>
      <c r="AD51" s="7">
        <f t="shared" si="34"/>
        <v>6.7390487234340322</v>
      </c>
      <c r="AE51" s="7">
        <f t="shared" si="34"/>
        <v>6.7390487234340322</v>
      </c>
      <c r="AF51" s="7">
        <f t="shared" si="34"/>
        <v>6.7390487234340322</v>
      </c>
      <c r="AG51" s="7">
        <f t="shared" si="34"/>
        <v>6.7390487234340322</v>
      </c>
      <c r="AH51" s="7">
        <f t="shared" si="34"/>
        <v>6.6416324822893547</v>
      </c>
      <c r="AI51" s="7">
        <f t="shared" si="34"/>
        <v>6.544216241144678</v>
      </c>
      <c r="AJ51" s="7">
        <f t="shared" si="34"/>
        <v>6.4467999999999996</v>
      </c>
      <c r="AK51" s="7">
        <f t="shared" si="34"/>
        <v>6.4467999999999996</v>
      </c>
      <c r="AL51" s="7">
        <f t="shared" si="34"/>
        <v>6.4467999999999996</v>
      </c>
      <c r="AM51" s="7">
        <f t="shared" si="34"/>
        <v>6.4467999999999996</v>
      </c>
      <c r="AN51" s="7">
        <f t="shared" si="34"/>
        <v>6.4467999999999996</v>
      </c>
      <c r="AX51" s="7">
        <f>AX8+AX9</f>
        <v>4.7761294949063</v>
      </c>
      <c r="AY51" s="7">
        <f t="shared" ref="AY51:BX51" si="35">AY8+AY9</f>
        <v>4.6668624974493547</v>
      </c>
      <c r="AZ51" s="7">
        <f t="shared" si="35"/>
        <v>4.7649004447426559</v>
      </c>
      <c r="BA51" s="7">
        <f t="shared" si="35"/>
        <v>4.7867983978646</v>
      </c>
      <c r="BB51" s="7">
        <f t="shared" si="35"/>
        <v>4.8186930442992484</v>
      </c>
      <c r="BC51" s="7">
        <f t="shared" si="35"/>
        <v>4.6627212923850507</v>
      </c>
      <c r="BD51" s="7">
        <f t="shared" si="35"/>
        <v>4.5707099167207019</v>
      </c>
      <c r="BE51" s="7">
        <f t="shared" si="35"/>
        <v>4.5085371157528602</v>
      </c>
      <c r="BF51" s="7">
        <f t="shared" si="35"/>
        <v>4.7369648477018167</v>
      </c>
      <c r="BG51" s="7">
        <f t="shared" si="35"/>
        <v>4.9146682922810685</v>
      </c>
      <c r="BH51" s="7">
        <f t="shared" si="35"/>
        <v>8.2305352019988369</v>
      </c>
      <c r="BI51" s="7">
        <f t="shared" si="35"/>
        <v>8.2055123709699487</v>
      </c>
      <c r="BJ51" s="7">
        <f t="shared" si="35"/>
        <v>8.2041132870190747</v>
      </c>
      <c r="BK51" s="7">
        <f t="shared" si="35"/>
        <v>8.4114340398282685</v>
      </c>
      <c r="BL51" s="7">
        <f t="shared" si="35"/>
        <v>8.9870255630264193</v>
      </c>
      <c r="BM51" s="7">
        <f t="shared" si="35"/>
        <v>8.352190244384829</v>
      </c>
      <c r="BN51" s="7">
        <f t="shared" si="35"/>
        <v>7.784824433037528</v>
      </c>
      <c r="BO51" s="7">
        <f t="shared" si="35"/>
        <v>6.7752644494719689</v>
      </c>
      <c r="BP51" s="7">
        <f t="shared" si="35"/>
        <v>6.9513658133869365</v>
      </c>
      <c r="BQ51" s="7">
        <f t="shared" si="35"/>
        <v>7.4175658542486893</v>
      </c>
      <c r="BR51" s="7">
        <f t="shared" si="35"/>
        <v>5.8190969509251929</v>
      </c>
      <c r="BS51" s="7">
        <f t="shared" si="35"/>
        <v>6.3384070913148554</v>
      </c>
      <c r="BT51" s="7">
        <f t="shared" si="35"/>
        <v>6.681228518212496</v>
      </c>
      <c r="BU51" s="7">
        <f t="shared" si="35"/>
        <v>6.6285428183074711</v>
      </c>
      <c r="BV51" s="7">
        <f t="shared" si="35"/>
        <v>6.598795414210918</v>
      </c>
      <c r="BW51" s="7">
        <f t="shared" si="35"/>
        <v>6.6135300447629968</v>
      </c>
      <c r="BX51" s="7">
        <f t="shared" si="35"/>
        <v>6.6408981611879874</v>
      </c>
      <c r="CH51" s="7">
        <f>CH8+CH9</f>
        <v>243.91141520633789</v>
      </c>
      <c r="CI51" s="7">
        <f t="shared" ref="CI51:DG51" si="36">CI8+CI9</f>
        <v>246.34203567144277</v>
      </c>
      <c r="CJ51" s="7">
        <f t="shared" si="36"/>
        <v>248.88192313400464</v>
      </c>
      <c r="CK51" s="7">
        <f t="shared" si="36"/>
        <v>251.32377264927317</v>
      </c>
      <c r="CL51" s="7">
        <f t="shared" si="36"/>
        <v>253.74372421141973</v>
      </c>
      <c r="CM51" s="7">
        <f t="shared" si="36"/>
        <v>256.13178112713172</v>
      </c>
      <c r="CN51" s="7">
        <f t="shared" si="36"/>
        <v>258.67580979475781</v>
      </c>
      <c r="CO51" s="7">
        <f t="shared" si="36"/>
        <v>261.31184983804832</v>
      </c>
      <c r="CP51" s="7">
        <f t="shared" si="36"/>
        <v>264.01006268230662</v>
      </c>
      <c r="CQ51" s="7">
        <f t="shared" si="36"/>
        <v>266.47984779461603</v>
      </c>
      <c r="CR51" s="7">
        <f t="shared" si="36"/>
        <v>268.77192946234618</v>
      </c>
      <c r="CS51" s="7">
        <f t="shared" si="36"/>
        <v>267.59224380816613</v>
      </c>
      <c r="CT51" s="7">
        <f t="shared" si="36"/>
        <v>266.28168057282255</v>
      </c>
      <c r="CU51" s="7">
        <f t="shared" si="36"/>
        <v>264.81661600923752</v>
      </c>
      <c r="CV51" s="7">
        <f t="shared" si="36"/>
        <v>263.14423069284328</v>
      </c>
      <c r="CW51" s="7">
        <f t="shared" si="36"/>
        <v>260.89625385325087</v>
      </c>
      <c r="CX51" s="7">
        <f t="shared" si="36"/>
        <v>259.28311233230011</v>
      </c>
      <c r="CY51" s="7">
        <f t="shared" si="36"/>
        <v>258.2373366226966</v>
      </c>
      <c r="CZ51" s="7">
        <f t="shared" si="36"/>
        <v>258.20112089665861</v>
      </c>
      <c r="DA51" s="7">
        <f t="shared" si="36"/>
        <v>257.98880380670573</v>
      </c>
      <c r="DB51" s="7">
        <f t="shared" si="36"/>
        <v>258.8113393380699</v>
      </c>
      <c r="DC51" s="7">
        <f t="shared" si="36"/>
        <v>259.01714848789976</v>
      </c>
      <c r="DD51" s="7">
        <f t="shared" si="36"/>
        <v>258.78271996968726</v>
      </c>
      <c r="DE51" s="7">
        <f t="shared" si="36"/>
        <v>258.60097715137982</v>
      </c>
      <c r="DF51" s="7">
        <f t="shared" si="36"/>
        <v>258.44898173716888</v>
      </c>
      <c r="DG51" s="7">
        <f t="shared" si="36"/>
        <v>258.28225169240591</v>
      </c>
      <c r="DH51" s="7">
        <f t="shared" ref="DH51" si="37">DH8+DH9</f>
        <v>258.08815353121793</v>
      </c>
    </row>
    <row r="52" spans="1:120">
      <c r="A52" s="124">
        <v>1</v>
      </c>
      <c r="B52" s="124">
        <v>1200</v>
      </c>
      <c r="C52" s="124"/>
      <c r="D52" s="124"/>
      <c r="F52" s="125"/>
      <c r="G52" s="125"/>
      <c r="H52" s="125"/>
      <c r="I52" s="125"/>
      <c r="J52" s="125"/>
      <c r="K52" s="125"/>
      <c r="L52" s="125"/>
      <c r="M52" s="125"/>
      <c r="N52" s="7">
        <f>N10+N11</f>
        <v>6.4204728156603661</v>
      </c>
      <c r="O52" s="7">
        <f t="shared" ref="O52:T52" si="38">O10+O11</f>
        <v>6.4204728156603661</v>
      </c>
      <c r="P52" s="7">
        <f t="shared" si="38"/>
        <v>6.4204728156603661</v>
      </c>
      <c r="Q52" s="7">
        <f t="shared" si="38"/>
        <v>6.4204728156603661</v>
      </c>
      <c r="R52" s="7">
        <f t="shared" si="38"/>
        <v>6.4204728156603661</v>
      </c>
      <c r="S52" s="7">
        <f t="shared" si="38"/>
        <v>6.4204728156603661</v>
      </c>
      <c r="T52" s="7">
        <f t="shared" si="38"/>
        <v>6.4204728156603661</v>
      </c>
      <c r="U52" s="7">
        <f t="shared" ref="U52:AN52" si="39">U10+U11</f>
        <v>6.4204728156603661</v>
      </c>
      <c r="V52" s="7">
        <f t="shared" si="39"/>
        <v>6.4204728156603661</v>
      </c>
      <c r="W52" s="7">
        <f t="shared" si="39"/>
        <v>6.4204728156603661</v>
      </c>
      <c r="X52" s="7">
        <f t="shared" si="39"/>
        <v>6.305136675035766</v>
      </c>
      <c r="Y52" s="7">
        <f t="shared" si="39"/>
        <v>6.1898005344111651</v>
      </c>
      <c r="Z52" s="7">
        <f t="shared" si="39"/>
        <v>6.0744643937865641</v>
      </c>
      <c r="AA52" s="7">
        <f t="shared" si="39"/>
        <v>6.0744643937865641</v>
      </c>
      <c r="AB52" s="7">
        <f t="shared" si="39"/>
        <v>6.0744643937865641</v>
      </c>
      <c r="AC52" s="7">
        <f t="shared" si="39"/>
        <v>6.0744643937865641</v>
      </c>
      <c r="AD52" s="7">
        <f t="shared" si="39"/>
        <v>6.0744643937865641</v>
      </c>
      <c r="AE52" s="7">
        <f t="shared" si="39"/>
        <v>6.0744643937865641</v>
      </c>
      <c r="AF52" s="7">
        <f t="shared" si="39"/>
        <v>6.0744643937865641</v>
      </c>
      <c r="AG52" s="7">
        <f t="shared" si="39"/>
        <v>6.0744643937865641</v>
      </c>
      <c r="AH52" s="7">
        <f t="shared" si="39"/>
        <v>6.2572429291910421</v>
      </c>
      <c r="AI52" s="7">
        <f t="shared" si="39"/>
        <v>6.4400214645955209</v>
      </c>
      <c r="AJ52" s="7">
        <f t="shared" si="39"/>
        <v>6.6227999999999998</v>
      </c>
      <c r="AK52" s="7">
        <f t="shared" si="39"/>
        <v>6.6227999999999998</v>
      </c>
      <c r="AL52" s="7">
        <f t="shared" si="39"/>
        <v>6.6227999999999998</v>
      </c>
      <c r="AM52" s="7">
        <f t="shared" si="39"/>
        <v>6.6227999999999998</v>
      </c>
      <c r="AN52" s="7">
        <f t="shared" si="39"/>
        <v>6.6227999999999998</v>
      </c>
      <c r="AX52" s="7">
        <f>AX10+AX11</f>
        <v>4.4717842339610421</v>
      </c>
      <c r="AY52" s="7">
        <f t="shared" ref="AY52:BW52" si="40">AY10+AY11</f>
        <v>4.2794326647059666</v>
      </c>
      <c r="AZ52" s="7">
        <f t="shared" si="40"/>
        <v>4.4011111626184931</v>
      </c>
      <c r="BA52" s="7">
        <f t="shared" si="40"/>
        <v>4.4395670209198039</v>
      </c>
      <c r="BB52" s="7">
        <f t="shared" si="40"/>
        <v>4.5432315781689869</v>
      </c>
      <c r="BC52" s="7">
        <f t="shared" si="40"/>
        <v>4.3058568126365957</v>
      </c>
      <c r="BD52" s="7">
        <f t="shared" si="40"/>
        <v>4.1313012870306505</v>
      </c>
      <c r="BE52" s="7">
        <f t="shared" si="40"/>
        <v>3.9665445071254926</v>
      </c>
      <c r="BF52" s="7">
        <f t="shared" si="40"/>
        <v>4.2293237134502899</v>
      </c>
      <c r="BG52" s="7">
        <f t="shared" si="40"/>
        <v>4.4169265090864513</v>
      </c>
      <c r="BH52" s="7">
        <f t="shared" si="40"/>
        <v>5.0353108390163657</v>
      </c>
      <c r="BI52" s="7">
        <f t="shared" si="40"/>
        <v>5.0054486558199063</v>
      </c>
      <c r="BJ52" s="7">
        <f t="shared" si="40"/>
        <v>4.9638976303903508</v>
      </c>
      <c r="BK52" s="7">
        <f t="shared" si="40"/>
        <v>5.1239238693761946</v>
      </c>
      <c r="BL52" s="7">
        <f t="shared" si="40"/>
        <v>5.7162397905467692</v>
      </c>
      <c r="BM52" s="7">
        <f t="shared" si="40"/>
        <v>5.307474346837294</v>
      </c>
      <c r="BN52" s="7">
        <f t="shared" si="40"/>
        <v>4.9277166319306556</v>
      </c>
      <c r="BO52" s="7">
        <f t="shared" si="40"/>
        <v>4.1163420703567768</v>
      </c>
      <c r="BP52" s="7">
        <f t="shared" si="40"/>
        <v>4.3792958508530502</v>
      </c>
      <c r="BQ52" s="7">
        <f t="shared" si="40"/>
        <v>4.7618528365591395</v>
      </c>
      <c r="BR52" s="7">
        <f t="shared" si="40"/>
        <v>5.4647134636100336</v>
      </c>
      <c r="BS52" s="7">
        <f t="shared" si="40"/>
        <v>5.9396534851250209</v>
      </c>
      <c r="BT52" s="7">
        <f t="shared" si="40"/>
        <v>6.2423145715587314</v>
      </c>
      <c r="BU52" s="7">
        <f t="shared" si="40"/>
        <v>6.1590762911504733</v>
      </c>
      <c r="BV52" s="7">
        <f t="shared" si="40"/>
        <v>6.09242694027526</v>
      </c>
      <c r="BW52" s="7">
        <f t="shared" si="40"/>
        <v>6.0797289860271482</v>
      </c>
      <c r="BX52" s="7">
        <f t="shared" ref="BX52" si="41">BX10+BX11</f>
        <v>6.0937098808603771</v>
      </c>
      <c r="CH52" s="7">
        <f>CH10+CH11</f>
        <v>241.67884068995863</v>
      </c>
      <c r="CI52" s="7">
        <f t="shared" ref="CI52:DG52" si="42">CI10+CI11</f>
        <v>243.62752927165792</v>
      </c>
      <c r="CJ52" s="7">
        <f t="shared" si="42"/>
        <v>245.76856942261233</v>
      </c>
      <c r="CK52" s="7">
        <f t="shared" si="42"/>
        <v>247.7879310756542</v>
      </c>
      <c r="CL52" s="7">
        <f t="shared" si="42"/>
        <v>249.76883687039475</v>
      </c>
      <c r="CM52" s="7">
        <f t="shared" si="42"/>
        <v>251.64607810788615</v>
      </c>
      <c r="CN52" s="7">
        <f t="shared" si="42"/>
        <v>253.76069411090992</v>
      </c>
      <c r="CO52" s="7">
        <f t="shared" si="42"/>
        <v>256.04986563953963</v>
      </c>
      <c r="CP52" s="7">
        <f t="shared" si="42"/>
        <v>258.50379394807453</v>
      </c>
      <c r="CQ52" s="7">
        <f t="shared" si="42"/>
        <v>260.69494305028462</v>
      </c>
      <c r="CR52" s="7">
        <f t="shared" si="42"/>
        <v>262.69848935685854</v>
      </c>
      <c r="CS52" s="7">
        <f t="shared" si="42"/>
        <v>263.96831519287792</v>
      </c>
      <c r="CT52" s="7">
        <f t="shared" si="42"/>
        <v>265.15266707146918</v>
      </c>
      <c r="CU52" s="7">
        <f t="shared" si="42"/>
        <v>266.26323383486539</v>
      </c>
      <c r="CV52" s="7">
        <f t="shared" si="42"/>
        <v>267.21377435927582</v>
      </c>
      <c r="CW52" s="7">
        <f t="shared" si="42"/>
        <v>267.57199896251558</v>
      </c>
      <c r="CX52" s="7">
        <f t="shared" si="42"/>
        <v>268.33898900946485</v>
      </c>
      <c r="CY52" s="7">
        <f t="shared" si="42"/>
        <v>269.48573677132077</v>
      </c>
      <c r="CZ52" s="7">
        <f t="shared" si="42"/>
        <v>271.44385909475056</v>
      </c>
      <c r="DA52" s="7">
        <f t="shared" si="42"/>
        <v>273.13902763768408</v>
      </c>
      <c r="DB52" s="7">
        <f t="shared" si="42"/>
        <v>273.93155710326511</v>
      </c>
      <c r="DC52" s="7">
        <f t="shared" si="42"/>
        <v>274.43192508273557</v>
      </c>
      <c r="DD52" s="7">
        <f t="shared" si="42"/>
        <v>274.81241051117684</v>
      </c>
      <c r="DE52" s="7">
        <f t="shared" si="42"/>
        <v>275.27613422002639</v>
      </c>
      <c r="DF52" s="7">
        <f t="shared" si="42"/>
        <v>275.80650727975109</v>
      </c>
      <c r="DG52" s="7">
        <f t="shared" si="42"/>
        <v>276.34957829372394</v>
      </c>
      <c r="DH52" s="7">
        <f t="shared" ref="DH52" si="43">DH10+DH11</f>
        <v>276.87866841286359</v>
      </c>
    </row>
    <row r="53" spans="1:120">
      <c r="A53" s="124">
        <v>1</v>
      </c>
      <c r="B53" s="124">
        <v>1800</v>
      </c>
      <c r="C53" s="124"/>
      <c r="D53" s="124"/>
      <c r="F53" s="125"/>
      <c r="G53" s="125"/>
      <c r="H53" s="125"/>
      <c r="I53" s="125"/>
      <c r="J53" s="125"/>
      <c r="K53" s="125"/>
      <c r="L53" s="125"/>
      <c r="M53" s="125"/>
      <c r="N53" s="7">
        <f t="shared" ref="N53:T53" si="44">N12+N13</f>
        <v>3.9082640232108319</v>
      </c>
      <c r="O53" s="7">
        <f t="shared" si="44"/>
        <v>3.9082640232108319</v>
      </c>
      <c r="P53" s="7">
        <f t="shared" si="44"/>
        <v>3.9082640232108319</v>
      </c>
      <c r="Q53" s="7">
        <f t="shared" si="44"/>
        <v>3.9082640232108319</v>
      </c>
      <c r="R53" s="7">
        <f t="shared" si="44"/>
        <v>3.9082640232108319</v>
      </c>
      <c r="S53" s="7">
        <f t="shared" si="44"/>
        <v>3.9082640232108319</v>
      </c>
      <c r="T53" s="7">
        <f t="shared" si="44"/>
        <v>3.9082640232108319</v>
      </c>
      <c r="U53" s="7">
        <f t="shared" ref="U53:AN53" si="45">U12+U13</f>
        <v>3.9082640232108319</v>
      </c>
      <c r="V53" s="7">
        <f t="shared" si="45"/>
        <v>3.9082640232108319</v>
      </c>
      <c r="W53" s="7">
        <f t="shared" si="45"/>
        <v>3.9082640232108319</v>
      </c>
      <c r="X53" s="7">
        <f t="shared" si="45"/>
        <v>3.8058038200422439</v>
      </c>
      <c r="Y53" s="7">
        <f t="shared" si="45"/>
        <v>3.7033436168736573</v>
      </c>
      <c r="Z53" s="7">
        <f t="shared" si="45"/>
        <v>3.6008834137050698</v>
      </c>
      <c r="AA53" s="7">
        <f t="shared" si="45"/>
        <v>3.6008834137050698</v>
      </c>
      <c r="AB53" s="7">
        <f t="shared" si="45"/>
        <v>3.6008834137050698</v>
      </c>
      <c r="AC53" s="7">
        <f t="shared" si="45"/>
        <v>3.6008834137050698</v>
      </c>
      <c r="AD53" s="7">
        <f t="shared" si="45"/>
        <v>3.6008834137050698</v>
      </c>
      <c r="AE53" s="7">
        <f t="shared" si="45"/>
        <v>3.6008834137050698</v>
      </c>
      <c r="AF53" s="7">
        <f t="shared" si="45"/>
        <v>3.6008834137050698</v>
      </c>
      <c r="AG53" s="7">
        <f t="shared" si="45"/>
        <v>3.6008834137050698</v>
      </c>
      <c r="AH53" s="7">
        <f t="shared" si="45"/>
        <v>3.7559556091367128</v>
      </c>
      <c r="AI53" s="7">
        <f t="shared" si="45"/>
        <v>3.9110278045683562</v>
      </c>
      <c r="AJ53" s="7">
        <f t="shared" si="45"/>
        <v>4.0660999999999996</v>
      </c>
      <c r="AK53" s="7">
        <f t="shared" si="45"/>
        <v>4.0660999999999996</v>
      </c>
      <c r="AL53" s="7">
        <f t="shared" si="45"/>
        <v>4.0660999999999996</v>
      </c>
      <c r="AM53" s="7">
        <f t="shared" si="45"/>
        <v>4.0660999999999996</v>
      </c>
      <c r="AN53" s="7">
        <f t="shared" si="45"/>
        <v>4.0660999999999996</v>
      </c>
      <c r="AX53" s="7">
        <f>AX12+AX13</f>
        <v>2.6139372105309815</v>
      </c>
      <c r="AY53" s="7">
        <f t="shared" ref="AY53:BW53" si="46">AY12+AY13</f>
        <v>2.449857517503597</v>
      </c>
      <c r="AZ53" s="7">
        <f t="shared" si="46"/>
        <v>2.5381242174781611</v>
      </c>
      <c r="BA53" s="7">
        <f t="shared" si="46"/>
        <v>2.5708994924424857</v>
      </c>
      <c r="BB53" s="7">
        <f t="shared" si="46"/>
        <v>2.673821501437744</v>
      </c>
      <c r="BC53" s="7">
        <f t="shared" si="46"/>
        <v>2.4826815039538181</v>
      </c>
      <c r="BD53" s="7">
        <f t="shared" si="46"/>
        <v>2.3299448513437921</v>
      </c>
      <c r="BE53" s="7">
        <f t="shared" si="46"/>
        <v>2.1725334844338011</v>
      </c>
      <c r="BF53" s="7">
        <f t="shared" si="46"/>
        <v>2.3541870475210445</v>
      </c>
      <c r="BG53" s="7">
        <f t="shared" si="46"/>
        <v>2.4760198787059653</v>
      </c>
      <c r="BH53" s="7">
        <f t="shared" si="46"/>
        <v>2.2930659236968971</v>
      </c>
      <c r="BI53" s="7">
        <f t="shared" si="46"/>
        <v>2.2736458979880805</v>
      </c>
      <c r="BJ53" s="7">
        <f t="shared" si="46"/>
        <v>2.238447242129892</v>
      </c>
      <c r="BK53" s="7">
        <f t="shared" si="46"/>
        <v>2.3245977017958275</v>
      </c>
      <c r="BL53" s="7">
        <f t="shared" si="46"/>
        <v>2.6903984981409472</v>
      </c>
      <c r="BM53" s="7">
        <f t="shared" si="46"/>
        <v>2.496095394541201</v>
      </c>
      <c r="BN53" s="7">
        <f t="shared" si="46"/>
        <v>2.310095189320807</v>
      </c>
      <c r="BO53" s="7">
        <f t="shared" si="46"/>
        <v>1.8631084550690455</v>
      </c>
      <c r="BP53" s="7">
        <f t="shared" si="46"/>
        <v>2.0449378608104047</v>
      </c>
      <c r="BQ53" s="7">
        <f t="shared" si="46"/>
        <v>2.2580866629444678</v>
      </c>
      <c r="BR53" s="7">
        <f t="shared" si="46"/>
        <v>1.3732512074974434</v>
      </c>
      <c r="BS53" s="7">
        <f t="shared" si="46"/>
        <v>1.4734674581098814</v>
      </c>
      <c r="BT53" s="7">
        <f t="shared" si="46"/>
        <v>1.520574511457212</v>
      </c>
      <c r="BU53" s="7">
        <f t="shared" si="46"/>
        <v>1.4489695943710439</v>
      </c>
      <c r="BV53" s="7">
        <f t="shared" si="46"/>
        <v>1.3740980143255395</v>
      </c>
      <c r="BW53" s="7">
        <f t="shared" si="46"/>
        <v>1.3310681499914825</v>
      </c>
      <c r="BX53" s="7">
        <f t="shared" ref="BX53" si="47">BX12+BX13</f>
        <v>1.3169847834328217</v>
      </c>
      <c r="CH53" s="7">
        <f>CH12+CH13</f>
        <v>164.00295783839067</v>
      </c>
      <c r="CI53" s="7">
        <f t="shared" ref="CI53:DG53" si="48">CI12+CI13</f>
        <v>165.29728465107053</v>
      </c>
      <c r="CJ53" s="7">
        <f t="shared" si="48"/>
        <v>166.75569115677774</v>
      </c>
      <c r="CK53" s="7">
        <f t="shared" si="48"/>
        <v>168.12583096251041</v>
      </c>
      <c r="CL53" s="7">
        <f t="shared" si="48"/>
        <v>169.46319549327876</v>
      </c>
      <c r="CM53" s="7">
        <f t="shared" si="48"/>
        <v>170.69763801505184</v>
      </c>
      <c r="CN53" s="7">
        <f t="shared" si="48"/>
        <v>172.12322053430887</v>
      </c>
      <c r="CO53" s="7">
        <f t="shared" si="48"/>
        <v>173.70153970617591</v>
      </c>
      <c r="CP53" s="7">
        <f t="shared" si="48"/>
        <v>175.43727024495294</v>
      </c>
      <c r="CQ53" s="7">
        <f t="shared" si="48"/>
        <v>176.99134722064272</v>
      </c>
      <c r="CR53" s="7">
        <f t="shared" si="48"/>
        <v>178.42359136514759</v>
      </c>
      <c r="CS53" s="7">
        <f t="shared" si="48"/>
        <v>179.93632926149294</v>
      </c>
      <c r="CT53" s="7">
        <f t="shared" si="48"/>
        <v>181.36602698037851</v>
      </c>
      <c r="CU53" s="7">
        <f t="shared" si="48"/>
        <v>182.72846315195366</v>
      </c>
      <c r="CV53" s="7">
        <f t="shared" si="48"/>
        <v>184.00474886386289</v>
      </c>
      <c r="CW53" s="7">
        <f t="shared" si="48"/>
        <v>184.91523377942701</v>
      </c>
      <c r="CX53" s="7">
        <f t="shared" si="48"/>
        <v>186.02002179859088</v>
      </c>
      <c r="CY53" s="7">
        <f t="shared" si="48"/>
        <v>187.31081002297515</v>
      </c>
      <c r="CZ53" s="7">
        <f t="shared" si="48"/>
        <v>189.04858498161116</v>
      </c>
      <c r="DA53" s="7">
        <f t="shared" si="48"/>
        <v>190.60453053450581</v>
      </c>
      <c r="DB53" s="7">
        <f t="shared" si="48"/>
        <v>192.98723493614506</v>
      </c>
      <c r="DC53" s="7">
        <f t="shared" si="48"/>
        <v>195.42479528260355</v>
      </c>
      <c r="DD53" s="7">
        <f t="shared" si="48"/>
        <v>197.97032077114636</v>
      </c>
      <c r="DE53" s="7">
        <f t="shared" si="48"/>
        <v>200.58745117677535</v>
      </c>
      <c r="DF53" s="7">
        <f t="shared" si="48"/>
        <v>203.27945316244981</v>
      </c>
      <c r="DG53" s="7">
        <f t="shared" si="48"/>
        <v>206.01448501245835</v>
      </c>
      <c r="DH53" s="7">
        <f t="shared" ref="DH53" si="49">DH12+DH13</f>
        <v>208.76360022902554</v>
      </c>
    </row>
    <row r="54" spans="1:120">
      <c r="A54" s="124">
        <v>2</v>
      </c>
      <c r="B54" s="124">
        <v>600</v>
      </c>
      <c r="C54" s="124"/>
      <c r="D54" s="124"/>
      <c r="F54" s="125"/>
      <c r="G54" s="125"/>
      <c r="H54" s="125"/>
      <c r="I54" s="125"/>
      <c r="J54" s="125"/>
      <c r="K54" s="125"/>
      <c r="L54" s="125"/>
      <c r="M54" s="125"/>
      <c r="N54" s="7">
        <f t="shared" ref="N54:T54" si="50">N14+N15</f>
        <v>9.2619644211527863</v>
      </c>
      <c r="O54" s="7">
        <f t="shared" si="50"/>
        <v>9.2619644211527863</v>
      </c>
      <c r="P54" s="7">
        <f t="shared" si="50"/>
        <v>9.2619644211527863</v>
      </c>
      <c r="Q54" s="7">
        <f t="shared" si="50"/>
        <v>9.2619644211527863</v>
      </c>
      <c r="R54" s="7">
        <f t="shared" si="50"/>
        <v>9.2619644211527863</v>
      </c>
      <c r="S54" s="7">
        <f t="shared" si="50"/>
        <v>9.2619644211527863</v>
      </c>
      <c r="T54" s="7">
        <f t="shared" si="50"/>
        <v>9.2619644211527863</v>
      </c>
      <c r="U54" s="7">
        <f t="shared" ref="U54:AN54" si="51">U14+U15</f>
        <v>9.2619644211527863</v>
      </c>
      <c r="V54" s="7">
        <f t="shared" si="51"/>
        <v>9.2619644211527863</v>
      </c>
      <c r="W54" s="7">
        <f t="shared" si="51"/>
        <v>9.2619644211527863</v>
      </c>
      <c r="X54" s="7">
        <f t="shared" si="51"/>
        <v>9.2013345463675265</v>
      </c>
      <c r="Y54" s="7">
        <f t="shared" si="51"/>
        <v>9.1407046715822666</v>
      </c>
      <c r="Z54" s="7">
        <f t="shared" si="51"/>
        <v>9.0800747967970068</v>
      </c>
      <c r="AA54" s="7">
        <f t="shared" si="51"/>
        <v>9.0800747967970068</v>
      </c>
      <c r="AB54" s="7">
        <f t="shared" si="51"/>
        <v>9.0800747967970068</v>
      </c>
      <c r="AC54" s="7">
        <f t="shared" si="51"/>
        <v>9.0800747967970068</v>
      </c>
      <c r="AD54" s="7">
        <f t="shared" si="51"/>
        <v>9.0800747967970068</v>
      </c>
      <c r="AE54" s="7">
        <f t="shared" si="51"/>
        <v>9.0800747967970068</v>
      </c>
      <c r="AF54" s="7">
        <f t="shared" si="51"/>
        <v>9.0800747967970068</v>
      </c>
      <c r="AG54" s="7">
        <f t="shared" si="51"/>
        <v>9.0800747967970068</v>
      </c>
      <c r="AH54" s="7">
        <f t="shared" si="51"/>
        <v>9.1403831978646721</v>
      </c>
      <c r="AI54" s="7">
        <f t="shared" si="51"/>
        <v>9.2006915989323357</v>
      </c>
      <c r="AJ54" s="7">
        <f t="shared" si="51"/>
        <v>9.2609999999999992</v>
      </c>
      <c r="AK54" s="7">
        <f t="shared" si="51"/>
        <v>9.2609999999999992</v>
      </c>
      <c r="AL54" s="7">
        <f t="shared" si="51"/>
        <v>9.2609999999999992</v>
      </c>
      <c r="AM54" s="7">
        <f t="shared" si="51"/>
        <v>9.2609999999999992</v>
      </c>
      <c r="AN54" s="7">
        <f t="shared" si="51"/>
        <v>9.2609999999999992</v>
      </c>
      <c r="AX54" s="7">
        <f>AX14+AX15</f>
        <v>7.5174558153892335</v>
      </c>
      <c r="AY54" s="7">
        <f t="shared" ref="AY54:BW54" si="52">AY14+AY15</f>
        <v>7.4098702563484338</v>
      </c>
      <c r="AZ54" s="7">
        <f t="shared" si="52"/>
        <v>7.5909359669175558</v>
      </c>
      <c r="BA54" s="7">
        <f t="shared" si="52"/>
        <v>7.4802753982596792</v>
      </c>
      <c r="BB54" s="7">
        <f t="shared" si="52"/>
        <v>8.2526617152099107</v>
      </c>
      <c r="BC54" s="7">
        <f t="shared" si="52"/>
        <v>7.9302708274769254</v>
      </c>
      <c r="BD54" s="7">
        <f t="shared" si="52"/>
        <v>7.8520011193728259</v>
      </c>
      <c r="BE54" s="7">
        <f t="shared" si="52"/>
        <v>7.1290542544744371</v>
      </c>
      <c r="BF54" s="7">
        <f t="shared" si="52"/>
        <v>7.49656823788475</v>
      </c>
      <c r="BG54" s="7">
        <f t="shared" si="52"/>
        <v>7.7070966417758111</v>
      </c>
      <c r="BH54" s="7">
        <f t="shared" si="52"/>
        <v>8.1821864917317573</v>
      </c>
      <c r="BI54" s="7">
        <f t="shared" si="52"/>
        <v>8.1653814494990051</v>
      </c>
      <c r="BJ54" s="7">
        <f t="shared" si="52"/>
        <v>8.2177796057493602</v>
      </c>
      <c r="BK54" s="7">
        <f t="shared" si="52"/>
        <v>8.7109546184565172</v>
      </c>
      <c r="BL54" s="7">
        <f t="shared" si="52"/>
        <v>12.847035913734038</v>
      </c>
      <c r="BM54" s="7">
        <f t="shared" si="52"/>
        <v>13.62153015072542</v>
      </c>
      <c r="BN54" s="7">
        <f t="shared" si="52"/>
        <v>13.38561543339749</v>
      </c>
      <c r="BO54" s="7">
        <f t="shared" si="52"/>
        <v>9.7288454932068653</v>
      </c>
      <c r="BP54" s="7">
        <f t="shared" si="52"/>
        <v>9.2570616531302754</v>
      </c>
      <c r="BQ54" s="7">
        <f t="shared" si="52"/>
        <v>10.01441310513712</v>
      </c>
      <c r="BR54" s="7">
        <f t="shared" si="52"/>
        <v>10.962089643139148</v>
      </c>
      <c r="BS54" s="7">
        <f t="shared" si="52"/>
        <v>11.073823327626069</v>
      </c>
      <c r="BT54" s="7">
        <f t="shared" si="52"/>
        <v>10.578296595713097</v>
      </c>
      <c r="BU54" s="7">
        <f t="shared" si="52"/>
        <v>9.7456529172477975</v>
      </c>
      <c r="BV54" s="7">
        <f t="shared" si="52"/>
        <v>9.1157845859796822</v>
      </c>
      <c r="BW54" s="7">
        <f t="shared" si="52"/>
        <v>8.8441092335756455</v>
      </c>
      <c r="BX54" s="7">
        <f t="shared" ref="BX54" si="53">BX14+BX15</f>
        <v>8.636450180040006</v>
      </c>
      <c r="CH54" s="7">
        <f>CH14+CH15</f>
        <v>261.3172045214103</v>
      </c>
      <c r="CI54" s="7">
        <f t="shared" ref="CI54:DG54" si="54">CI14+CI15</f>
        <v>263.0617131271739</v>
      </c>
      <c r="CJ54" s="7">
        <f t="shared" si="54"/>
        <v>264.91380729197817</v>
      </c>
      <c r="CK54" s="7">
        <f t="shared" si="54"/>
        <v>266.58483574621346</v>
      </c>
      <c r="CL54" s="7">
        <f t="shared" si="54"/>
        <v>268.36652476910655</v>
      </c>
      <c r="CM54" s="7">
        <f t="shared" si="54"/>
        <v>269.37582747504939</v>
      </c>
      <c r="CN54" s="7">
        <f t="shared" si="54"/>
        <v>270.70752106872533</v>
      </c>
      <c r="CO54" s="7">
        <f t="shared" si="54"/>
        <v>272.11748437050528</v>
      </c>
      <c r="CP54" s="7">
        <f t="shared" si="54"/>
        <v>274.25039453718358</v>
      </c>
      <c r="CQ54" s="7">
        <f t="shared" si="54"/>
        <v>276.01579072045161</v>
      </c>
      <c r="CR54" s="7">
        <f t="shared" si="54"/>
        <v>277.5706584998286</v>
      </c>
      <c r="CS54" s="7">
        <f t="shared" si="54"/>
        <v>278.58980655446436</v>
      </c>
      <c r="CT54" s="7">
        <f t="shared" si="54"/>
        <v>279.56512977654762</v>
      </c>
      <c r="CU54" s="7">
        <f t="shared" si="54"/>
        <v>280.42742496759524</v>
      </c>
      <c r="CV54" s="7">
        <f t="shared" si="54"/>
        <v>280.79654514593574</v>
      </c>
      <c r="CW54" s="7">
        <f t="shared" si="54"/>
        <v>277.02958402899878</v>
      </c>
      <c r="CX54" s="7">
        <f t="shared" si="54"/>
        <v>272.48812867507036</v>
      </c>
      <c r="CY54" s="7">
        <f t="shared" si="54"/>
        <v>268.18258803846987</v>
      </c>
      <c r="CZ54" s="7">
        <f t="shared" si="54"/>
        <v>267.53381734206005</v>
      </c>
      <c r="DA54" s="7">
        <f t="shared" si="54"/>
        <v>267.35683048572679</v>
      </c>
      <c r="DB54" s="7">
        <f t="shared" si="54"/>
        <v>265.53512404045233</v>
      </c>
      <c r="DC54" s="7">
        <f t="shared" si="54"/>
        <v>263.66199231175858</v>
      </c>
      <c r="DD54" s="7">
        <f t="shared" si="54"/>
        <v>262.34469571604552</v>
      </c>
      <c r="DE54" s="7">
        <f t="shared" si="54"/>
        <v>261.86004279879768</v>
      </c>
      <c r="DF54" s="7">
        <f t="shared" si="54"/>
        <v>262.00525821281803</v>
      </c>
      <c r="DG54" s="7">
        <f t="shared" si="54"/>
        <v>262.42214897924237</v>
      </c>
      <c r="DH54" s="7">
        <f t="shared" ref="DH54" si="55">DH14+DH15</f>
        <v>263.04669879920237</v>
      </c>
    </row>
    <row r="55" spans="1:120">
      <c r="A55" s="124">
        <v>2</v>
      </c>
      <c r="B55" s="124">
        <v>1200</v>
      </c>
      <c r="C55" s="124"/>
      <c r="D55" s="124"/>
      <c r="F55" s="125"/>
      <c r="G55" s="125"/>
      <c r="H55" s="125"/>
      <c r="I55" s="125"/>
      <c r="J55" s="125"/>
      <c r="K55" s="125"/>
      <c r="L55" s="125"/>
      <c r="M55" s="125"/>
      <c r="N55" s="7">
        <f t="shared" ref="N55:T55" si="56">N16+N17</f>
        <v>9.2670376422589662</v>
      </c>
      <c r="O55" s="7">
        <f t="shared" si="56"/>
        <v>9.2670376422589662</v>
      </c>
      <c r="P55" s="7">
        <f t="shared" si="56"/>
        <v>9.2670376422589662</v>
      </c>
      <c r="Q55" s="7">
        <f t="shared" si="56"/>
        <v>9.2670376422589662</v>
      </c>
      <c r="R55" s="7">
        <f t="shared" si="56"/>
        <v>9.2670376422589662</v>
      </c>
      <c r="S55" s="7">
        <f t="shared" si="56"/>
        <v>9.2670376422589662</v>
      </c>
      <c r="T55" s="7">
        <f t="shared" si="56"/>
        <v>9.2670376422589662</v>
      </c>
      <c r="U55" s="7">
        <f t="shared" ref="U55:AN55" si="57">U16+U17</f>
        <v>9.2670376422589662</v>
      </c>
      <c r="V55" s="7">
        <f t="shared" si="57"/>
        <v>9.2670376422589662</v>
      </c>
      <c r="W55" s="7">
        <f t="shared" si="57"/>
        <v>9.2670376422589662</v>
      </c>
      <c r="X55" s="7">
        <f t="shared" si="57"/>
        <v>9.2207892236081967</v>
      </c>
      <c r="Y55" s="7">
        <f t="shared" si="57"/>
        <v>9.1745408049574273</v>
      </c>
      <c r="Z55" s="7">
        <f t="shared" si="57"/>
        <v>9.1282923863066614</v>
      </c>
      <c r="AA55" s="7">
        <f t="shared" si="57"/>
        <v>9.1282923863066614</v>
      </c>
      <c r="AB55" s="7">
        <f t="shared" si="57"/>
        <v>9.1282923863066614</v>
      </c>
      <c r="AC55" s="7">
        <f t="shared" si="57"/>
        <v>9.1282923863066614</v>
      </c>
      <c r="AD55" s="7">
        <f t="shared" si="57"/>
        <v>9.1282923863066614</v>
      </c>
      <c r="AE55" s="7">
        <f t="shared" si="57"/>
        <v>9.1282923863066614</v>
      </c>
      <c r="AF55" s="7">
        <f t="shared" si="57"/>
        <v>9.1282923863066614</v>
      </c>
      <c r="AG55" s="7">
        <f t="shared" si="57"/>
        <v>9.1282923863066614</v>
      </c>
      <c r="AH55" s="7">
        <f t="shared" si="57"/>
        <v>9.1963282575377736</v>
      </c>
      <c r="AI55" s="7">
        <f t="shared" si="57"/>
        <v>9.2643641287688876</v>
      </c>
      <c r="AJ55" s="7">
        <f t="shared" si="57"/>
        <v>9.3323999999999998</v>
      </c>
      <c r="AK55" s="7">
        <f t="shared" si="57"/>
        <v>9.3323999999999998</v>
      </c>
      <c r="AL55" s="7">
        <f t="shared" si="57"/>
        <v>9.3323999999999998</v>
      </c>
      <c r="AM55" s="7">
        <f t="shared" si="57"/>
        <v>9.3323999999999998</v>
      </c>
      <c r="AN55" s="7">
        <f t="shared" si="57"/>
        <v>9.3323999999999998</v>
      </c>
      <c r="AX55" s="7">
        <f>AX16+AX17</f>
        <v>7.1731500884574153</v>
      </c>
      <c r="AY55" s="7">
        <f t="shared" ref="AY55:BW55" si="58">AY16+AY17</f>
        <v>7.027396441800394</v>
      </c>
      <c r="AZ55" s="7">
        <f t="shared" si="58"/>
        <v>7.1914734546610406</v>
      </c>
      <c r="BA55" s="7">
        <f t="shared" si="58"/>
        <v>7.0669298487612551</v>
      </c>
      <c r="BB55" s="7">
        <f t="shared" si="58"/>
        <v>7.8617346155893806</v>
      </c>
      <c r="BC55" s="7">
        <f t="shared" si="58"/>
        <v>7.5577392563031687</v>
      </c>
      <c r="BD55" s="7">
        <f t="shared" si="58"/>
        <v>7.4766854187948653</v>
      </c>
      <c r="BE55" s="7">
        <f t="shared" si="58"/>
        <v>6.7256754288207299</v>
      </c>
      <c r="BF55" s="7">
        <f t="shared" si="58"/>
        <v>7.0968085025622294</v>
      </c>
      <c r="BG55" s="7">
        <f t="shared" si="58"/>
        <v>7.3235521664956043</v>
      </c>
      <c r="BH55" s="7">
        <f t="shared" si="58"/>
        <v>7.8071168564150843</v>
      </c>
      <c r="BI55" s="7">
        <f t="shared" si="58"/>
        <v>7.7446060415997717</v>
      </c>
      <c r="BJ55" s="7">
        <f t="shared" si="58"/>
        <v>7.7505440876442488</v>
      </c>
      <c r="BK55" s="7">
        <f t="shared" si="58"/>
        <v>8.2488723380171152</v>
      </c>
      <c r="BL55" s="7">
        <f t="shared" si="58"/>
        <v>12.656756549371273</v>
      </c>
      <c r="BM55" s="7">
        <f t="shared" si="58"/>
        <v>13.577160647694887</v>
      </c>
      <c r="BN55" s="7">
        <f t="shared" si="58"/>
        <v>13.444292491932339</v>
      </c>
      <c r="BO55" s="7">
        <f t="shared" si="58"/>
        <v>9.6418311420926646</v>
      </c>
      <c r="BP55" s="7">
        <f t="shared" si="58"/>
        <v>9.175045915310875</v>
      </c>
      <c r="BQ55" s="7">
        <f t="shared" si="58"/>
        <v>9.9295577552239127</v>
      </c>
      <c r="BR55" s="7">
        <f t="shared" si="58"/>
        <v>11.51062354926184</v>
      </c>
      <c r="BS55" s="7">
        <f t="shared" si="58"/>
        <v>11.499849814970421</v>
      </c>
      <c r="BT55" s="7">
        <f t="shared" si="58"/>
        <v>10.827891997610362</v>
      </c>
      <c r="BU55" s="7">
        <f t="shared" si="58"/>
        <v>9.8354475080414936</v>
      </c>
      <c r="BV55" s="7">
        <f t="shared" si="58"/>
        <v>9.0744582680186241</v>
      </c>
      <c r="BW55" s="7">
        <f t="shared" si="58"/>
        <v>8.7432400136843231</v>
      </c>
      <c r="BX55" s="7">
        <f t="shared" ref="BX55" si="59">BX16+BX17</f>
        <v>8.4845379653107198</v>
      </c>
      <c r="CH55" s="7">
        <f>CH16+CH17</f>
        <v>284.9324590676917</v>
      </c>
      <c r="CI55" s="7">
        <f t="shared" ref="CI55:DG55" si="60">CI16+CI17</f>
        <v>287.02634662149325</v>
      </c>
      <c r="CJ55" s="7">
        <f t="shared" si="60"/>
        <v>289.26598782195185</v>
      </c>
      <c r="CK55" s="7">
        <f t="shared" si="60"/>
        <v>291.34155200954979</v>
      </c>
      <c r="CL55" s="7">
        <f t="shared" si="60"/>
        <v>293.54165980304748</v>
      </c>
      <c r="CM55" s="7">
        <f t="shared" si="60"/>
        <v>294.94696282971705</v>
      </c>
      <c r="CN55" s="7">
        <f t="shared" si="60"/>
        <v>296.65626121567288</v>
      </c>
      <c r="CO55" s="7">
        <f t="shared" si="60"/>
        <v>298.44661343913697</v>
      </c>
      <c r="CP55" s="7">
        <f t="shared" si="60"/>
        <v>300.98797565257519</v>
      </c>
      <c r="CQ55" s="7">
        <f t="shared" si="60"/>
        <v>303.15820479227193</v>
      </c>
      <c r="CR55" s="7">
        <f t="shared" si="60"/>
        <v>305.10169026803533</v>
      </c>
      <c r="CS55" s="7">
        <f t="shared" si="60"/>
        <v>306.51536263522843</v>
      </c>
      <c r="CT55" s="7">
        <f t="shared" si="60"/>
        <v>307.94529739858609</v>
      </c>
      <c r="CU55" s="7">
        <f t="shared" si="60"/>
        <v>309.32304569724852</v>
      </c>
      <c r="CV55" s="7">
        <f t="shared" si="60"/>
        <v>310.20246574553801</v>
      </c>
      <c r="CW55" s="7">
        <f t="shared" si="60"/>
        <v>306.67400158247335</v>
      </c>
      <c r="CX55" s="7">
        <f t="shared" si="60"/>
        <v>302.22513332108514</v>
      </c>
      <c r="CY55" s="7">
        <f t="shared" si="60"/>
        <v>297.90913321545946</v>
      </c>
      <c r="CZ55" s="7">
        <f t="shared" si="60"/>
        <v>297.39559445967348</v>
      </c>
      <c r="DA55" s="7">
        <f t="shared" si="60"/>
        <v>297.34884093066921</v>
      </c>
      <c r="DB55" s="7">
        <f t="shared" si="60"/>
        <v>295.03454563894513</v>
      </c>
      <c r="DC55" s="7">
        <f t="shared" si="60"/>
        <v>292.79905995274362</v>
      </c>
      <c r="DD55" s="7">
        <f t="shared" si="60"/>
        <v>291.30356795513325</v>
      </c>
      <c r="DE55" s="7">
        <f t="shared" si="60"/>
        <v>290.80052044709174</v>
      </c>
      <c r="DF55" s="7">
        <f t="shared" si="60"/>
        <v>291.0584621790731</v>
      </c>
      <c r="DG55" s="7">
        <f t="shared" si="60"/>
        <v>291.64762216538884</v>
      </c>
      <c r="DH55" s="7">
        <f t="shared" ref="DH55" si="61">DH16+DH17</f>
        <v>292.49548420007812</v>
      </c>
    </row>
    <row r="56" spans="1:120">
      <c r="A56" s="124">
        <v>2</v>
      </c>
      <c r="B56" s="124">
        <v>1800</v>
      </c>
      <c r="C56" s="124"/>
      <c r="D56" s="124"/>
      <c r="F56" s="125"/>
      <c r="G56" s="125"/>
      <c r="H56" s="125"/>
      <c r="I56" s="125"/>
      <c r="J56" s="125"/>
      <c r="K56" s="125"/>
      <c r="L56" s="125"/>
      <c r="M56" s="125"/>
      <c r="N56" s="7">
        <f t="shared" ref="N56:T56" si="62">N18+N19</f>
        <v>3.1965124180485924</v>
      </c>
      <c r="O56" s="7">
        <f t="shared" si="62"/>
        <v>3.1965124180485924</v>
      </c>
      <c r="P56" s="7">
        <f t="shared" si="62"/>
        <v>3.1965124180485924</v>
      </c>
      <c r="Q56" s="7">
        <f t="shared" si="62"/>
        <v>3.1965124180485924</v>
      </c>
      <c r="R56" s="7">
        <f t="shared" si="62"/>
        <v>3.1965124180485924</v>
      </c>
      <c r="S56" s="7">
        <f t="shared" si="62"/>
        <v>3.1965124180485924</v>
      </c>
      <c r="T56" s="7">
        <f t="shared" si="62"/>
        <v>3.1965124180485924</v>
      </c>
      <c r="U56" s="7">
        <f t="shared" ref="U56:AN56" si="63">U18+U19</f>
        <v>3.1965124180485924</v>
      </c>
      <c r="V56" s="7">
        <f t="shared" si="63"/>
        <v>3.1965124180485924</v>
      </c>
      <c r="W56" s="7">
        <f t="shared" si="63"/>
        <v>3.1965124180485924</v>
      </c>
      <c r="X56" s="7">
        <f t="shared" si="63"/>
        <v>2.9844598791618457</v>
      </c>
      <c r="Y56" s="7">
        <f t="shared" si="63"/>
        <v>2.7724073402750995</v>
      </c>
      <c r="Z56" s="7">
        <f t="shared" si="63"/>
        <v>2.5603548013883533</v>
      </c>
      <c r="AA56" s="7">
        <f t="shared" si="63"/>
        <v>2.5603548013883533</v>
      </c>
      <c r="AB56" s="7">
        <f t="shared" si="63"/>
        <v>2.5603548013883533</v>
      </c>
      <c r="AC56" s="7">
        <f t="shared" si="63"/>
        <v>2.5603548013883533</v>
      </c>
      <c r="AD56" s="7">
        <f t="shared" si="63"/>
        <v>2.5603548013883533</v>
      </c>
      <c r="AE56" s="7">
        <f t="shared" si="63"/>
        <v>2.5603548013883533</v>
      </c>
      <c r="AF56" s="7">
        <f t="shared" si="63"/>
        <v>2.5603548013883533</v>
      </c>
      <c r="AG56" s="7">
        <f t="shared" si="63"/>
        <v>2.5603548013883533</v>
      </c>
      <c r="AH56" s="7">
        <f t="shared" si="63"/>
        <v>4.8177032009255694</v>
      </c>
      <c r="AI56" s="7">
        <f t="shared" si="63"/>
        <v>7.0750516004627855</v>
      </c>
      <c r="AJ56" s="7">
        <f t="shared" si="63"/>
        <v>9.3323999999999998</v>
      </c>
      <c r="AK56" s="7">
        <f t="shared" si="63"/>
        <v>9.3323999999999998</v>
      </c>
      <c r="AL56" s="7">
        <f t="shared" si="63"/>
        <v>9.3323999999999998</v>
      </c>
      <c r="AM56" s="7">
        <f t="shared" si="63"/>
        <v>9.3323999999999998</v>
      </c>
      <c r="AN56" s="7">
        <f t="shared" si="63"/>
        <v>9.3323999999999998</v>
      </c>
      <c r="AX56" s="7">
        <f>AX18+AX19</f>
        <v>1.5720844756556873</v>
      </c>
      <c r="AY56" s="7">
        <f t="shared" ref="AY56:BW56" si="64">AY18+AY19</f>
        <v>1.5073703985363152</v>
      </c>
      <c r="AZ56" s="7">
        <f t="shared" si="64"/>
        <v>1.536717568866347</v>
      </c>
      <c r="BA56" s="7">
        <f t="shared" si="64"/>
        <v>1.4950114586392176</v>
      </c>
      <c r="BB56" s="7">
        <f t="shared" si="64"/>
        <v>1.7131502298553545</v>
      </c>
      <c r="BC56" s="7">
        <f t="shared" si="64"/>
        <v>1.6492859982618699</v>
      </c>
      <c r="BD56" s="7">
        <f t="shared" si="64"/>
        <v>1.6266790308779084</v>
      </c>
      <c r="BE56" s="7">
        <f t="shared" si="64"/>
        <v>1.4155680034254756</v>
      </c>
      <c r="BF56" s="7">
        <f t="shared" si="64"/>
        <v>1.5124579753340235</v>
      </c>
      <c r="BG56" s="7">
        <f t="shared" si="64"/>
        <v>1.5818140815273618</v>
      </c>
      <c r="BH56" s="7">
        <f t="shared" si="64"/>
        <v>1.9687372630456048</v>
      </c>
      <c r="BI56" s="7">
        <f t="shared" si="64"/>
        <v>1.938235478782304</v>
      </c>
      <c r="BJ56" s="7">
        <f t="shared" si="64"/>
        <v>1.9257613500271387</v>
      </c>
      <c r="BK56" s="7">
        <f t="shared" si="64"/>
        <v>2.0602290595933699</v>
      </c>
      <c r="BL56" s="7">
        <f t="shared" si="64"/>
        <v>3.3180917166524546</v>
      </c>
      <c r="BM56" s="7">
        <f t="shared" si="64"/>
        <v>3.6077207079309823</v>
      </c>
      <c r="BN56" s="7">
        <f t="shared" si="64"/>
        <v>3.6034633561109866</v>
      </c>
      <c r="BO56" s="7">
        <f t="shared" si="64"/>
        <v>2.5452309066359398</v>
      </c>
      <c r="BP56" s="7">
        <f t="shared" si="64"/>
        <v>2.4222477314695374</v>
      </c>
      <c r="BQ56" s="7">
        <f t="shared" si="64"/>
        <v>2.622623347607449</v>
      </c>
      <c r="BR56" s="7">
        <f t="shared" si="64"/>
        <v>1.0973355714665198</v>
      </c>
      <c r="BS56" s="7">
        <f t="shared" si="64"/>
        <v>1.0590210313150157</v>
      </c>
      <c r="BT56" s="7">
        <f t="shared" si="64"/>
        <v>0.95082300482441684</v>
      </c>
      <c r="BU56" s="7">
        <f t="shared" si="64"/>
        <v>0.82182333679714992</v>
      </c>
      <c r="BV56" s="7">
        <f t="shared" si="64"/>
        <v>0.72028357803281562</v>
      </c>
      <c r="BW56" s="7">
        <f t="shared" si="64"/>
        <v>0.67533285735332782</v>
      </c>
      <c r="BX56" s="7">
        <f t="shared" ref="BX56" si="65">BX18+BX19</f>
        <v>0.63883703437139328</v>
      </c>
      <c r="CH56" s="7">
        <f>CH18+CH19</f>
        <v>195.74219242562825</v>
      </c>
      <c r="CI56" s="7">
        <f t="shared" ref="CI56:DG56" si="66">CI18+CI19</f>
        <v>197.36662036802113</v>
      </c>
      <c r="CJ56" s="7">
        <f t="shared" si="66"/>
        <v>199.05576238753341</v>
      </c>
      <c r="CK56" s="7">
        <f t="shared" si="66"/>
        <v>200.71555723671563</v>
      </c>
      <c r="CL56" s="7">
        <f t="shared" si="66"/>
        <v>202.417058196125</v>
      </c>
      <c r="CM56" s="7">
        <f t="shared" si="66"/>
        <v>203.90042038431821</v>
      </c>
      <c r="CN56" s="7">
        <f t="shared" si="66"/>
        <v>205.44764680410492</v>
      </c>
      <c r="CO56" s="7">
        <f t="shared" si="66"/>
        <v>207.01748019127558</v>
      </c>
      <c r="CP56" s="7">
        <f t="shared" si="66"/>
        <v>208.7984246058987</v>
      </c>
      <c r="CQ56" s="7">
        <f t="shared" si="66"/>
        <v>210.48247904861327</v>
      </c>
      <c r="CR56" s="7">
        <f t="shared" si="66"/>
        <v>212.0971773851345</v>
      </c>
      <c r="CS56" s="7">
        <f t="shared" si="66"/>
        <v>213.11290000125072</v>
      </c>
      <c r="CT56" s="7">
        <f t="shared" si="66"/>
        <v>213.94707186274351</v>
      </c>
      <c r="CU56" s="7">
        <f t="shared" si="66"/>
        <v>214.58166531410475</v>
      </c>
      <c r="CV56" s="7">
        <f t="shared" si="66"/>
        <v>215.08179105589974</v>
      </c>
      <c r="CW56" s="7">
        <f t="shared" si="66"/>
        <v>214.32405414063564</v>
      </c>
      <c r="CX56" s="7">
        <f t="shared" si="66"/>
        <v>213.27668823409303</v>
      </c>
      <c r="CY56" s="7">
        <f t="shared" si="66"/>
        <v>212.23357967937039</v>
      </c>
      <c r="CZ56" s="7">
        <f t="shared" si="66"/>
        <v>212.24870357412283</v>
      </c>
      <c r="DA56" s="7">
        <f t="shared" si="66"/>
        <v>212.38681064404165</v>
      </c>
      <c r="DB56" s="7">
        <f t="shared" si="66"/>
        <v>216.10717827350069</v>
      </c>
      <c r="DC56" s="7">
        <f t="shared" si="66"/>
        <v>222.12320884264847</v>
      </c>
      <c r="DD56" s="7">
        <f t="shared" si="66"/>
        <v>230.50478583782404</v>
      </c>
      <c r="DE56" s="7">
        <f t="shared" si="66"/>
        <v>239.01536250102691</v>
      </c>
      <c r="DF56" s="7">
        <f t="shared" si="66"/>
        <v>247.6274789229941</v>
      </c>
      <c r="DG56" s="7">
        <f t="shared" si="66"/>
        <v>256.28454606564077</v>
      </c>
      <c r="DH56" s="7">
        <f t="shared" ref="DH56" si="67">DH18+DH19</f>
        <v>264.97810903126936</v>
      </c>
    </row>
    <row r="57" spans="1:120">
      <c r="A57" s="124">
        <v>3</v>
      </c>
      <c r="B57" s="124">
        <v>600</v>
      </c>
      <c r="C57" s="124"/>
      <c r="D57" s="124"/>
      <c r="F57" s="125"/>
      <c r="G57" s="125"/>
      <c r="H57" s="125"/>
      <c r="I57" s="125"/>
      <c r="J57" s="125"/>
      <c r="K57" s="125"/>
      <c r="L57" s="125"/>
      <c r="M57" s="125"/>
      <c r="N57" s="7">
        <f t="shared" ref="N57:T57" si="68">N20+N21</f>
        <v>9.1137149337341157</v>
      </c>
      <c r="O57" s="7">
        <f t="shared" si="68"/>
        <v>9.1137149337341157</v>
      </c>
      <c r="P57" s="7">
        <f t="shared" si="68"/>
        <v>9.1137149337341157</v>
      </c>
      <c r="Q57" s="7">
        <f t="shared" si="68"/>
        <v>9.1137149337341157</v>
      </c>
      <c r="R57" s="7">
        <f t="shared" si="68"/>
        <v>9.1137149337341157</v>
      </c>
      <c r="S57" s="7">
        <f t="shared" si="68"/>
        <v>9.1137149337341157</v>
      </c>
      <c r="T57" s="7">
        <f t="shared" si="68"/>
        <v>9.1137149337341157</v>
      </c>
      <c r="U57" s="7">
        <f t="shared" ref="U57:AN57" si="69">U20+U21</f>
        <v>9.1137149337341157</v>
      </c>
      <c r="V57" s="7">
        <f t="shared" si="69"/>
        <v>9.1137149337341157</v>
      </c>
      <c r="W57" s="7">
        <f t="shared" si="69"/>
        <v>9.1137149337341157</v>
      </c>
      <c r="X57" s="7">
        <f t="shared" si="69"/>
        <v>8.8977604898306133</v>
      </c>
      <c r="Y57" s="7">
        <f t="shared" si="69"/>
        <v>8.6818060459271109</v>
      </c>
      <c r="Z57" s="7">
        <f t="shared" si="69"/>
        <v>8.4658516020236085</v>
      </c>
      <c r="AA57" s="7">
        <f t="shared" si="69"/>
        <v>8.4658516020236085</v>
      </c>
      <c r="AB57" s="7">
        <f t="shared" si="69"/>
        <v>8.4658516020236085</v>
      </c>
      <c r="AC57" s="7">
        <f t="shared" si="69"/>
        <v>8.4658516020236085</v>
      </c>
      <c r="AD57" s="7">
        <f t="shared" si="69"/>
        <v>8.4658516020236085</v>
      </c>
      <c r="AE57" s="7">
        <f t="shared" si="69"/>
        <v>8.4658516020236085</v>
      </c>
      <c r="AF57" s="7">
        <f t="shared" si="69"/>
        <v>8.4658516020236085</v>
      </c>
      <c r="AG57" s="7">
        <f t="shared" si="69"/>
        <v>8.4658516020236085</v>
      </c>
      <c r="AH57" s="7">
        <f t="shared" si="69"/>
        <v>8.2561677346824069</v>
      </c>
      <c r="AI57" s="7">
        <f t="shared" si="69"/>
        <v>8.0464838673412018</v>
      </c>
      <c r="AJ57" s="7">
        <f t="shared" si="69"/>
        <v>7.8368000000000002</v>
      </c>
      <c r="AK57" s="7">
        <f t="shared" si="69"/>
        <v>7.8368000000000002</v>
      </c>
      <c r="AL57" s="7">
        <f t="shared" si="69"/>
        <v>7.8368000000000002</v>
      </c>
      <c r="AM57" s="7">
        <f t="shared" si="69"/>
        <v>7.8368000000000002</v>
      </c>
      <c r="AN57" s="7">
        <f t="shared" si="69"/>
        <v>7.8368000000000002</v>
      </c>
      <c r="AX57" s="7">
        <f>AX20+AX21</f>
        <v>5.2557687863406146</v>
      </c>
      <c r="AY57" s="7">
        <f t="shared" ref="AY57:BW57" si="70">AY20+AY21</f>
        <v>5.7333642291911735</v>
      </c>
      <c r="AZ57" s="7">
        <f t="shared" si="70"/>
        <v>6.0495267495147207</v>
      </c>
      <c r="BA57" s="7">
        <f t="shared" si="70"/>
        <v>5.9479823008677402</v>
      </c>
      <c r="BB57" s="7">
        <f t="shared" si="70"/>
        <v>6.0885151029864337</v>
      </c>
      <c r="BC57" s="7">
        <f t="shared" si="70"/>
        <v>6.0094958962825444</v>
      </c>
      <c r="BD57" s="7">
        <f t="shared" si="70"/>
        <v>5.9420934353873882</v>
      </c>
      <c r="BE57" s="7">
        <f t="shared" si="70"/>
        <v>5.4659605187272824</v>
      </c>
      <c r="BF57" s="7">
        <f t="shared" si="70"/>
        <v>5.4335317299294381</v>
      </c>
      <c r="BG57" s="7">
        <f t="shared" si="70"/>
        <v>5.6983945340080844</v>
      </c>
      <c r="BH57" s="7">
        <f>BH20+BH21</f>
        <v>4.430240588447135</v>
      </c>
      <c r="BI57" s="7">
        <f t="shared" si="70"/>
        <v>4.4742634848648404</v>
      </c>
      <c r="BJ57" s="7">
        <f t="shared" si="70"/>
        <v>4.5872449265533479</v>
      </c>
      <c r="BK57" s="7">
        <f t="shared" si="70"/>
        <v>4.8655806094580685</v>
      </c>
      <c r="BL57" s="7">
        <f t="shared" si="70"/>
        <v>6.5675864571749081</v>
      </c>
      <c r="BM57" s="7">
        <f t="shared" si="70"/>
        <v>7.1205085245009663</v>
      </c>
      <c r="BN57" s="7">
        <f t="shared" si="70"/>
        <v>7.1537024744706006</v>
      </c>
      <c r="BO57" s="7">
        <f t="shared" si="70"/>
        <v>5.8043200434743296</v>
      </c>
      <c r="BP57" s="7">
        <f t="shared" si="70"/>
        <v>5.5130940562623625</v>
      </c>
      <c r="BQ57" s="7">
        <f t="shared" si="70"/>
        <v>5.687787109104848</v>
      </c>
      <c r="BR57" s="7">
        <f t="shared" si="70"/>
        <v>6.3442462286217438</v>
      </c>
      <c r="BS57" s="7">
        <f t="shared" si="70"/>
        <v>6.8530408502291547</v>
      </c>
      <c r="BT57" s="7">
        <f t="shared" si="70"/>
        <v>7.1894773744648202</v>
      </c>
      <c r="BU57" s="7">
        <f t="shared" si="70"/>
        <v>7.0016521704715249</v>
      </c>
      <c r="BV57" s="7">
        <f t="shared" si="70"/>
        <v>7.0417365995050751</v>
      </c>
      <c r="BW57" s="7">
        <f t="shared" si="70"/>
        <v>7.2354291149438597</v>
      </c>
      <c r="BX57" s="7">
        <f t="shared" ref="BX57" si="71">BX20+BX21</f>
        <v>7.2134443450211156</v>
      </c>
      <c r="CH57" s="7">
        <f>CH20+CH21</f>
        <v>256.65703305538796</v>
      </c>
      <c r="CI57" s="7">
        <f t="shared" ref="CI57:DG57" si="72">CI20+CI21</f>
        <v>260.51497920278149</v>
      </c>
      <c r="CJ57" s="7">
        <f t="shared" si="72"/>
        <v>263.89532990732442</v>
      </c>
      <c r="CK57" s="7">
        <f t="shared" si="72"/>
        <v>266.95951809154383</v>
      </c>
      <c r="CL57" s="7">
        <f t="shared" si="72"/>
        <v>270.12525072441019</v>
      </c>
      <c r="CM57" s="7">
        <f t="shared" si="72"/>
        <v>273.15045055515787</v>
      </c>
      <c r="CN57" s="7">
        <f t="shared" si="72"/>
        <v>276.25466959260945</v>
      </c>
      <c r="CO57" s="7">
        <f t="shared" si="72"/>
        <v>279.42629109095617</v>
      </c>
      <c r="CP57" s="7">
        <f t="shared" si="72"/>
        <v>283.074045505963</v>
      </c>
      <c r="CQ57" s="7">
        <f t="shared" si="72"/>
        <v>286.75422870976769</v>
      </c>
      <c r="CR57" s="7">
        <f t="shared" si="72"/>
        <v>290.16954910949369</v>
      </c>
      <c r="CS57" s="7">
        <f t="shared" si="72"/>
        <v>294.63706901087721</v>
      </c>
      <c r="CT57" s="7">
        <f t="shared" si="72"/>
        <v>298.84461157193948</v>
      </c>
      <c r="CU57" s="7">
        <f t="shared" si="72"/>
        <v>302.7232182474097</v>
      </c>
      <c r="CV57" s="7">
        <f t="shared" si="72"/>
        <v>306.32348923997529</v>
      </c>
      <c r="CW57" s="7">
        <f t="shared" si="72"/>
        <v>308.22175438482401</v>
      </c>
      <c r="CX57" s="7">
        <f t="shared" si="72"/>
        <v>309.56709746234662</v>
      </c>
      <c r="CY57" s="7">
        <f t="shared" si="72"/>
        <v>310.87924658989971</v>
      </c>
      <c r="CZ57" s="7">
        <f t="shared" si="72"/>
        <v>313.54077814844896</v>
      </c>
      <c r="DA57" s="7">
        <f t="shared" si="72"/>
        <v>316.49353569421021</v>
      </c>
      <c r="DB57" s="7">
        <f t="shared" si="72"/>
        <v>318.40545720027086</v>
      </c>
      <c r="DC57" s="7">
        <f t="shared" si="72"/>
        <v>319.59890021738289</v>
      </c>
      <c r="DD57" s="7">
        <f t="shared" si="72"/>
        <v>320.24622284291809</v>
      </c>
      <c r="DE57" s="7">
        <f t="shared" si="72"/>
        <v>321.08137067244661</v>
      </c>
      <c r="DF57" s="7">
        <f t="shared" si="72"/>
        <v>321.87643407294149</v>
      </c>
      <c r="DG57" s="7">
        <f t="shared" si="72"/>
        <v>322.47780495799765</v>
      </c>
      <c r="DH57" s="7">
        <f t="shared" ref="DH57" si="73">DH20+DH21</f>
        <v>323.10116061297651</v>
      </c>
    </row>
    <row r="58" spans="1:120">
      <c r="A58" s="124">
        <v>3</v>
      </c>
      <c r="B58" s="124">
        <v>1200</v>
      </c>
      <c r="C58" s="124"/>
      <c r="D58" s="124"/>
      <c r="F58" s="125"/>
      <c r="G58" s="125"/>
      <c r="H58" s="125"/>
      <c r="I58" s="125"/>
      <c r="J58" s="125"/>
      <c r="K58" s="125"/>
      <c r="L58" s="125"/>
      <c r="M58" s="125"/>
      <c r="N58" s="7">
        <f t="shared" ref="N58:T58" si="74">N22+N23</f>
        <v>8.2902856446664792</v>
      </c>
      <c r="O58" s="7">
        <f t="shared" si="74"/>
        <v>8.2902856446664792</v>
      </c>
      <c r="P58" s="7">
        <f t="shared" si="74"/>
        <v>8.2902856446664792</v>
      </c>
      <c r="Q58" s="7">
        <f t="shared" si="74"/>
        <v>8.2902856446664792</v>
      </c>
      <c r="R58" s="7">
        <f t="shared" si="74"/>
        <v>8.2902856446664792</v>
      </c>
      <c r="S58" s="7">
        <f t="shared" si="74"/>
        <v>8.2902856446664792</v>
      </c>
      <c r="T58" s="7">
        <f t="shared" si="74"/>
        <v>8.2902856446664792</v>
      </c>
      <c r="U58" s="7">
        <f t="shared" ref="U58:AN58" si="75">U22+U23</f>
        <v>8.2902856446664792</v>
      </c>
      <c r="V58" s="7">
        <f t="shared" si="75"/>
        <v>8.2902856446664792</v>
      </c>
      <c r="W58" s="7">
        <f t="shared" si="75"/>
        <v>8.2902856446664792</v>
      </c>
      <c r="X58" s="7">
        <f t="shared" si="75"/>
        <v>8.296810543720742</v>
      </c>
      <c r="Y58" s="7">
        <f t="shared" si="75"/>
        <v>8.3033354427750048</v>
      </c>
      <c r="Z58" s="7">
        <f t="shared" si="75"/>
        <v>8.3098603418292694</v>
      </c>
      <c r="AA58" s="7">
        <f t="shared" si="75"/>
        <v>8.3098603418292694</v>
      </c>
      <c r="AB58" s="7">
        <f t="shared" si="75"/>
        <v>8.3098603418292694</v>
      </c>
      <c r="AC58" s="7">
        <f t="shared" si="75"/>
        <v>8.3098603418292694</v>
      </c>
      <c r="AD58" s="7">
        <f t="shared" si="75"/>
        <v>8.3098603418292694</v>
      </c>
      <c r="AE58" s="7">
        <f t="shared" si="75"/>
        <v>8.3098603418292694</v>
      </c>
      <c r="AF58" s="7">
        <f t="shared" si="75"/>
        <v>8.3098603418292694</v>
      </c>
      <c r="AG58" s="7">
        <f t="shared" si="75"/>
        <v>8.3098603418292694</v>
      </c>
      <c r="AH58" s="7">
        <f t="shared" si="75"/>
        <v>8.152173561219513</v>
      </c>
      <c r="AI58" s="7">
        <f t="shared" si="75"/>
        <v>7.9944867806097566</v>
      </c>
      <c r="AJ58" s="7">
        <f t="shared" si="75"/>
        <v>7.8368000000000002</v>
      </c>
      <c r="AK58" s="7">
        <f t="shared" si="75"/>
        <v>7.8368000000000002</v>
      </c>
      <c r="AL58" s="7">
        <f t="shared" si="75"/>
        <v>7.8368000000000002</v>
      </c>
      <c r="AM58" s="7">
        <f t="shared" si="75"/>
        <v>7.8368000000000002</v>
      </c>
      <c r="AN58" s="7">
        <f t="shared" si="75"/>
        <v>7.8368000000000002</v>
      </c>
      <c r="AX58" s="7">
        <f>AX22+AX23</f>
        <v>4.7340812335895173</v>
      </c>
      <c r="AY58" s="7">
        <f t="shared" ref="AY58:BW58" si="76">AY22+AY23</f>
        <v>5.325016328398342</v>
      </c>
      <c r="AZ58" s="7">
        <f t="shared" si="76"/>
        <v>5.7152391030327072</v>
      </c>
      <c r="BA58" s="7">
        <f t="shared" si="76"/>
        <v>5.6641005670777105</v>
      </c>
      <c r="BB58" s="7">
        <f t="shared" si="76"/>
        <v>6.1128795658363693</v>
      </c>
      <c r="BC58" s="7">
        <f t="shared" si="76"/>
        <v>6.1001063871494807</v>
      </c>
      <c r="BD58" s="7">
        <f t="shared" si="76"/>
        <v>6.070234790522461</v>
      </c>
      <c r="BE58" s="7">
        <f t="shared" si="76"/>
        <v>5.1406069325553254</v>
      </c>
      <c r="BF58" s="7">
        <f t="shared" si="76"/>
        <v>5.0220235445908417</v>
      </c>
      <c r="BG58" s="7">
        <f t="shared" si="76"/>
        <v>5.1704664951858188</v>
      </c>
      <c r="BH58" s="7">
        <f t="shared" si="76"/>
        <v>5.806728781001504</v>
      </c>
      <c r="BI58" s="7">
        <f t="shared" si="76"/>
        <v>5.7573912819234447</v>
      </c>
      <c r="BJ58" s="7">
        <f t="shared" si="76"/>
        <v>5.9136970712310735</v>
      </c>
      <c r="BK58" s="7">
        <f t="shared" si="76"/>
        <v>6.3193612032232434</v>
      </c>
      <c r="BL58" s="7">
        <f t="shared" si="76"/>
        <v>9.4355154557111494</v>
      </c>
      <c r="BM58" s="7">
        <f t="shared" si="76"/>
        <v>10.659614728209476</v>
      </c>
      <c r="BN58" s="7">
        <f t="shared" si="76"/>
        <v>11.047366208261417</v>
      </c>
      <c r="BO58" s="7">
        <f t="shared" si="76"/>
        <v>8.771993278449127</v>
      </c>
      <c r="BP58" s="7">
        <f t="shared" si="76"/>
        <v>8.0986256262831802</v>
      </c>
      <c r="BQ58" s="7">
        <f t="shared" si="76"/>
        <v>8.0967030638593318</v>
      </c>
      <c r="BR58" s="7">
        <f t="shared" si="76"/>
        <v>6.0518070879863668</v>
      </c>
      <c r="BS58" s="7">
        <f t="shared" si="76"/>
        <v>6.2211165888494548</v>
      </c>
      <c r="BT58" s="7">
        <f t="shared" si="76"/>
        <v>6.3208520272559188</v>
      </c>
      <c r="BU58" s="7">
        <f t="shared" si="76"/>
        <v>5.9507202030337378</v>
      </c>
      <c r="BV58" s="7">
        <f t="shared" si="76"/>
        <v>5.75732040613706</v>
      </c>
      <c r="BW58" s="7">
        <f t="shared" si="76"/>
        <v>5.7613002168517262</v>
      </c>
      <c r="BX58" s="7">
        <f t="shared" ref="BX58" si="77">BX22+BX23</f>
        <v>5.6835196378082298</v>
      </c>
      <c r="CH58" s="7">
        <f>CH22+CH23</f>
        <v>283.13919828684527</v>
      </c>
      <c r="CI58" s="7">
        <f t="shared" ref="CI58:DG58" si="78">CI22+CI23</f>
        <v>286.69540269792219</v>
      </c>
      <c r="CJ58" s="7">
        <f t="shared" si="78"/>
        <v>289.66067201419037</v>
      </c>
      <c r="CK58" s="7">
        <f t="shared" si="78"/>
        <v>292.23571855582412</v>
      </c>
      <c r="CL58" s="7">
        <f t="shared" si="78"/>
        <v>294.86190363341291</v>
      </c>
      <c r="CM58" s="7">
        <f t="shared" si="78"/>
        <v>297.03930971224304</v>
      </c>
      <c r="CN58" s="7">
        <f t="shared" si="78"/>
        <v>299.22948896976004</v>
      </c>
      <c r="CO58" s="7">
        <f t="shared" si="78"/>
        <v>301.44953982390405</v>
      </c>
      <c r="CP58" s="7">
        <f t="shared" si="78"/>
        <v>304.5992185360152</v>
      </c>
      <c r="CQ58" s="7">
        <f t="shared" si="78"/>
        <v>307.86748063609082</v>
      </c>
      <c r="CR58" s="7">
        <f t="shared" si="78"/>
        <v>310.98729978557151</v>
      </c>
      <c r="CS58" s="7">
        <f t="shared" si="78"/>
        <v>313.47738154829074</v>
      </c>
      <c r="CT58" s="7">
        <f t="shared" si="78"/>
        <v>316.02332570914228</v>
      </c>
      <c r="CU58" s="7">
        <f t="shared" si="78"/>
        <v>318.41948897974044</v>
      </c>
      <c r="CV58" s="7">
        <f t="shared" si="78"/>
        <v>320.40998811834652</v>
      </c>
      <c r="CW58" s="7">
        <f t="shared" si="78"/>
        <v>319.28433300446466</v>
      </c>
      <c r="CX58" s="7">
        <f t="shared" si="78"/>
        <v>316.9345786180844</v>
      </c>
      <c r="CY58" s="7">
        <f t="shared" si="78"/>
        <v>314.19707275165223</v>
      </c>
      <c r="CZ58" s="7">
        <f t="shared" si="78"/>
        <v>313.73493981503236</v>
      </c>
      <c r="DA58" s="7">
        <f t="shared" si="78"/>
        <v>313.94617453057845</v>
      </c>
      <c r="DB58" s="7">
        <f>DB22+DB23</f>
        <v>316.04654100381163</v>
      </c>
      <c r="DC58" s="7">
        <f t="shared" si="78"/>
        <v>317.81991119557188</v>
      </c>
      <c r="DD58" s="7">
        <f t="shared" si="78"/>
        <v>319.33585916831601</v>
      </c>
      <c r="DE58" s="7">
        <f t="shared" si="78"/>
        <v>321.22193896528222</v>
      </c>
      <c r="DF58" s="7">
        <f t="shared" si="78"/>
        <v>323.30141855914519</v>
      </c>
      <c r="DG58" s="7">
        <f t="shared" si="78"/>
        <v>325.37691834229344</v>
      </c>
      <c r="DH58" s="7">
        <f t="shared" ref="DH58" si="79">DH22+DH23</f>
        <v>327.5301987044852</v>
      </c>
    </row>
    <row r="59" spans="1:120">
      <c r="A59" s="124">
        <v>3</v>
      </c>
      <c r="B59" s="124">
        <v>1800</v>
      </c>
      <c r="C59" s="124"/>
      <c r="D59" s="124"/>
      <c r="F59" s="125"/>
      <c r="G59" s="125"/>
      <c r="H59" s="125"/>
      <c r="I59" s="125"/>
      <c r="J59" s="125"/>
      <c r="K59" s="125"/>
      <c r="L59" s="125"/>
      <c r="M59" s="125"/>
      <c r="N59" s="7">
        <f t="shared" ref="N59:T59" si="80">N24+N25</f>
        <v>4.9594257841924794</v>
      </c>
      <c r="O59" s="7">
        <f t="shared" si="80"/>
        <v>4.9594257841924794</v>
      </c>
      <c r="P59" s="7">
        <f t="shared" si="80"/>
        <v>4.9594257841924794</v>
      </c>
      <c r="Q59" s="7">
        <f t="shared" si="80"/>
        <v>4.9594257841924794</v>
      </c>
      <c r="R59" s="7">
        <f t="shared" si="80"/>
        <v>4.9594257841924794</v>
      </c>
      <c r="S59" s="7">
        <f t="shared" si="80"/>
        <v>4.9594257841924794</v>
      </c>
      <c r="T59" s="7">
        <f t="shared" si="80"/>
        <v>4.9594257841924794</v>
      </c>
      <c r="U59" s="7">
        <f t="shared" ref="U59:AN59" si="81">U24+U25</f>
        <v>4.9594257841924794</v>
      </c>
      <c r="V59" s="7">
        <f t="shared" si="81"/>
        <v>4.9594257841924794</v>
      </c>
      <c r="W59" s="7">
        <f t="shared" si="81"/>
        <v>4.9594257841924794</v>
      </c>
      <c r="X59" s="7">
        <f t="shared" si="81"/>
        <v>4.972462934142504</v>
      </c>
      <c r="Y59" s="7">
        <f t="shared" si="81"/>
        <v>4.9855000840925285</v>
      </c>
      <c r="Z59" s="7">
        <f t="shared" si="81"/>
        <v>4.9985372340425531</v>
      </c>
      <c r="AA59" s="7">
        <f t="shared" si="81"/>
        <v>4.9985372340425531</v>
      </c>
      <c r="AB59" s="7">
        <f t="shared" si="81"/>
        <v>4.9985372340425531</v>
      </c>
      <c r="AC59" s="7">
        <f t="shared" si="81"/>
        <v>4.9985372340425531</v>
      </c>
      <c r="AD59" s="7">
        <f t="shared" si="81"/>
        <v>4.9985372340425531</v>
      </c>
      <c r="AE59" s="7">
        <f t="shared" si="81"/>
        <v>4.9985372340425531</v>
      </c>
      <c r="AF59" s="7">
        <f t="shared" si="81"/>
        <v>4.9985372340425531</v>
      </c>
      <c r="AG59" s="7">
        <f t="shared" si="81"/>
        <v>4.9985372340425531</v>
      </c>
      <c r="AH59" s="7">
        <f t="shared" si="81"/>
        <v>5.2538248226950355</v>
      </c>
      <c r="AI59" s="7">
        <f t="shared" si="81"/>
        <v>5.5091124113475178</v>
      </c>
      <c r="AJ59" s="7">
        <f t="shared" si="81"/>
        <v>5.7644000000000002</v>
      </c>
      <c r="AK59" s="7">
        <f t="shared" si="81"/>
        <v>5.7644000000000002</v>
      </c>
      <c r="AL59" s="7">
        <f t="shared" si="81"/>
        <v>5.7644000000000002</v>
      </c>
      <c r="AM59" s="7">
        <f t="shared" si="81"/>
        <v>5.7644000000000002</v>
      </c>
      <c r="AN59" s="7">
        <f t="shared" si="81"/>
        <v>5.7644000000000002</v>
      </c>
      <c r="AX59" s="7">
        <f>AX24+AX25</f>
        <v>3.0741118531298386</v>
      </c>
      <c r="AY59" s="7">
        <f t="shared" ref="AY59:BW59" si="82">AY24+AY25</f>
        <v>3.5196038310317324</v>
      </c>
      <c r="AZ59" s="7">
        <f t="shared" si="82"/>
        <v>3.8135124294588274</v>
      </c>
      <c r="BA59" s="7">
        <f t="shared" si="82"/>
        <v>3.7958000263446898</v>
      </c>
      <c r="BB59" s="7">
        <f t="shared" si="82"/>
        <v>4.2110160877360903</v>
      </c>
      <c r="BC59" s="7">
        <f t="shared" si="82"/>
        <v>4.2251618987716801</v>
      </c>
      <c r="BD59" s="7">
        <f t="shared" si="82"/>
        <v>4.2176144713006556</v>
      </c>
      <c r="BE59" s="7">
        <f t="shared" si="82"/>
        <v>3.4215468074781366</v>
      </c>
      <c r="BF59" s="7">
        <f t="shared" si="82"/>
        <v>3.3102035786884101</v>
      </c>
      <c r="BG59" s="7">
        <f t="shared" si="82"/>
        <v>3.3719654290117553</v>
      </c>
      <c r="BH59" s="7">
        <f t="shared" si="82"/>
        <v>3.2570405275705578</v>
      </c>
      <c r="BI59" s="7">
        <f t="shared" si="82"/>
        <v>3.1824940262412418</v>
      </c>
      <c r="BJ59" s="7">
        <f t="shared" si="82"/>
        <v>3.2737670782975763</v>
      </c>
      <c r="BK59" s="7">
        <f t="shared" si="82"/>
        <v>3.5191952242109186</v>
      </c>
      <c r="BL59" s="7">
        <f t="shared" si="82"/>
        <v>5.6547619569771825</v>
      </c>
      <c r="BM59" s="7">
        <f t="shared" si="82"/>
        <v>6.5600514038783553</v>
      </c>
      <c r="BN59" s="7">
        <f t="shared" si="82"/>
        <v>6.9282906329046394</v>
      </c>
      <c r="BO59" s="7">
        <f t="shared" si="82"/>
        <v>5.4301144350867379</v>
      </c>
      <c r="BP59" s="7">
        <f t="shared" si="82"/>
        <v>4.9246990075384165</v>
      </c>
      <c r="BQ59" s="7">
        <f t="shared" si="82"/>
        <v>4.8225112392092608</v>
      </c>
      <c r="BR59" s="7">
        <f t="shared" si="82"/>
        <v>4.0319638772944444</v>
      </c>
      <c r="BS59" s="7">
        <f t="shared" si="82"/>
        <v>4.083673916575683</v>
      </c>
      <c r="BT59" s="7">
        <f t="shared" si="82"/>
        <v>4.1073638301315913</v>
      </c>
      <c r="BU59" s="7">
        <f t="shared" si="82"/>
        <v>3.8238521229178839</v>
      </c>
      <c r="BV59" s="7">
        <f t="shared" si="82"/>
        <v>3.6502244330942761</v>
      </c>
      <c r="BW59" s="7">
        <f t="shared" si="82"/>
        <v>3.6179292155602143</v>
      </c>
      <c r="BX59" s="7">
        <f t="shared" ref="BX59" si="83">BX24+BX25</f>
        <v>3.5551270151166037</v>
      </c>
      <c r="CH59" s="7">
        <f>CH24+CH25</f>
        <v>232.99674846251875</v>
      </c>
      <c r="CI59" s="7">
        <f t="shared" ref="CI59:DG59" si="84">CI24+CI25</f>
        <v>234.88206239358138</v>
      </c>
      <c r="CJ59" s="7">
        <f t="shared" si="84"/>
        <v>236.32188434674214</v>
      </c>
      <c r="CK59" s="7">
        <f t="shared" si="84"/>
        <v>237.4677977014758</v>
      </c>
      <c r="CL59" s="7">
        <f t="shared" si="84"/>
        <v>238.6314234593236</v>
      </c>
      <c r="CM59" s="7">
        <f t="shared" si="84"/>
        <v>239.37983315578001</v>
      </c>
      <c r="CN59" s="7">
        <f t="shared" si="84"/>
        <v>240.11409704120081</v>
      </c>
      <c r="CO59" s="7">
        <f t="shared" si="84"/>
        <v>240.85590835409266</v>
      </c>
      <c r="CP59" s="7">
        <f t="shared" si="84"/>
        <v>242.39378733080702</v>
      </c>
      <c r="CQ59" s="7">
        <f t="shared" si="84"/>
        <v>244.0430095363111</v>
      </c>
      <c r="CR59" s="7">
        <f t="shared" si="84"/>
        <v>245.63046989149183</v>
      </c>
      <c r="CS59" s="7">
        <f t="shared" si="84"/>
        <v>247.34589229806375</v>
      </c>
      <c r="CT59" s="7">
        <f t="shared" si="84"/>
        <v>249.14889835591504</v>
      </c>
      <c r="CU59" s="7">
        <f t="shared" si="84"/>
        <v>250.87366851166001</v>
      </c>
      <c r="CV59" s="7">
        <f t="shared" si="84"/>
        <v>252.35301052149168</v>
      </c>
      <c r="CW59" s="7">
        <f t="shared" si="84"/>
        <v>251.69678579855707</v>
      </c>
      <c r="CX59" s="7">
        <f t="shared" si="84"/>
        <v>250.13527162872128</v>
      </c>
      <c r="CY59" s="7">
        <f t="shared" si="84"/>
        <v>248.20551822985919</v>
      </c>
      <c r="CZ59" s="7">
        <f t="shared" si="84"/>
        <v>247.77394102881502</v>
      </c>
      <c r="DA59" s="7">
        <f>DA24+DA25</f>
        <v>247.84777925531915</v>
      </c>
      <c r="DB59" s="7">
        <f t="shared" si="84"/>
        <v>249.06964020071973</v>
      </c>
      <c r="DC59" s="7">
        <f t="shared" si="84"/>
        <v>250.49507869549157</v>
      </c>
      <c r="DD59" s="7">
        <f t="shared" si="84"/>
        <v>252.15211486535998</v>
      </c>
      <c r="DE59" s="7">
        <f t="shared" si="84"/>
        <v>254.09266274244209</v>
      </c>
      <c r="DF59" s="7">
        <f t="shared" si="84"/>
        <v>256.2068383093478</v>
      </c>
      <c r="DG59" s="7">
        <f t="shared" si="84"/>
        <v>258.35330909378757</v>
      </c>
      <c r="DH59" s="7">
        <f t="shared" ref="DH59" si="85">DH24+DH25</f>
        <v>260.56258207867097</v>
      </c>
    </row>
    <row r="60" spans="1:120" s="157" customFormat="1">
      <c r="A60" s="155">
        <v>4</v>
      </c>
      <c r="B60" s="155">
        <v>600</v>
      </c>
      <c r="C60" s="156"/>
      <c r="D60" s="155"/>
      <c r="F60" s="158"/>
      <c r="G60" s="158"/>
      <c r="H60" s="158"/>
      <c r="I60" s="158"/>
      <c r="J60" s="158"/>
      <c r="K60" s="158"/>
      <c r="L60" s="158"/>
      <c r="M60" s="158"/>
      <c r="N60" s="150">
        <f t="shared" ref="N60:U60" si="86">(N26+N27)*($J26+$J27)/($J26+$J27+$J28+$J29)+(N28+N29)*($J28+$J29)/($J26+$J27+$J28+$J29)</f>
        <v>6.4857214836077954</v>
      </c>
      <c r="O60" s="150">
        <f>(O26+O27)*($J26+$J27)/($J26+$J27+$J28+$J29)+(O28+O29)*($J28+$J29)/($J26+$J27+$J28+$J29)</f>
        <v>6.4857214836077954</v>
      </c>
      <c r="P60" s="150">
        <f t="shared" si="86"/>
        <v>6.4857214836077954</v>
      </c>
      <c r="Q60" s="150">
        <f t="shared" si="86"/>
        <v>6.4857214836077954</v>
      </c>
      <c r="R60" s="150">
        <f t="shared" si="86"/>
        <v>6.4857214836077954</v>
      </c>
      <c r="S60" s="150">
        <f t="shared" si="86"/>
        <v>6.4857214836077954</v>
      </c>
      <c r="T60" s="150">
        <f t="shared" si="86"/>
        <v>6.4857214836077954</v>
      </c>
      <c r="U60" s="150">
        <f t="shared" si="86"/>
        <v>6.4857214836077954</v>
      </c>
      <c r="V60" s="150">
        <f>(V26+V27)*($J26+$J27)/($J26+$J27+$J28+$J29)+(V28+V29)*($J28+$J29)/($J26+$J27+$J28+$J29)</f>
        <v>6.4857214836077954</v>
      </c>
      <c r="W60" s="150">
        <f>(W26+W27)*($J26+$J27)/($J26+$J27+$J28+$J29)+(W28+W29)*($J28+$J29)/($J26+$J27+$J28+$J29)</f>
        <v>6.4857214836077954</v>
      </c>
      <c r="X60" s="150">
        <f>(X26+X27)*($K26+$K27)/($K26+$K27+$K28+$K29)+(X28+X29)*($K28+$K29)/($K26+$K27+$K28+$K29)</f>
        <v>6.61759859660744</v>
      </c>
      <c r="Y60" s="150">
        <f>(Y26+Y27)*($K26+$K27)/($K26+$K27+$K28+$K29)+(Y28+Y29)*($K28+$K29)/($K26+$K27+$K28+$K29)</f>
        <v>6.7451641311544703</v>
      </c>
      <c r="Z60" s="150">
        <f t="shared" ref="Z60:AE60" si="87">(Z26+Z27)*($K26+$K27)/($K26+$K27+$K28+$K29)+(Z28+Z29)*($K28+$K29)/($K26+$K27+$K28+$K29)</f>
        <v>6.8727296657014998</v>
      </c>
      <c r="AA60" s="150">
        <f t="shared" si="87"/>
        <v>6.8727296657014998</v>
      </c>
      <c r="AB60" s="150">
        <f t="shared" si="87"/>
        <v>6.8727296657014998</v>
      </c>
      <c r="AC60" s="150">
        <f t="shared" si="87"/>
        <v>6.8727296657014998</v>
      </c>
      <c r="AD60" s="150">
        <f t="shared" si="87"/>
        <v>6.8727296657014998</v>
      </c>
      <c r="AE60" s="150">
        <f t="shared" si="87"/>
        <v>6.8727296657014998</v>
      </c>
      <c r="AF60" s="150">
        <f>(AF26+AF27)*($K26+$K27)/($K26+$K27+$K28+$K29)+(AF28+AF29)*($K28+$K29)/($K26+$K27+$K28+$K29)</f>
        <v>6.8727296657014998</v>
      </c>
      <c r="AG60" s="150">
        <f>(AG26+AG27)*($K26+$K27)/($K26+$K27+$K28+$K29)+(AG28+AG29)*($K28+$K29)/($K26+$K27+$K28+$K29)</f>
        <v>6.8727296657014998</v>
      </c>
      <c r="AH60" s="150">
        <f>(AH26+AH27)*($L26+$L27)/($L26+$L27+$L28+$L29)+(AH28+AH29)*($L28+$L29)/($L26+$L27+$L28+$L29)</f>
        <v>6.3002553182233818</v>
      </c>
      <c r="AI60" s="150">
        <f t="shared" ref="AI60:AN60" si="88">(AI26+AI27)*($L26+$L27)/($L26+$L27+$L28+$L29)+(AI28+AI29)*($L28+$L29)/($L26+$L27+$L28+$L29)</f>
        <v>5.7177311791116914</v>
      </c>
      <c r="AJ60" s="150">
        <f t="shared" si="88"/>
        <v>5.1352070400000001</v>
      </c>
      <c r="AK60" s="150">
        <f t="shared" si="88"/>
        <v>5.1352070400000001</v>
      </c>
      <c r="AL60" s="150">
        <f t="shared" si="88"/>
        <v>5.1352070400000001</v>
      </c>
      <c r="AM60" s="150">
        <f t="shared" si="88"/>
        <v>5.1352070400000001</v>
      </c>
      <c r="AN60" s="150">
        <f t="shared" si="88"/>
        <v>5.1352070400000001</v>
      </c>
      <c r="AX60" s="150">
        <f t="shared" ref="AX60:BC60" si="89">(AX26+AX27)*(($J26+$J27)/($J26+$J27+$J28+$J29))+(AX28+AX29)*(($J28+$J29)/($J26+$J27+$J28+$J29))</f>
        <v>5.1344693131052601</v>
      </c>
      <c r="AY60" s="150">
        <f t="shared" si="89"/>
        <v>5.2890722441556335</v>
      </c>
      <c r="AZ60" s="150">
        <f t="shared" si="89"/>
        <v>5.0690100575119903</v>
      </c>
      <c r="BA60" s="150">
        <f t="shared" si="89"/>
        <v>5.0483535516406803</v>
      </c>
      <c r="BB60" s="150">
        <f t="shared" si="89"/>
        <v>5.4216780969021849</v>
      </c>
      <c r="BC60" s="150">
        <f t="shared" si="89"/>
        <v>5.7871977606701019</v>
      </c>
      <c r="BD60" s="150">
        <f t="shared" ref="BD60:BE60" si="90">(BD26+BD27)*(($J26+$J27)/($J26+$J27+$J28+$J29))+(BD28+BD29)*(($J28+$J29)/($J26+$J27+$J28+$J29))</f>
        <v>6.0103715457759321</v>
      </c>
      <c r="BE60" s="150">
        <f t="shared" si="90"/>
        <v>5.587019695100274</v>
      </c>
      <c r="BF60" s="150">
        <f>(BF26+BF27)*(($J26+$J27)/($J26+$J27+$J28+$J29))+(BF28+BF29)*(($J28+$J29)/($J26+$J27+$J28+$J29))</f>
        <v>5.3165881692419461</v>
      </c>
      <c r="BG60" s="150">
        <f>(BG26+BG27)*(($J26+$J27)/($J26+$J27+$J28+$J29))+(BG28+BG29)*(($J28+$J29)/($J26+$J27+$J28+$J29))</f>
        <v>4.9477970519210812</v>
      </c>
      <c r="BH60" s="150">
        <f>(BH26+BH27)*(($K26+$K27)/($K26+$K27+$K28+$K29))+(BH28+BH29)*(($K28+$K29)/($K26+$K27+$K28+$K29))</f>
        <v>3.2325248292858673</v>
      </c>
      <c r="BI60" s="150">
        <f t="shared" ref="BI60:BP60" si="91">(BI26+BI27)*(($K26+$K27)/($K26+$K27+$K28+$K29))+(BI28+BI29)*(($K28+$K29)/($K26+$K27+$K28+$K29))</f>
        <v>3.0956953559411096</v>
      </c>
      <c r="BJ60" s="150">
        <f t="shared" si="91"/>
        <v>3.694367905789349</v>
      </c>
      <c r="BK60" s="150">
        <f t="shared" si="91"/>
        <v>3.8532996246489297</v>
      </c>
      <c r="BL60" s="150">
        <f t="shared" si="91"/>
        <v>3.6860706060148178</v>
      </c>
      <c r="BM60" s="150">
        <f t="shared" si="91"/>
        <v>3.0665807273556949</v>
      </c>
      <c r="BN60" s="150">
        <f t="shared" si="91"/>
        <v>2.9617388811531353</v>
      </c>
      <c r="BO60" s="150">
        <f t="shared" si="91"/>
        <v>3.1292599718523224</v>
      </c>
      <c r="BP60" s="150">
        <f t="shared" si="91"/>
        <v>3.2186298138382607</v>
      </c>
      <c r="BQ60" s="150">
        <f>(BQ26+BQ27)*(($K26+$K27)/($K26+$K27+$K28+$K29))+(BQ28+BQ29)*(($K28+$K29)/($K26+$K27+$K28+$K29))</f>
        <v>3.2863650559025563</v>
      </c>
      <c r="BR60" s="150">
        <f>(BR26+BR27)*(($L26+$L27)/($L26+$L27+$L28+$L29))+(BR28+BR29)*(($L28+$L29)/($L26+$L27+$L28+$L29))</f>
        <v>4.8957380285388368</v>
      </c>
      <c r="BS60" s="150">
        <f t="shared" ref="BS60:BX60" si="92">(BS26+BS27)*(($L26+$L27)/($L26+$L27+$L28+$L29))+(BS28+BS29)*(($L28+$L29)/($L26+$L27+$L28+$L29))</f>
        <v>5.2056056772299906</v>
      </c>
      <c r="BT60" s="150">
        <f t="shared" si="92"/>
        <v>5.5259038955980717</v>
      </c>
      <c r="BU60" s="150">
        <f t="shared" si="92"/>
        <v>5.7065900051518916</v>
      </c>
      <c r="BV60" s="150">
        <f t="shared" si="92"/>
        <v>6.0639825065795545</v>
      </c>
      <c r="BW60" s="150">
        <f t="shared" si="92"/>
        <v>6.3774196155018608</v>
      </c>
      <c r="BX60" s="150">
        <f t="shared" si="92"/>
        <v>6.4348602713997956</v>
      </c>
      <c r="CH60" s="150">
        <f t="shared" ref="CH60:CO60" si="93">(CH26+CH27)*(($J26+$J27)/($J26+$J27+$J28+$J29))+(CH28+CH29)*(($J28+$J29)/($J26+$J27+$J28+$J29))</f>
        <v>184.20821037436912</v>
      </c>
      <c r="CI60" s="150">
        <f t="shared" si="93"/>
        <v>185.55946254487168</v>
      </c>
      <c r="CJ60" s="150">
        <f t="shared" si="93"/>
        <v>186.75611178432382</v>
      </c>
      <c r="CK60" s="150">
        <f t="shared" si="93"/>
        <v>188.17282321041961</v>
      </c>
      <c r="CL60" s="150">
        <f t="shared" si="93"/>
        <v>189.61019114238673</v>
      </c>
      <c r="CM60" s="150">
        <f t="shared" si="93"/>
        <v>190.67423452909236</v>
      </c>
      <c r="CN60" s="150">
        <f t="shared" si="93"/>
        <v>191.37275825203005</v>
      </c>
      <c r="CO60" s="150">
        <f t="shared" si="93"/>
        <v>191.84810818986193</v>
      </c>
      <c r="CP60" s="150">
        <f>(CP26+CP27)*(($J26+$J27)/($J26+$J27+$J28+$J29))+(CP28+CP29)*(($J28+$J29)/($J26+$J27+$J28+$J29))</f>
        <v>192.74680997836941</v>
      </c>
      <c r="CQ60" s="150">
        <f>(CQ26+CQ27)*(($J26+$J27)/($J26+$J27+$J28+$J29))+(CQ28+CQ29)*(($J28+$J29)/($J26+$J27+$J28+$J29))</f>
        <v>193.91594329273528</v>
      </c>
      <c r="CR60" s="150">
        <f>(CR26+CR27)*(($K26+$K27)/($K26+$K27+$K28+$K29))+(CR28+CR29)*(($K28+$K29)/($K26+$K27+$K28+$K29))</f>
        <v>195.76098013947319</v>
      </c>
      <c r="CS60" s="150">
        <f t="shared" ref="CS60:CV60" si="94">(CS26+CS27)*(($K26+$K27)/($K26+$K27+$K28+$K29))+(CS28+CS29)*(($K28+$K29)/($K26+$K27+$K28+$K29))</f>
        <v>199.1460539067948</v>
      </c>
      <c r="CT60" s="150">
        <f t="shared" si="94"/>
        <v>202.79552268200814</v>
      </c>
      <c r="CU60" s="150">
        <f t="shared" si="94"/>
        <v>205.97388444192029</v>
      </c>
      <c r="CV60" s="150">
        <f t="shared" si="94"/>
        <v>208.99331448297289</v>
      </c>
      <c r="CW60" s="150">
        <f t="shared" ref="CW60:CZ60" si="95">(CW26+CW27)*(($K26+$K27)/($K26+$K27+$K28+$K29))+(CW28+CW29)*(($K28+$K29)/($K26+$K27+$K28+$K29))</f>
        <v>212.17997354265952</v>
      </c>
      <c r="CX60" s="150">
        <f t="shared" si="95"/>
        <v>215.98612248100534</v>
      </c>
      <c r="CY60" s="150">
        <f t="shared" si="95"/>
        <v>219.89711326555371</v>
      </c>
      <c r="CZ60" s="150">
        <f t="shared" si="95"/>
        <v>223.64058295940288</v>
      </c>
      <c r="DA60" s="150">
        <f t="shared" ref="DA60" si="96">(DA26+DA27)*(($K26+$K27)/($K26+$K27+$K28+$K29))+(DA28+DA29)*(($K28+$K29)/($K26+$K27+$K28+$K29))</f>
        <v>227.29468281126611</v>
      </c>
      <c r="DB60" s="150">
        <f>(DB26+DB27)*(($L26+$L27)/($L26+$L27+$L28+$L29))+(DB28+DB29)*(($L28+$L29)/($L26+$L27+$L28+$L29))</f>
        <v>229.33834997074993</v>
      </c>
      <c r="DC60" s="150">
        <f t="shared" ref="DC60:DG60" si="97">(DC26+DC27)*(($L26+$L27)/($L26+$L27+$L28+$L29))+(DC28+DC29)*(($L28+$L29)/($L26+$L27+$L28+$L29))</f>
        <v>229.85047547263162</v>
      </c>
      <c r="DD60" s="150">
        <f t="shared" si="97"/>
        <v>229.45977861703358</v>
      </c>
      <c r="DE60" s="150">
        <f t="shared" si="97"/>
        <v>228.88839565188167</v>
      </c>
      <c r="DF60" s="150">
        <f t="shared" si="97"/>
        <v>227.95962018530213</v>
      </c>
      <c r="DG60" s="150">
        <f t="shared" si="97"/>
        <v>226.71740760980026</v>
      </c>
      <c r="DH60" s="150">
        <f t="shared" ref="DH60" si="98">(DH26+DH27)*(($L26+$L27)/($L26+$L27+$L28+$L29))+(DH28+DH29)*(($L28+$L29)/($L26+$L27+$L28+$L29))</f>
        <v>225.41775437840045</v>
      </c>
    </row>
    <row r="61" spans="1:120" s="157" customFormat="1">
      <c r="A61" s="155">
        <v>4</v>
      </c>
      <c r="B61" s="155">
        <v>1200</v>
      </c>
      <c r="C61" s="156"/>
      <c r="D61" s="155"/>
      <c r="F61" s="158"/>
      <c r="G61" s="158"/>
      <c r="H61" s="158"/>
      <c r="I61" s="158"/>
      <c r="J61" s="158"/>
      <c r="K61" s="158"/>
      <c r="L61" s="158"/>
      <c r="M61" s="158"/>
      <c r="N61" s="150">
        <f t="shared" ref="N61:V61" si="99">(N30+N31)*($J30+$J31)/($J30+$J31+$J32+$J33)+(N32+N33)*($J32+$J33)/($J30+$J31+$J32+$J33)</f>
        <v>4.98651381576855</v>
      </c>
      <c r="O61" s="150">
        <f t="shared" si="99"/>
        <v>4.98651381576855</v>
      </c>
      <c r="P61" s="150">
        <f t="shared" si="99"/>
        <v>4.98651381576855</v>
      </c>
      <c r="Q61" s="150">
        <f t="shared" si="99"/>
        <v>4.98651381576855</v>
      </c>
      <c r="R61" s="150">
        <f t="shared" si="99"/>
        <v>4.98651381576855</v>
      </c>
      <c r="S61" s="150">
        <f t="shared" si="99"/>
        <v>4.98651381576855</v>
      </c>
      <c r="T61" s="150">
        <f t="shared" si="99"/>
        <v>4.98651381576855</v>
      </c>
      <c r="U61" s="150">
        <f t="shared" si="99"/>
        <v>4.98651381576855</v>
      </c>
      <c r="V61" s="150">
        <f t="shared" si="99"/>
        <v>4.98651381576855</v>
      </c>
      <c r="W61" s="150">
        <f t="shared" ref="W61" si="100">(W30+W31)*($J30+$J31)/($J30+$J31+$J32+$J33)+(W32+W33)*($J32+$J33)/($J30+$J31+$J32+$J33)</f>
        <v>4.98651381576855</v>
      </c>
      <c r="X61" s="150">
        <f t="shared" ref="X61:AE61" si="101">(X30+X31)*($K30+$K31)/($K30+$K31+$K32+$K33)+(X32+X33)*($K32+$K33)/($K30+$K31+$K32+$K33)</f>
        <v>4.9904923054740209</v>
      </c>
      <c r="Y61" s="150">
        <f t="shared" si="101"/>
        <v>4.9982886739552885</v>
      </c>
      <c r="Z61" s="150">
        <f t="shared" si="101"/>
        <v>5.0060850424365562</v>
      </c>
      <c r="AA61" s="150">
        <f t="shared" si="101"/>
        <v>5.0060850424365562</v>
      </c>
      <c r="AB61" s="150">
        <f t="shared" si="101"/>
        <v>5.0060850424365562</v>
      </c>
      <c r="AC61" s="150">
        <f t="shared" si="101"/>
        <v>5.0060850424365562</v>
      </c>
      <c r="AD61" s="150">
        <f t="shared" si="101"/>
        <v>5.0060850424365562</v>
      </c>
      <c r="AE61" s="150">
        <f t="shared" si="101"/>
        <v>5.0060850424365562</v>
      </c>
      <c r="AF61" s="150">
        <f>(AF30+AF31)*($K30+$K31)/($K30+$K31+$K32+$K33)+(AF32+AF33)*($K32+$K33)/($K30+$K31+$K32+$K33)</f>
        <v>5.0060850424365562</v>
      </c>
      <c r="AG61" s="150">
        <f>(AG30+AG31)*($K30+$K31)/($K30+$K31+$K32+$K33)+(AG32+AG33)*($K32+$K33)/($K30+$K31+$K32+$K33)</f>
        <v>5.0060850424365562</v>
      </c>
      <c r="AH61" s="150">
        <f>(AH30+AH31)*($L30+$L31)/($L30+$L31+$L32+$LK33)+(AH32+AH33)*($LK32+$L33)/($L30+$L31+$L32+$L33)</f>
        <v>5.2758133695363014</v>
      </c>
      <c r="AI61" s="150">
        <f t="shared" ref="AI61:AN61" si="102">(AI30+AI31)*($L30+$L31)/($L30+$L31+$L32+$LK33)+(AI32+AI33)*($LK32+$L33)/($L30+$L31+$L32+$L33)</f>
        <v>5.4427715027844208</v>
      </c>
      <c r="AJ61" s="150">
        <f t="shared" si="102"/>
        <v>5.609729636032541</v>
      </c>
      <c r="AK61" s="150">
        <f t="shared" si="102"/>
        <v>5.609729636032541</v>
      </c>
      <c r="AL61" s="150">
        <f t="shared" si="102"/>
        <v>5.609729636032541</v>
      </c>
      <c r="AM61" s="150">
        <f t="shared" si="102"/>
        <v>5.609729636032541</v>
      </c>
      <c r="AN61" s="150">
        <f t="shared" si="102"/>
        <v>5.609729636032541</v>
      </c>
      <c r="AX61" s="150">
        <f t="shared" ref="AX61:BC61" si="103">(AX30+AX31)*(($J30+$J31)/($J30+$J31+$J32+$J33))+(AX32+AX33)*(($J32+$J33)/($J30+$J31+$J32+$J33))</f>
        <v>2.9389865402369271</v>
      </c>
      <c r="AY61" s="150">
        <f t="shared" si="103"/>
        <v>2.910128273544287</v>
      </c>
      <c r="AZ61" s="150">
        <f t="shared" si="103"/>
        <v>2.8239210731217872</v>
      </c>
      <c r="BA61" s="150">
        <f t="shared" si="103"/>
        <v>2.8428494629306411</v>
      </c>
      <c r="BB61" s="150">
        <f t="shared" si="103"/>
        <v>3.6218556643169117</v>
      </c>
      <c r="BC61" s="150">
        <f t="shared" si="103"/>
        <v>4.1476917677282872</v>
      </c>
      <c r="BD61" s="150">
        <f t="shared" ref="BD61:BF61" si="104">(BD30+BD31)*(($J30+$J31)/($J30+$J31+$J32+$J33))+(BD32+BD33)*(($J32+$J33)/($J30+$J31+$J32+$J33))</f>
        <v>4.2859107308644218</v>
      </c>
      <c r="BE61" s="150">
        <f t="shared" si="104"/>
        <v>3.5489920755455069</v>
      </c>
      <c r="BF61" s="150">
        <f t="shared" si="104"/>
        <v>3.1478846354193255</v>
      </c>
      <c r="BG61" s="150">
        <f t="shared" ref="BG61" si="105">(BG30+BG31)*(($J30+$J31)/($J30+$J31+$J32+$J33))+(BG32+BG33)*(($J32+$J33)/($J30+$J31+$J32+$J33))</f>
        <v>2.9301068406531177</v>
      </c>
      <c r="BH61" s="150">
        <f t="shared" ref="BH61:BP61" si="106">(BH30+BH31)*(($K30+$K31)/($K30+$K31+$K32+$K33))+(BH32+BH33)*(($K32+$K33)/($K30+$K31+$K32+$K33))</f>
        <v>3.2141638222969209</v>
      </c>
      <c r="BI61" s="150">
        <f t="shared" si="106"/>
        <v>3.0190750252983287</v>
      </c>
      <c r="BJ61" s="150">
        <f t="shared" si="106"/>
        <v>3.3763640395946179</v>
      </c>
      <c r="BK61" s="150">
        <f t="shared" si="106"/>
        <v>3.5330770652706489</v>
      </c>
      <c r="BL61" s="150">
        <f t="shared" si="106"/>
        <v>3.3283727432968564</v>
      </c>
      <c r="BM61" s="150">
        <f t="shared" si="106"/>
        <v>2.8899597156393684</v>
      </c>
      <c r="BN61" s="150">
        <f t="shared" si="106"/>
        <v>2.7796748982294863</v>
      </c>
      <c r="BO61" s="150">
        <f t="shared" si="106"/>
        <v>2.9968055428945686</v>
      </c>
      <c r="BP61" s="150">
        <f t="shared" si="106"/>
        <v>3.0219406001424423</v>
      </c>
      <c r="BQ61" s="150">
        <f>(BQ30+BQ31)*(($K30+$K31)/($K30+$K31+$K32+$K33))+(BQ32+BQ33)*(($K32+$K33)/($K30+$K31+$K32+$K33))</f>
        <v>3.0440292010502206</v>
      </c>
      <c r="BR61" s="150">
        <f>(BR30+BR31)*(($L30+$L31)/($L30+$L31+$L32+$L33))+(BR32+BR33)*(($L32+$L33)/($L30+$L31+$L32+$L33))</f>
        <v>2.9154004535012441</v>
      </c>
      <c r="BS61" s="150">
        <f t="shared" ref="BS61:BX61" si="107">(BS30+BS31)*(($L30+$L31)/($L30+$L31+$L32+$L33))+(BS32+BS33)*(($L32+$L33)/($L30+$L31+$L32+$L33))</f>
        <v>3.1252780065841077</v>
      </c>
      <c r="BT61" s="150">
        <f t="shared" si="107"/>
        <v>3.3516186247115058</v>
      </c>
      <c r="BU61" s="150">
        <f t="shared" si="107"/>
        <v>3.4980722025575344</v>
      </c>
      <c r="BV61" s="150">
        <f t="shared" si="107"/>
        <v>3.6990225580368836</v>
      </c>
      <c r="BW61" s="150">
        <f t="shared" si="107"/>
        <v>3.8256158528674638</v>
      </c>
      <c r="BX61" s="150">
        <f t="shared" si="107"/>
        <v>3.8358300914025785</v>
      </c>
      <c r="CH61" s="150">
        <f t="shared" ref="CH61:CQ61" si="108">(CH30+CH31)*(($J30+$J31)/($J30+$J31+$J32+$J33))+(CH32+CH33)*(($J32+$J33)/($J30+$J31+$J32+$J33))</f>
        <v>200.40175883401321</v>
      </c>
      <c r="CI61" s="150">
        <f t="shared" si="108"/>
        <v>202.4492861095448</v>
      </c>
      <c r="CJ61" s="150">
        <f t="shared" si="108"/>
        <v>204.52567165176907</v>
      </c>
      <c r="CK61" s="150">
        <f t="shared" si="108"/>
        <v>206.68826439441585</v>
      </c>
      <c r="CL61" s="150">
        <f t="shared" si="108"/>
        <v>208.83192874725378</v>
      </c>
      <c r="CM61" s="150">
        <f t="shared" si="108"/>
        <v>210.19658689870542</v>
      </c>
      <c r="CN61" s="150">
        <f t="shared" si="108"/>
        <v>211.03540894674569</v>
      </c>
      <c r="CO61" s="150">
        <f t="shared" si="108"/>
        <v>211.73601203164981</v>
      </c>
      <c r="CP61" s="150">
        <f t="shared" si="108"/>
        <v>213.17353377187285</v>
      </c>
      <c r="CQ61" s="150">
        <f t="shared" si="108"/>
        <v>215.01216295222207</v>
      </c>
      <c r="CR61" s="150">
        <f t="shared" ref="CR61:CV61" si="109">(CR30+CR31)*(($K30+$K31)/($K30+$K31+$K32+$K33))+(CR32+CR33)*(($K32+$K33)/($K30+$K31+$K32+$K33))</f>
        <v>216.89026430043987</v>
      </c>
      <c r="CS61" s="150">
        <f t="shared" si="109"/>
        <v>218.66659278361698</v>
      </c>
      <c r="CT61" s="150">
        <f t="shared" si="109"/>
        <v>220.64580643227393</v>
      </c>
      <c r="CU61" s="150">
        <f t="shared" si="109"/>
        <v>222.27552743511586</v>
      </c>
      <c r="CV61" s="150">
        <f t="shared" si="109"/>
        <v>223.74853541228177</v>
      </c>
      <c r="CW61" s="150">
        <f t="shared" ref="CW61:CZ61" si="110">(CW30+CW31)*(($K30+$K31)/($K30+$K31+$K32+$K33))+(CW32+CW33)*(($K32+$K33)/($K30+$K31+$K32+$K33))</f>
        <v>225.42624771142147</v>
      </c>
      <c r="CX61" s="150">
        <f t="shared" si="110"/>
        <v>227.54237303821867</v>
      </c>
      <c r="CY61" s="150">
        <f t="shared" si="110"/>
        <v>229.76878318242575</v>
      </c>
      <c r="CZ61" s="150">
        <f t="shared" si="110"/>
        <v>231.7780626819677</v>
      </c>
      <c r="DA61" s="150">
        <f t="shared" ref="DA61" si="111">(DA30+DA31)*(($K30+$K31)/($K30+$K31+$K32+$K33))+(DA32+DA33)*(($K32+$K33)/($K30+$K31+$K32+$K33))</f>
        <v>233.76220712426186</v>
      </c>
      <c r="DB61" s="150">
        <f>(DB30+DB31)*(($L30+$L31)/($L30+$L31+$L32+$L33))+(DB32+DB33)*(($L32+$L33)/($L30+$L31+$L32+$L33))</f>
        <v>238.02755091949734</v>
      </c>
      <c r="DC61" s="150">
        <f t="shared" ref="DC61:DG61" si="112">(DC30+DC31)*(($L30+$L31)/($L30+$L31+$L32+$L33))+(DC32+DC33)*(($L32+$L33)/($L30+$L31+$L32+$L33))</f>
        <v>240.20680310977752</v>
      </c>
      <c r="DD61" s="150">
        <f t="shared" si="112"/>
        <v>242.29150251715163</v>
      </c>
      <c r="DE61" s="150">
        <f t="shared" si="112"/>
        <v>244.22974834667966</v>
      </c>
      <c r="DF61" s="150">
        <f t="shared" si="112"/>
        <v>245.96704382072835</v>
      </c>
      <c r="DG61" s="150">
        <f t="shared" si="112"/>
        <v>247.5777459999465</v>
      </c>
      <c r="DH61" s="150">
        <f t="shared" ref="DH61" si="113">(DH30+DH31)*(($L30+$L31)/($L30+$L31+$L32+$L33))+(DH32+DH33)*(($L32+$L33)/($L30+$L31+$L32+$L33))</f>
        <v>249.17823394062947</v>
      </c>
    </row>
    <row r="62" spans="1:120">
      <c r="A62" s="124">
        <v>4</v>
      </c>
      <c r="B62" s="124">
        <v>1800</v>
      </c>
      <c r="C62" s="124"/>
      <c r="D62" s="124"/>
      <c r="F62" s="125"/>
      <c r="G62" s="125"/>
      <c r="H62" s="125"/>
      <c r="I62" s="125"/>
      <c r="J62" s="125"/>
      <c r="K62" s="125"/>
      <c r="L62" s="125"/>
      <c r="M62" s="125"/>
      <c r="N62" s="7">
        <f t="shared" ref="N62:T62" si="114">N34+N35</f>
        <v>3.6151103513049034</v>
      </c>
      <c r="O62" s="7">
        <f t="shared" si="114"/>
        <v>3.6151103513049034</v>
      </c>
      <c r="P62" s="7">
        <f t="shared" si="114"/>
        <v>3.6151103513049034</v>
      </c>
      <c r="Q62" s="7">
        <f t="shared" si="114"/>
        <v>3.6151103513049034</v>
      </c>
      <c r="R62" s="7">
        <f t="shared" si="114"/>
        <v>3.6151103513049034</v>
      </c>
      <c r="S62" s="7">
        <f t="shared" si="114"/>
        <v>3.6151103513049034</v>
      </c>
      <c r="T62" s="7">
        <f t="shared" si="114"/>
        <v>3.6151103513049034</v>
      </c>
      <c r="U62" s="7">
        <f t="shared" ref="U62:AN62" si="115">U34+U35</f>
        <v>3.6151103513049034</v>
      </c>
      <c r="V62" s="7">
        <f t="shared" si="115"/>
        <v>3.6151103513049034</v>
      </c>
      <c r="W62" s="7">
        <f t="shared" si="115"/>
        <v>3.6151103513049034</v>
      </c>
      <c r="X62" s="7">
        <f t="shared" si="115"/>
        <v>3.6747847413564574</v>
      </c>
      <c r="Y62" s="7">
        <f t="shared" si="115"/>
        <v>3.7344591314080113</v>
      </c>
      <c r="Z62" s="7">
        <f t="shared" si="115"/>
        <v>3.7941335214595648</v>
      </c>
      <c r="AA62" s="7">
        <f t="shared" si="115"/>
        <v>3.7941335214595648</v>
      </c>
      <c r="AB62" s="7">
        <f t="shared" si="115"/>
        <v>3.7941335214595648</v>
      </c>
      <c r="AC62" s="7">
        <f t="shared" si="115"/>
        <v>3.7941335214595648</v>
      </c>
      <c r="AD62" s="7">
        <f t="shared" si="115"/>
        <v>3.7941335214595648</v>
      </c>
      <c r="AE62" s="7">
        <f t="shared" si="115"/>
        <v>3.7941335214595648</v>
      </c>
      <c r="AF62" s="7">
        <f t="shared" si="115"/>
        <v>3.7941335214595648</v>
      </c>
      <c r="AG62" s="7">
        <f t="shared" si="115"/>
        <v>3.7941335214595648</v>
      </c>
      <c r="AH62" s="7">
        <f t="shared" si="115"/>
        <v>3.9719266129648396</v>
      </c>
      <c r="AI62" s="7">
        <f t="shared" si="115"/>
        <v>4.1497197044701144</v>
      </c>
      <c r="AJ62" s="7">
        <f t="shared" si="115"/>
        <v>4.3275127959753883</v>
      </c>
      <c r="AK62" s="7">
        <f t="shared" si="115"/>
        <v>4.3275127959753883</v>
      </c>
      <c r="AL62" s="7">
        <f t="shared" si="115"/>
        <v>4.3275127959753883</v>
      </c>
      <c r="AM62" s="7">
        <f t="shared" si="115"/>
        <v>4.3275127959753883</v>
      </c>
      <c r="AN62" s="7">
        <f t="shared" si="115"/>
        <v>4.3275127959753883</v>
      </c>
      <c r="AX62" s="7">
        <f>AX34+AX35</f>
        <v>2.4698170473516616</v>
      </c>
      <c r="AY62" s="7">
        <f t="shared" ref="AY62:BW62" si="116">AY34+AY35</f>
        <v>2.399832285145858</v>
      </c>
      <c r="AZ62" s="7">
        <f t="shared" si="116"/>
        <v>2.3428804689637999</v>
      </c>
      <c r="BA62" s="7">
        <f t="shared" si="116"/>
        <v>2.3707715225675203</v>
      </c>
      <c r="BB62" s="7">
        <f t="shared" si="116"/>
        <v>3.2457260613302004</v>
      </c>
      <c r="BC62" s="7">
        <f t="shared" si="116"/>
        <v>3.8110048624810124</v>
      </c>
      <c r="BD62" s="7">
        <f t="shared" si="116"/>
        <v>3.9312406502216977</v>
      </c>
      <c r="BE62" s="7">
        <f t="shared" si="116"/>
        <v>3.1192162418299394</v>
      </c>
      <c r="BF62" s="7">
        <f t="shared" si="116"/>
        <v>2.686151139917849</v>
      </c>
      <c r="BG62" s="7">
        <f t="shared" si="116"/>
        <v>2.5005351639288356</v>
      </c>
      <c r="BH62" s="7">
        <f t="shared" si="116"/>
        <v>2.6718735096683464</v>
      </c>
      <c r="BI62" s="7">
        <f t="shared" si="116"/>
        <v>2.4658263974908805</v>
      </c>
      <c r="BJ62" s="7">
        <f t="shared" si="116"/>
        <v>2.5859749041126889</v>
      </c>
      <c r="BK62" s="7">
        <f t="shared" si="116"/>
        <v>2.7152695164716798</v>
      </c>
      <c r="BL62" s="7">
        <f t="shared" si="116"/>
        <v>2.5165466971056274</v>
      </c>
      <c r="BM62" s="7">
        <f t="shared" si="116"/>
        <v>2.2840560415890301</v>
      </c>
      <c r="BN62" s="7">
        <f t="shared" si="116"/>
        <v>2.1878908134164701</v>
      </c>
      <c r="BO62" s="7">
        <f t="shared" si="116"/>
        <v>2.4059623026060146</v>
      </c>
      <c r="BP62" s="7">
        <f t="shared" si="116"/>
        <v>2.3794972281201918</v>
      </c>
      <c r="BQ62" s="7">
        <f t="shared" si="116"/>
        <v>2.3642223031498735</v>
      </c>
      <c r="BR62" s="7">
        <f t="shared" si="116"/>
        <v>1.4849107857119186</v>
      </c>
      <c r="BS62" s="7">
        <f t="shared" si="116"/>
        <v>1.6077771932226519</v>
      </c>
      <c r="BT62" s="7">
        <f t="shared" si="116"/>
        <v>1.7454861139808471</v>
      </c>
      <c r="BU62" s="7">
        <f t="shared" si="116"/>
        <v>1.8445540396160325</v>
      </c>
      <c r="BV62" s="7">
        <f t="shared" si="116"/>
        <v>1.9394242949248457</v>
      </c>
      <c r="BW62" s="7">
        <f t="shared" si="116"/>
        <v>1.9660733428540951</v>
      </c>
      <c r="BX62" s="7">
        <f t="shared" ref="BX62" si="117">BX34+BX35</f>
        <v>1.9561640228905111</v>
      </c>
      <c r="CH62" s="7">
        <f>CH34+CH35</f>
        <v>187.95210427370586</v>
      </c>
      <c r="CI62" s="7">
        <f t="shared" ref="CI62:DG62" si="118">CI34+CI35</f>
        <v>189.09739757765911</v>
      </c>
      <c r="CJ62" s="7">
        <f t="shared" si="118"/>
        <v>190.31267564381815</v>
      </c>
      <c r="CK62" s="7">
        <f t="shared" si="118"/>
        <v>191.58490552615928</v>
      </c>
      <c r="CL62" s="7">
        <f t="shared" si="118"/>
        <v>192.82924435489667</v>
      </c>
      <c r="CM62" s="7">
        <f t="shared" si="118"/>
        <v>193.19862864487138</v>
      </c>
      <c r="CN62" s="7">
        <f t="shared" si="118"/>
        <v>193.00273413369524</v>
      </c>
      <c r="CO62" s="7">
        <f t="shared" si="118"/>
        <v>192.68660383477845</v>
      </c>
      <c r="CP62" s="7">
        <f t="shared" si="118"/>
        <v>193.18249794425344</v>
      </c>
      <c r="CQ62" s="7">
        <f t="shared" si="118"/>
        <v>194.11145715564049</v>
      </c>
      <c r="CR62" s="7">
        <f t="shared" si="118"/>
        <v>195.22603234301656</v>
      </c>
      <c r="CS62" s="7">
        <f t="shared" si="118"/>
        <v>196.22894357470463</v>
      </c>
      <c r="CT62" s="7">
        <f t="shared" si="118"/>
        <v>197.49757630862177</v>
      </c>
      <c r="CU62" s="7">
        <f t="shared" si="118"/>
        <v>198.70573492596867</v>
      </c>
      <c r="CV62" s="7">
        <f t="shared" si="118"/>
        <v>199.78459893095655</v>
      </c>
      <c r="CW62" s="7">
        <f t="shared" si="118"/>
        <v>201.06218575531048</v>
      </c>
      <c r="CX62" s="7">
        <f t="shared" si="118"/>
        <v>202.57226323518103</v>
      </c>
      <c r="CY62" s="7">
        <f t="shared" si="118"/>
        <v>204.17850594322411</v>
      </c>
      <c r="CZ62" s="7">
        <f t="shared" si="118"/>
        <v>205.56667716207767</v>
      </c>
      <c r="DA62" s="7">
        <f t="shared" si="118"/>
        <v>206.98131345541705</v>
      </c>
      <c r="DB62" s="7">
        <f t="shared" si="118"/>
        <v>209.46832928266997</v>
      </c>
      <c r="DC62" s="7">
        <f t="shared" si="118"/>
        <v>212.01027179391744</v>
      </c>
      <c r="DD62" s="7">
        <f t="shared" si="118"/>
        <v>214.592298475912</v>
      </c>
      <c r="DE62" s="7">
        <f t="shared" si="118"/>
        <v>217.07525723227138</v>
      </c>
      <c r="DF62" s="7">
        <f t="shared" si="118"/>
        <v>219.46334573332192</v>
      </c>
      <c r="DG62" s="7">
        <f t="shared" si="118"/>
        <v>221.82478518644322</v>
      </c>
      <c r="DH62" s="7">
        <f t="shared" ref="DH62" si="119">DH34+DH35</f>
        <v>224.19613395952811</v>
      </c>
    </row>
    <row r="63" spans="1:120">
      <c r="A63" s="124">
        <v>5</v>
      </c>
      <c r="B63" s="124">
        <v>600</v>
      </c>
      <c r="C63" s="124"/>
      <c r="D63" s="124"/>
      <c r="F63" s="125"/>
      <c r="G63" s="125"/>
      <c r="H63" s="125"/>
      <c r="I63" s="125"/>
      <c r="J63" s="125"/>
      <c r="K63" s="125"/>
      <c r="L63" s="125"/>
      <c r="M63" s="125"/>
      <c r="N63" s="7">
        <f t="shared" ref="N63:T63" si="120">N36+N37</f>
        <v>5.4723978043061177</v>
      </c>
      <c r="O63" s="7">
        <f t="shared" si="120"/>
        <v>5.4723978043061177</v>
      </c>
      <c r="P63" s="7">
        <f t="shared" si="120"/>
        <v>5.4723978043061177</v>
      </c>
      <c r="Q63" s="7">
        <f t="shared" si="120"/>
        <v>5.4723978043061177</v>
      </c>
      <c r="R63" s="7">
        <f t="shared" si="120"/>
        <v>5.4723978043061177</v>
      </c>
      <c r="S63" s="7">
        <f t="shared" si="120"/>
        <v>5.4723978043061177</v>
      </c>
      <c r="T63" s="7">
        <f t="shared" si="120"/>
        <v>5.4723978043061177</v>
      </c>
      <c r="U63" s="7">
        <f t="shared" ref="U63:AN63" si="121">U36+U37</f>
        <v>5.4723978043061177</v>
      </c>
      <c r="V63" s="7">
        <f t="shared" si="121"/>
        <v>5.4723978043061177</v>
      </c>
      <c r="W63" s="7">
        <f t="shared" si="121"/>
        <v>5.4723978043061177</v>
      </c>
      <c r="X63" s="7">
        <f t="shared" si="121"/>
        <v>5.0109906537725486</v>
      </c>
      <c r="Y63" s="7">
        <f t="shared" si="121"/>
        <v>4.5495835032389795</v>
      </c>
      <c r="Z63" s="7">
        <f t="shared" si="121"/>
        <v>4.0881763527054114</v>
      </c>
      <c r="AA63" s="7">
        <f t="shared" si="121"/>
        <v>4.0881763527054114</v>
      </c>
      <c r="AB63" s="7">
        <f t="shared" si="121"/>
        <v>4.0881763527054114</v>
      </c>
      <c r="AC63" s="7">
        <f t="shared" si="121"/>
        <v>4.0881763527054114</v>
      </c>
      <c r="AD63" s="7">
        <f t="shared" si="121"/>
        <v>4.0881763527054114</v>
      </c>
      <c r="AE63" s="7">
        <f t="shared" si="121"/>
        <v>4.0881763527054114</v>
      </c>
      <c r="AF63" s="7">
        <f t="shared" si="121"/>
        <v>4.0881763527054114</v>
      </c>
      <c r="AG63" s="7">
        <f t="shared" si="121"/>
        <v>4.0881763527054114</v>
      </c>
      <c r="AH63" s="7">
        <f t="shared" si="121"/>
        <v>4.6458175684702736</v>
      </c>
      <c r="AI63" s="7">
        <f t="shared" si="121"/>
        <v>5.2034587842351367</v>
      </c>
      <c r="AJ63" s="7">
        <f t="shared" si="121"/>
        <v>5.7610999999999999</v>
      </c>
      <c r="AK63" s="7">
        <f t="shared" si="121"/>
        <v>5.7610999999999999</v>
      </c>
      <c r="AL63" s="7">
        <f t="shared" si="121"/>
        <v>5.7610999999999999</v>
      </c>
      <c r="AM63" s="7">
        <f t="shared" si="121"/>
        <v>5.7610999999999999</v>
      </c>
      <c r="AN63" s="7">
        <f t="shared" si="121"/>
        <v>5.7610999999999999</v>
      </c>
      <c r="AX63" s="7">
        <f>AX36+AX37</f>
        <v>2.4441147231427531</v>
      </c>
      <c r="AY63" s="7">
        <f t="shared" ref="AY63:BW63" si="122">AY36+AY37</f>
        <v>2.4264021099579836</v>
      </c>
      <c r="AZ63" s="7">
        <f t="shared" si="122"/>
        <v>2.3632866207601317</v>
      </c>
      <c r="BA63" s="7">
        <f t="shared" si="122"/>
        <v>2.1471405259416945</v>
      </c>
      <c r="BB63" s="7">
        <f t="shared" si="122"/>
        <v>2.0221912881463759</v>
      </c>
      <c r="BC63" s="7">
        <f t="shared" si="122"/>
        <v>2.0154407151764127</v>
      </c>
      <c r="BD63" s="7">
        <f t="shared" si="122"/>
        <v>2.1661313059535674</v>
      </c>
      <c r="BE63" s="7">
        <f t="shared" si="122"/>
        <v>2.458210942258634</v>
      </c>
      <c r="BF63" s="7">
        <f t="shared" si="122"/>
        <v>2.6577406646792991</v>
      </c>
      <c r="BG63" s="7">
        <f t="shared" si="122"/>
        <v>2.8022707565092579</v>
      </c>
      <c r="BH63" s="7">
        <f t="shared" si="122"/>
        <v>2.6321629620403142</v>
      </c>
      <c r="BI63" s="7">
        <f t="shared" si="122"/>
        <v>2.7935352275775003</v>
      </c>
      <c r="BJ63" s="7">
        <f t="shared" si="122"/>
        <v>2.9797014238391744</v>
      </c>
      <c r="BK63" s="7">
        <f t="shared" si="122"/>
        <v>2.9861542542976003</v>
      </c>
      <c r="BL63" s="7">
        <f t="shared" si="122"/>
        <v>2.8530023976218324</v>
      </c>
      <c r="BM63" s="7">
        <f t="shared" si="122"/>
        <v>2.7067238380822016</v>
      </c>
      <c r="BN63" s="7">
        <f t="shared" si="122"/>
        <v>2.6213777228915913</v>
      </c>
      <c r="BO63" s="7">
        <f t="shared" si="122"/>
        <v>2.635014526702145</v>
      </c>
      <c r="BP63" s="7">
        <f t="shared" si="122"/>
        <v>2.632758399948504</v>
      </c>
      <c r="BQ63" s="7">
        <f t="shared" si="122"/>
        <v>2.5801999821536561</v>
      </c>
      <c r="BR63" s="7">
        <f t="shared" si="122"/>
        <v>2.2340699723521737</v>
      </c>
      <c r="BS63" s="7">
        <f t="shared" si="122"/>
        <v>2.3870809285683401</v>
      </c>
      <c r="BT63" s="7">
        <f t="shared" si="122"/>
        <v>2.5864105602623644</v>
      </c>
      <c r="BU63" s="7">
        <f t="shared" si="122"/>
        <v>2.4672376536172456</v>
      </c>
      <c r="BV63" s="7">
        <f t="shared" si="122"/>
        <v>2.6265458253365446</v>
      </c>
      <c r="BW63" s="7">
        <f t="shared" si="122"/>
        <v>2.8007055625346164</v>
      </c>
      <c r="BX63" s="7">
        <f t="shared" ref="BX63" si="123">BX36+BX37</f>
        <v>2.9608103699500941</v>
      </c>
      <c r="CH63" s="7">
        <f>CH36+CH37</f>
        <v>128.83910564243331</v>
      </c>
      <c r="CI63" s="7">
        <f t="shared" ref="CI63:DG63" si="124">CI36+CI37</f>
        <v>131.86738872359666</v>
      </c>
      <c r="CJ63" s="7">
        <f t="shared" si="124"/>
        <v>134.9133844179448</v>
      </c>
      <c r="CK63" s="7">
        <f t="shared" si="124"/>
        <v>138.02249560149079</v>
      </c>
      <c r="CL63" s="7">
        <f t="shared" si="124"/>
        <v>141.34775287985519</v>
      </c>
      <c r="CM63" s="7">
        <f t="shared" si="124"/>
        <v>144.79795939601496</v>
      </c>
      <c r="CN63" s="7">
        <f t="shared" si="124"/>
        <v>148.25491648514469</v>
      </c>
      <c r="CO63" s="7">
        <f t="shared" si="124"/>
        <v>151.56118298349725</v>
      </c>
      <c r="CP63" s="7">
        <f t="shared" si="124"/>
        <v>154.57536984554474</v>
      </c>
      <c r="CQ63" s="7">
        <f t="shared" si="124"/>
        <v>157.39002698517157</v>
      </c>
      <c r="CR63" s="7">
        <f t="shared" si="124"/>
        <v>160.06015403296846</v>
      </c>
      <c r="CS63" s="7">
        <f t="shared" si="124"/>
        <v>162.43898172470071</v>
      </c>
      <c r="CT63" s="7">
        <f t="shared" si="124"/>
        <v>164.19503000036218</v>
      </c>
      <c r="CU63" s="7">
        <f t="shared" si="124"/>
        <v>165.30350492922844</v>
      </c>
      <c r="CV63" s="7">
        <f t="shared" si="124"/>
        <v>166.40552702763625</v>
      </c>
      <c r="CW63" s="7">
        <f t="shared" si="124"/>
        <v>167.64070098271986</v>
      </c>
      <c r="CX63" s="7">
        <f t="shared" si="124"/>
        <v>169.02215349734308</v>
      </c>
      <c r="CY63" s="7">
        <f t="shared" si="124"/>
        <v>170.48895212715689</v>
      </c>
      <c r="CZ63" s="7">
        <f t="shared" si="124"/>
        <v>171.94211395316017</v>
      </c>
      <c r="DA63" s="7">
        <f t="shared" si="124"/>
        <v>173.39753190591708</v>
      </c>
      <c r="DB63" s="7">
        <f t="shared" si="124"/>
        <v>175.80927950203522</v>
      </c>
      <c r="DC63" s="7">
        <f t="shared" si="124"/>
        <v>178.62565735770201</v>
      </c>
      <c r="DD63" s="7">
        <f t="shared" si="124"/>
        <v>181.80034679743966</v>
      </c>
      <c r="DE63" s="7">
        <f t="shared" si="124"/>
        <v>185.09420914382241</v>
      </c>
      <c r="DF63" s="7">
        <f t="shared" si="124"/>
        <v>188.22876331848587</v>
      </c>
      <c r="DG63" s="7">
        <f t="shared" si="124"/>
        <v>191.18915775595127</v>
      </c>
      <c r="DH63" s="7">
        <f t="shared" ref="DH63" si="125">DH36+DH37</f>
        <v>193.98944738600119</v>
      </c>
    </row>
    <row r="64" spans="1:120">
      <c r="A64" s="124">
        <v>5</v>
      </c>
      <c r="B64" s="124">
        <v>1200</v>
      </c>
      <c r="C64" s="124"/>
      <c r="D64" s="124"/>
      <c r="F64" s="125"/>
      <c r="G64" s="125"/>
      <c r="H64" s="125"/>
      <c r="I64" s="125"/>
      <c r="J64" s="125"/>
      <c r="K64" s="125"/>
      <c r="L64" s="125"/>
      <c r="M64" s="125"/>
      <c r="N64" s="7">
        <f t="shared" ref="N64:T64" si="126">N38+N39</f>
        <v>4.3958710300220147</v>
      </c>
      <c r="O64" s="7">
        <f t="shared" si="126"/>
        <v>4.3958710300220147</v>
      </c>
      <c r="P64" s="7">
        <f t="shared" si="126"/>
        <v>4.3958710300220147</v>
      </c>
      <c r="Q64" s="7">
        <f t="shared" si="126"/>
        <v>4.3958710300220147</v>
      </c>
      <c r="R64" s="7">
        <f t="shared" si="126"/>
        <v>4.3958710300220147</v>
      </c>
      <c r="S64" s="7">
        <f t="shared" si="126"/>
        <v>4.3958710300220147</v>
      </c>
      <c r="T64" s="7">
        <f t="shared" si="126"/>
        <v>4.3958710300220147</v>
      </c>
      <c r="U64" s="7">
        <f t="shared" ref="U64:AN64" si="127">U38+U39</f>
        <v>4.3958710300220147</v>
      </c>
      <c r="V64" s="7">
        <f t="shared" si="127"/>
        <v>4.3958710300220147</v>
      </c>
      <c r="W64" s="7">
        <f t="shared" si="127"/>
        <v>4.3958710300220147</v>
      </c>
      <c r="X64" s="7">
        <f t="shared" si="127"/>
        <v>4.3820893485804602</v>
      </c>
      <c r="Y64" s="7">
        <f t="shared" si="127"/>
        <v>4.3683076671389047</v>
      </c>
      <c r="Z64" s="7">
        <f t="shared" si="127"/>
        <v>4.3545259856973502</v>
      </c>
      <c r="AA64" s="7">
        <f t="shared" si="127"/>
        <v>4.3545259856973502</v>
      </c>
      <c r="AB64" s="7">
        <f t="shared" si="127"/>
        <v>4.3545259856973502</v>
      </c>
      <c r="AC64" s="7">
        <f t="shared" si="127"/>
        <v>4.3545259856973502</v>
      </c>
      <c r="AD64" s="7">
        <f t="shared" si="127"/>
        <v>4.3545259856973502</v>
      </c>
      <c r="AE64" s="7">
        <f t="shared" si="127"/>
        <v>4.3545259856973502</v>
      </c>
      <c r="AF64" s="7">
        <f t="shared" si="127"/>
        <v>4.3545259856973502</v>
      </c>
      <c r="AG64" s="7">
        <f t="shared" si="127"/>
        <v>4.3545259856973502</v>
      </c>
      <c r="AH64" s="7">
        <f t="shared" si="127"/>
        <v>4.5831839904649003</v>
      </c>
      <c r="AI64" s="7">
        <f t="shared" si="127"/>
        <v>4.8118419952324496</v>
      </c>
      <c r="AJ64" s="7">
        <f t="shared" si="127"/>
        <v>5.0404999999999998</v>
      </c>
      <c r="AK64" s="7">
        <f t="shared" si="127"/>
        <v>5.0404999999999998</v>
      </c>
      <c r="AL64" s="7">
        <f t="shared" si="127"/>
        <v>5.0404999999999998</v>
      </c>
      <c r="AM64" s="7">
        <f t="shared" si="127"/>
        <v>5.0404999999999998</v>
      </c>
      <c r="AN64" s="7">
        <f t="shared" si="127"/>
        <v>5.0404999999999998</v>
      </c>
      <c r="AX64" s="7">
        <f>AX38+AX39</f>
        <v>1.6913536397089783</v>
      </c>
      <c r="AY64" s="7">
        <f t="shared" ref="AY64:BW64" si="128">AY38+AY39</f>
        <v>1.6828851447577786</v>
      </c>
      <c r="AZ64" s="7">
        <f t="shared" si="128"/>
        <v>1.6567558808352072</v>
      </c>
      <c r="BA64" s="7">
        <f t="shared" si="128"/>
        <v>1.5238203363799536</v>
      </c>
      <c r="BB64" s="7">
        <f t="shared" si="128"/>
        <v>1.4260638774068621</v>
      </c>
      <c r="BC64" s="7">
        <f t="shared" si="128"/>
        <v>1.3847140123023525</v>
      </c>
      <c r="BD64" s="7">
        <f t="shared" si="128"/>
        <v>1.4762792182152498</v>
      </c>
      <c r="BE64" s="7">
        <f t="shared" si="128"/>
        <v>1.6890133735763608</v>
      </c>
      <c r="BF64" s="7">
        <f t="shared" si="128"/>
        <v>1.8381501934502129</v>
      </c>
      <c r="BG64" s="7">
        <f t="shared" si="128"/>
        <v>1.9334241803679595</v>
      </c>
      <c r="BH64" s="7">
        <f t="shared" si="128"/>
        <v>1.237081174310471</v>
      </c>
      <c r="BI64" s="7">
        <f t="shared" si="128"/>
        <v>1.3263471093929764</v>
      </c>
      <c r="BJ64" s="7">
        <f t="shared" si="128"/>
        <v>1.4009297811312988</v>
      </c>
      <c r="BK64" s="7">
        <f t="shared" si="128"/>
        <v>1.3991688755010403</v>
      </c>
      <c r="BL64" s="7">
        <f t="shared" si="128"/>
        <v>1.2981709673116839</v>
      </c>
      <c r="BM64" s="7">
        <f t="shared" si="128"/>
        <v>1.2052533970900245</v>
      </c>
      <c r="BN64" s="7">
        <f t="shared" si="128"/>
        <v>1.1548539637787512</v>
      </c>
      <c r="BO64" s="7">
        <f t="shared" si="128"/>
        <v>1.1790681446734701</v>
      </c>
      <c r="BP64" s="7">
        <f t="shared" si="128"/>
        <v>1.1872704514714023</v>
      </c>
      <c r="BQ64" s="7">
        <f t="shared" si="128"/>
        <v>1.1708450068062419</v>
      </c>
      <c r="BR64" s="7">
        <f t="shared" si="128"/>
        <v>2.3095149555051262</v>
      </c>
      <c r="BS64" s="7">
        <f t="shared" si="128"/>
        <v>2.6026708731900912</v>
      </c>
      <c r="BT64" s="7">
        <f t="shared" si="128"/>
        <v>2.85072710763278</v>
      </c>
      <c r="BU64" s="7">
        <f t="shared" si="128"/>
        <v>2.8273357815744053</v>
      </c>
      <c r="BV64" s="7">
        <f t="shared" si="128"/>
        <v>2.9378446768202555</v>
      </c>
      <c r="BW64" s="7">
        <f t="shared" si="128"/>
        <v>3.1193160622295206</v>
      </c>
      <c r="BX64" s="7">
        <f t="shared" ref="BX64" si="129">BX38+BX39</f>
        <v>3.217170500729059</v>
      </c>
      <c r="CH64" s="7">
        <f>CH38+CH39</f>
        <v>142.36349954159778</v>
      </c>
      <c r="CI64" s="7">
        <f t="shared" ref="CI64:DG64" si="130">CI38+CI39</f>
        <v>145.06801693191079</v>
      </c>
      <c r="CJ64" s="7">
        <f t="shared" si="130"/>
        <v>147.78100281717502</v>
      </c>
      <c r="CK64" s="7">
        <f t="shared" si="130"/>
        <v>150.52011796636182</v>
      </c>
      <c r="CL64" s="7">
        <f t="shared" si="130"/>
        <v>153.39216866000388</v>
      </c>
      <c r="CM64" s="7">
        <f t="shared" si="130"/>
        <v>156.36197581261899</v>
      </c>
      <c r="CN64" s="7">
        <f t="shared" si="130"/>
        <v>159.37313283033868</v>
      </c>
      <c r="CO64" s="7">
        <f t="shared" si="130"/>
        <v>162.29272464214546</v>
      </c>
      <c r="CP64" s="7">
        <f t="shared" si="130"/>
        <v>164.99958229859112</v>
      </c>
      <c r="CQ64" s="7">
        <f t="shared" si="130"/>
        <v>167.5573031351629</v>
      </c>
      <c r="CR64" s="7">
        <f t="shared" si="130"/>
        <v>170.01974998481697</v>
      </c>
      <c r="CS64" s="7">
        <f t="shared" si="130"/>
        <v>173.16475815908697</v>
      </c>
      <c r="CT64" s="7">
        <f t="shared" si="130"/>
        <v>176.20671871683291</v>
      </c>
      <c r="CU64" s="7">
        <f t="shared" si="130"/>
        <v>179.16031492139894</v>
      </c>
      <c r="CV64" s="7">
        <f t="shared" si="130"/>
        <v>182.11567203159524</v>
      </c>
      <c r="CW64" s="7">
        <f t="shared" si="130"/>
        <v>185.1720270499809</v>
      </c>
      <c r="CX64" s="7">
        <f t="shared" si="130"/>
        <v>188.32129963858821</v>
      </c>
      <c r="CY64" s="7">
        <f t="shared" si="130"/>
        <v>191.5209716605068</v>
      </c>
      <c r="CZ64" s="7">
        <f t="shared" si="130"/>
        <v>194.6964295015307</v>
      </c>
      <c r="DA64" s="7">
        <f t="shared" si="130"/>
        <v>197.86368503575662</v>
      </c>
      <c r="DB64" s="7">
        <f t="shared" si="130"/>
        <v>200.13735407071638</v>
      </c>
      <c r="DC64" s="7">
        <f t="shared" si="130"/>
        <v>202.34652519275875</v>
      </c>
      <c r="DD64" s="7">
        <f t="shared" si="130"/>
        <v>204.53629808512596</v>
      </c>
      <c r="DE64" s="7">
        <f t="shared" si="130"/>
        <v>206.74946230355155</v>
      </c>
      <c r="DF64" s="7">
        <f t="shared" si="130"/>
        <v>208.85211762673131</v>
      </c>
      <c r="DG64" s="7">
        <f t="shared" si="130"/>
        <v>210.77330156450182</v>
      </c>
      <c r="DH64" s="7">
        <f t="shared" ref="DH64" si="131">DH38+DH39</f>
        <v>212.59663106377278</v>
      </c>
    </row>
    <row r="65" spans="1:120">
      <c r="A65" s="124">
        <v>5</v>
      </c>
      <c r="B65" s="124">
        <v>1800</v>
      </c>
      <c r="C65" s="124"/>
      <c r="D65" s="124"/>
      <c r="F65" s="125"/>
      <c r="G65" s="125"/>
      <c r="H65" s="125"/>
      <c r="I65" s="125"/>
      <c r="J65" s="125"/>
      <c r="K65" s="125"/>
      <c r="L65" s="125"/>
      <c r="M65" s="125"/>
      <c r="N65" s="7">
        <f t="shared" ref="N65:T65" si="132">N40+N41</f>
        <v>3.2132346882364402</v>
      </c>
      <c r="O65" s="7">
        <f t="shared" si="132"/>
        <v>3.2132346882364402</v>
      </c>
      <c r="P65" s="7">
        <f t="shared" si="132"/>
        <v>3.2132346882364402</v>
      </c>
      <c r="Q65" s="7">
        <f t="shared" si="132"/>
        <v>3.2132346882364402</v>
      </c>
      <c r="R65" s="7">
        <f t="shared" si="132"/>
        <v>3.2132346882364402</v>
      </c>
      <c r="S65" s="7">
        <f t="shared" si="132"/>
        <v>3.2132346882364402</v>
      </c>
      <c r="T65" s="7">
        <f t="shared" si="132"/>
        <v>3.2132346882364402</v>
      </c>
      <c r="U65" s="7">
        <f t="shared" ref="U65:AN65" si="133">U40+U41</f>
        <v>3.2132346882364402</v>
      </c>
      <c r="V65" s="7">
        <f t="shared" si="133"/>
        <v>3.2132346882364402</v>
      </c>
      <c r="W65" s="7">
        <f t="shared" si="133"/>
        <v>3.2132346882364402</v>
      </c>
      <c r="X65" s="7">
        <f t="shared" si="133"/>
        <v>3.3348022645173763</v>
      </c>
      <c r="Y65" s="7">
        <f t="shared" si="133"/>
        <v>3.4563698407983119</v>
      </c>
      <c r="Z65" s="7">
        <f t="shared" si="133"/>
        <v>3.577937417079248</v>
      </c>
      <c r="AA65" s="7">
        <f t="shared" si="133"/>
        <v>3.577937417079248</v>
      </c>
      <c r="AB65" s="7">
        <f t="shared" si="133"/>
        <v>3.577937417079248</v>
      </c>
      <c r="AC65" s="7">
        <f t="shared" si="133"/>
        <v>3.577937417079248</v>
      </c>
      <c r="AD65" s="7">
        <f t="shared" si="133"/>
        <v>3.577937417079248</v>
      </c>
      <c r="AE65" s="7">
        <f t="shared" si="133"/>
        <v>3.577937417079248</v>
      </c>
      <c r="AF65" s="7">
        <f t="shared" si="133"/>
        <v>3.577937417079248</v>
      </c>
      <c r="AG65" s="7">
        <f t="shared" si="133"/>
        <v>3.577937417079248</v>
      </c>
      <c r="AH65" s="7">
        <f t="shared" si="133"/>
        <v>3.6389249447194985</v>
      </c>
      <c r="AI65" s="7">
        <f t="shared" si="133"/>
        <v>3.699912472359749</v>
      </c>
      <c r="AJ65" s="7">
        <f t="shared" si="133"/>
        <v>3.7608999999999999</v>
      </c>
      <c r="AK65" s="7">
        <f t="shared" si="133"/>
        <v>3.7608999999999999</v>
      </c>
      <c r="AL65" s="7">
        <f t="shared" si="133"/>
        <v>3.7608999999999999</v>
      </c>
      <c r="AM65" s="7">
        <f t="shared" si="133"/>
        <v>3.7608999999999999</v>
      </c>
      <c r="AN65" s="7">
        <f t="shared" si="133"/>
        <v>3.7608999999999999</v>
      </c>
      <c r="AX65" s="7">
        <f>AX40+AX41</f>
        <v>1.0334110729001651</v>
      </c>
      <c r="AY65" s="7">
        <f t="shared" ref="AY65:BW65" si="134">AY40+AY41</f>
        <v>1.0403219329631948</v>
      </c>
      <c r="AZ65" s="7">
        <f t="shared" si="134"/>
        <v>1.0803271686181426</v>
      </c>
      <c r="BA65" s="7">
        <f t="shared" si="134"/>
        <v>1.0521796588708894</v>
      </c>
      <c r="BB65" s="7">
        <f t="shared" si="134"/>
        <v>0.95643870491640048</v>
      </c>
      <c r="BC65" s="7">
        <f t="shared" si="134"/>
        <v>0.81418226499460644</v>
      </c>
      <c r="BD65" s="7">
        <f t="shared" si="134"/>
        <v>0.82957391082668752</v>
      </c>
      <c r="BE65" s="7">
        <f t="shared" si="134"/>
        <v>0.99340216921222946</v>
      </c>
      <c r="BF65" s="7">
        <f t="shared" si="134"/>
        <v>1.1198022860853589</v>
      </c>
      <c r="BG65" s="7">
        <f t="shared" si="134"/>
        <v>1.1628877190011484</v>
      </c>
      <c r="BH65" s="7">
        <f t="shared" si="134"/>
        <v>1.0818842241451045</v>
      </c>
      <c r="BI65" s="7">
        <f t="shared" si="134"/>
        <v>1.2232268450152806</v>
      </c>
      <c r="BJ65" s="7">
        <f t="shared" si="134"/>
        <v>1.2275824109716309</v>
      </c>
      <c r="BK65" s="7">
        <f t="shared" si="134"/>
        <v>1.203445593149183</v>
      </c>
      <c r="BL65" s="7">
        <f t="shared" si="134"/>
        <v>0.93401779692893083</v>
      </c>
      <c r="BM65" s="7">
        <f t="shared" si="134"/>
        <v>0.73882846912971456</v>
      </c>
      <c r="BN65" s="7">
        <f t="shared" si="134"/>
        <v>0.64625559445410607</v>
      </c>
      <c r="BO65" s="7">
        <f t="shared" si="134"/>
        <v>0.75136346753390759</v>
      </c>
      <c r="BP65" s="7">
        <f t="shared" si="134"/>
        <v>0.80220007734534216</v>
      </c>
      <c r="BQ65" s="7">
        <f t="shared" si="134"/>
        <v>0.82684901775109432</v>
      </c>
      <c r="BR65" s="7">
        <f t="shared" si="134"/>
        <v>1.0383862470065346</v>
      </c>
      <c r="BS65" s="7">
        <f t="shared" si="134"/>
        <v>1.2940754171029194</v>
      </c>
      <c r="BT65" s="7">
        <f t="shared" si="134"/>
        <v>1.4441477677011441</v>
      </c>
      <c r="BU65" s="7">
        <f t="shared" si="134"/>
        <v>1.5252328241986024</v>
      </c>
      <c r="BV65" s="7">
        <f t="shared" si="134"/>
        <v>1.5251933218186151</v>
      </c>
      <c r="BW65" s="7">
        <f t="shared" si="134"/>
        <v>1.6080977570705184</v>
      </c>
      <c r="BX65" s="7">
        <f t="shared" ref="BX65" si="135">BX40+BX41</f>
        <v>1.5899985425444745</v>
      </c>
      <c r="CH65" s="7">
        <f>CH40+CH41</f>
        <v>144.75901064492263</v>
      </c>
      <c r="CI65" s="7">
        <f t="shared" ref="CI65:DF65" si="136">CI40+CI41</f>
        <v>146.93883426025889</v>
      </c>
      <c r="CJ65" s="7">
        <f t="shared" si="136"/>
        <v>149.11174701553213</v>
      </c>
      <c r="CK65" s="7">
        <f t="shared" si="136"/>
        <v>151.2446545351504</v>
      </c>
      <c r="CL65" s="7">
        <f t="shared" si="136"/>
        <v>153.40570956451594</v>
      </c>
      <c r="CM65" s="7">
        <f t="shared" si="136"/>
        <v>155.66250554783599</v>
      </c>
      <c r="CN65" s="7">
        <f t="shared" si="136"/>
        <v>158.0615579710778</v>
      </c>
      <c r="CO65" s="7">
        <f t="shared" si="136"/>
        <v>160.44521874848755</v>
      </c>
      <c r="CP65" s="7">
        <f t="shared" si="136"/>
        <v>162.66505126751179</v>
      </c>
      <c r="CQ65" s="7">
        <f t="shared" si="136"/>
        <v>164.75848366966287</v>
      </c>
      <c r="CR65" s="7">
        <f t="shared" si="136"/>
        <v>166.80883063889817</v>
      </c>
      <c r="CS65" s="7">
        <f t="shared" si="136"/>
        <v>169.06174867927047</v>
      </c>
      <c r="CT65" s="7">
        <f t="shared" si="136"/>
        <v>171.29489167505349</v>
      </c>
      <c r="CU65" s="7">
        <f t="shared" si="136"/>
        <v>173.6452466811611</v>
      </c>
      <c r="CV65" s="7">
        <f t="shared" si="136"/>
        <v>176.01973850509114</v>
      </c>
      <c r="CW65" s="7">
        <f t="shared" si="136"/>
        <v>178.66365812524145</v>
      </c>
      <c r="CX65" s="7">
        <f t="shared" si="136"/>
        <v>181.50276707319097</v>
      </c>
      <c r="CY65" s="7">
        <f t="shared" si="136"/>
        <v>184.4344488958161</v>
      </c>
      <c r="CZ65" s="7">
        <f t="shared" si="136"/>
        <v>187.2610228453614</v>
      </c>
      <c r="DA65" s="7">
        <f t="shared" si="136"/>
        <v>190.03676018509529</v>
      </c>
      <c r="DB65" s="7">
        <f t="shared" si="136"/>
        <v>192.63729888280824</v>
      </c>
      <c r="DC65" s="7">
        <f t="shared" si="136"/>
        <v>195.04313593806509</v>
      </c>
      <c r="DD65" s="7">
        <f t="shared" si="136"/>
        <v>197.35988817036397</v>
      </c>
      <c r="DE65" s="7">
        <f t="shared" si="136"/>
        <v>199.59555534616538</v>
      </c>
      <c r="DF65" s="7">
        <f t="shared" si="136"/>
        <v>201.83126202434676</v>
      </c>
      <c r="DG65" s="7">
        <f>DG40+DG41</f>
        <v>203.98406426727627</v>
      </c>
      <c r="DH65" s="7">
        <f>DH40+DH41</f>
        <v>206.1549657247318</v>
      </c>
    </row>
    <row r="67" spans="1:120">
      <c r="A67" s="8"/>
    </row>
    <row r="68" spans="1:120">
      <c r="A68" s="8"/>
    </row>
    <row r="69" spans="1:120" s="33" customFormat="1">
      <c r="A69" s="66" t="s">
        <v>243</v>
      </c>
    </row>
    <row r="70" spans="1:120" s="33" customFormat="1">
      <c r="A70" s="92" t="s">
        <v>318</v>
      </c>
      <c r="B70" s="106">
        <v>0.5</v>
      </c>
    </row>
    <row r="71" spans="1:120">
      <c r="A71" s="116" t="s">
        <v>129</v>
      </c>
      <c r="B71" s="117"/>
      <c r="C71" s="117"/>
      <c r="D71" s="118"/>
      <c r="E71" s="12"/>
      <c r="F71" s="12"/>
      <c r="G71" s="12"/>
      <c r="H71" s="12"/>
      <c r="I71" s="12"/>
      <c r="N71" s="93" t="s">
        <v>93</v>
      </c>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17"/>
      <c r="AX71" s="91" t="s">
        <v>91</v>
      </c>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1"/>
      <c r="CH71" s="92" t="s">
        <v>109</v>
      </c>
      <c r="CI71" s="92"/>
      <c r="CJ71" s="92"/>
      <c r="CK71" s="92"/>
      <c r="CL71" s="92"/>
      <c r="CM71" s="92"/>
      <c r="CN71" s="92"/>
      <c r="CO71" s="92"/>
      <c r="CP71" s="92"/>
      <c r="CQ71" s="92"/>
      <c r="CR71" s="92"/>
      <c r="CS71" s="92"/>
      <c r="CT71" s="92"/>
      <c r="CU71" s="92"/>
      <c r="CV71" s="92"/>
      <c r="CW71" s="92"/>
      <c r="CX71" s="92"/>
      <c r="CY71" s="92"/>
      <c r="CZ71" s="92"/>
      <c r="DA71" s="92"/>
      <c r="DB71" s="92"/>
      <c r="DC71" s="92"/>
      <c r="DD71" s="92"/>
      <c r="DE71" s="92"/>
      <c r="DF71" s="92"/>
      <c r="DG71" s="92"/>
      <c r="DH71" s="92"/>
      <c r="DI71" s="92"/>
      <c r="DJ71" s="92"/>
      <c r="DK71" s="92"/>
      <c r="DL71" s="92"/>
      <c r="DM71" s="92"/>
      <c r="DN71" s="92"/>
      <c r="DO71" s="92"/>
      <c r="DP71" s="92"/>
    </row>
    <row r="72" spans="1:120">
      <c r="A72" s="119" t="s">
        <v>130</v>
      </c>
      <c r="B72" s="119" t="s">
        <v>131</v>
      </c>
      <c r="C72" s="119"/>
      <c r="D72" s="119"/>
      <c r="F72" s="120"/>
      <c r="G72" s="120"/>
      <c r="H72" s="121"/>
      <c r="I72" s="121"/>
      <c r="J72" s="121"/>
      <c r="K72" s="121"/>
      <c r="L72" s="121"/>
      <c r="M72" s="121"/>
      <c r="N72" s="1" t="s">
        <v>21</v>
      </c>
      <c r="O72" s="1" t="s">
        <v>20</v>
      </c>
      <c r="P72" s="1" t="s">
        <v>19</v>
      </c>
      <c r="Q72" s="1" t="s">
        <v>18</v>
      </c>
      <c r="R72" s="1" t="s">
        <v>17</v>
      </c>
      <c r="S72" s="1" t="s">
        <v>16</v>
      </c>
      <c r="T72" s="1" t="s">
        <v>15</v>
      </c>
      <c r="U72" s="1" t="s">
        <v>14</v>
      </c>
      <c r="V72" s="1" t="s">
        <v>13</v>
      </c>
      <c r="W72" s="1" t="s">
        <v>12</v>
      </c>
      <c r="X72" s="1" t="s">
        <v>29</v>
      </c>
      <c r="Y72" s="1" t="s">
        <v>28</v>
      </c>
      <c r="Z72" s="1" t="s">
        <v>27</v>
      </c>
      <c r="AA72" s="1" t="s">
        <v>26</v>
      </c>
      <c r="AB72" s="1" t="s">
        <v>25</v>
      </c>
      <c r="AC72" s="1" t="s">
        <v>24</v>
      </c>
      <c r="AD72" s="1" t="s">
        <v>23</v>
      </c>
      <c r="AE72" s="1" t="s">
        <v>22</v>
      </c>
      <c r="AF72" s="1" t="s">
        <v>31</v>
      </c>
      <c r="AG72" s="1" t="s">
        <v>33</v>
      </c>
      <c r="AH72" s="1" t="s">
        <v>34</v>
      </c>
      <c r="AI72" s="1" t="s">
        <v>35</v>
      </c>
      <c r="AJ72" s="1" t="s">
        <v>38</v>
      </c>
      <c r="AK72" s="1" t="s">
        <v>39</v>
      </c>
      <c r="AL72" s="1" t="s">
        <v>40</v>
      </c>
      <c r="AM72" s="1" t="s">
        <v>41</v>
      </c>
      <c r="AN72" s="1" t="s">
        <v>42</v>
      </c>
      <c r="AO72" s="1" t="s">
        <v>52</v>
      </c>
      <c r="AP72" s="1" t="s">
        <v>53</v>
      </c>
      <c r="AQ72" s="1" t="s">
        <v>54</v>
      </c>
      <c r="AR72" s="1" t="s">
        <v>55</v>
      </c>
      <c r="AS72" s="1" t="s">
        <v>56</v>
      </c>
      <c r="AT72" s="1" t="s">
        <v>57</v>
      </c>
      <c r="AU72" s="1" t="s">
        <v>58</v>
      </c>
      <c r="AV72" s="1" t="s">
        <v>59</v>
      </c>
      <c r="AW72" s="17"/>
      <c r="AX72" s="1" t="s">
        <v>21</v>
      </c>
      <c r="AY72" s="1" t="s">
        <v>20</v>
      </c>
      <c r="AZ72" s="1" t="s">
        <v>19</v>
      </c>
      <c r="BA72" s="1" t="s">
        <v>18</v>
      </c>
      <c r="BB72" s="1" t="s">
        <v>17</v>
      </c>
      <c r="BC72" s="1" t="s">
        <v>16</v>
      </c>
      <c r="BD72" s="1" t="s">
        <v>15</v>
      </c>
      <c r="BE72" s="1" t="s">
        <v>14</v>
      </c>
      <c r="BF72" s="1" t="s">
        <v>13</v>
      </c>
      <c r="BG72" s="1" t="s">
        <v>12</v>
      </c>
      <c r="BH72" s="1" t="s">
        <v>29</v>
      </c>
      <c r="BI72" s="1" t="s">
        <v>28</v>
      </c>
      <c r="BJ72" s="1" t="s">
        <v>27</v>
      </c>
      <c r="BK72" s="1" t="s">
        <v>26</v>
      </c>
      <c r="BL72" s="1" t="s">
        <v>25</v>
      </c>
      <c r="BM72" s="1" t="s">
        <v>24</v>
      </c>
      <c r="BN72" s="1" t="s">
        <v>23</v>
      </c>
      <c r="BO72" s="1" t="s">
        <v>22</v>
      </c>
      <c r="BP72" s="1" t="s">
        <v>31</v>
      </c>
      <c r="BQ72" s="1" t="s">
        <v>33</v>
      </c>
      <c r="BR72" s="1" t="s">
        <v>34</v>
      </c>
      <c r="BS72" s="1" t="s">
        <v>35</v>
      </c>
      <c r="BT72" s="1" t="s">
        <v>38</v>
      </c>
      <c r="BU72" s="1" t="s">
        <v>39</v>
      </c>
      <c r="BV72" s="1" t="s">
        <v>40</v>
      </c>
      <c r="BW72" s="1" t="s">
        <v>41</v>
      </c>
      <c r="BX72" s="1" t="s">
        <v>42</v>
      </c>
      <c r="BY72" s="1" t="s">
        <v>52</v>
      </c>
      <c r="BZ72" s="1" t="s">
        <v>53</v>
      </c>
      <c r="CA72" s="1" t="s">
        <v>54</v>
      </c>
      <c r="CB72" s="1" t="s">
        <v>55</v>
      </c>
      <c r="CC72" s="1" t="s">
        <v>56</v>
      </c>
      <c r="CD72" s="1" t="s">
        <v>57</v>
      </c>
      <c r="CE72" s="1" t="s">
        <v>58</v>
      </c>
      <c r="CF72" s="1" t="s">
        <v>59</v>
      </c>
      <c r="CH72" s="1" t="s">
        <v>21</v>
      </c>
      <c r="CI72" s="1" t="s">
        <v>20</v>
      </c>
      <c r="CJ72" s="1" t="s">
        <v>19</v>
      </c>
      <c r="CK72" s="1" t="s">
        <v>18</v>
      </c>
      <c r="CL72" s="1" t="s">
        <v>17</v>
      </c>
      <c r="CM72" s="1" t="s">
        <v>16</v>
      </c>
      <c r="CN72" s="1" t="s">
        <v>15</v>
      </c>
      <c r="CO72" s="1" t="s">
        <v>14</v>
      </c>
      <c r="CP72" s="1" t="s">
        <v>13</v>
      </c>
      <c r="CQ72" s="1" t="s">
        <v>12</v>
      </c>
      <c r="CR72" s="1" t="s">
        <v>29</v>
      </c>
      <c r="CS72" s="1" t="s">
        <v>28</v>
      </c>
      <c r="CT72" s="1" t="s">
        <v>27</v>
      </c>
      <c r="CU72" s="1" t="s">
        <v>26</v>
      </c>
      <c r="CV72" s="1" t="s">
        <v>25</v>
      </c>
      <c r="CW72" s="1" t="s">
        <v>24</v>
      </c>
      <c r="CX72" s="1" t="s">
        <v>23</v>
      </c>
      <c r="CY72" s="1" t="s">
        <v>22</v>
      </c>
      <c r="CZ72" s="1" t="s">
        <v>31</v>
      </c>
      <c r="DA72" s="1" t="s">
        <v>33</v>
      </c>
      <c r="DB72" s="1" t="s">
        <v>34</v>
      </c>
      <c r="DC72" s="1" t="s">
        <v>35</v>
      </c>
      <c r="DD72" s="1" t="s">
        <v>38</v>
      </c>
      <c r="DE72" s="1" t="s">
        <v>39</v>
      </c>
      <c r="DF72" s="1" t="s">
        <v>40</v>
      </c>
      <c r="DG72" s="1" t="s">
        <v>41</v>
      </c>
      <c r="DH72" s="1" t="s">
        <v>42</v>
      </c>
      <c r="DI72" s="1" t="s">
        <v>52</v>
      </c>
      <c r="DJ72" s="1" t="s">
        <v>53</v>
      </c>
      <c r="DK72" s="1" t="s">
        <v>54</v>
      </c>
      <c r="DL72" s="1" t="s">
        <v>55</v>
      </c>
      <c r="DM72" s="1" t="s">
        <v>56</v>
      </c>
      <c r="DN72" s="1" t="s">
        <v>57</v>
      </c>
      <c r="DO72" s="1" t="s">
        <v>58</v>
      </c>
      <c r="DP72" s="1" t="s">
        <v>59</v>
      </c>
    </row>
    <row r="73" spans="1:120" ht="14.25">
      <c r="A73" s="122"/>
      <c r="B73" s="122"/>
      <c r="C73" s="122"/>
      <c r="D73" s="122"/>
      <c r="F73" s="120"/>
      <c r="G73" s="123"/>
      <c r="H73" s="123"/>
      <c r="I73" s="120"/>
      <c r="J73" s="120"/>
      <c r="K73" s="120"/>
      <c r="L73" s="120"/>
      <c r="M73" s="120"/>
      <c r="N73" s="8" t="s">
        <v>138</v>
      </c>
      <c r="O73" s="8" t="s">
        <v>139</v>
      </c>
      <c r="P73" s="8" t="s">
        <v>140</v>
      </c>
      <c r="Q73" s="8" t="s">
        <v>141</v>
      </c>
      <c r="R73" s="8" t="s">
        <v>142</v>
      </c>
      <c r="S73" s="8" t="s">
        <v>143</v>
      </c>
      <c r="T73" s="8" t="s">
        <v>144</v>
      </c>
      <c r="U73" s="8" t="s">
        <v>145</v>
      </c>
      <c r="V73" s="8" t="s">
        <v>146</v>
      </c>
      <c r="W73" s="8" t="s">
        <v>147</v>
      </c>
      <c r="X73" s="8" t="s">
        <v>148</v>
      </c>
      <c r="Y73" s="8" t="s">
        <v>149</v>
      </c>
      <c r="Z73" s="8" t="s">
        <v>150</v>
      </c>
      <c r="AA73" s="8" t="s">
        <v>151</v>
      </c>
      <c r="AB73" s="8" t="s">
        <v>152</v>
      </c>
      <c r="AC73" s="8" t="s">
        <v>153</v>
      </c>
      <c r="AD73" s="8" t="s">
        <v>154</v>
      </c>
      <c r="AE73" s="8" t="s">
        <v>155</v>
      </c>
      <c r="AF73" s="8" t="s">
        <v>156</v>
      </c>
      <c r="AG73" s="8" t="s">
        <v>157</v>
      </c>
      <c r="AH73" s="8" t="s">
        <v>158</v>
      </c>
      <c r="AI73" s="8" t="s">
        <v>159</v>
      </c>
      <c r="AJ73" s="8" t="s">
        <v>160</v>
      </c>
      <c r="AK73" s="8" t="s">
        <v>161</v>
      </c>
      <c r="AL73" s="8" t="s">
        <v>162</v>
      </c>
      <c r="AM73" s="8" t="s">
        <v>163</v>
      </c>
      <c r="AN73" s="8" t="s">
        <v>164</v>
      </c>
      <c r="AO73" s="8" t="s">
        <v>165</v>
      </c>
      <c r="AP73" s="8" t="s">
        <v>166</v>
      </c>
      <c r="AQ73" s="8" t="s">
        <v>167</v>
      </c>
      <c r="AR73" s="8" t="s">
        <v>168</v>
      </c>
      <c r="AS73" s="8" t="s">
        <v>169</v>
      </c>
      <c r="AT73" s="8" t="s">
        <v>170</v>
      </c>
      <c r="AU73" s="8" t="s">
        <v>171</v>
      </c>
      <c r="AV73" s="8" t="s">
        <v>172</v>
      </c>
      <c r="AX73" s="128" t="s">
        <v>173</v>
      </c>
      <c r="AY73" s="128" t="s">
        <v>174</v>
      </c>
      <c r="AZ73" s="128" t="s">
        <v>175</v>
      </c>
      <c r="BA73" s="128" t="s">
        <v>176</v>
      </c>
      <c r="BB73" s="128" t="s">
        <v>177</v>
      </c>
      <c r="BC73" s="128" t="s">
        <v>178</v>
      </c>
      <c r="BD73" s="128" t="s">
        <v>179</v>
      </c>
      <c r="BE73" s="128" t="s">
        <v>180</v>
      </c>
      <c r="BF73" s="128" t="s">
        <v>181</v>
      </c>
      <c r="BG73" s="128" t="s">
        <v>182</v>
      </c>
      <c r="BH73" s="128" t="s">
        <v>183</v>
      </c>
      <c r="BI73" s="128" t="s">
        <v>184</v>
      </c>
      <c r="BJ73" s="128" t="s">
        <v>185</v>
      </c>
      <c r="BK73" s="128" t="s">
        <v>186</v>
      </c>
      <c r="BL73" s="10" t="s">
        <v>187</v>
      </c>
      <c r="BM73" s="10" t="s">
        <v>188</v>
      </c>
      <c r="BN73" s="10" t="s">
        <v>189</v>
      </c>
      <c r="BO73" s="10" t="s">
        <v>190</v>
      </c>
      <c r="BP73" s="10" t="s">
        <v>191</v>
      </c>
      <c r="BQ73" s="10" t="s">
        <v>192</v>
      </c>
      <c r="BR73" s="10" t="s">
        <v>193</v>
      </c>
      <c r="BS73" s="10" t="s">
        <v>194</v>
      </c>
      <c r="BT73" s="10" t="s">
        <v>195</v>
      </c>
      <c r="BU73" s="10" t="s">
        <v>196</v>
      </c>
      <c r="BV73" s="10" t="s">
        <v>197</v>
      </c>
      <c r="BW73" s="10" t="s">
        <v>198</v>
      </c>
      <c r="BX73" s="10" t="s">
        <v>199</v>
      </c>
      <c r="BY73" s="10" t="s">
        <v>200</v>
      </c>
      <c r="BZ73" s="10" t="s">
        <v>201</v>
      </c>
      <c r="CA73" s="10" t="s">
        <v>202</v>
      </c>
      <c r="CB73" s="10" t="s">
        <v>203</v>
      </c>
      <c r="CC73" s="10" t="s">
        <v>204</v>
      </c>
      <c r="CD73" s="10" t="s">
        <v>205</v>
      </c>
      <c r="CE73" s="10" t="s">
        <v>206</v>
      </c>
      <c r="CF73" s="10" t="s">
        <v>207</v>
      </c>
      <c r="CH73" s="8" t="s">
        <v>208</v>
      </c>
      <c r="CI73" s="8" t="s">
        <v>209</v>
      </c>
      <c r="CJ73" s="8" t="s">
        <v>210</v>
      </c>
      <c r="CK73" s="8" t="s">
        <v>211</v>
      </c>
      <c r="CL73" s="8" t="s">
        <v>212</v>
      </c>
      <c r="CM73" s="8" t="s">
        <v>213</v>
      </c>
      <c r="CN73" s="8" t="s">
        <v>214</v>
      </c>
      <c r="CO73" s="8" t="s">
        <v>215</v>
      </c>
      <c r="CP73" s="8" t="s">
        <v>216</v>
      </c>
      <c r="CQ73" s="8" t="s">
        <v>217</v>
      </c>
      <c r="CR73" s="8" t="s">
        <v>218</v>
      </c>
      <c r="CS73" s="8" t="s">
        <v>219</v>
      </c>
      <c r="CT73" s="8" t="s">
        <v>220</v>
      </c>
      <c r="CU73" s="8" t="s">
        <v>221</v>
      </c>
      <c r="CV73" s="8" t="s">
        <v>222</v>
      </c>
      <c r="CW73" s="8" t="s">
        <v>223</v>
      </c>
      <c r="CX73" s="8" t="s">
        <v>224</v>
      </c>
      <c r="CY73" s="8" t="s">
        <v>225</v>
      </c>
      <c r="CZ73" s="8" t="s">
        <v>226</v>
      </c>
      <c r="DA73" s="8" t="s">
        <v>227</v>
      </c>
      <c r="DB73" s="8" t="s">
        <v>228</v>
      </c>
      <c r="DC73" s="8" t="s">
        <v>229</v>
      </c>
      <c r="DD73" s="8" t="s">
        <v>230</v>
      </c>
      <c r="DE73" s="8" t="s">
        <v>231</v>
      </c>
      <c r="DF73" s="8" t="s">
        <v>232</v>
      </c>
      <c r="DG73" s="8" t="s">
        <v>233</v>
      </c>
      <c r="DH73" s="8" t="s">
        <v>234</v>
      </c>
      <c r="DI73" s="8" t="s">
        <v>235</v>
      </c>
      <c r="DJ73" s="8" t="s">
        <v>236</v>
      </c>
      <c r="DK73" s="8" t="s">
        <v>237</v>
      </c>
      <c r="DL73" s="8" t="s">
        <v>238</v>
      </c>
      <c r="DM73" s="8" t="s">
        <v>239</v>
      </c>
      <c r="DN73" s="8" t="s">
        <v>240</v>
      </c>
      <c r="DO73" s="8" t="s">
        <v>241</v>
      </c>
      <c r="DP73" s="8" t="s">
        <v>242</v>
      </c>
    </row>
    <row r="74" spans="1:120">
      <c r="A74" s="124">
        <v>1</v>
      </c>
      <c r="B74" s="124">
        <v>600</v>
      </c>
      <c r="C74" s="124"/>
      <c r="D74" s="124"/>
      <c r="F74" s="125"/>
      <c r="G74" s="125"/>
      <c r="H74" s="125"/>
      <c r="I74" s="125"/>
      <c r="J74" s="125"/>
      <c r="K74" s="125"/>
      <c r="L74" s="125"/>
      <c r="M74" s="125"/>
      <c r="N74" s="143">
        <f>N51*$B$70</f>
        <v>3.6033749800055981</v>
      </c>
      <c r="O74" s="143">
        <f t="shared" ref="O74:AN74" si="137">O51*$B$70</f>
        <v>3.6033749800055981</v>
      </c>
      <c r="P74" s="143">
        <f t="shared" si="137"/>
        <v>3.6033749800055981</v>
      </c>
      <c r="Q74" s="143">
        <f t="shared" si="137"/>
        <v>3.6033749800055981</v>
      </c>
      <c r="R74" s="143">
        <f t="shared" si="137"/>
        <v>3.6033749800055981</v>
      </c>
      <c r="S74" s="143">
        <f t="shared" si="137"/>
        <v>3.6033749800055981</v>
      </c>
      <c r="T74" s="143">
        <f t="shared" si="137"/>
        <v>3.6033749800055981</v>
      </c>
      <c r="U74" s="143">
        <f t="shared" si="137"/>
        <v>3.6033749800055981</v>
      </c>
      <c r="V74" s="143">
        <f t="shared" si="137"/>
        <v>3.6033749800055981</v>
      </c>
      <c r="W74" s="143">
        <f t="shared" si="137"/>
        <v>3.6033749800055981</v>
      </c>
      <c r="X74" s="143">
        <f t="shared" si="137"/>
        <v>3.5254247739094042</v>
      </c>
      <c r="Y74" s="143">
        <f t="shared" si="137"/>
        <v>3.4474745678132104</v>
      </c>
      <c r="Z74" s="143">
        <f t="shared" si="137"/>
        <v>3.3695243617170161</v>
      </c>
      <c r="AA74" s="143">
        <f t="shared" si="137"/>
        <v>3.3695243617170161</v>
      </c>
      <c r="AB74" s="143">
        <f t="shared" si="137"/>
        <v>3.3695243617170161</v>
      </c>
      <c r="AC74" s="143">
        <f t="shared" si="137"/>
        <v>3.3695243617170161</v>
      </c>
      <c r="AD74" s="143">
        <f t="shared" si="137"/>
        <v>3.3695243617170161</v>
      </c>
      <c r="AE74" s="143">
        <f t="shared" si="137"/>
        <v>3.3695243617170161</v>
      </c>
      <c r="AF74" s="143">
        <f t="shared" si="137"/>
        <v>3.3695243617170161</v>
      </c>
      <c r="AG74" s="143">
        <f t="shared" si="137"/>
        <v>3.3695243617170161</v>
      </c>
      <c r="AH74" s="143">
        <f>AH51*$B$70</f>
        <v>3.3208162411446773</v>
      </c>
      <c r="AI74" s="143">
        <f t="shared" si="137"/>
        <v>3.272108120572339</v>
      </c>
      <c r="AJ74" s="143">
        <f t="shared" si="137"/>
        <v>3.2233999999999998</v>
      </c>
      <c r="AK74" s="143">
        <f t="shared" si="137"/>
        <v>3.2233999999999998</v>
      </c>
      <c r="AL74" s="143">
        <f t="shared" si="137"/>
        <v>3.2233999999999998</v>
      </c>
      <c r="AM74" s="143">
        <f t="shared" si="137"/>
        <v>3.2233999999999998</v>
      </c>
      <c r="AN74" s="143">
        <f t="shared" si="137"/>
        <v>3.2233999999999998</v>
      </c>
      <c r="AO74" s="143" t="s">
        <v>270</v>
      </c>
      <c r="AP74" s="143" t="s">
        <v>270</v>
      </c>
      <c r="AQ74" s="143" t="s">
        <v>270</v>
      </c>
      <c r="AR74" s="143" t="s">
        <v>270</v>
      </c>
      <c r="AS74" s="143" t="s">
        <v>270</v>
      </c>
      <c r="AT74" s="143" t="s">
        <v>270</v>
      </c>
      <c r="AU74" s="143" t="s">
        <v>270</v>
      </c>
      <c r="AV74" s="143" t="s">
        <v>270</v>
      </c>
      <c r="AW74" s="143"/>
      <c r="AX74" s="143">
        <f t="shared" ref="AX74:BX74" si="138">AX51*$B$70</f>
        <v>2.38806474745315</v>
      </c>
      <c r="AY74" s="143">
        <f t="shared" si="138"/>
        <v>2.3334312487246773</v>
      </c>
      <c r="AZ74" s="143">
        <f t="shared" si="138"/>
        <v>2.382450222371328</v>
      </c>
      <c r="BA74" s="143">
        <f t="shared" si="138"/>
        <v>2.3933991989323</v>
      </c>
      <c r="BB74" s="143">
        <f t="shared" si="138"/>
        <v>2.4093465221496242</v>
      </c>
      <c r="BC74" s="143">
        <f t="shared" si="138"/>
        <v>2.3313606461925254</v>
      </c>
      <c r="BD74" s="143">
        <f t="shared" si="138"/>
        <v>2.285354958360351</v>
      </c>
      <c r="BE74" s="143">
        <f t="shared" si="138"/>
        <v>2.2542685578764301</v>
      </c>
      <c r="BF74" s="143">
        <f t="shared" si="138"/>
        <v>2.3684824238509083</v>
      </c>
      <c r="BG74" s="143">
        <f t="shared" si="138"/>
        <v>2.4573341461405342</v>
      </c>
      <c r="BH74" s="143">
        <f t="shared" si="138"/>
        <v>4.1152676009994185</v>
      </c>
      <c r="BI74" s="143">
        <f t="shared" si="138"/>
        <v>4.1027561854849743</v>
      </c>
      <c r="BJ74" s="143">
        <f t="shared" si="138"/>
        <v>4.1020566435095374</v>
      </c>
      <c r="BK74" s="143">
        <f t="shared" si="138"/>
        <v>4.2057170199141343</v>
      </c>
      <c r="BL74" s="143">
        <f t="shared" si="138"/>
        <v>4.4935127815132097</v>
      </c>
      <c r="BM74" s="143">
        <f t="shared" si="138"/>
        <v>4.1760951221924145</v>
      </c>
      <c r="BN74" s="143">
        <f t="shared" si="138"/>
        <v>3.892412216518764</v>
      </c>
      <c r="BO74" s="143">
        <f t="shared" si="138"/>
        <v>3.3876322247359845</v>
      </c>
      <c r="BP74" s="143">
        <f t="shared" si="138"/>
        <v>3.4756829066934682</v>
      </c>
      <c r="BQ74" s="143">
        <f t="shared" si="138"/>
        <v>3.7087829271243447</v>
      </c>
      <c r="BR74" s="143">
        <f t="shared" si="138"/>
        <v>2.9095484754625964</v>
      </c>
      <c r="BS74" s="143">
        <f t="shared" si="138"/>
        <v>3.1692035456574277</v>
      </c>
      <c r="BT74" s="143">
        <f t="shared" si="138"/>
        <v>3.340614259106248</v>
      </c>
      <c r="BU74" s="143">
        <f t="shared" si="138"/>
        <v>3.3142714091537355</v>
      </c>
      <c r="BV74" s="143">
        <f t="shared" si="138"/>
        <v>3.299397707105459</v>
      </c>
      <c r="BW74" s="143">
        <f t="shared" si="138"/>
        <v>3.3067650223814984</v>
      </c>
      <c r="BX74" s="143">
        <f t="shared" si="138"/>
        <v>3.3204490805939937</v>
      </c>
      <c r="BY74" s="143" t="s">
        <v>270</v>
      </c>
      <c r="BZ74" s="143" t="s">
        <v>270</v>
      </c>
      <c r="CA74" s="143" t="s">
        <v>270</v>
      </c>
      <c r="CB74" s="143" t="s">
        <v>270</v>
      </c>
      <c r="CC74" s="143" t="s">
        <v>270</v>
      </c>
      <c r="CD74" s="143" t="s">
        <v>270</v>
      </c>
      <c r="CE74" s="143" t="s">
        <v>270</v>
      </c>
      <c r="CF74" s="143" t="s">
        <v>270</v>
      </c>
      <c r="CG74" s="143"/>
      <c r="CH74" s="143">
        <f>CH51*0.5</f>
        <v>121.95570760316895</v>
      </c>
      <c r="CI74" s="143">
        <f t="shared" ref="CI74:DG74" si="139">CI51*0.5</f>
        <v>123.17101783572139</v>
      </c>
      <c r="CJ74" s="143">
        <f t="shared" si="139"/>
        <v>124.44096156700232</v>
      </c>
      <c r="CK74" s="143">
        <f t="shared" si="139"/>
        <v>125.66188632463658</v>
      </c>
      <c r="CL74" s="143">
        <f t="shared" si="139"/>
        <v>126.87186210570987</v>
      </c>
      <c r="CM74" s="143">
        <f t="shared" si="139"/>
        <v>128.06589056356586</v>
      </c>
      <c r="CN74" s="143">
        <f t="shared" si="139"/>
        <v>129.33790489737891</v>
      </c>
      <c r="CO74" s="143">
        <f t="shared" si="139"/>
        <v>130.65592491902416</v>
      </c>
      <c r="CP74" s="143">
        <f t="shared" si="139"/>
        <v>132.00503134115331</v>
      </c>
      <c r="CQ74" s="143">
        <f t="shared" si="139"/>
        <v>133.23992389730802</v>
      </c>
      <c r="CR74" s="143">
        <f t="shared" si="139"/>
        <v>134.38596473117309</v>
      </c>
      <c r="CS74" s="143">
        <f t="shared" si="139"/>
        <v>133.79612190408307</v>
      </c>
      <c r="CT74" s="143">
        <f t="shared" si="139"/>
        <v>133.14084028641128</v>
      </c>
      <c r="CU74" s="143">
        <f t="shared" si="139"/>
        <v>132.40830800461876</v>
      </c>
      <c r="CV74" s="143">
        <f t="shared" si="139"/>
        <v>131.57211534642164</v>
      </c>
      <c r="CW74" s="143">
        <f t="shared" si="139"/>
        <v>130.44812692662543</v>
      </c>
      <c r="CX74" s="143">
        <f t="shared" si="139"/>
        <v>129.64155616615005</v>
      </c>
      <c r="CY74" s="143">
        <f t="shared" si="139"/>
        <v>129.1186683113483</v>
      </c>
      <c r="CZ74" s="143">
        <f t="shared" si="139"/>
        <v>129.1005604483293</v>
      </c>
      <c r="DA74" s="143">
        <f>DA51*0.5</f>
        <v>128.99440190335287</v>
      </c>
      <c r="DB74" s="143">
        <f t="shared" si="139"/>
        <v>129.40566966903495</v>
      </c>
      <c r="DC74" s="143">
        <f t="shared" si="139"/>
        <v>129.50857424394988</v>
      </c>
      <c r="DD74" s="143">
        <f t="shared" si="139"/>
        <v>129.39135998484363</v>
      </c>
      <c r="DE74" s="143">
        <f t="shared" si="139"/>
        <v>129.30048857568991</v>
      </c>
      <c r="DF74" s="143">
        <f t="shared" si="139"/>
        <v>129.22449086858444</v>
      </c>
      <c r="DG74" s="143">
        <f t="shared" si="139"/>
        <v>129.14112584620295</v>
      </c>
      <c r="DH74" s="143">
        <f t="shared" ref="DH74" si="140">DH51*0.5</f>
        <v>129.04407676560896</v>
      </c>
      <c r="DI74" s="143" t="s">
        <v>270</v>
      </c>
      <c r="DJ74" s="143" t="s">
        <v>270</v>
      </c>
      <c r="DK74" s="143" t="s">
        <v>270</v>
      </c>
      <c r="DL74" s="143" t="s">
        <v>270</v>
      </c>
      <c r="DM74" s="143" t="s">
        <v>270</v>
      </c>
      <c r="DN74" s="143" t="s">
        <v>270</v>
      </c>
      <c r="DO74" s="143" t="s">
        <v>270</v>
      </c>
      <c r="DP74" s="143" t="s">
        <v>270</v>
      </c>
    </row>
    <row r="75" spans="1:120">
      <c r="A75" s="124">
        <v>1</v>
      </c>
      <c r="B75" s="124">
        <v>1200</v>
      </c>
      <c r="C75" s="124"/>
      <c r="D75" s="124"/>
      <c r="F75" s="125"/>
      <c r="G75" s="125"/>
      <c r="H75" s="125"/>
      <c r="I75" s="125"/>
      <c r="J75" s="125"/>
      <c r="K75" s="125"/>
      <c r="L75" s="125"/>
      <c r="M75" s="125"/>
      <c r="N75" s="143">
        <f t="shared" ref="N75:AC88" si="141">N52*$B$70</f>
        <v>3.210236407830183</v>
      </c>
      <c r="O75" s="143">
        <f t="shared" si="141"/>
        <v>3.210236407830183</v>
      </c>
      <c r="P75" s="143">
        <f t="shared" si="141"/>
        <v>3.210236407830183</v>
      </c>
      <c r="Q75" s="143">
        <f t="shared" si="141"/>
        <v>3.210236407830183</v>
      </c>
      <c r="R75" s="143">
        <f t="shared" si="141"/>
        <v>3.210236407830183</v>
      </c>
      <c r="S75" s="143">
        <f t="shared" si="141"/>
        <v>3.210236407830183</v>
      </c>
      <c r="T75" s="143">
        <f t="shared" si="141"/>
        <v>3.210236407830183</v>
      </c>
      <c r="U75" s="143">
        <f t="shared" si="141"/>
        <v>3.210236407830183</v>
      </c>
      <c r="V75" s="143">
        <f t="shared" si="141"/>
        <v>3.210236407830183</v>
      </c>
      <c r="W75" s="143">
        <f t="shared" si="141"/>
        <v>3.210236407830183</v>
      </c>
      <c r="X75" s="143">
        <f t="shared" si="141"/>
        <v>3.152568337517883</v>
      </c>
      <c r="Y75" s="143">
        <f t="shared" si="141"/>
        <v>3.0949002672055825</v>
      </c>
      <c r="Z75" s="143">
        <f t="shared" si="141"/>
        <v>3.0372321968932821</v>
      </c>
      <c r="AA75" s="143">
        <f t="shared" si="141"/>
        <v>3.0372321968932821</v>
      </c>
      <c r="AB75" s="143">
        <f t="shared" si="141"/>
        <v>3.0372321968932821</v>
      </c>
      <c r="AC75" s="143">
        <f t="shared" si="141"/>
        <v>3.0372321968932821</v>
      </c>
      <c r="AD75" s="143">
        <f t="shared" ref="AD75:AN75" si="142">AD52*$B$70</f>
        <v>3.0372321968932821</v>
      </c>
      <c r="AE75" s="143">
        <f t="shared" si="142"/>
        <v>3.0372321968932821</v>
      </c>
      <c r="AF75" s="143">
        <f t="shared" si="142"/>
        <v>3.0372321968932821</v>
      </c>
      <c r="AG75" s="143">
        <f t="shared" si="142"/>
        <v>3.0372321968932821</v>
      </c>
      <c r="AH75" s="143">
        <f t="shared" si="142"/>
        <v>3.128621464595521</v>
      </c>
      <c r="AI75" s="143">
        <f t="shared" si="142"/>
        <v>3.2200107322977605</v>
      </c>
      <c r="AJ75" s="143">
        <f t="shared" si="142"/>
        <v>3.3113999999999999</v>
      </c>
      <c r="AK75" s="143">
        <f t="shared" si="142"/>
        <v>3.3113999999999999</v>
      </c>
      <c r="AL75" s="143">
        <f t="shared" si="142"/>
        <v>3.3113999999999999</v>
      </c>
      <c r="AM75" s="143">
        <f t="shared" si="142"/>
        <v>3.3113999999999999</v>
      </c>
      <c r="AN75" s="143">
        <f t="shared" si="142"/>
        <v>3.3113999999999999</v>
      </c>
      <c r="AO75" s="143" t="s">
        <v>270</v>
      </c>
      <c r="AP75" s="143" t="s">
        <v>270</v>
      </c>
      <c r="AQ75" s="143" t="s">
        <v>270</v>
      </c>
      <c r="AR75" s="143" t="s">
        <v>270</v>
      </c>
      <c r="AS75" s="143" t="s">
        <v>270</v>
      </c>
      <c r="AT75" s="143" t="s">
        <v>270</v>
      </c>
      <c r="AU75" s="143" t="s">
        <v>270</v>
      </c>
      <c r="AV75" s="143" t="s">
        <v>270</v>
      </c>
      <c r="AW75" s="143"/>
      <c r="AX75" s="143">
        <f t="shared" ref="AX75:BX75" si="143">AX52*$B$70</f>
        <v>2.235892116980521</v>
      </c>
      <c r="AY75" s="143">
        <f t="shared" si="143"/>
        <v>2.1397163323529833</v>
      </c>
      <c r="AZ75" s="143">
        <f t="shared" si="143"/>
        <v>2.2005555813092466</v>
      </c>
      <c r="BA75" s="143">
        <f t="shared" si="143"/>
        <v>2.219783510459902</v>
      </c>
      <c r="BB75" s="143">
        <f t="shared" si="143"/>
        <v>2.2716157890844935</v>
      </c>
      <c r="BC75" s="143">
        <f t="shared" si="143"/>
        <v>2.1529284063182978</v>
      </c>
      <c r="BD75" s="143">
        <f t="shared" si="143"/>
        <v>2.0656506435153252</v>
      </c>
      <c r="BE75" s="143">
        <f t="shared" si="143"/>
        <v>1.9832722535627463</v>
      </c>
      <c r="BF75" s="143">
        <f t="shared" si="143"/>
        <v>2.114661856725145</v>
      </c>
      <c r="BG75" s="143">
        <f t="shared" si="143"/>
        <v>2.2084632545432257</v>
      </c>
      <c r="BH75" s="143">
        <f t="shared" si="143"/>
        <v>2.5176554195081828</v>
      </c>
      <c r="BI75" s="143">
        <f t="shared" si="143"/>
        <v>2.5027243279099531</v>
      </c>
      <c r="BJ75" s="143">
        <f t="shared" si="143"/>
        <v>2.4819488151951754</v>
      </c>
      <c r="BK75" s="143">
        <f t="shared" si="143"/>
        <v>2.5619619346880973</v>
      </c>
      <c r="BL75" s="143">
        <f t="shared" si="143"/>
        <v>2.8581198952733846</v>
      </c>
      <c r="BM75" s="143">
        <f t="shared" si="143"/>
        <v>2.653737173418647</v>
      </c>
      <c r="BN75" s="143">
        <f t="shared" si="143"/>
        <v>2.4638583159653278</v>
      </c>
      <c r="BO75" s="143">
        <f t="shared" si="143"/>
        <v>2.0581710351783884</v>
      </c>
      <c r="BP75" s="143">
        <f t="shared" si="143"/>
        <v>2.1896479254265251</v>
      </c>
      <c r="BQ75" s="143">
        <f t="shared" si="143"/>
        <v>2.3809264182795697</v>
      </c>
      <c r="BR75" s="143">
        <f t="shared" si="143"/>
        <v>2.7323567318050168</v>
      </c>
      <c r="BS75" s="143">
        <f t="shared" si="143"/>
        <v>2.9698267425625104</v>
      </c>
      <c r="BT75" s="143">
        <f t="shared" si="143"/>
        <v>3.1211572857793657</v>
      </c>
      <c r="BU75" s="143">
        <f t="shared" si="143"/>
        <v>3.0795381455752366</v>
      </c>
      <c r="BV75" s="143">
        <f t="shared" si="143"/>
        <v>3.04621347013763</v>
      </c>
      <c r="BW75" s="143">
        <f t="shared" si="143"/>
        <v>3.0398644930135741</v>
      </c>
      <c r="BX75" s="143">
        <f t="shared" si="143"/>
        <v>3.0468549404301886</v>
      </c>
      <c r="BY75" s="143" t="s">
        <v>270</v>
      </c>
      <c r="BZ75" s="143" t="s">
        <v>270</v>
      </c>
      <c r="CA75" s="143" t="s">
        <v>270</v>
      </c>
      <c r="CB75" s="143" t="s">
        <v>270</v>
      </c>
      <c r="CC75" s="143" t="s">
        <v>270</v>
      </c>
      <c r="CD75" s="143" t="s">
        <v>270</v>
      </c>
      <c r="CE75" s="143" t="s">
        <v>270</v>
      </c>
      <c r="CF75" s="143" t="s">
        <v>270</v>
      </c>
      <c r="CG75" s="143"/>
      <c r="CH75" s="143">
        <f t="shared" ref="CH75:DG75" si="144">CH52*0.5</f>
        <v>120.83942034497932</v>
      </c>
      <c r="CI75" s="143">
        <f t="shared" si="144"/>
        <v>121.81376463582896</v>
      </c>
      <c r="CJ75" s="143">
        <f t="shared" si="144"/>
        <v>122.88428471130617</v>
      </c>
      <c r="CK75" s="143">
        <f t="shared" si="144"/>
        <v>123.8939655378271</v>
      </c>
      <c r="CL75" s="143">
        <f t="shared" si="144"/>
        <v>124.88441843519738</v>
      </c>
      <c r="CM75" s="143">
        <f t="shared" si="144"/>
        <v>125.82303905394308</v>
      </c>
      <c r="CN75" s="143">
        <f t="shared" si="144"/>
        <v>126.88034705545496</v>
      </c>
      <c r="CO75" s="143">
        <f t="shared" si="144"/>
        <v>128.02493281976982</v>
      </c>
      <c r="CP75" s="143">
        <f t="shared" si="144"/>
        <v>129.25189697403727</v>
      </c>
      <c r="CQ75" s="143">
        <f t="shared" si="144"/>
        <v>130.34747152514231</v>
      </c>
      <c r="CR75" s="143">
        <f t="shared" si="144"/>
        <v>131.34924467842927</v>
      </c>
      <c r="CS75" s="143">
        <f t="shared" si="144"/>
        <v>131.98415759643896</v>
      </c>
      <c r="CT75" s="143">
        <f t="shared" si="144"/>
        <v>132.57633353573459</v>
      </c>
      <c r="CU75" s="143">
        <f t="shared" si="144"/>
        <v>133.13161691743269</v>
      </c>
      <c r="CV75" s="143">
        <f t="shared" si="144"/>
        <v>133.60688717963791</v>
      </c>
      <c r="CW75" s="143">
        <f t="shared" si="144"/>
        <v>133.78599948125779</v>
      </c>
      <c r="CX75" s="143">
        <f t="shared" si="144"/>
        <v>134.16949450473243</v>
      </c>
      <c r="CY75" s="143">
        <f t="shared" si="144"/>
        <v>134.74286838566039</v>
      </c>
      <c r="CZ75" s="143">
        <f t="shared" si="144"/>
        <v>135.72192954737528</v>
      </c>
      <c r="DA75" s="143">
        <f t="shared" si="144"/>
        <v>136.56951381884204</v>
      </c>
      <c r="DB75" s="143">
        <f t="shared" si="144"/>
        <v>136.96577855163255</v>
      </c>
      <c r="DC75" s="143">
        <f t="shared" si="144"/>
        <v>137.21596254136779</v>
      </c>
      <c r="DD75" s="143">
        <f t="shared" si="144"/>
        <v>137.40620525558842</v>
      </c>
      <c r="DE75" s="143">
        <f t="shared" si="144"/>
        <v>137.6380671100132</v>
      </c>
      <c r="DF75" s="143">
        <f t="shared" si="144"/>
        <v>137.90325363987554</v>
      </c>
      <c r="DG75" s="143">
        <f t="shared" si="144"/>
        <v>138.17478914686197</v>
      </c>
      <c r="DH75" s="143">
        <f t="shared" ref="DH75" si="145">DH52*0.5</f>
        <v>138.43933420643179</v>
      </c>
      <c r="DI75" s="143" t="s">
        <v>270</v>
      </c>
      <c r="DJ75" s="143" t="s">
        <v>270</v>
      </c>
      <c r="DK75" s="143" t="s">
        <v>270</v>
      </c>
      <c r="DL75" s="143" t="s">
        <v>270</v>
      </c>
      <c r="DM75" s="143" t="s">
        <v>270</v>
      </c>
      <c r="DN75" s="143" t="s">
        <v>270</v>
      </c>
      <c r="DO75" s="143" t="s">
        <v>270</v>
      </c>
      <c r="DP75" s="143" t="s">
        <v>270</v>
      </c>
    </row>
    <row r="76" spans="1:120">
      <c r="A76" s="124">
        <v>1</v>
      </c>
      <c r="B76" s="124">
        <v>1800</v>
      </c>
      <c r="C76" s="124"/>
      <c r="D76" s="124"/>
      <c r="F76" s="125"/>
      <c r="G76" s="125"/>
      <c r="H76" s="125"/>
      <c r="I76" s="125"/>
      <c r="J76" s="125"/>
      <c r="K76" s="125"/>
      <c r="L76" s="125"/>
      <c r="M76" s="125"/>
      <c r="N76" s="143">
        <f t="shared" si="141"/>
        <v>1.9541320116054159</v>
      </c>
      <c r="O76" s="143">
        <f t="shared" si="141"/>
        <v>1.9541320116054159</v>
      </c>
      <c r="P76" s="143">
        <f t="shared" si="141"/>
        <v>1.9541320116054159</v>
      </c>
      <c r="Q76" s="143">
        <f t="shared" si="141"/>
        <v>1.9541320116054159</v>
      </c>
      <c r="R76" s="143">
        <f t="shared" si="141"/>
        <v>1.9541320116054159</v>
      </c>
      <c r="S76" s="143">
        <f t="shared" si="141"/>
        <v>1.9541320116054159</v>
      </c>
      <c r="T76" s="143">
        <f t="shared" si="141"/>
        <v>1.9541320116054159</v>
      </c>
      <c r="U76" s="143">
        <f t="shared" si="141"/>
        <v>1.9541320116054159</v>
      </c>
      <c r="V76" s="143">
        <f t="shared" si="141"/>
        <v>1.9541320116054159</v>
      </c>
      <c r="W76" s="143">
        <f t="shared" si="141"/>
        <v>1.9541320116054159</v>
      </c>
      <c r="X76" s="143">
        <f t="shared" si="141"/>
        <v>1.902901910021122</v>
      </c>
      <c r="Y76" s="143">
        <f t="shared" si="141"/>
        <v>1.8516718084368287</v>
      </c>
      <c r="Z76" s="143">
        <f t="shared" si="141"/>
        <v>1.8004417068525349</v>
      </c>
      <c r="AA76" s="143">
        <f t="shared" si="141"/>
        <v>1.8004417068525349</v>
      </c>
      <c r="AB76" s="143">
        <f t="shared" si="141"/>
        <v>1.8004417068525349</v>
      </c>
      <c r="AC76" s="143">
        <f t="shared" si="141"/>
        <v>1.8004417068525349</v>
      </c>
      <c r="AD76" s="143">
        <f t="shared" ref="AD76:AN76" si="146">AD53*$B$70</f>
        <v>1.8004417068525349</v>
      </c>
      <c r="AE76" s="143">
        <f t="shared" si="146"/>
        <v>1.8004417068525349</v>
      </c>
      <c r="AF76" s="143">
        <f t="shared" si="146"/>
        <v>1.8004417068525349</v>
      </c>
      <c r="AG76" s="143">
        <f t="shared" si="146"/>
        <v>1.8004417068525349</v>
      </c>
      <c r="AH76" s="143">
        <f t="shared" si="146"/>
        <v>1.8779778045683564</v>
      </c>
      <c r="AI76" s="143">
        <f t="shared" si="146"/>
        <v>1.9555139022841781</v>
      </c>
      <c r="AJ76" s="143">
        <f t="shared" si="146"/>
        <v>2.0330499999999998</v>
      </c>
      <c r="AK76" s="143">
        <f t="shared" si="146"/>
        <v>2.0330499999999998</v>
      </c>
      <c r="AL76" s="143">
        <f t="shared" si="146"/>
        <v>2.0330499999999998</v>
      </c>
      <c r="AM76" s="143">
        <f t="shared" si="146"/>
        <v>2.0330499999999998</v>
      </c>
      <c r="AN76" s="143">
        <f t="shared" si="146"/>
        <v>2.0330499999999998</v>
      </c>
      <c r="AO76" s="143" t="s">
        <v>270</v>
      </c>
      <c r="AP76" s="143" t="s">
        <v>270</v>
      </c>
      <c r="AQ76" s="143" t="s">
        <v>270</v>
      </c>
      <c r="AR76" s="143" t="s">
        <v>270</v>
      </c>
      <c r="AS76" s="143" t="s">
        <v>270</v>
      </c>
      <c r="AT76" s="143" t="s">
        <v>270</v>
      </c>
      <c r="AU76" s="143" t="s">
        <v>270</v>
      </c>
      <c r="AV76" s="143" t="s">
        <v>270</v>
      </c>
      <c r="AW76" s="143"/>
      <c r="AX76" s="143">
        <f t="shared" ref="AX76:BX76" si="147">AX53*$B$70</f>
        <v>1.3069686052654907</v>
      </c>
      <c r="AY76" s="143">
        <f t="shared" si="147"/>
        <v>1.2249287587517985</v>
      </c>
      <c r="AZ76" s="143">
        <f t="shared" si="147"/>
        <v>1.2690621087390805</v>
      </c>
      <c r="BA76" s="143">
        <f t="shared" si="147"/>
        <v>1.2854497462212429</v>
      </c>
      <c r="BB76" s="143">
        <f t="shared" si="147"/>
        <v>1.336910750718872</v>
      </c>
      <c r="BC76" s="143">
        <f t="shared" si="147"/>
        <v>1.2413407519769091</v>
      </c>
      <c r="BD76" s="143">
        <f t="shared" si="147"/>
        <v>1.1649724256718961</v>
      </c>
      <c r="BE76" s="143">
        <f t="shared" si="147"/>
        <v>1.0862667422169006</v>
      </c>
      <c r="BF76" s="143">
        <f t="shared" si="147"/>
        <v>1.1770935237605222</v>
      </c>
      <c r="BG76" s="143">
        <f t="shared" si="147"/>
        <v>1.2380099393529826</v>
      </c>
      <c r="BH76" s="143">
        <f t="shared" si="147"/>
        <v>1.1465329618484486</v>
      </c>
      <c r="BI76" s="143">
        <f t="shared" si="147"/>
        <v>1.1368229489940402</v>
      </c>
      <c r="BJ76" s="143">
        <f t="shared" si="147"/>
        <v>1.119223621064946</v>
      </c>
      <c r="BK76" s="143">
        <f t="shared" si="147"/>
        <v>1.1622988508979137</v>
      </c>
      <c r="BL76" s="143">
        <f t="shared" si="147"/>
        <v>1.3451992490704736</v>
      </c>
      <c r="BM76" s="143">
        <f t="shared" si="147"/>
        <v>1.2480476972706005</v>
      </c>
      <c r="BN76" s="143">
        <f t="shared" si="147"/>
        <v>1.1550475946604035</v>
      </c>
      <c r="BO76" s="143">
        <f t="shared" si="147"/>
        <v>0.93155422753452277</v>
      </c>
      <c r="BP76" s="143">
        <f t="shared" si="147"/>
        <v>1.0224689304052024</v>
      </c>
      <c r="BQ76" s="143">
        <f t="shared" si="147"/>
        <v>1.1290433314722339</v>
      </c>
      <c r="BR76" s="143">
        <f t="shared" si="147"/>
        <v>0.68662560374872172</v>
      </c>
      <c r="BS76" s="143">
        <f t="shared" si="147"/>
        <v>0.73673372905494072</v>
      </c>
      <c r="BT76" s="143">
        <f t="shared" si="147"/>
        <v>0.760287255728606</v>
      </c>
      <c r="BU76" s="143">
        <f t="shared" si="147"/>
        <v>0.72448479718552194</v>
      </c>
      <c r="BV76" s="143">
        <f t="shared" si="147"/>
        <v>0.68704900716276973</v>
      </c>
      <c r="BW76" s="143">
        <f t="shared" si="147"/>
        <v>0.66553407499574124</v>
      </c>
      <c r="BX76" s="143">
        <f t="shared" si="147"/>
        <v>0.65849239171641083</v>
      </c>
      <c r="BY76" s="143" t="s">
        <v>270</v>
      </c>
      <c r="BZ76" s="143" t="s">
        <v>270</v>
      </c>
      <c r="CA76" s="143" t="s">
        <v>270</v>
      </c>
      <c r="CB76" s="143" t="s">
        <v>270</v>
      </c>
      <c r="CC76" s="143" t="s">
        <v>270</v>
      </c>
      <c r="CD76" s="143" t="s">
        <v>270</v>
      </c>
      <c r="CE76" s="143" t="s">
        <v>270</v>
      </c>
      <c r="CF76" s="143" t="s">
        <v>270</v>
      </c>
      <c r="CG76" s="143"/>
      <c r="CH76" s="143">
        <f t="shared" ref="CH76:DG76" si="148">CH53*0.5</f>
        <v>82.001478919195335</v>
      </c>
      <c r="CI76" s="143">
        <f t="shared" si="148"/>
        <v>82.648642325535263</v>
      </c>
      <c r="CJ76" s="143">
        <f t="shared" si="148"/>
        <v>83.377845578388872</v>
      </c>
      <c r="CK76" s="143">
        <f t="shared" si="148"/>
        <v>84.062915481255203</v>
      </c>
      <c r="CL76" s="143">
        <f t="shared" si="148"/>
        <v>84.73159774663938</v>
      </c>
      <c r="CM76" s="143">
        <f t="shared" si="148"/>
        <v>85.348819007525918</v>
      </c>
      <c r="CN76" s="143">
        <f t="shared" si="148"/>
        <v>86.061610267154435</v>
      </c>
      <c r="CO76" s="143">
        <f t="shared" si="148"/>
        <v>86.850769853087954</v>
      </c>
      <c r="CP76" s="143">
        <f t="shared" si="148"/>
        <v>87.718635122476471</v>
      </c>
      <c r="CQ76" s="143">
        <f t="shared" si="148"/>
        <v>88.495673610321361</v>
      </c>
      <c r="CR76" s="143">
        <f t="shared" si="148"/>
        <v>89.211795682573793</v>
      </c>
      <c r="CS76" s="143">
        <f t="shared" si="148"/>
        <v>89.968164630746472</v>
      </c>
      <c r="CT76" s="143">
        <f t="shared" si="148"/>
        <v>90.683013490189254</v>
      </c>
      <c r="CU76" s="143">
        <f t="shared" si="148"/>
        <v>91.364231575976831</v>
      </c>
      <c r="CV76" s="143">
        <f t="shared" si="148"/>
        <v>92.002374431931443</v>
      </c>
      <c r="CW76" s="143">
        <f t="shared" si="148"/>
        <v>92.457616889713506</v>
      </c>
      <c r="CX76" s="143">
        <f t="shared" si="148"/>
        <v>93.010010899295438</v>
      </c>
      <c r="CY76" s="143">
        <f t="shared" si="148"/>
        <v>93.655405011487574</v>
      </c>
      <c r="CZ76" s="143">
        <f t="shared" si="148"/>
        <v>94.524292490805578</v>
      </c>
      <c r="DA76" s="143">
        <f t="shared" si="148"/>
        <v>95.302265267252906</v>
      </c>
      <c r="DB76" s="143">
        <f t="shared" si="148"/>
        <v>96.493617468072529</v>
      </c>
      <c r="DC76" s="143">
        <f t="shared" si="148"/>
        <v>97.712397641301777</v>
      </c>
      <c r="DD76" s="143">
        <f t="shared" si="148"/>
        <v>98.985160385573181</v>
      </c>
      <c r="DE76" s="143">
        <f t="shared" si="148"/>
        <v>100.29372558838767</v>
      </c>
      <c r="DF76" s="143">
        <f t="shared" si="148"/>
        <v>101.63972658122491</v>
      </c>
      <c r="DG76" s="143">
        <f t="shared" si="148"/>
        <v>103.00724250622918</v>
      </c>
      <c r="DH76" s="143">
        <f t="shared" ref="DH76" si="149">DH53*0.5</f>
        <v>104.38180011451277</v>
      </c>
      <c r="DI76" s="143" t="s">
        <v>270</v>
      </c>
      <c r="DJ76" s="143" t="s">
        <v>270</v>
      </c>
      <c r="DK76" s="143" t="s">
        <v>270</v>
      </c>
      <c r="DL76" s="143" t="s">
        <v>270</v>
      </c>
      <c r="DM76" s="143" t="s">
        <v>270</v>
      </c>
      <c r="DN76" s="143" t="s">
        <v>270</v>
      </c>
      <c r="DO76" s="143" t="s">
        <v>270</v>
      </c>
      <c r="DP76" s="143" t="s">
        <v>270</v>
      </c>
    </row>
    <row r="77" spans="1:120">
      <c r="A77" s="124">
        <v>2</v>
      </c>
      <c r="B77" s="124">
        <v>600</v>
      </c>
      <c r="C77" s="124"/>
      <c r="D77" s="124"/>
      <c r="F77" s="125"/>
      <c r="G77" s="125"/>
      <c r="H77" s="125"/>
      <c r="I77" s="125"/>
      <c r="J77" s="125"/>
      <c r="K77" s="125"/>
      <c r="L77" s="125"/>
      <c r="M77" s="125"/>
      <c r="N77" s="143">
        <f t="shared" si="141"/>
        <v>4.6309822105763931</v>
      </c>
      <c r="O77" s="143">
        <f t="shared" si="141"/>
        <v>4.6309822105763931</v>
      </c>
      <c r="P77" s="143">
        <f t="shared" si="141"/>
        <v>4.6309822105763931</v>
      </c>
      <c r="Q77" s="143">
        <f t="shared" si="141"/>
        <v>4.6309822105763931</v>
      </c>
      <c r="R77" s="143">
        <f t="shared" si="141"/>
        <v>4.6309822105763931</v>
      </c>
      <c r="S77" s="143">
        <f t="shared" si="141"/>
        <v>4.6309822105763931</v>
      </c>
      <c r="T77" s="143">
        <f t="shared" si="141"/>
        <v>4.6309822105763931</v>
      </c>
      <c r="U77" s="143">
        <f t="shared" si="141"/>
        <v>4.6309822105763931</v>
      </c>
      <c r="V77" s="143">
        <f t="shared" si="141"/>
        <v>4.6309822105763931</v>
      </c>
      <c r="W77" s="143">
        <f t="shared" si="141"/>
        <v>4.6309822105763931</v>
      </c>
      <c r="X77" s="143">
        <f t="shared" si="141"/>
        <v>4.6006672731837632</v>
      </c>
      <c r="Y77" s="143">
        <f t="shared" si="141"/>
        <v>4.5703523357911333</v>
      </c>
      <c r="Z77" s="143">
        <f t="shared" si="141"/>
        <v>4.5400373983985034</v>
      </c>
      <c r="AA77" s="143">
        <f t="shared" si="141"/>
        <v>4.5400373983985034</v>
      </c>
      <c r="AB77" s="143">
        <f t="shared" si="141"/>
        <v>4.5400373983985034</v>
      </c>
      <c r="AC77" s="143">
        <f t="shared" si="141"/>
        <v>4.5400373983985034</v>
      </c>
      <c r="AD77" s="143">
        <f t="shared" ref="AD77:AN77" si="150">AD54*$B$70</f>
        <v>4.5400373983985034</v>
      </c>
      <c r="AE77" s="143">
        <f t="shared" si="150"/>
        <v>4.5400373983985034</v>
      </c>
      <c r="AF77" s="143">
        <f t="shared" si="150"/>
        <v>4.5400373983985034</v>
      </c>
      <c r="AG77" s="143">
        <f t="shared" si="150"/>
        <v>4.5400373983985034</v>
      </c>
      <c r="AH77" s="143">
        <f t="shared" si="150"/>
        <v>4.5701915989323361</v>
      </c>
      <c r="AI77" s="143">
        <f t="shared" si="150"/>
        <v>4.6003457994661678</v>
      </c>
      <c r="AJ77" s="143">
        <f t="shared" si="150"/>
        <v>4.6304999999999996</v>
      </c>
      <c r="AK77" s="143">
        <f t="shared" si="150"/>
        <v>4.6304999999999996</v>
      </c>
      <c r="AL77" s="143">
        <f t="shared" si="150"/>
        <v>4.6304999999999996</v>
      </c>
      <c r="AM77" s="143">
        <f t="shared" si="150"/>
        <v>4.6304999999999996</v>
      </c>
      <c r="AN77" s="143">
        <f t="shared" si="150"/>
        <v>4.6304999999999996</v>
      </c>
      <c r="AO77" s="143" t="s">
        <v>270</v>
      </c>
      <c r="AP77" s="143" t="s">
        <v>270</v>
      </c>
      <c r="AQ77" s="143" t="s">
        <v>270</v>
      </c>
      <c r="AR77" s="143" t="s">
        <v>270</v>
      </c>
      <c r="AS77" s="143" t="s">
        <v>270</v>
      </c>
      <c r="AT77" s="143" t="s">
        <v>270</v>
      </c>
      <c r="AU77" s="143" t="s">
        <v>270</v>
      </c>
      <c r="AV77" s="143" t="s">
        <v>270</v>
      </c>
      <c r="AW77" s="143"/>
      <c r="AX77" s="143">
        <f t="shared" ref="AX77:BX77" si="151">AX54*$B$70</f>
        <v>3.7587279076946167</v>
      </c>
      <c r="AY77" s="143">
        <f t="shared" si="151"/>
        <v>3.7049351281742169</v>
      </c>
      <c r="AZ77" s="143">
        <f t="shared" si="151"/>
        <v>3.7954679834587779</v>
      </c>
      <c r="BA77" s="143">
        <f t="shared" si="151"/>
        <v>3.7401376991298396</v>
      </c>
      <c r="BB77" s="143">
        <f t="shared" si="151"/>
        <v>4.1263308576049553</v>
      </c>
      <c r="BC77" s="143">
        <f t="shared" si="151"/>
        <v>3.9651354137384627</v>
      </c>
      <c r="BD77" s="143">
        <f t="shared" si="151"/>
        <v>3.9260005596864129</v>
      </c>
      <c r="BE77" s="143">
        <f t="shared" si="151"/>
        <v>3.5645271272372185</v>
      </c>
      <c r="BF77" s="143">
        <f t="shared" si="151"/>
        <v>3.748284118942375</v>
      </c>
      <c r="BG77" s="143">
        <f t="shared" si="151"/>
        <v>3.8535483208879056</v>
      </c>
      <c r="BH77" s="143">
        <f t="shared" si="151"/>
        <v>4.0910932458658786</v>
      </c>
      <c r="BI77" s="143">
        <f t="shared" si="151"/>
        <v>4.0826907247495026</v>
      </c>
      <c r="BJ77" s="143">
        <f t="shared" si="151"/>
        <v>4.1088898028746801</v>
      </c>
      <c r="BK77" s="143">
        <f t="shared" si="151"/>
        <v>4.3554773092282586</v>
      </c>
      <c r="BL77" s="143">
        <f t="shared" si="151"/>
        <v>6.4235179568670189</v>
      </c>
      <c r="BM77" s="143">
        <f t="shared" si="151"/>
        <v>6.8107650753627098</v>
      </c>
      <c r="BN77" s="143">
        <f t="shared" si="151"/>
        <v>6.692807716698745</v>
      </c>
      <c r="BO77" s="143">
        <f t="shared" si="151"/>
        <v>4.8644227466034327</v>
      </c>
      <c r="BP77" s="143">
        <f t="shared" si="151"/>
        <v>4.6285308265651377</v>
      </c>
      <c r="BQ77" s="143">
        <f t="shared" si="151"/>
        <v>5.0072065525685598</v>
      </c>
      <c r="BR77" s="143">
        <f t="shared" si="151"/>
        <v>5.481044821569574</v>
      </c>
      <c r="BS77" s="143">
        <f t="shared" si="151"/>
        <v>5.5369116638130347</v>
      </c>
      <c r="BT77" s="143">
        <f t="shared" si="151"/>
        <v>5.2891482978565483</v>
      </c>
      <c r="BU77" s="143">
        <f t="shared" si="151"/>
        <v>4.8728264586238987</v>
      </c>
      <c r="BV77" s="143">
        <f t="shared" si="151"/>
        <v>4.5578922929898411</v>
      </c>
      <c r="BW77" s="143">
        <f t="shared" si="151"/>
        <v>4.4220546167878227</v>
      </c>
      <c r="BX77" s="143">
        <f t="shared" si="151"/>
        <v>4.318225090020003</v>
      </c>
      <c r="BY77" s="143" t="s">
        <v>270</v>
      </c>
      <c r="BZ77" s="143" t="s">
        <v>270</v>
      </c>
      <c r="CA77" s="143" t="s">
        <v>270</v>
      </c>
      <c r="CB77" s="143" t="s">
        <v>270</v>
      </c>
      <c r="CC77" s="143" t="s">
        <v>270</v>
      </c>
      <c r="CD77" s="143" t="s">
        <v>270</v>
      </c>
      <c r="CE77" s="143" t="s">
        <v>270</v>
      </c>
      <c r="CF77" s="143" t="s">
        <v>270</v>
      </c>
      <c r="CG77" s="143"/>
      <c r="CH77" s="143">
        <f t="shared" ref="CH77:DG77" si="152">CH54*0.5</f>
        <v>130.65860226070515</v>
      </c>
      <c r="CI77" s="143">
        <f t="shared" si="152"/>
        <v>131.53085656358695</v>
      </c>
      <c r="CJ77" s="143">
        <f t="shared" si="152"/>
        <v>132.45690364598909</v>
      </c>
      <c r="CK77" s="143">
        <f t="shared" si="152"/>
        <v>133.29241787310673</v>
      </c>
      <c r="CL77" s="143">
        <f t="shared" si="152"/>
        <v>134.18326238455327</v>
      </c>
      <c r="CM77" s="143">
        <f t="shared" si="152"/>
        <v>134.6879137375247</v>
      </c>
      <c r="CN77" s="143">
        <f t="shared" si="152"/>
        <v>135.35376053436266</v>
      </c>
      <c r="CO77" s="143">
        <f t="shared" si="152"/>
        <v>136.05874218525264</v>
      </c>
      <c r="CP77" s="143">
        <f t="shared" si="152"/>
        <v>137.12519726859179</v>
      </c>
      <c r="CQ77" s="143">
        <f t="shared" si="152"/>
        <v>138.0078953602258</v>
      </c>
      <c r="CR77" s="143">
        <f t="shared" si="152"/>
        <v>138.7853292499143</v>
      </c>
      <c r="CS77" s="143">
        <f t="shared" si="152"/>
        <v>139.29490327723218</v>
      </c>
      <c r="CT77" s="143">
        <f t="shared" si="152"/>
        <v>139.78256488827381</v>
      </c>
      <c r="CU77" s="143">
        <f t="shared" si="152"/>
        <v>140.21371248379762</v>
      </c>
      <c r="CV77" s="143">
        <f t="shared" si="152"/>
        <v>140.39827257296787</v>
      </c>
      <c r="CW77" s="143">
        <f t="shared" si="152"/>
        <v>138.51479201449939</v>
      </c>
      <c r="CX77" s="143">
        <f t="shared" si="152"/>
        <v>136.24406433753518</v>
      </c>
      <c r="CY77" s="143">
        <f t="shared" si="152"/>
        <v>134.09129401923494</v>
      </c>
      <c r="CZ77" s="143">
        <f t="shared" si="152"/>
        <v>133.76690867103002</v>
      </c>
      <c r="DA77" s="143">
        <f t="shared" si="152"/>
        <v>133.67841524286339</v>
      </c>
      <c r="DB77" s="143">
        <f t="shared" si="152"/>
        <v>132.76756202022617</v>
      </c>
      <c r="DC77" s="143">
        <f t="shared" si="152"/>
        <v>131.83099615587929</v>
      </c>
      <c r="DD77" s="143">
        <f t="shared" si="152"/>
        <v>131.17234785802276</v>
      </c>
      <c r="DE77" s="143">
        <f t="shared" si="152"/>
        <v>130.93002139939884</v>
      </c>
      <c r="DF77" s="143">
        <f t="shared" si="152"/>
        <v>131.00262910640902</v>
      </c>
      <c r="DG77" s="143">
        <f t="shared" si="152"/>
        <v>131.21107448962118</v>
      </c>
      <c r="DH77" s="143">
        <f t="shared" ref="DH77" si="153">DH54*0.5</f>
        <v>131.52334939960119</v>
      </c>
      <c r="DI77" s="143" t="s">
        <v>270</v>
      </c>
      <c r="DJ77" s="143" t="s">
        <v>270</v>
      </c>
      <c r="DK77" s="143" t="s">
        <v>270</v>
      </c>
      <c r="DL77" s="143" t="s">
        <v>270</v>
      </c>
      <c r="DM77" s="143" t="s">
        <v>270</v>
      </c>
      <c r="DN77" s="143" t="s">
        <v>270</v>
      </c>
      <c r="DO77" s="143" t="s">
        <v>270</v>
      </c>
      <c r="DP77" s="143" t="s">
        <v>270</v>
      </c>
    </row>
    <row r="78" spans="1:120">
      <c r="A78" s="124">
        <v>2</v>
      </c>
      <c r="B78" s="124">
        <v>1200</v>
      </c>
      <c r="C78" s="124"/>
      <c r="D78" s="124"/>
      <c r="F78" s="125"/>
      <c r="G78" s="125"/>
      <c r="H78" s="125"/>
      <c r="I78" s="125"/>
      <c r="J78" s="125"/>
      <c r="K78" s="125"/>
      <c r="L78" s="125"/>
      <c r="M78" s="125"/>
      <c r="N78" s="143">
        <f t="shared" si="141"/>
        <v>4.6335188211294831</v>
      </c>
      <c r="O78" s="143">
        <f t="shared" si="141"/>
        <v>4.6335188211294831</v>
      </c>
      <c r="P78" s="143">
        <f t="shared" si="141"/>
        <v>4.6335188211294831</v>
      </c>
      <c r="Q78" s="143">
        <f t="shared" si="141"/>
        <v>4.6335188211294831</v>
      </c>
      <c r="R78" s="143">
        <f t="shared" si="141"/>
        <v>4.6335188211294831</v>
      </c>
      <c r="S78" s="143">
        <f t="shared" si="141"/>
        <v>4.6335188211294831</v>
      </c>
      <c r="T78" s="143">
        <f t="shared" si="141"/>
        <v>4.6335188211294831</v>
      </c>
      <c r="U78" s="143">
        <f t="shared" si="141"/>
        <v>4.6335188211294831</v>
      </c>
      <c r="V78" s="143">
        <f t="shared" si="141"/>
        <v>4.6335188211294831</v>
      </c>
      <c r="W78" s="143">
        <f t="shared" si="141"/>
        <v>4.6335188211294831</v>
      </c>
      <c r="X78" s="143">
        <f t="shared" si="141"/>
        <v>4.6103946118040984</v>
      </c>
      <c r="Y78" s="143">
        <f t="shared" si="141"/>
        <v>4.5872704024787136</v>
      </c>
      <c r="Z78" s="143">
        <f t="shared" si="141"/>
        <v>4.5641461931533307</v>
      </c>
      <c r="AA78" s="143">
        <f t="shared" si="141"/>
        <v>4.5641461931533307</v>
      </c>
      <c r="AB78" s="143">
        <f t="shared" si="141"/>
        <v>4.5641461931533307</v>
      </c>
      <c r="AC78" s="143">
        <f t="shared" si="141"/>
        <v>4.5641461931533307</v>
      </c>
      <c r="AD78" s="143">
        <f t="shared" ref="AD78:AN78" si="154">AD55*$B$70</f>
        <v>4.5641461931533307</v>
      </c>
      <c r="AE78" s="143">
        <f t="shared" si="154"/>
        <v>4.5641461931533307</v>
      </c>
      <c r="AF78" s="143">
        <f t="shared" si="154"/>
        <v>4.5641461931533307</v>
      </c>
      <c r="AG78" s="143">
        <f t="shared" si="154"/>
        <v>4.5641461931533307</v>
      </c>
      <c r="AH78" s="143">
        <f t="shared" si="154"/>
        <v>4.5981641287688868</v>
      </c>
      <c r="AI78" s="143">
        <f t="shared" si="154"/>
        <v>4.6321820643844438</v>
      </c>
      <c r="AJ78" s="143">
        <f t="shared" si="154"/>
        <v>4.6661999999999999</v>
      </c>
      <c r="AK78" s="143">
        <f t="shared" si="154"/>
        <v>4.6661999999999999</v>
      </c>
      <c r="AL78" s="143">
        <f t="shared" si="154"/>
        <v>4.6661999999999999</v>
      </c>
      <c r="AM78" s="143">
        <f t="shared" si="154"/>
        <v>4.6661999999999999</v>
      </c>
      <c r="AN78" s="143">
        <f t="shared" si="154"/>
        <v>4.6661999999999999</v>
      </c>
      <c r="AO78" s="143" t="s">
        <v>270</v>
      </c>
      <c r="AP78" s="143" t="s">
        <v>270</v>
      </c>
      <c r="AQ78" s="143" t="s">
        <v>270</v>
      </c>
      <c r="AR78" s="143" t="s">
        <v>270</v>
      </c>
      <c r="AS78" s="143" t="s">
        <v>270</v>
      </c>
      <c r="AT78" s="143" t="s">
        <v>270</v>
      </c>
      <c r="AU78" s="143" t="s">
        <v>270</v>
      </c>
      <c r="AV78" s="143" t="s">
        <v>270</v>
      </c>
      <c r="AW78" s="143"/>
      <c r="AX78" s="143">
        <f t="shared" ref="AX78:BX78" si="155">AX55*$B$70</f>
        <v>3.5865750442287077</v>
      </c>
      <c r="AY78" s="143">
        <f t="shared" si="155"/>
        <v>3.513698220900197</v>
      </c>
      <c r="AZ78" s="143">
        <f t="shared" si="155"/>
        <v>3.5957367273305203</v>
      </c>
      <c r="BA78" s="143">
        <f t="shared" si="155"/>
        <v>3.5334649243806275</v>
      </c>
      <c r="BB78" s="143">
        <f t="shared" si="155"/>
        <v>3.9308673077946903</v>
      </c>
      <c r="BC78" s="143">
        <f t="shared" si="155"/>
        <v>3.7788696281515843</v>
      </c>
      <c r="BD78" s="143">
        <f t="shared" si="155"/>
        <v>3.7383427093974326</v>
      </c>
      <c r="BE78" s="143">
        <f t="shared" si="155"/>
        <v>3.3628377144103649</v>
      </c>
      <c r="BF78" s="143">
        <f t="shared" si="155"/>
        <v>3.5484042512811147</v>
      </c>
      <c r="BG78" s="143">
        <f t="shared" si="155"/>
        <v>3.6617760832478021</v>
      </c>
      <c r="BH78" s="143">
        <f t="shared" si="155"/>
        <v>3.9035584282075422</v>
      </c>
      <c r="BI78" s="143">
        <f t="shared" si="155"/>
        <v>3.8723030207998859</v>
      </c>
      <c r="BJ78" s="143">
        <f t="shared" si="155"/>
        <v>3.8752720438221244</v>
      </c>
      <c r="BK78" s="143">
        <f t="shared" si="155"/>
        <v>4.1244361690085576</v>
      </c>
      <c r="BL78" s="143">
        <f t="shared" si="155"/>
        <v>6.3283782746856367</v>
      </c>
      <c r="BM78" s="143">
        <f t="shared" si="155"/>
        <v>6.7885803238474436</v>
      </c>
      <c r="BN78" s="143">
        <f t="shared" si="155"/>
        <v>6.7221462459661696</v>
      </c>
      <c r="BO78" s="143">
        <f t="shared" si="155"/>
        <v>4.8209155710463323</v>
      </c>
      <c r="BP78" s="143">
        <f t="shared" si="155"/>
        <v>4.5875229576554375</v>
      </c>
      <c r="BQ78" s="143">
        <f t="shared" si="155"/>
        <v>4.9647788776119564</v>
      </c>
      <c r="BR78" s="143">
        <f t="shared" si="155"/>
        <v>5.7553117746309201</v>
      </c>
      <c r="BS78" s="143">
        <f t="shared" si="155"/>
        <v>5.7499249074852106</v>
      </c>
      <c r="BT78" s="143">
        <f t="shared" si="155"/>
        <v>5.4139459988051808</v>
      </c>
      <c r="BU78" s="143">
        <f t="shared" si="155"/>
        <v>4.9177237540207468</v>
      </c>
      <c r="BV78" s="143">
        <f t="shared" si="155"/>
        <v>4.537229134009312</v>
      </c>
      <c r="BW78" s="143">
        <f t="shared" si="155"/>
        <v>4.3716200068421616</v>
      </c>
      <c r="BX78" s="143">
        <f t="shared" si="155"/>
        <v>4.2422689826553599</v>
      </c>
      <c r="BY78" s="143" t="s">
        <v>270</v>
      </c>
      <c r="BZ78" s="143" t="s">
        <v>270</v>
      </c>
      <c r="CA78" s="143" t="s">
        <v>270</v>
      </c>
      <c r="CB78" s="143" t="s">
        <v>270</v>
      </c>
      <c r="CC78" s="143" t="s">
        <v>270</v>
      </c>
      <c r="CD78" s="143" t="s">
        <v>270</v>
      </c>
      <c r="CE78" s="143" t="s">
        <v>270</v>
      </c>
      <c r="CF78" s="143" t="s">
        <v>270</v>
      </c>
      <c r="CG78" s="143"/>
      <c r="CH78" s="143">
        <f t="shared" ref="CH78:DG78" si="156">CH55*0.5</f>
        <v>142.46622953384585</v>
      </c>
      <c r="CI78" s="143">
        <f t="shared" si="156"/>
        <v>143.51317331074662</v>
      </c>
      <c r="CJ78" s="143">
        <f t="shared" si="156"/>
        <v>144.63299391097593</v>
      </c>
      <c r="CK78" s="143">
        <f t="shared" si="156"/>
        <v>145.67077600477489</v>
      </c>
      <c r="CL78" s="143">
        <f t="shared" si="156"/>
        <v>146.77082990152374</v>
      </c>
      <c r="CM78" s="143">
        <f t="shared" si="156"/>
        <v>147.47348141485853</v>
      </c>
      <c r="CN78" s="143">
        <f t="shared" si="156"/>
        <v>148.32813060783644</v>
      </c>
      <c r="CO78" s="143">
        <f t="shared" si="156"/>
        <v>149.22330671956848</v>
      </c>
      <c r="CP78" s="143">
        <f t="shared" si="156"/>
        <v>150.49398782628759</v>
      </c>
      <c r="CQ78" s="143">
        <f t="shared" si="156"/>
        <v>151.57910239613597</v>
      </c>
      <c r="CR78" s="143">
        <f t="shared" si="156"/>
        <v>152.55084513401766</v>
      </c>
      <c r="CS78" s="143">
        <f t="shared" si="156"/>
        <v>153.25768131761421</v>
      </c>
      <c r="CT78" s="143">
        <f t="shared" si="156"/>
        <v>153.97264869929305</v>
      </c>
      <c r="CU78" s="143">
        <f t="shared" si="156"/>
        <v>154.66152284862426</v>
      </c>
      <c r="CV78" s="143">
        <f t="shared" si="156"/>
        <v>155.101232872769</v>
      </c>
      <c r="CW78" s="143">
        <f t="shared" si="156"/>
        <v>153.33700079123668</v>
      </c>
      <c r="CX78" s="143">
        <f t="shared" si="156"/>
        <v>151.11256666054257</v>
      </c>
      <c r="CY78" s="143">
        <f t="shared" si="156"/>
        <v>148.95456660772973</v>
      </c>
      <c r="CZ78" s="143">
        <f t="shared" si="156"/>
        <v>148.69779722983674</v>
      </c>
      <c r="DA78" s="143">
        <f t="shared" si="156"/>
        <v>148.67442046533461</v>
      </c>
      <c r="DB78" s="143">
        <f t="shared" si="156"/>
        <v>147.51727281947257</v>
      </c>
      <c r="DC78" s="143">
        <f t="shared" si="156"/>
        <v>146.39952997637181</v>
      </c>
      <c r="DD78" s="143">
        <f t="shared" si="156"/>
        <v>145.65178397756662</v>
      </c>
      <c r="DE78" s="143">
        <f t="shared" si="156"/>
        <v>145.40026022354587</v>
      </c>
      <c r="DF78" s="143">
        <f t="shared" si="156"/>
        <v>145.52923108953655</v>
      </c>
      <c r="DG78" s="143">
        <f t="shared" si="156"/>
        <v>145.82381108269442</v>
      </c>
      <c r="DH78" s="143">
        <f t="shared" ref="DH78" si="157">DH55*0.5</f>
        <v>146.24774210003906</v>
      </c>
      <c r="DI78" s="143" t="s">
        <v>270</v>
      </c>
      <c r="DJ78" s="143" t="s">
        <v>270</v>
      </c>
      <c r="DK78" s="143" t="s">
        <v>270</v>
      </c>
      <c r="DL78" s="143" t="s">
        <v>270</v>
      </c>
      <c r="DM78" s="143" t="s">
        <v>270</v>
      </c>
      <c r="DN78" s="143" t="s">
        <v>270</v>
      </c>
      <c r="DO78" s="143" t="s">
        <v>270</v>
      </c>
      <c r="DP78" s="143" t="s">
        <v>270</v>
      </c>
    </row>
    <row r="79" spans="1:120">
      <c r="A79" s="124">
        <v>2</v>
      </c>
      <c r="B79" s="124">
        <v>1800</v>
      </c>
      <c r="C79" s="124"/>
      <c r="D79" s="124"/>
      <c r="F79" s="125"/>
      <c r="G79" s="125"/>
      <c r="H79" s="125"/>
      <c r="I79" s="125"/>
      <c r="J79" s="125"/>
      <c r="K79" s="125"/>
      <c r="L79" s="125"/>
      <c r="M79" s="125"/>
      <c r="N79" s="143">
        <f t="shared" si="141"/>
        <v>1.5982562090242962</v>
      </c>
      <c r="O79" s="143">
        <f t="shared" si="141"/>
        <v>1.5982562090242962</v>
      </c>
      <c r="P79" s="143">
        <f t="shared" si="141"/>
        <v>1.5982562090242962</v>
      </c>
      <c r="Q79" s="143">
        <f t="shared" si="141"/>
        <v>1.5982562090242962</v>
      </c>
      <c r="R79" s="143">
        <f t="shared" si="141"/>
        <v>1.5982562090242962</v>
      </c>
      <c r="S79" s="143">
        <f t="shared" si="141"/>
        <v>1.5982562090242962</v>
      </c>
      <c r="T79" s="143">
        <f t="shared" si="141"/>
        <v>1.5982562090242962</v>
      </c>
      <c r="U79" s="143">
        <f t="shared" si="141"/>
        <v>1.5982562090242962</v>
      </c>
      <c r="V79" s="143">
        <f t="shared" si="141"/>
        <v>1.5982562090242962</v>
      </c>
      <c r="W79" s="143">
        <f t="shared" si="141"/>
        <v>1.5982562090242962</v>
      </c>
      <c r="X79" s="143">
        <f t="shared" si="141"/>
        <v>1.4922299395809229</v>
      </c>
      <c r="Y79" s="143">
        <f t="shared" si="141"/>
        <v>1.3862036701375497</v>
      </c>
      <c r="Z79" s="143">
        <f t="shared" si="141"/>
        <v>1.2801774006941766</v>
      </c>
      <c r="AA79" s="143">
        <f t="shared" si="141"/>
        <v>1.2801774006941766</v>
      </c>
      <c r="AB79" s="143">
        <f t="shared" si="141"/>
        <v>1.2801774006941766</v>
      </c>
      <c r="AC79" s="143">
        <f t="shared" si="141"/>
        <v>1.2801774006941766</v>
      </c>
      <c r="AD79" s="143">
        <f t="shared" ref="AD79:AN79" si="158">AD56*$B$70</f>
        <v>1.2801774006941766</v>
      </c>
      <c r="AE79" s="143">
        <f t="shared" si="158"/>
        <v>1.2801774006941766</v>
      </c>
      <c r="AF79" s="143">
        <f t="shared" si="158"/>
        <v>1.2801774006941766</v>
      </c>
      <c r="AG79" s="143">
        <f t="shared" si="158"/>
        <v>1.2801774006941766</v>
      </c>
      <c r="AH79" s="143">
        <f t="shared" si="158"/>
        <v>2.4088516004627847</v>
      </c>
      <c r="AI79" s="143">
        <f t="shared" si="158"/>
        <v>3.5375258002313927</v>
      </c>
      <c r="AJ79" s="143">
        <f t="shared" si="158"/>
        <v>4.6661999999999999</v>
      </c>
      <c r="AK79" s="143">
        <f t="shared" si="158"/>
        <v>4.6661999999999999</v>
      </c>
      <c r="AL79" s="143">
        <f t="shared" si="158"/>
        <v>4.6661999999999999</v>
      </c>
      <c r="AM79" s="143">
        <f t="shared" si="158"/>
        <v>4.6661999999999999</v>
      </c>
      <c r="AN79" s="143">
        <f t="shared" si="158"/>
        <v>4.6661999999999999</v>
      </c>
      <c r="AO79" s="143" t="s">
        <v>270</v>
      </c>
      <c r="AP79" s="143" t="s">
        <v>270</v>
      </c>
      <c r="AQ79" s="143" t="s">
        <v>270</v>
      </c>
      <c r="AR79" s="143" t="s">
        <v>270</v>
      </c>
      <c r="AS79" s="143" t="s">
        <v>270</v>
      </c>
      <c r="AT79" s="143" t="s">
        <v>270</v>
      </c>
      <c r="AU79" s="143" t="s">
        <v>270</v>
      </c>
      <c r="AV79" s="143" t="s">
        <v>270</v>
      </c>
      <c r="AW79" s="143"/>
      <c r="AX79" s="143">
        <f t="shared" ref="AX79:BX79" si="159">AX56*$B$70</f>
        <v>0.78604223782784366</v>
      </c>
      <c r="AY79" s="143">
        <f t="shared" si="159"/>
        <v>0.75368519926815758</v>
      </c>
      <c r="AZ79" s="143">
        <f t="shared" si="159"/>
        <v>0.76835878443317351</v>
      </c>
      <c r="BA79" s="143">
        <f t="shared" si="159"/>
        <v>0.74750572931960879</v>
      </c>
      <c r="BB79" s="143">
        <f t="shared" si="159"/>
        <v>0.85657511492767724</v>
      </c>
      <c r="BC79" s="143">
        <f t="shared" si="159"/>
        <v>0.82464299913093497</v>
      </c>
      <c r="BD79" s="143">
        <f t="shared" si="159"/>
        <v>0.81333951543895422</v>
      </c>
      <c r="BE79" s="143">
        <f t="shared" si="159"/>
        <v>0.70778400171273781</v>
      </c>
      <c r="BF79" s="143">
        <f t="shared" si="159"/>
        <v>0.75622898766701174</v>
      </c>
      <c r="BG79" s="143">
        <f t="shared" si="159"/>
        <v>0.7909070407636809</v>
      </c>
      <c r="BH79" s="143">
        <f t="shared" si="159"/>
        <v>0.98436863152280241</v>
      </c>
      <c r="BI79" s="143">
        <f t="shared" si="159"/>
        <v>0.96911773939115198</v>
      </c>
      <c r="BJ79" s="143">
        <f t="shared" si="159"/>
        <v>0.96288067501356933</v>
      </c>
      <c r="BK79" s="143">
        <f t="shared" si="159"/>
        <v>1.0301145297966849</v>
      </c>
      <c r="BL79" s="143">
        <f t="shared" si="159"/>
        <v>1.6590458583262273</v>
      </c>
      <c r="BM79" s="143">
        <f t="shared" si="159"/>
        <v>1.8038603539654912</v>
      </c>
      <c r="BN79" s="143">
        <f t="shared" si="159"/>
        <v>1.8017316780554933</v>
      </c>
      <c r="BO79" s="143">
        <f t="shared" si="159"/>
        <v>1.2726154533179699</v>
      </c>
      <c r="BP79" s="143">
        <f t="shared" si="159"/>
        <v>1.2111238657347687</v>
      </c>
      <c r="BQ79" s="143">
        <f t="shared" si="159"/>
        <v>1.3113116738037245</v>
      </c>
      <c r="BR79" s="143">
        <f t="shared" si="159"/>
        <v>0.54866778573325992</v>
      </c>
      <c r="BS79" s="143">
        <f t="shared" si="159"/>
        <v>0.52951051565750784</v>
      </c>
      <c r="BT79" s="143">
        <f t="shared" si="159"/>
        <v>0.47541150241220842</v>
      </c>
      <c r="BU79" s="143">
        <f t="shared" si="159"/>
        <v>0.41091166839857496</v>
      </c>
      <c r="BV79" s="143">
        <f t="shared" si="159"/>
        <v>0.36014178901640781</v>
      </c>
      <c r="BW79" s="143">
        <f t="shared" si="159"/>
        <v>0.33766642867666391</v>
      </c>
      <c r="BX79" s="143">
        <f t="shared" si="159"/>
        <v>0.31941851718569664</v>
      </c>
      <c r="BY79" s="143" t="s">
        <v>270</v>
      </c>
      <c r="BZ79" s="143" t="s">
        <v>270</v>
      </c>
      <c r="CA79" s="143" t="s">
        <v>270</v>
      </c>
      <c r="CB79" s="143" t="s">
        <v>270</v>
      </c>
      <c r="CC79" s="143" t="s">
        <v>270</v>
      </c>
      <c r="CD79" s="143" t="s">
        <v>270</v>
      </c>
      <c r="CE79" s="143" t="s">
        <v>270</v>
      </c>
      <c r="CF79" s="143" t="s">
        <v>270</v>
      </c>
      <c r="CG79" s="143"/>
      <c r="CH79" s="143">
        <f t="shared" ref="CH79:DG79" si="160">CH56*0.5</f>
        <v>97.871096212814123</v>
      </c>
      <c r="CI79" s="143">
        <f t="shared" si="160"/>
        <v>98.683310184010566</v>
      </c>
      <c r="CJ79" s="143">
        <f t="shared" si="160"/>
        <v>99.527881193766703</v>
      </c>
      <c r="CK79" s="143">
        <f t="shared" si="160"/>
        <v>100.35777861835781</v>
      </c>
      <c r="CL79" s="143">
        <f t="shared" si="160"/>
        <v>101.2085290980625</v>
      </c>
      <c r="CM79" s="143">
        <f t="shared" si="160"/>
        <v>101.9502101921591</v>
      </c>
      <c r="CN79" s="143">
        <f t="shared" si="160"/>
        <v>102.72382340205246</v>
      </c>
      <c r="CO79" s="143">
        <f t="shared" si="160"/>
        <v>103.50874009563779</v>
      </c>
      <c r="CP79" s="143">
        <f t="shared" si="160"/>
        <v>104.39921230294935</v>
      </c>
      <c r="CQ79" s="143">
        <f t="shared" si="160"/>
        <v>105.24123952430664</v>
      </c>
      <c r="CR79" s="143">
        <f t="shared" si="160"/>
        <v>106.04858869256725</v>
      </c>
      <c r="CS79" s="143">
        <f t="shared" si="160"/>
        <v>106.55645000062536</v>
      </c>
      <c r="CT79" s="143">
        <f t="shared" si="160"/>
        <v>106.97353593137176</v>
      </c>
      <c r="CU79" s="143">
        <f t="shared" si="160"/>
        <v>107.29083265705238</v>
      </c>
      <c r="CV79" s="143">
        <f t="shared" si="160"/>
        <v>107.54089552794987</v>
      </c>
      <c r="CW79" s="143">
        <f t="shared" si="160"/>
        <v>107.16202707031782</v>
      </c>
      <c r="CX79" s="143">
        <f t="shared" si="160"/>
        <v>106.63834411704651</v>
      </c>
      <c r="CY79" s="143">
        <f t="shared" si="160"/>
        <v>106.1167898396852</v>
      </c>
      <c r="CZ79" s="143">
        <f t="shared" si="160"/>
        <v>106.12435178706141</v>
      </c>
      <c r="DA79" s="143">
        <f t="shared" si="160"/>
        <v>106.19340532202082</v>
      </c>
      <c r="DB79" s="143">
        <f t="shared" si="160"/>
        <v>108.05358913675035</v>
      </c>
      <c r="DC79" s="143">
        <f t="shared" si="160"/>
        <v>111.06160442132423</v>
      </c>
      <c r="DD79" s="143">
        <f t="shared" si="160"/>
        <v>115.25239291891202</v>
      </c>
      <c r="DE79" s="143">
        <f t="shared" si="160"/>
        <v>119.50768125051346</v>
      </c>
      <c r="DF79" s="143">
        <f t="shared" si="160"/>
        <v>123.81373946149705</v>
      </c>
      <c r="DG79" s="143">
        <f t="shared" si="160"/>
        <v>128.14227303282038</v>
      </c>
      <c r="DH79" s="143">
        <f t="shared" ref="DH79" si="161">DH56*0.5</f>
        <v>132.48905451563468</v>
      </c>
      <c r="DI79" s="143" t="s">
        <v>270</v>
      </c>
      <c r="DJ79" s="143" t="s">
        <v>270</v>
      </c>
      <c r="DK79" s="143" t="s">
        <v>270</v>
      </c>
      <c r="DL79" s="143" t="s">
        <v>270</v>
      </c>
      <c r="DM79" s="143" t="s">
        <v>270</v>
      </c>
      <c r="DN79" s="143" t="s">
        <v>270</v>
      </c>
      <c r="DO79" s="143" t="s">
        <v>270</v>
      </c>
      <c r="DP79" s="143" t="s">
        <v>270</v>
      </c>
    </row>
    <row r="80" spans="1:120">
      <c r="A80" s="124">
        <v>3</v>
      </c>
      <c r="B80" s="124">
        <v>600</v>
      </c>
      <c r="C80" s="124"/>
      <c r="D80" s="124"/>
      <c r="F80" s="125"/>
      <c r="G80" s="125"/>
      <c r="H80" s="125"/>
      <c r="I80" s="125"/>
      <c r="J80" s="125"/>
      <c r="K80" s="125"/>
      <c r="L80" s="125"/>
      <c r="M80" s="125"/>
      <c r="N80" s="143">
        <f t="shared" si="141"/>
        <v>4.5568574668670578</v>
      </c>
      <c r="O80" s="143">
        <f t="shared" si="141"/>
        <v>4.5568574668670578</v>
      </c>
      <c r="P80" s="143">
        <f t="shared" si="141"/>
        <v>4.5568574668670578</v>
      </c>
      <c r="Q80" s="143">
        <f t="shared" si="141"/>
        <v>4.5568574668670578</v>
      </c>
      <c r="R80" s="143">
        <f t="shared" si="141"/>
        <v>4.5568574668670578</v>
      </c>
      <c r="S80" s="143">
        <f t="shared" si="141"/>
        <v>4.5568574668670578</v>
      </c>
      <c r="T80" s="143">
        <f t="shared" si="141"/>
        <v>4.5568574668670578</v>
      </c>
      <c r="U80" s="143">
        <f t="shared" si="141"/>
        <v>4.5568574668670578</v>
      </c>
      <c r="V80" s="143">
        <f t="shared" si="141"/>
        <v>4.5568574668670578</v>
      </c>
      <c r="W80" s="143">
        <f t="shared" si="141"/>
        <v>4.5568574668670578</v>
      </c>
      <c r="X80" s="143">
        <f t="shared" si="141"/>
        <v>4.4488802449153066</v>
      </c>
      <c r="Y80" s="143">
        <f t="shared" si="141"/>
        <v>4.3409030229635555</v>
      </c>
      <c r="Z80" s="143">
        <f t="shared" si="141"/>
        <v>4.2329258010118043</v>
      </c>
      <c r="AA80" s="143">
        <f t="shared" si="141"/>
        <v>4.2329258010118043</v>
      </c>
      <c r="AB80" s="143">
        <f t="shared" si="141"/>
        <v>4.2329258010118043</v>
      </c>
      <c r="AC80" s="143">
        <f t="shared" si="141"/>
        <v>4.2329258010118043</v>
      </c>
      <c r="AD80" s="143">
        <f t="shared" ref="AD80:AN80" si="162">AD57*$B$70</f>
        <v>4.2329258010118043</v>
      </c>
      <c r="AE80" s="143">
        <f t="shared" si="162"/>
        <v>4.2329258010118043</v>
      </c>
      <c r="AF80" s="143">
        <f t="shared" si="162"/>
        <v>4.2329258010118043</v>
      </c>
      <c r="AG80" s="143">
        <f t="shared" si="162"/>
        <v>4.2329258010118043</v>
      </c>
      <c r="AH80" s="143">
        <f t="shared" si="162"/>
        <v>4.1280838673412035</v>
      </c>
      <c r="AI80" s="143">
        <f t="shared" si="162"/>
        <v>4.0232419336706009</v>
      </c>
      <c r="AJ80" s="143">
        <f t="shared" si="162"/>
        <v>3.9184000000000001</v>
      </c>
      <c r="AK80" s="143">
        <f t="shared" si="162"/>
        <v>3.9184000000000001</v>
      </c>
      <c r="AL80" s="143">
        <f t="shared" si="162"/>
        <v>3.9184000000000001</v>
      </c>
      <c r="AM80" s="143">
        <f t="shared" si="162"/>
        <v>3.9184000000000001</v>
      </c>
      <c r="AN80" s="143">
        <f t="shared" si="162"/>
        <v>3.9184000000000001</v>
      </c>
      <c r="AO80" s="143" t="s">
        <v>270</v>
      </c>
      <c r="AP80" s="143" t="s">
        <v>270</v>
      </c>
      <c r="AQ80" s="143" t="s">
        <v>270</v>
      </c>
      <c r="AR80" s="143" t="s">
        <v>270</v>
      </c>
      <c r="AS80" s="143" t="s">
        <v>270</v>
      </c>
      <c r="AT80" s="143" t="s">
        <v>270</v>
      </c>
      <c r="AU80" s="143" t="s">
        <v>270</v>
      </c>
      <c r="AV80" s="143" t="s">
        <v>270</v>
      </c>
      <c r="AW80" s="143"/>
      <c r="AX80" s="143">
        <f t="shared" ref="AX80:BX80" si="163">AX57*$B$70</f>
        <v>2.6278843931703073</v>
      </c>
      <c r="AY80" s="143">
        <f t="shared" si="163"/>
        <v>2.8666821145955868</v>
      </c>
      <c r="AZ80" s="143">
        <f t="shared" si="163"/>
        <v>3.0247633747573603</v>
      </c>
      <c r="BA80" s="143">
        <f t="shared" si="163"/>
        <v>2.9739911504338701</v>
      </c>
      <c r="BB80" s="143">
        <f t="shared" si="163"/>
        <v>3.0442575514932169</v>
      </c>
      <c r="BC80" s="143">
        <f t="shared" si="163"/>
        <v>3.0047479481412722</v>
      </c>
      <c r="BD80" s="143">
        <f t="shared" si="163"/>
        <v>2.9710467176936941</v>
      </c>
      <c r="BE80" s="143">
        <f t="shared" si="163"/>
        <v>2.7329802593636412</v>
      </c>
      <c r="BF80" s="143">
        <f t="shared" si="163"/>
        <v>2.7167658649647191</v>
      </c>
      <c r="BG80" s="143">
        <f t="shared" si="163"/>
        <v>2.8491972670040422</v>
      </c>
      <c r="BH80" s="143">
        <f t="shared" si="163"/>
        <v>2.2151202942235675</v>
      </c>
      <c r="BI80" s="143">
        <f t="shared" si="163"/>
        <v>2.2371317424324202</v>
      </c>
      <c r="BJ80" s="143">
        <f t="shared" si="163"/>
        <v>2.293622463276674</v>
      </c>
      <c r="BK80" s="143">
        <f t="shared" si="163"/>
        <v>2.4327903047290342</v>
      </c>
      <c r="BL80" s="143">
        <f t="shared" si="163"/>
        <v>3.283793228587454</v>
      </c>
      <c r="BM80" s="143">
        <f t="shared" si="163"/>
        <v>3.5602542622504831</v>
      </c>
      <c r="BN80" s="143">
        <f t="shared" si="163"/>
        <v>3.5768512372353003</v>
      </c>
      <c r="BO80" s="143">
        <f t="shared" si="163"/>
        <v>2.9021600217371648</v>
      </c>
      <c r="BP80" s="143">
        <f t="shared" si="163"/>
        <v>2.7565470281311812</v>
      </c>
      <c r="BQ80" s="143">
        <f t="shared" si="163"/>
        <v>2.843893554552424</v>
      </c>
      <c r="BR80" s="143">
        <f t="shared" si="163"/>
        <v>3.1721231143108719</v>
      </c>
      <c r="BS80" s="143">
        <f t="shared" si="163"/>
        <v>3.4265204251145773</v>
      </c>
      <c r="BT80" s="143">
        <f t="shared" si="163"/>
        <v>3.5947386872324101</v>
      </c>
      <c r="BU80" s="143">
        <f t="shared" si="163"/>
        <v>3.5008260852357624</v>
      </c>
      <c r="BV80" s="143">
        <f t="shared" si="163"/>
        <v>3.5208682997525376</v>
      </c>
      <c r="BW80" s="143">
        <f t="shared" si="163"/>
        <v>3.6177145574719298</v>
      </c>
      <c r="BX80" s="143">
        <f t="shared" si="163"/>
        <v>3.6067221725105578</v>
      </c>
      <c r="BY80" s="143" t="s">
        <v>270</v>
      </c>
      <c r="BZ80" s="143" t="s">
        <v>270</v>
      </c>
      <c r="CA80" s="143" t="s">
        <v>270</v>
      </c>
      <c r="CB80" s="143" t="s">
        <v>270</v>
      </c>
      <c r="CC80" s="143" t="s">
        <v>270</v>
      </c>
      <c r="CD80" s="143" t="s">
        <v>270</v>
      </c>
      <c r="CE80" s="143" t="s">
        <v>270</v>
      </c>
      <c r="CF80" s="143" t="s">
        <v>270</v>
      </c>
      <c r="CG80" s="143"/>
      <c r="CH80" s="143">
        <f t="shared" ref="CH80:DG80" si="164">CH57*0.5</f>
        <v>128.32851652769398</v>
      </c>
      <c r="CI80" s="143">
        <f t="shared" si="164"/>
        <v>130.25748960139074</v>
      </c>
      <c r="CJ80" s="143">
        <f t="shared" si="164"/>
        <v>131.94766495366221</v>
      </c>
      <c r="CK80" s="143">
        <f t="shared" si="164"/>
        <v>133.47975904577191</v>
      </c>
      <c r="CL80" s="143">
        <f t="shared" si="164"/>
        <v>135.0626253622051</v>
      </c>
      <c r="CM80" s="143">
        <f t="shared" si="164"/>
        <v>136.57522527757894</v>
      </c>
      <c r="CN80" s="143">
        <f t="shared" si="164"/>
        <v>138.12733479630472</v>
      </c>
      <c r="CO80" s="143">
        <f t="shared" si="164"/>
        <v>139.71314554547808</v>
      </c>
      <c r="CP80" s="143">
        <f t="shared" si="164"/>
        <v>141.5370227529815</v>
      </c>
      <c r="CQ80" s="143">
        <f t="shared" si="164"/>
        <v>143.37711435488384</v>
      </c>
      <c r="CR80" s="143">
        <f t="shared" si="164"/>
        <v>145.08477455474684</v>
      </c>
      <c r="CS80" s="143">
        <f t="shared" si="164"/>
        <v>147.31853450543861</v>
      </c>
      <c r="CT80" s="143">
        <f t="shared" si="164"/>
        <v>149.42230578596974</v>
      </c>
      <c r="CU80" s="143">
        <f t="shared" si="164"/>
        <v>151.36160912370485</v>
      </c>
      <c r="CV80" s="143">
        <f t="shared" si="164"/>
        <v>153.16174461998764</v>
      </c>
      <c r="CW80" s="143">
        <f t="shared" si="164"/>
        <v>154.110877192412</v>
      </c>
      <c r="CX80" s="143">
        <f t="shared" si="164"/>
        <v>154.78354873117331</v>
      </c>
      <c r="CY80" s="143">
        <f t="shared" si="164"/>
        <v>155.43962329494985</v>
      </c>
      <c r="CZ80" s="143">
        <f t="shared" si="164"/>
        <v>156.77038907422448</v>
      </c>
      <c r="DA80" s="143">
        <f t="shared" si="164"/>
        <v>158.2467678471051</v>
      </c>
      <c r="DB80" s="143">
        <f t="shared" si="164"/>
        <v>159.20272860013543</v>
      </c>
      <c r="DC80" s="143">
        <f t="shared" si="164"/>
        <v>159.79945010869145</v>
      </c>
      <c r="DD80" s="143">
        <f t="shared" si="164"/>
        <v>160.12311142145904</v>
      </c>
      <c r="DE80" s="143">
        <f t="shared" si="164"/>
        <v>160.54068533622331</v>
      </c>
      <c r="DF80" s="143">
        <f t="shared" si="164"/>
        <v>160.93821703647075</v>
      </c>
      <c r="DG80" s="143">
        <f t="shared" si="164"/>
        <v>161.23890247899882</v>
      </c>
      <c r="DH80" s="143">
        <f t="shared" ref="DH80" si="165">DH57*0.5</f>
        <v>161.55058030648826</v>
      </c>
      <c r="DI80" s="143" t="s">
        <v>270</v>
      </c>
      <c r="DJ80" s="143" t="s">
        <v>270</v>
      </c>
      <c r="DK80" s="143" t="s">
        <v>270</v>
      </c>
      <c r="DL80" s="143" t="s">
        <v>270</v>
      </c>
      <c r="DM80" s="143" t="s">
        <v>270</v>
      </c>
      <c r="DN80" s="143" t="s">
        <v>270</v>
      </c>
      <c r="DO80" s="143" t="s">
        <v>270</v>
      </c>
      <c r="DP80" s="143" t="s">
        <v>270</v>
      </c>
    </row>
    <row r="81" spans="1:120">
      <c r="A81" s="124">
        <v>3</v>
      </c>
      <c r="B81" s="124">
        <v>1200</v>
      </c>
      <c r="C81" s="124"/>
      <c r="D81" s="124"/>
      <c r="F81" s="125"/>
      <c r="G81" s="125"/>
      <c r="H81" s="125"/>
      <c r="I81" s="125"/>
      <c r="J81" s="125"/>
      <c r="K81" s="125"/>
      <c r="L81" s="125"/>
      <c r="M81" s="125"/>
      <c r="N81" s="143">
        <f t="shared" si="141"/>
        <v>4.1451428223332396</v>
      </c>
      <c r="O81" s="143">
        <f t="shared" si="141"/>
        <v>4.1451428223332396</v>
      </c>
      <c r="P81" s="143">
        <f t="shared" si="141"/>
        <v>4.1451428223332396</v>
      </c>
      <c r="Q81" s="143">
        <f t="shared" si="141"/>
        <v>4.1451428223332396</v>
      </c>
      <c r="R81" s="143">
        <f t="shared" si="141"/>
        <v>4.1451428223332396</v>
      </c>
      <c r="S81" s="143">
        <f t="shared" si="141"/>
        <v>4.1451428223332396</v>
      </c>
      <c r="T81" s="143">
        <f t="shared" si="141"/>
        <v>4.1451428223332396</v>
      </c>
      <c r="U81" s="143">
        <f t="shared" si="141"/>
        <v>4.1451428223332396</v>
      </c>
      <c r="V81" s="143">
        <f t="shared" si="141"/>
        <v>4.1451428223332396</v>
      </c>
      <c r="W81" s="143">
        <f t="shared" si="141"/>
        <v>4.1451428223332396</v>
      </c>
      <c r="X81" s="143">
        <f t="shared" si="141"/>
        <v>4.148405271860371</v>
      </c>
      <c r="Y81" s="143">
        <f t="shared" si="141"/>
        <v>4.1516677213875024</v>
      </c>
      <c r="Z81" s="143">
        <f t="shared" si="141"/>
        <v>4.1549301709146347</v>
      </c>
      <c r="AA81" s="143">
        <f t="shared" si="141"/>
        <v>4.1549301709146347</v>
      </c>
      <c r="AB81" s="143">
        <f t="shared" si="141"/>
        <v>4.1549301709146347</v>
      </c>
      <c r="AC81" s="143">
        <f t="shared" si="141"/>
        <v>4.1549301709146347</v>
      </c>
      <c r="AD81" s="143">
        <f t="shared" ref="AD81:AN81" si="166">AD58*$B$70</f>
        <v>4.1549301709146347</v>
      </c>
      <c r="AE81" s="143">
        <f t="shared" si="166"/>
        <v>4.1549301709146347</v>
      </c>
      <c r="AF81" s="143">
        <f t="shared" si="166"/>
        <v>4.1549301709146347</v>
      </c>
      <c r="AG81" s="143">
        <f t="shared" si="166"/>
        <v>4.1549301709146347</v>
      </c>
      <c r="AH81" s="143">
        <f t="shared" si="166"/>
        <v>4.0760867806097565</v>
      </c>
      <c r="AI81" s="143">
        <f t="shared" si="166"/>
        <v>3.9972433903048783</v>
      </c>
      <c r="AJ81" s="143">
        <f t="shared" si="166"/>
        <v>3.9184000000000001</v>
      </c>
      <c r="AK81" s="143">
        <f t="shared" si="166"/>
        <v>3.9184000000000001</v>
      </c>
      <c r="AL81" s="143">
        <f t="shared" si="166"/>
        <v>3.9184000000000001</v>
      </c>
      <c r="AM81" s="143">
        <f t="shared" si="166"/>
        <v>3.9184000000000001</v>
      </c>
      <c r="AN81" s="143">
        <f t="shared" si="166"/>
        <v>3.9184000000000001</v>
      </c>
      <c r="AO81" s="143" t="s">
        <v>270</v>
      </c>
      <c r="AP81" s="143" t="s">
        <v>270</v>
      </c>
      <c r="AQ81" s="143" t="s">
        <v>270</v>
      </c>
      <c r="AR81" s="143" t="s">
        <v>270</v>
      </c>
      <c r="AS81" s="143" t="s">
        <v>270</v>
      </c>
      <c r="AT81" s="143" t="s">
        <v>270</v>
      </c>
      <c r="AU81" s="143" t="s">
        <v>270</v>
      </c>
      <c r="AV81" s="143" t="s">
        <v>270</v>
      </c>
      <c r="AW81" s="143"/>
      <c r="AX81" s="143">
        <f t="shared" ref="AX81:BX81" si="167">AX58*$B$70</f>
        <v>2.3670406167947586</v>
      </c>
      <c r="AY81" s="143">
        <f t="shared" si="167"/>
        <v>2.662508164199171</v>
      </c>
      <c r="AZ81" s="143">
        <f t="shared" si="167"/>
        <v>2.8576195515163536</v>
      </c>
      <c r="BA81" s="143">
        <f t="shared" si="167"/>
        <v>2.8320502835388552</v>
      </c>
      <c r="BB81" s="143">
        <f t="shared" si="167"/>
        <v>3.0564397829181846</v>
      </c>
      <c r="BC81" s="143">
        <f t="shared" si="167"/>
        <v>3.0500531935747404</v>
      </c>
      <c r="BD81" s="143">
        <f t="shared" si="167"/>
        <v>3.0351173952612305</v>
      </c>
      <c r="BE81" s="143">
        <f t="shared" si="167"/>
        <v>2.5703034662776627</v>
      </c>
      <c r="BF81" s="143">
        <f t="shared" si="167"/>
        <v>2.5110117722954208</v>
      </c>
      <c r="BG81" s="143">
        <f t="shared" si="167"/>
        <v>2.5852332475929094</v>
      </c>
      <c r="BH81" s="143">
        <f t="shared" si="167"/>
        <v>2.903364390500752</v>
      </c>
      <c r="BI81" s="143">
        <f t="shared" si="167"/>
        <v>2.8786956409617224</v>
      </c>
      <c r="BJ81" s="143">
        <f t="shared" si="167"/>
        <v>2.9568485356155367</v>
      </c>
      <c r="BK81" s="143">
        <f t="shared" si="167"/>
        <v>3.1596806016116217</v>
      </c>
      <c r="BL81" s="143">
        <f t="shared" si="167"/>
        <v>4.7177577278555747</v>
      </c>
      <c r="BM81" s="143">
        <f t="shared" si="167"/>
        <v>5.3298073641047381</v>
      </c>
      <c r="BN81" s="143">
        <f t="shared" si="167"/>
        <v>5.5236831041307086</v>
      </c>
      <c r="BO81" s="143">
        <f t="shared" si="167"/>
        <v>4.3859966392245635</v>
      </c>
      <c r="BP81" s="143">
        <f t="shared" si="167"/>
        <v>4.0493128131415901</v>
      </c>
      <c r="BQ81" s="143">
        <f t="shared" si="167"/>
        <v>4.0483515319296659</v>
      </c>
      <c r="BR81" s="143">
        <f t="shared" si="167"/>
        <v>3.0259035439931834</v>
      </c>
      <c r="BS81" s="143">
        <f t="shared" si="167"/>
        <v>3.1105582944247274</v>
      </c>
      <c r="BT81" s="143">
        <f t="shared" si="167"/>
        <v>3.1604260136279594</v>
      </c>
      <c r="BU81" s="143">
        <f t="shared" si="167"/>
        <v>2.9753601015168689</v>
      </c>
      <c r="BV81" s="143">
        <f t="shared" si="167"/>
        <v>2.87866020306853</v>
      </c>
      <c r="BW81" s="143">
        <f t="shared" si="167"/>
        <v>2.8806501084258631</v>
      </c>
      <c r="BX81" s="143">
        <f t="shared" si="167"/>
        <v>2.8417598189041149</v>
      </c>
      <c r="BY81" s="143" t="s">
        <v>270</v>
      </c>
      <c r="BZ81" s="143" t="s">
        <v>270</v>
      </c>
      <c r="CA81" s="143" t="s">
        <v>270</v>
      </c>
      <c r="CB81" s="143" t="s">
        <v>270</v>
      </c>
      <c r="CC81" s="143" t="s">
        <v>270</v>
      </c>
      <c r="CD81" s="143" t="s">
        <v>270</v>
      </c>
      <c r="CE81" s="143" t="s">
        <v>270</v>
      </c>
      <c r="CF81" s="143" t="s">
        <v>270</v>
      </c>
      <c r="CG81" s="143"/>
      <c r="CH81" s="143">
        <f t="shared" ref="CH81:DG81" si="168">CH58*0.5</f>
        <v>141.56959914342264</v>
      </c>
      <c r="CI81" s="143">
        <f t="shared" si="168"/>
        <v>143.3477013489611</v>
      </c>
      <c r="CJ81" s="143">
        <f t="shared" si="168"/>
        <v>144.83033600709518</v>
      </c>
      <c r="CK81" s="143">
        <f t="shared" si="168"/>
        <v>146.11785927791206</v>
      </c>
      <c r="CL81" s="143">
        <f t="shared" si="168"/>
        <v>147.43095181670645</v>
      </c>
      <c r="CM81" s="143">
        <f t="shared" si="168"/>
        <v>148.51965485612152</v>
      </c>
      <c r="CN81" s="143">
        <f t="shared" si="168"/>
        <v>149.61474448488002</v>
      </c>
      <c r="CO81" s="143">
        <f t="shared" si="168"/>
        <v>150.72476991195202</v>
      </c>
      <c r="CP81" s="143">
        <f t="shared" si="168"/>
        <v>152.2996092680076</v>
      </c>
      <c r="CQ81" s="143">
        <f t="shared" si="168"/>
        <v>153.93374031804541</v>
      </c>
      <c r="CR81" s="143">
        <f t="shared" si="168"/>
        <v>155.49364989278575</v>
      </c>
      <c r="CS81" s="143">
        <f t="shared" si="168"/>
        <v>156.73869077414537</v>
      </c>
      <c r="CT81" s="143">
        <f t="shared" si="168"/>
        <v>158.01166285457114</v>
      </c>
      <c r="CU81" s="143">
        <f t="shared" si="168"/>
        <v>159.20974448987022</v>
      </c>
      <c r="CV81" s="143">
        <f t="shared" si="168"/>
        <v>160.20499405917326</v>
      </c>
      <c r="CW81" s="143">
        <f t="shared" si="168"/>
        <v>159.64216650223233</v>
      </c>
      <c r="CX81" s="143">
        <f t="shared" si="168"/>
        <v>158.4672893090422</v>
      </c>
      <c r="CY81" s="143">
        <f t="shared" si="168"/>
        <v>157.09853637582611</v>
      </c>
      <c r="CZ81" s="143">
        <f t="shared" si="168"/>
        <v>156.86746990751618</v>
      </c>
      <c r="DA81" s="145">
        <f t="shared" si="168"/>
        <v>156.97308726528922</v>
      </c>
      <c r="DB81" s="143">
        <f t="shared" si="168"/>
        <v>158.02327050190581</v>
      </c>
      <c r="DC81" s="143">
        <f t="shared" si="168"/>
        <v>158.90995559778594</v>
      </c>
      <c r="DD81" s="143">
        <f t="shared" si="168"/>
        <v>159.667929584158</v>
      </c>
      <c r="DE81" s="143">
        <f t="shared" si="168"/>
        <v>160.61096948264111</v>
      </c>
      <c r="DF81" s="143">
        <f t="shared" si="168"/>
        <v>161.6507092795726</v>
      </c>
      <c r="DG81" s="143">
        <f t="shared" si="168"/>
        <v>162.68845917114672</v>
      </c>
      <c r="DH81" s="143">
        <f t="shared" ref="DH81" si="169">DH58*0.5</f>
        <v>163.7650993522426</v>
      </c>
      <c r="DI81" s="143" t="s">
        <v>270</v>
      </c>
      <c r="DJ81" s="143" t="s">
        <v>270</v>
      </c>
      <c r="DK81" s="143" t="s">
        <v>270</v>
      </c>
      <c r="DL81" s="143" t="s">
        <v>270</v>
      </c>
      <c r="DM81" s="143" t="s">
        <v>270</v>
      </c>
      <c r="DN81" s="143" t="s">
        <v>270</v>
      </c>
      <c r="DO81" s="143" t="s">
        <v>270</v>
      </c>
      <c r="DP81" s="143" t="s">
        <v>270</v>
      </c>
    </row>
    <row r="82" spans="1:120">
      <c r="A82" s="124">
        <v>3</v>
      </c>
      <c r="B82" s="124">
        <v>1800</v>
      </c>
      <c r="C82" s="124"/>
      <c r="D82" s="124"/>
      <c r="F82" s="125"/>
      <c r="G82" s="125"/>
      <c r="H82" s="125"/>
      <c r="I82" s="125"/>
      <c r="J82" s="125"/>
      <c r="K82" s="125"/>
      <c r="L82" s="125"/>
      <c r="M82" s="125"/>
      <c r="N82" s="143">
        <f t="shared" si="141"/>
        <v>2.4797128920962397</v>
      </c>
      <c r="O82" s="143">
        <f t="shared" si="141"/>
        <v>2.4797128920962397</v>
      </c>
      <c r="P82" s="143">
        <f t="shared" si="141"/>
        <v>2.4797128920962397</v>
      </c>
      <c r="Q82" s="143">
        <f t="shared" si="141"/>
        <v>2.4797128920962397</v>
      </c>
      <c r="R82" s="143">
        <f t="shared" si="141"/>
        <v>2.4797128920962397</v>
      </c>
      <c r="S82" s="143">
        <f t="shared" si="141"/>
        <v>2.4797128920962397</v>
      </c>
      <c r="T82" s="143">
        <f t="shared" si="141"/>
        <v>2.4797128920962397</v>
      </c>
      <c r="U82" s="143">
        <f t="shared" si="141"/>
        <v>2.4797128920962397</v>
      </c>
      <c r="V82" s="143">
        <f t="shared" si="141"/>
        <v>2.4797128920962397</v>
      </c>
      <c r="W82" s="143">
        <f t="shared" si="141"/>
        <v>2.4797128920962397</v>
      </c>
      <c r="X82" s="143">
        <f t="shared" si="141"/>
        <v>2.486231467071252</v>
      </c>
      <c r="Y82" s="143">
        <f t="shared" si="141"/>
        <v>2.4927500420462643</v>
      </c>
      <c r="Z82" s="143">
        <f t="shared" si="141"/>
        <v>2.4992686170212766</v>
      </c>
      <c r="AA82" s="143">
        <f t="shared" si="141"/>
        <v>2.4992686170212766</v>
      </c>
      <c r="AB82" s="143">
        <f t="shared" si="141"/>
        <v>2.4992686170212766</v>
      </c>
      <c r="AC82" s="143">
        <f t="shared" si="141"/>
        <v>2.4992686170212766</v>
      </c>
      <c r="AD82" s="143">
        <f t="shared" ref="AD82:AN82" si="170">AD59*$B$70</f>
        <v>2.4992686170212766</v>
      </c>
      <c r="AE82" s="143">
        <f t="shared" si="170"/>
        <v>2.4992686170212766</v>
      </c>
      <c r="AF82" s="143">
        <f t="shared" si="170"/>
        <v>2.4992686170212766</v>
      </c>
      <c r="AG82" s="143">
        <f t="shared" si="170"/>
        <v>2.4992686170212766</v>
      </c>
      <c r="AH82" s="143">
        <f t="shared" si="170"/>
        <v>2.6269124113475177</v>
      </c>
      <c r="AI82" s="143">
        <f t="shared" si="170"/>
        <v>2.7545562056737589</v>
      </c>
      <c r="AJ82" s="143">
        <f t="shared" si="170"/>
        <v>2.8822000000000001</v>
      </c>
      <c r="AK82" s="143">
        <f t="shared" si="170"/>
        <v>2.8822000000000001</v>
      </c>
      <c r="AL82" s="143">
        <f t="shared" si="170"/>
        <v>2.8822000000000001</v>
      </c>
      <c r="AM82" s="143">
        <f t="shared" si="170"/>
        <v>2.8822000000000001</v>
      </c>
      <c r="AN82" s="143">
        <f t="shared" si="170"/>
        <v>2.8822000000000001</v>
      </c>
      <c r="AO82" s="143" t="s">
        <v>270</v>
      </c>
      <c r="AP82" s="143" t="s">
        <v>270</v>
      </c>
      <c r="AQ82" s="143" t="s">
        <v>270</v>
      </c>
      <c r="AR82" s="143" t="s">
        <v>270</v>
      </c>
      <c r="AS82" s="143" t="s">
        <v>270</v>
      </c>
      <c r="AT82" s="143" t="s">
        <v>270</v>
      </c>
      <c r="AU82" s="143" t="s">
        <v>270</v>
      </c>
      <c r="AV82" s="143" t="s">
        <v>270</v>
      </c>
      <c r="AW82" s="143"/>
      <c r="AX82" s="143">
        <f t="shared" ref="AX82:BX82" si="171">AX59*$B$70</f>
        <v>1.5370559265649193</v>
      </c>
      <c r="AY82" s="143">
        <f t="shared" si="171"/>
        <v>1.7598019155158662</v>
      </c>
      <c r="AZ82" s="143">
        <f t="shared" si="171"/>
        <v>1.9067562147294137</v>
      </c>
      <c r="BA82" s="143">
        <f t="shared" si="171"/>
        <v>1.8979000131723449</v>
      </c>
      <c r="BB82" s="143">
        <f t="shared" si="171"/>
        <v>2.1055080438680451</v>
      </c>
      <c r="BC82" s="143">
        <f t="shared" si="171"/>
        <v>2.1125809493858401</v>
      </c>
      <c r="BD82" s="143">
        <f t="shared" si="171"/>
        <v>2.1088072356503278</v>
      </c>
      <c r="BE82" s="143">
        <f t="shared" si="171"/>
        <v>1.7107734037390683</v>
      </c>
      <c r="BF82" s="143">
        <f t="shared" si="171"/>
        <v>1.655101789344205</v>
      </c>
      <c r="BG82" s="143">
        <f t="shared" si="171"/>
        <v>1.6859827145058777</v>
      </c>
      <c r="BH82" s="143">
        <f t="shared" si="171"/>
        <v>1.6285202637852789</v>
      </c>
      <c r="BI82" s="143">
        <f t="shared" si="171"/>
        <v>1.5912470131206209</v>
      </c>
      <c r="BJ82" s="143">
        <f t="shared" si="171"/>
        <v>1.6368835391487881</v>
      </c>
      <c r="BK82" s="143">
        <f t="shared" si="171"/>
        <v>1.7595976121054593</v>
      </c>
      <c r="BL82" s="143">
        <f t="shared" si="171"/>
        <v>2.8273809784885913</v>
      </c>
      <c r="BM82" s="143">
        <f t="shared" si="171"/>
        <v>3.2800257019391776</v>
      </c>
      <c r="BN82" s="143">
        <f t="shared" si="171"/>
        <v>3.4641453164523197</v>
      </c>
      <c r="BO82" s="143">
        <f t="shared" si="171"/>
        <v>2.7150572175433689</v>
      </c>
      <c r="BP82" s="143">
        <f t="shared" si="171"/>
        <v>2.4623495037692082</v>
      </c>
      <c r="BQ82" s="143">
        <f t="shared" si="171"/>
        <v>2.4112556196046304</v>
      </c>
      <c r="BR82" s="143">
        <f t="shared" si="171"/>
        <v>2.0159819386472222</v>
      </c>
      <c r="BS82" s="143">
        <f t="shared" si="171"/>
        <v>2.0418369582878415</v>
      </c>
      <c r="BT82" s="143">
        <f t="shared" si="171"/>
        <v>2.0536819150657957</v>
      </c>
      <c r="BU82" s="143">
        <f t="shared" si="171"/>
        <v>1.911926061458942</v>
      </c>
      <c r="BV82" s="143">
        <f t="shared" si="171"/>
        <v>1.8251122165471381</v>
      </c>
      <c r="BW82" s="143">
        <f t="shared" si="171"/>
        <v>1.8089646077801071</v>
      </c>
      <c r="BX82" s="143">
        <f t="shared" si="171"/>
        <v>1.7775635075583018</v>
      </c>
      <c r="BY82" s="143" t="s">
        <v>270</v>
      </c>
      <c r="BZ82" s="143" t="s">
        <v>270</v>
      </c>
      <c r="CA82" s="143" t="s">
        <v>270</v>
      </c>
      <c r="CB82" s="143" t="s">
        <v>270</v>
      </c>
      <c r="CC82" s="143" t="s">
        <v>270</v>
      </c>
      <c r="CD82" s="143" t="s">
        <v>270</v>
      </c>
      <c r="CE82" s="143" t="s">
        <v>270</v>
      </c>
      <c r="CF82" s="143" t="s">
        <v>270</v>
      </c>
      <c r="CG82" s="143"/>
      <c r="CH82" s="143">
        <f t="shared" ref="CH82:DG82" si="172">CH59*0.5</f>
        <v>116.49837423125938</v>
      </c>
      <c r="CI82" s="143">
        <f t="shared" si="172"/>
        <v>117.44103119679069</v>
      </c>
      <c r="CJ82" s="143">
        <f t="shared" si="172"/>
        <v>118.16094217337107</v>
      </c>
      <c r="CK82" s="143">
        <f t="shared" si="172"/>
        <v>118.7338988507379</v>
      </c>
      <c r="CL82" s="143">
        <f t="shared" si="172"/>
        <v>119.3157117296618</v>
      </c>
      <c r="CM82" s="143">
        <f t="shared" si="172"/>
        <v>119.68991657789</v>
      </c>
      <c r="CN82" s="143">
        <f t="shared" si="172"/>
        <v>120.0570485206004</v>
      </c>
      <c r="CO82" s="143">
        <f t="shared" si="172"/>
        <v>120.42795417704633</v>
      </c>
      <c r="CP82" s="143">
        <f t="shared" si="172"/>
        <v>121.19689366540351</v>
      </c>
      <c r="CQ82" s="143">
        <f t="shared" si="172"/>
        <v>122.02150476815555</v>
      </c>
      <c r="CR82" s="143">
        <f t="shared" si="172"/>
        <v>122.81523494574591</v>
      </c>
      <c r="CS82" s="143">
        <f t="shared" si="172"/>
        <v>123.67294614903187</v>
      </c>
      <c r="CT82" s="143">
        <f t="shared" si="172"/>
        <v>124.57444917795752</v>
      </c>
      <c r="CU82" s="143">
        <f t="shared" si="172"/>
        <v>125.43683425583001</v>
      </c>
      <c r="CV82" s="143">
        <f t="shared" si="172"/>
        <v>126.17650526074584</v>
      </c>
      <c r="CW82" s="143">
        <f t="shared" si="172"/>
        <v>125.84839289927854</v>
      </c>
      <c r="CX82" s="143">
        <f t="shared" si="172"/>
        <v>125.06763581436064</v>
      </c>
      <c r="CY82" s="143">
        <f t="shared" si="172"/>
        <v>124.1027591149296</v>
      </c>
      <c r="CZ82" s="143">
        <f t="shared" si="172"/>
        <v>123.88697051440751</v>
      </c>
      <c r="DA82" s="145">
        <f t="shared" si="172"/>
        <v>123.92388962765958</v>
      </c>
      <c r="DB82" s="143">
        <f t="shared" si="172"/>
        <v>124.53482010035987</v>
      </c>
      <c r="DC82" s="143">
        <f t="shared" si="172"/>
        <v>125.24753934774579</v>
      </c>
      <c r="DD82" s="143">
        <f t="shared" si="172"/>
        <v>126.07605743267999</v>
      </c>
      <c r="DE82" s="143">
        <f t="shared" si="172"/>
        <v>127.04633137122104</v>
      </c>
      <c r="DF82" s="143">
        <f t="shared" si="172"/>
        <v>128.1034191546739</v>
      </c>
      <c r="DG82" s="143">
        <f t="shared" si="172"/>
        <v>129.17665454689379</v>
      </c>
      <c r="DH82" s="143">
        <f t="shared" ref="DH82" si="173">DH59*0.5</f>
        <v>130.28129103933549</v>
      </c>
      <c r="DI82" s="143" t="s">
        <v>270</v>
      </c>
      <c r="DJ82" s="143" t="s">
        <v>270</v>
      </c>
      <c r="DK82" s="143" t="s">
        <v>270</v>
      </c>
      <c r="DL82" s="143" t="s">
        <v>270</v>
      </c>
      <c r="DM82" s="143" t="s">
        <v>270</v>
      </c>
      <c r="DN82" s="143" t="s">
        <v>270</v>
      </c>
      <c r="DO82" s="143" t="s">
        <v>270</v>
      </c>
      <c r="DP82" s="143" t="s">
        <v>270</v>
      </c>
    </row>
    <row r="83" spans="1:120" s="157" customFormat="1">
      <c r="A83" s="155">
        <v>4</v>
      </c>
      <c r="B83" s="155">
        <v>600</v>
      </c>
      <c r="C83" s="156"/>
      <c r="D83" s="155"/>
      <c r="F83" s="158"/>
      <c r="G83" s="158"/>
      <c r="H83" s="158"/>
      <c r="I83" s="158"/>
      <c r="J83" s="158"/>
      <c r="K83" s="158"/>
      <c r="L83" s="158"/>
      <c r="M83" s="158"/>
      <c r="N83" s="159">
        <f>N60*$B$70</f>
        <v>3.2428607418038977</v>
      </c>
      <c r="O83" s="159">
        <f t="shared" si="141"/>
        <v>3.2428607418038977</v>
      </c>
      <c r="P83" s="159">
        <f t="shared" si="141"/>
        <v>3.2428607418038977</v>
      </c>
      <c r="Q83" s="159">
        <f t="shared" si="141"/>
        <v>3.2428607418038977</v>
      </c>
      <c r="R83" s="159">
        <f t="shared" si="141"/>
        <v>3.2428607418038977</v>
      </c>
      <c r="S83" s="159">
        <f t="shared" si="141"/>
        <v>3.2428607418038977</v>
      </c>
      <c r="T83" s="159">
        <f t="shared" si="141"/>
        <v>3.2428607418038977</v>
      </c>
      <c r="U83" s="159">
        <f t="shared" si="141"/>
        <v>3.2428607418038977</v>
      </c>
      <c r="V83" s="159">
        <f t="shared" si="141"/>
        <v>3.2428607418038977</v>
      </c>
      <c r="W83" s="159">
        <f t="shared" si="141"/>
        <v>3.2428607418038977</v>
      </c>
      <c r="X83" s="159">
        <f t="shared" si="141"/>
        <v>3.30879929830372</v>
      </c>
      <c r="Y83" s="159">
        <f t="shared" si="141"/>
        <v>3.3725820655772352</v>
      </c>
      <c r="Z83" s="159">
        <f t="shared" si="141"/>
        <v>3.4363648328507499</v>
      </c>
      <c r="AA83" s="159">
        <f t="shared" si="141"/>
        <v>3.4363648328507499</v>
      </c>
      <c r="AB83" s="159">
        <f t="shared" si="141"/>
        <v>3.4363648328507499</v>
      </c>
      <c r="AC83" s="159">
        <f t="shared" si="141"/>
        <v>3.4363648328507499</v>
      </c>
      <c r="AD83" s="159">
        <f t="shared" ref="AD83:AN83" si="174">AD60*$B$70</f>
        <v>3.4363648328507499</v>
      </c>
      <c r="AE83" s="159">
        <f t="shared" si="174"/>
        <v>3.4363648328507499</v>
      </c>
      <c r="AF83" s="159">
        <f t="shared" si="174"/>
        <v>3.4363648328507499</v>
      </c>
      <c r="AG83" s="159">
        <f t="shared" si="174"/>
        <v>3.4363648328507499</v>
      </c>
      <c r="AH83" s="159">
        <f t="shared" si="174"/>
        <v>3.1501276591116909</v>
      </c>
      <c r="AI83" s="159">
        <f t="shared" si="174"/>
        <v>2.8588655895558457</v>
      </c>
      <c r="AJ83" s="159">
        <f t="shared" si="174"/>
        <v>2.56760352</v>
      </c>
      <c r="AK83" s="159">
        <f t="shared" si="174"/>
        <v>2.56760352</v>
      </c>
      <c r="AL83" s="159">
        <f t="shared" si="174"/>
        <v>2.56760352</v>
      </c>
      <c r="AM83" s="159">
        <f t="shared" si="174"/>
        <v>2.56760352</v>
      </c>
      <c r="AN83" s="159">
        <f t="shared" si="174"/>
        <v>2.56760352</v>
      </c>
      <c r="AO83" s="159" t="s">
        <v>270</v>
      </c>
      <c r="AP83" s="159" t="s">
        <v>270</v>
      </c>
      <c r="AQ83" s="159" t="s">
        <v>270</v>
      </c>
      <c r="AR83" s="159" t="s">
        <v>270</v>
      </c>
      <c r="AS83" s="159" t="s">
        <v>270</v>
      </c>
      <c r="AT83" s="159" t="s">
        <v>270</v>
      </c>
      <c r="AU83" s="159" t="s">
        <v>270</v>
      </c>
      <c r="AV83" s="159" t="s">
        <v>270</v>
      </c>
      <c r="AW83" s="159"/>
      <c r="AX83" s="159">
        <f t="shared" ref="AX83:BX83" si="175">AX60*$B$70</f>
        <v>2.5672346565526301</v>
      </c>
      <c r="AY83" s="159">
        <f t="shared" si="175"/>
        <v>2.6445361220778167</v>
      </c>
      <c r="AZ83" s="159">
        <f t="shared" si="175"/>
        <v>2.5345050287559951</v>
      </c>
      <c r="BA83" s="159">
        <f t="shared" si="175"/>
        <v>2.5241767758203402</v>
      </c>
      <c r="BB83" s="159">
        <f t="shared" si="175"/>
        <v>2.7108390484510925</v>
      </c>
      <c r="BC83" s="159">
        <f t="shared" si="175"/>
        <v>2.893598880335051</v>
      </c>
      <c r="BD83" s="159">
        <f t="shared" si="175"/>
        <v>3.0051857728879661</v>
      </c>
      <c r="BE83" s="159">
        <f t="shared" si="175"/>
        <v>2.793509847550137</v>
      </c>
      <c r="BF83" s="159">
        <f t="shared" si="175"/>
        <v>2.6582940846209731</v>
      </c>
      <c r="BG83" s="159">
        <f t="shared" si="175"/>
        <v>2.4738985259605406</v>
      </c>
      <c r="BH83" s="159">
        <f t="shared" si="175"/>
        <v>1.6162624146429336</v>
      </c>
      <c r="BI83" s="159">
        <f t="shared" si="175"/>
        <v>1.5478476779705548</v>
      </c>
      <c r="BJ83" s="159">
        <f t="shared" si="175"/>
        <v>1.8471839528946745</v>
      </c>
      <c r="BK83" s="159">
        <f t="shared" si="175"/>
        <v>1.9266498123244649</v>
      </c>
      <c r="BL83" s="159">
        <f t="shared" si="175"/>
        <v>1.8430353030074089</v>
      </c>
      <c r="BM83" s="159">
        <f t="shared" si="175"/>
        <v>1.5332903636778474</v>
      </c>
      <c r="BN83" s="159">
        <f t="shared" si="175"/>
        <v>1.4808694405765677</v>
      </c>
      <c r="BO83" s="159">
        <f t="shared" si="175"/>
        <v>1.5646299859261612</v>
      </c>
      <c r="BP83" s="159">
        <f t="shared" si="175"/>
        <v>1.6093149069191304</v>
      </c>
      <c r="BQ83" s="159">
        <f t="shared" si="175"/>
        <v>1.6431825279512782</v>
      </c>
      <c r="BR83" s="159">
        <f>BR60*$B$70</f>
        <v>2.4478690142694184</v>
      </c>
      <c r="BS83" s="159">
        <f t="shared" si="175"/>
        <v>2.6028028386149953</v>
      </c>
      <c r="BT83" s="159">
        <f t="shared" si="175"/>
        <v>2.7629519477990359</v>
      </c>
      <c r="BU83" s="159">
        <f t="shared" si="175"/>
        <v>2.8532950025759458</v>
      </c>
      <c r="BV83" s="159">
        <f t="shared" si="175"/>
        <v>3.0319912532897773</v>
      </c>
      <c r="BW83" s="159">
        <f t="shared" si="175"/>
        <v>3.1887098077509304</v>
      </c>
      <c r="BX83" s="159">
        <f t="shared" si="175"/>
        <v>3.2174301356998978</v>
      </c>
      <c r="BY83" s="159" t="s">
        <v>270</v>
      </c>
      <c r="BZ83" s="159" t="s">
        <v>270</v>
      </c>
      <c r="CA83" s="159" t="s">
        <v>270</v>
      </c>
      <c r="CB83" s="159" t="s">
        <v>270</v>
      </c>
      <c r="CC83" s="159" t="s">
        <v>270</v>
      </c>
      <c r="CD83" s="159" t="s">
        <v>270</v>
      </c>
      <c r="CE83" s="159" t="s">
        <v>270</v>
      </c>
      <c r="CF83" s="159" t="s">
        <v>270</v>
      </c>
      <c r="CG83" s="159"/>
      <c r="CH83" s="159">
        <f t="shared" ref="CH83:DG83" si="176">CH60*0.5</f>
        <v>92.104105187184558</v>
      </c>
      <c r="CI83" s="159">
        <f t="shared" si="176"/>
        <v>92.779731272435839</v>
      </c>
      <c r="CJ83" s="159">
        <f t="shared" si="176"/>
        <v>93.37805589216191</v>
      </c>
      <c r="CK83" s="159">
        <f t="shared" si="176"/>
        <v>94.086411605209804</v>
      </c>
      <c r="CL83" s="159">
        <f t="shared" si="176"/>
        <v>94.805095571193363</v>
      </c>
      <c r="CM83" s="159">
        <f t="shared" si="176"/>
        <v>95.33711726454618</v>
      </c>
      <c r="CN83" s="159">
        <f t="shared" si="176"/>
        <v>95.686379126015026</v>
      </c>
      <c r="CO83" s="159">
        <f t="shared" si="176"/>
        <v>95.924054094930966</v>
      </c>
      <c r="CP83" s="159">
        <f t="shared" si="176"/>
        <v>96.373404989184706</v>
      </c>
      <c r="CQ83" s="159">
        <f t="shared" si="176"/>
        <v>96.957971646367639</v>
      </c>
      <c r="CR83" s="159">
        <f t="shared" si="176"/>
        <v>97.880490069736595</v>
      </c>
      <c r="CS83" s="159">
        <f t="shared" si="176"/>
        <v>99.573026953397402</v>
      </c>
      <c r="CT83" s="159">
        <f t="shared" si="176"/>
        <v>101.39776134100407</v>
      </c>
      <c r="CU83" s="159">
        <f t="shared" si="176"/>
        <v>102.98694222096015</v>
      </c>
      <c r="CV83" s="159">
        <f t="shared" si="176"/>
        <v>104.49665724148645</v>
      </c>
      <c r="CW83" s="159">
        <f t="shared" si="176"/>
        <v>106.08998677132976</v>
      </c>
      <c r="CX83" s="159">
        <f t="shared" si="176"/>
        <v>107.99306124050267</v>
      </c>
      <c r="CY83" s="159">
        <f t="shared" si="176"/>
        <v>109.94855663277686</v>
      </c>
      <c r="CZ83" s="159">
        <f t="shared" si="176"/>
        <v>111.82029147970144</v>
      </c>
      <c r="DA83" s="159">
        <f>DA60*0.5</f>
        <v>113.64734140563306</v>
      </c>
      <c r="DB83" s="159">
        <f t="shared" si="176"/>
        <v>114.66917498537497</v>
      </c>
      <c r="DC83" s="159">
        <f t="shared" si="176"/>
        <v>114.92523773631581</v>
      </c>
      <c r="DD83" s="159">
        <f t="shared" si="176"/>
        <v>114.72988930851679</v>
      </c>
      <c r="DE83" s="159">
        <f t="shared" si="176"/>
        <v>114.44419782594083</v>
      </c>
      <c r="DF83" s="159">
        <f t="shared" si="176"/>
        <v>113.97981009265106</v>
      </c>
      <c r="DG83" s="159">
        <f t="shared" si="176"/>
        <v>113.35870380490013</v>
      </c>
      <c r="DH83" s="159">
        <f t="shared" ref="DH83" si="177">DH60*0.5</f>
        <v>112.70887718920022</v>
      </c>
      <c r="DI83" s="159" t="s">
        <v>270</v>
      </c>
      <c r="DJ83" s="159" t="s">
        <v>270</v>
      </c>
      <c r="DK83" s="159" t="s">
        <v>270</v>
      </c>
      <c r="DL83" s="159" t="s">
        <v>270</v>
      </c>
      <c r="DM83" s="159" t="s">
        <v>270</v>
      </c>
      <c r="DN83" s="159" t="s">
        <v>270</v>
      </c>
      <c r="DO83" s="159" t="s">
        <v>270</v>
      </c>
      <c r="DP83" s="159" t="s">
        <v>270</v>
      </c>
    </row>
    <row r="84" spans="1:120" s="157" customFormat="1">
      <c r="A84" s="155">
        <v>4</v>
      </c>
      <c r="B84" s="155">
        <v>1200</v>
      </c>
      <c r="C84" s="156"/>
      <c r="D84" s="155"/>
      <c r="F84" s="158"/>
      <c r="G84" s="158"/>
      <c r="H84" s="158"/>
      <c r="I84" s="158"/>
      <c r="J84" s="158"/>
      <c r="K84" s="158"/>
      <c r="L84" s="158"/>
      <c r="M84" s="158"/>
      <c r="N84" s="159">
        <f t="shared" si="141"/>
        <v>2.493256907884275</v>
      </c>
      <c r="O84" s="159">
        <f t="shared" si="141"/>
        <v>2.493256907884275</v>
      </c>
      <c r="P84" s="159">
        <f t="shared" si="141"/>
        <v>2.493256907884275</v>
      </c>
      <c r="Q84" s="159">
        <f t="shared" si="141"/>
        <v>2.493256907884275</v>
      </c>
      <c r="R84" s="159">
        <f t="shared" si="141"/>
        <v>2.493256907884275</v>
      </c>
      <c r="S84" s="159">
        <f t="shared" si="141"/>
        <v>2.493256907884275</v>
      </c>
      <c r="T84" s="159">
        <f t="shared" si="141"/>
        <v>2.493256907884275</v>
      </c>
      <c r="U84" s="159">
        <f t="shared" si="141"/>
        <v>2.493256907884275</v>
      </c>
      <c r="V84" s="159">
        <f t="shared" si="141"/>
        <v>2.493256907884275</v>
      </c>
      <c r="W84" s="159">
        <f t="shared" si="141"/>
        <v>2.493256907884275</v>
      </c>
      <c r="X84" s="159">
        <f t="shared" si="141"/>
        <v>2.4952461527370104</v>
      </c>
      <c r="Y84" s="159">
        <f t="shared" si="141"/>
        <v>2.4991443369776443</v>
      </c>
      <c r="Z84" s="159">
        <f t="shared" si="141"/>
        <v>2.5030425212182781</v>
      </c>
      <c r="AA84" s="159">
        <f t="shared" si="141"/>
        <v>2.5030425212182781</v>
      </c>
      <c r="AB84" s="159">
        <f t="shared" si="141"/>
        <v>2.5030425212182781</v>
      </c>
      <c r="AC84" s="159">
        <f t="shared" si="141"/>
        <v>2.5030425212182781</v>
      </c>
      <c r="AD84" s="159">
        <f t="shared" ref="AD84:AN84" si="178">AD61*$B$70</f>
        <v>2.5030425212182781</v>
      </c>
      <c r="AE84" s="159">
        <f t="shared" si="178"/>
        <v>2.5030425212182781</v>
      </c>
      <c r="AF84" s="159">
        <f t="shared" si="178"/>
        <v>2.5030425212182781</v>
      </c>
      <c r="AG84" s="159">
        <f t="shared" si="178"/>
        <v>2.5030425212182781</v>
      </c>
      <c r="AH84" s="159">
        <f t="shared" si="178"/>
        <v>2.6379066847681507</v>
      </c>
      <c r="AI84" s="159">
        <f t="shared" si="178"/>
        <v>2.7213857513922104</v>
      </c>
      <c r="AJ84" s="159">
        <f t="shared" si="178"/>
        <v>2.8048648180162705</v>
      </c>
      <c r="AK84" s="159">
        <f t="shared" si="178"/>
        <v>2.8048648180162705</v>
      </c>
      <c r="AL84" s="159">
        <f t="shared" si="178"/>
        <v>2.8048648180162705</v>
      </c>
      <c r="AM84" s="159">
        <f t="shared" si="178"/>
        <v>2.8048648180162705</v>
      </c>
      <c r="AN84" s="159">
        <f t="shared" si="178"/>
        <v>2.8048648180162705</v>
      </c>
      <c r="AO84" s="159" t="s">
        <v>270</v>
      </c>
      <c r="AP84" s="159" t="s">
        <v>270</v>
      </c>
      <c r="AQ84" s="159" t="s">
        <v>270</v>
      </c>
      <c r="AR84" s="159" t="s">
        <v>270</v>
      </c>
      <c r="AS84" s="159" t="s">
        <v>270</v>
      </c>
      <c r="AT84" s="159" t="s">
        <v>270</v>
      </c>
      <c r="AU84" s="159" t="s">
        <v>270</v>
      </c>
      <c r="AV84" s="159" t="s">
        <v>270</v>
      </c>
      <c r="AW84" s="159"/>
      <c r="AX84" s="159">
        <f t="shared" ref="AX84:BQ84" si="179">AX61*$B$70</f>
        <v>1.4694932701184635</v>
      </c>
      <c r="AY84" s="159">
        <f t="shared" si="179"/>
        <v>1.4550641367721435</v>
      </c>
      <c r="AZ84" s="159">
        <f t="shared" si="179"/>
        <v>1.4119605365608936</v>
      </c>
      <c r="BA84" s="159">
        <f t="shared" si="179"/>
        <v>1.4214247314653206</v>
      </c>
      <c r="BB84" s="159">
        <f t="shared" si="179"/>
        <v>1.8109278321584559</v>
      </c>
      <c r="BC84" s="159">
        <f t="shared" si="179"/>
        <v>2.0738458838641436</v>
      </c>
      <c r="BD84" s="159">
        <f t="shared" si="179"/>
        <v>2.1429553654322109</v>
      </c>
      <c r="BE84" s="159">
        <f t="shared" si="179"/>
        <v>1.7744960377727534</v>
      </c>
      <c r="BF84" s="159">
        <f t="shared" si="179"/>
        <v>1.5739423177096628</v>
      </c>
      <c r="BG84" s="159">
        <f t="shared" si="179"/>
        <v>1.4650534203265588</v>
      </c>
      <c r="BH84" s="159">
        <f t="shared" si="179"/>
        <v>1.6070819111484604</v>
      </c>
      <c r="BI84" s="159">
        <f t="shared" si="179"/>
        <v>1.5095375126491644</v>
      </c>
      <c r="BJ84" s="159">
        <f t="shared" si="179"/>
        <v>1.688182019797309</v>
      </c>
      <c r="BK84" s="159">
        <f t="shared" si="179"/>
        <v>1.7665385326353245</v>
      </c>
      <c r="BL84" s="159">
        <f t="shared" si="179"/>
        <v>1.6641863716484282</v>
      </c>
      <c r="BM84" s="159">
        <f t="shared" si="179"/>
        <v>1.4449798578196842</v>
      </c>
      <c r="BN84" s="159">
        <f t="shared" si="179"/>
        <v>1.3898374491147432</v>
      </c>
      <c r="BO84" s="159">
        <f t="shared" si="179"/>
        <v>1.4984027714472843</v>
      </c>
      <c r="BP84" s="159">
        <f t="shared" si="179"/>
        <v>1.5109703000712211</v>
      </c>
      <c r="BQ84" s="159">
        <f t="shared" si="179"/>
        <v>1.5220146005251103</v>
      </c>
      <c r="BR84" s="159">
        <f>BR61*$B$70</f>
        <v>1.4577002267506221</v>
      </c>
      <c r="BS84" s="159">
        <f t="shared" ref="BS84:BX84" si="180">BS61*$B$70</f>
        <v>1.5626390032920539</v>
      </c>
      <c r="BT84" s="159">
        <f t="shared" si="180"/>
        <v>1.6758093123557529</v>
      </c>
      <c r="BU84" s="159">
        <f t="shared" si="180"/>
        <v>1.7490361012787672</v>
      </c>
      <c r="BV84" s="159">
        <f t="shared" si="180"/>
        <v>1.8495112790184418</v>
      </c>
      <c r="BW84" s="159">
        <f t="shared" si="180"/>
        <v>1.9128079264337319</v>
      </c>
      <c r="BX84" s="159">
        <f t="shared" si="180"/>
        <v>1.9179150457012892</v>
      </c>
      <c r="BY84" s="159" t="s">
        <v>270</v>
      </c>
      <c r="BZ84" s="159" t="s">
        <v>270</v>
      </c>
      <c r="CA84" s="159" t="s">
        <v>270</v>
      </c>
      <c r="CB84" s="159" t="s">
        <v>270</v>
      </c>
      <c r="CC84" s="159" t="s">
        <v>270</v>
      </c>
      <c r="CD84" s="159" t="s">
        <v>270</v>
      </c>
      <c r="CE84" s="159" t="s">
        <v>270</v>
      </c>
      <c r="CF84" s="159" t="s">
        <v>270</v>
      </c>
      <c r="CG84" s="159"/>
      <c r="CH84" s="159">
        <f t="shared" ref="CH84:DG84" si="181">CH61*0.5</f>
        <v>100.2008794170066</v>
      </c>
      <c r="CI84" s="159">
        <f t="shared" si="181"/>
        <v>101.2246430547724</v>
      </c>
      <c r="CJ84" s="159">
        <f t="shared" si="181"/>
        <v>102.26283582588454</v>
      </c>
      <c r="CK84" s="159">
        <f t="shared" si="181"/>
        <v>103.34413219720793</v>
      </c>
      <c r="CL84" s="159">
        <f t="shared" si="181"/>
        <v>104.41596437362689</v>
      </c>
      <c r="CM84" s="159">
        <f t="shared" si="181"/>
        <v>105.09829344935271</v>
      </c>
      <c r="CN84" s="159">
        <f t="shared" si="181"/>
        <v>105.51770447337285</v>
      </c>
      <c r="CO84" s="159">
        <f t="shared" si="181"/>
        <v>105.8680060158249</v>
      </c>
      <c r="CP84" s="159">
        <f t="shared" si="181"/>
        <v>106.58676688593643</v>
      </c>
      <c r="CQ84" s="159">
        <f t="shared" si="181"/>
        <v>107.50608147611104</v>
      </c>
      <c r="CR84" s="159">
        <f t="shared" si="181"/>
        <v>108.44513215021993</v>
      </c>
      <c r="CS84" s="159">
        <f t="shared" si="181"/>
        <v>109.33329639180849</v>
      </c>
      <c r="CT84" s="159">
        <f t="shared" si="181"/>
        <v>110.32290321613696</v>
      </c>
      <c r="CU84" s="159">
        <f t="shared" si="181"/>
        <v>111.13776371755793</v>
      </c>
      <c r="CV84" s="159">
        <f t="shared" si="181"/>
        <v>111.87426770614088</v>
      </c>
      <c r="CW84" s="159">
        <f t="shared" si="181"/>
        <v>112.71312385571073</v>
      </c>
      <c r="CX84" s="159">
        <f t="shared" si="181"/>
        <v>113.77118651910934</v>
      </c>
      <c r="CY84" s="159">
        <f t="shared" si="181"/>
        <v>114.88439159121288</v>
      </c>
      <c r="CZ84" s="159">
        <f t="shared" si="181"/>
        <v>115.88903134098385</v>
      </c>
      <c r="DA84" s="159">
        <f t="shared" si="181"/>
        <v>116.88110356213093</v>
      </c>
      <c r="DB84" s="159">
        <f t="shared" si="181"/>
        <v>119.01377545974867</v>
      </c>
      <c r="DC84" s="159">
        <f t="shared" si="181"/>
        <v>120.10340155488876</v>
      </c>
      <c r="DD84" s="159">
        <f t="shared" si="181"/>
        <v>121.14575125857581</v>
      </c>
      <c r="DE84" s="159">
        <f t="shared" si="181"/>
        <v>122.11487417333983</v>
      </c>
      <c r="DF84" s="159">
        <f t="shared" si="181"/>
        <v>122.98352191036417</v>
      </c>
      <c r="DG84" s="159">
        <f t="shared" si="181"/>
        <v>123.78887299997325</v>
      </c>
      <c r="DH84" s="159">
        <f t="shared" ref="DH84" si="182">DH61*0.5</f>
        <v>124.58911697031473</v>
      </c>
      <c r="DI84" s="159" t="s">
        <v>270</v>
      </c>
      <c r="DJ84" s="159" t="s">
        <v>270</v>
      </c>
      <c r="DK84" s="159" t="s">
        <v>270</v>
      </c>
      <c r="DL84" s="159" t="s">
        <v>270</v>
      </c>
      <c r="DM84" s="159" t="s">
        <v>270</v>
      </c>
      <c r="DN84" s="159" t="s">
        <v>270</v>
      </c>
      <c r="DO84" s="159" t="s">
        <v>270</v>
      </c>
      <c r="DP84" s="159" t="s">
        <v>270</v>
      </c>
    </row>
    <row r="85" spans="1:120">
      <c r="A85" s="124">
        <v>4</v>
      </c>
      <c r="B85" s="124">
        <v>1800</v>
      </c>
      <c r="C85" s="124"/>
      <c r="D85" s="124"/>
      <c r="F85" s="125"/>
      <c r="G85" s="125"/>
      <c r="H85" s="125"/>
      <c r="I85" s="125"/>
      <c r="J85" s="125"/>
      <c r="K85" s="125"/>
      <c r="L85" s="125"/>
      <c r="M85" s="125"/>
      <c r="N85" s="143">
        <f t="shared" si="141"/>
        <v>1.8075551756524517</v>
      </c>
      <c r="O85" s="143">
        <f t="shared" si="141"/>
        <v>1.8075551756524517</v>
      </c>
      <c r="P85" s="143">
        <f t="shared" si="141"/>
        <v>1.8075551756524517</v>
      </c>
      <c r="Q85" s="143">
        <f t="shared" si="141"/>
        <v>1.8075551756524517</v>
      </c>
      <c r="R85" s="143">
        <f t="shared" si="141"/>
        <v>1.8075551756524517</v>
      </c>
      <c r="S85" s="143">
        <f t="shared" si="141"/>
        <v>1.8075551756524517</v>
      </c>
      <c r="T85" s="143">
        <f t="shared" si="141"/>
        <v>1.8075551756524517</v>
      </c>
      <c r="U85" s="143">
        <f t="shared" si="141"/>
        <v>1.8075551756524517</v>
      </c>
      <c r="V85" s="143">
        <f t="shared" si="141"/>
        <v>1.8075551756524517</v>
      </c>
      <c r="W85" s="143">
        <f t="shared" si="141"/>
        <v>1.8075551756524517</v>
      </c>
      <c r="X85" s="143">
        <f t="shared" si="141"/>
        <v>1.8373923706782287</v>
      </c>
      <c r="Y85" s="143">
        <f t="shared" si="141"/>
        <v>1.8672295657040057</v>
      </c>
      <c r="Z85" s="143">
        <f t="shared" si="141"/>
        <v>1.8970667607297824</v>
      </c>
      <c r="AA85" s="143">
        <f t="shared" si="141"/>
        <v>1.8970667607297824</v>
      </c>
      <c r="AB85" s="143">
        <f t="shared" si="141"/>
        <v>1.8970667607297824</v>
      </c>
      <c r="AC85" s="143">
        <f t="shared" si="141"/>
        <v>1.8970667607297824</v>
      </c>
      <c r="AD85" s="143">
        <f t="shared" ref="AD85:AN85" si="183">AD62*$B$70</f>
        <v>1.8970667607297824</v>
      </c>
      <c r="AE85" s="143">
        <f t="shared" si="183"/>
        <v>1.8970667607297824</v>
      </c>
      <c r="AF85" s="143">
        <f t="shared" si="183"/>
        <v>1.8970667607297824</v>
      </c>
      <c r="AG85" s="143">
        <f t="shared" si="183"/>
        <v>1.8970667607297824</v>
      </c>
      <c r="AH85" s="143">
        <f t="shared" si="183"/>
        <v>1.9859633064824198</v>
      </c>
      <c r="AI85" s="143">
        <f t="shared" si="183"/>
        <v>2.0748598522350572</v>
      </c>
      <c r="AJ85" s="143">
        <f t="shared" si="183"/>
        <v>2.1637563979876941</v>
      </c>
      <c r="AK85" s="143">
        <f t="shared" si="183"/>
        <v>2.1637563979876941</v>
      </c>
      <c r="AL85" s="143">
        <f t="shared" si="183"/>
        <v>2.1637563979876941</v>
      </c>
      <c r="AM85" s="143">
        <f t="shared" si="183"/>
        <v>2.1637563979876941</v>
      </c>
      <c r="AN85" s="143">
        <f t="shared" si="183"/>
        <v>2.1637563979876941</v>
      </c>
      <c r="AO85" s="143" t="s">
        <v>270</v>
      </c>
      <c r="AP85" s="143" t="s">
        <v>270</v>
      </c>
      <c r="AQ85" s="143" t="s">
        <v>270</v>
      </c>
      <c r="AR85" s="143" t="s">
        <v>270</v>
      </c>
      <c r="AS85" s="143" t="s">
        <v>270</v>
      </c>
      <c r="AT85" s="143" t="s">
        <v>270</v>
      </c>
      <c r="AU85" s="143" t="s">
        <v>270</v>
      </c>
      <c r="AV85" s="143" t="s">
        <v>270</v>
      </c>
      <c r="AW85" s="143"/>
      <c r="AX85" s="143">
        <f t="shared" ref="AX85:BX85" si="184">AX62*$B$70</f>
        <v>1.2349085236758308</v>
      </c>
      <c r="AY85" s="143">
        <f t="shared" si="184"/>
        <v>1.199916142572929</v>
      </c>
      <c r="AZ85" s="143">
        <f t="shared" si="184"/>
        <v>1.1714402344818999</v>
      </c>
      <c r="BA85" s="143">
        <f t="shared" si="184"/>
        <v>1.1853857612837602</v>
      </c>
      <c r="BB85" s="143">
        <f t="shared" si="184"/>
        <v>1.6228630306651002</v>
      </c>
      <c r="BC85" s="143">
        <f t="shared" si="184"/>
        <v>1.9055024312405062</v>
      </c>
      <c r="BD85" s="143">
        <f t="shared" si="184"/>
        <v>1.9656203251108488</v>
      </c>
      <c r="BE85" s="143">
        <f t="shared" si="184"/>
        <v>1.5596081209149697</v>
      </c>
      <c r="BF85" s="143">
        <f t="shared" si="184"/>
        <v>1.3430755699589245</v>
      </c>
      <c r="BG85" s="143">
        <f t="shared" si="184"/>
        <v>1.2502675819644178</v>
      </c>
      <c r="BH85" s="143">
        <f t="shared" si="184"/>
        <v>1.3359367548341732</v>
      </c>
      <c r="BI85" s="143">
        <f t="shared" si="184"/>
        <v>1.2329131987454403</v>
      </c>
      <c r="BJ85" s="143">
        <f t="shared" si="184"/>
        <v>1.2929874520563445</v>
      </c>
      <c r="BK85" s="143">
        <f t="shared" si="184"/>
        <v>1.3576347582358399</v>
      </c>
      <c r="BL85" s="143">
        <f t="shared" si="184"/>
        <v>1.2582733485528137</v>
      </c>
      <c r="BM85" s="143">
        <f t="shared" si="184"/>
        <v>1.142028020794515</v>
      </c>
      <c r="BN85" s="143">
        <f t="shared" si="184"/>
        <v>1.093945406708235</v>
      </c>
      <c r="BO85" s="143">
        <f t="shared" si="184"/>
        <v>1.2029811513030073</v>
      </c>
      <c r="BP85" s="143">
        <f t="shared" si="184"/>
        <v>1.1897486140600959</v>
      </c>
      <c r="BQ85" s="143">
        <f t="shared" si="184"/>
        <v>1.1821111515749367</v>
      </c>
      <c r="BR85" s="143">
        <f t="shared" si="184"/>
        <v>0.7424553928559593</v>
      </c>
      <c r="BS85" s="143">
        <f t="shared" si="184"/>
        <v>0.80388859661132595</v>
      </c>
      <c r="BT85" s="143">
        <f t="shared" si="184"/>
        <v>0.87274305699042354</v>
      </c>
      <c r="BU85" s="143">
        <f t="shared" si="184"/>
        <v>0.92227701980801624</v>
      </c>
      <c r="BV85" s="143">
        <f t="shared" si="184"/>
        <v>0.96971214746242285</v>
      </c>
      <c r="BW85" s="143">
        <f t="shared" si="184"/>
        <v>0.98303667142704754</v>
      </c>
      <c r="BX85" s="143">
        <f t="shared" si="184"/>
        <v>0.97808201144525553</v>
      </c>
      <c r="BY85" s="143" t="s">
        <v>270</v>
      </c>
      <c r="BZ85" s="143" t="s">
        <v>270</v>
      </c>
      <c r="CA85" s="143" t="s">
        <v>270</v>
      </c>
      <c r="CB85" s="143" t="s">
        <v>270</v>
      </c>
      <c r="CC85" s="143" t="s">
        <v>270</v>
      </c>
      <c r="CD85" s="143" t="s">
        <v>270</v>
      </c>
      <c r="CE85" s="143" t="s">
        <v>270</v>
      </c>
      <c r="CF85" s="143" t="s">
        <v>270</v>
      </c>
      <c r="CG85" s="143"/>
      <c r="CH85" s="143">
        <f t="shared" ref="CH85:DG85" si="185">CH62*0.5</f>
        <v>93.976052136852928</v>
      </c>
      <c r="CI85" s="143">
        <f t="shared" si="185"/>
        <v>94.548698788829554</v>
      </c>
      <c r="CJ85" s="143">
        <f t="shared" si="185"/>
        <v>95.156337821909077</v>
      </c>
      <c r="CK85" s="143">
        <f t="shared" si="185"/>
        <v>95.792452763079638</v>
      </c>
      <c r="CL85" s="143">
        <f t="shared" si="185"/>
        <v>96.414622177448337</v>
      </c>
      <c r="CM85" s="143">
        <f t="shared" si="185"/>
        <v>96.599314322435688</v>
      </c>
      <c r="CN85" s="143">
        <f t="shared" si="185"/>
        <v>96.501367066847621</v>
      </c>
      <c r="CO85" s="143">
        <f t="shared" si="185"/>
        <v>96.343301917389226</v>
      </c>
      <c r="CP85" s="143">
        <f t="shared" si="185"/>
        <v>96.591248972126721</v>
      </c>
      <c r="CQ85" s="143">
        <f t="shared" si="185"/>
        <v>97.055728577820247</v>
      </c>
      <c r="CR85" s="143">
        <f t="shared" si="185"/>
        <v>97.613016171508278</v>
      </c>
      <c r="CS85" s="143">
        <f t="shared" si="185"/>
        <v>98.114471787352315</v>
      </c>
      <c r="CT85" s="143">
        <f t="shared" si="185"/>
        <v>98.748788154310887</v>
      </c>
      <c r="CU85" s="143">
        <f t="shared" si="185"/>
        <v>99.352867462984335</v>
      </c>
      <c r="CV85" s="143">
        <f t="shared" si="185"/>
        <v>99.892299465478274</v>
      </c>
      <c r="CW85" s="143">
        <f t="shared" si="185"/>
        <v>100.53109287765524</v>
      </c>
      <c r="CX85" s="143">
        <f t="shared" si="185"/>
        <v>101.28613161759051</v>
      </c>
      <c r="CY85" s="143">
        <f t="shared" si="185"/>
        <v>102.08925297161205</v>
      </c>
      <c r="CZ85" s="143">
        <f t="shared" si="185"/>
        <v>102.78333858103883</v>
      </c>
      <c r="DA85" s="143">
        <f t="shared" si="185"/>
        <v>103.49065672770853</v>
      </c>
      <c r="DB85" s="143">
        <f t="shared" si="185"/>
        <v>104.73416464133498</v>
      </c>
      <c r="DC85" s="143">
        <f t="shared" si="185"/>
        <v>106.00513589695872</v>
      </c>
      <c r="DD85" s="143">
        <f t="shared" si="185"/>
        <v>107.296149237956</v>
      </c>
      <c r="DE85" s="143">
        <f t="shared" si="185"/>
        <v>108.53762861613569</v>
      </c>
      <c r="DF85" s="143">
        <f t="shared" si="185"/>
        <v>109.73167286666096</v>
      </c>
      <c r="DG85" s="143">
        <f t="shared" si="185"/>
        <v>110.91239259322161</v>
      </c>
      <c r="DH85" s="143">
        <f t="shared" ref="DH85" si="186">DH62*0.5</f>
        <v>112.09806697976406</v>
      </c>
      <c r="DI85" s="143" t="s">
        <v>270</v>
      </c>
      <c r="DJ85" s="143" t="s">
        <v>270</v>
      </c>
      <c r="DK85" s="143" t="s">
        <v>270</v>
      </c>
      <c r="DL85" s="143" t="s">
        <v>270</v>
      </c>
      <c r="DM85" s="143" t="s">
        <v>270</v>
      </c>
      <c r="DN85" s="143" t="s">
        <v>270</v>
      </c>
      <c r="DO85" s="143" t="s">
        <v>270</v>
      </c>
      <c r="DP85" s="143" t="s">
        <v>270</v>
      </c>
    </row>
    <row r="86" spans="1:120">
      <c r="A86" s="124">
        <v>5</v>
      </c>
      <c r="B86" s="124">
        <v>600</v>
      </c>
      <c r="C86" s="124"/>
      <c r="D86" s="124"/>
      <c r="F86" s="125"/>
      <c r="G86" s="125"/>
      <c r="H86" s="125"/>
      <c r="I86" s="125"/>
      <c r="J86" s="125"/>
      <c r="K86" s="125"/>
      <c r="L86" s="125"/>
      <c r="M86" s="125"/>
      <c r="N86" s="143">
        <f t="shared" si="141"/>
        <v>2.7361989021530588</v>
      </c>
      <c r="O86" s="143">
        <f t="shared" si="141"/>
        <v>2.7361989021530588</v>
      </c>
      <c r="P86" s="143">
        <f t="shared" si="141"/>
        <v>2.7361989021530588</v>
      </c>
      <c r="Q86" s="143">
        <f t="shared" si="141"/>
        <v>2.7361989021530588</v>
      </c>
      <c r="R86" s="143">
        <f t="shared" si="141"/>
        <v>2.7361989021530588</v>
      </c>
      <c r="S86" s="143">
        <f t="shared" si="141"/>
        <v>2.7361989021530588</v>
      </c>
      <c r="T86" s="143">
        <f t="shared" si="141"/>
        <v>2.7361989021530588</v>
      </c>
      <c r="U86" s="143">
        <f t="shared" si="141"/>
        <v>2.7361989021530588</v>
      </c>
      <c r="V86" s="143">
        <f t="shared" si="141"/>
        <v>2.7361989021530588</v>
      </c>
      <c r="W86" s="143">
        <f t="shared" si="141"/>
        <v>2.7361989021530588</v>
      </c>
      <c r="X86" s="143">
        <f t="shared" si="141"/>
        <v>2.5054953268862743</v>
      </c>
      <c r="Y86" s="143">
        <f t="shared" si="141"/>
        <v>2.2747917516194898</v>
      </c>
      <c r="Z86" s="143">
        <f t="shared" si="141"/>
        <v>2.0440881763527057</v>
      </c>
      <c r="AA86" s="143">
        <f t="shared" si="141"/>
        <v>2.0440881763527057</v>
      </c>
      <c r="AB86" s="143">
        <f t="shared" si="141"/>
        <v>2.0440881763527057</v>
      </c>
      <c r="AC86" s="143">
        <f t="shared" si="141"/>
        <v>2.0440881763527057</v>
      </c>
      <c r="AD86" s="143">
        <f t="shared" ref="AD86:AN86" si="187">AD63*$B$70</f>
        <v>2.0440881763527057</v>
      </c>
      <c r="AE86" s="143">
        <f t="shared" si="187"/>
        <v>2.0440881763527057</v>
      </c>
      <c r="AF86" s="143">
        <f t="shared" si="187"/>
        <v>2.0440881763527057</v>
      </c>
      <c r="AG86" s="143">
        <f t="shared" si="187"/>
        <v>2.0440881763527057</v>
      </c>
      <c r="AH86" s="143">
        <f t="shared" si="187"/>
        <v>2.3229087842351368</v>
      </c>
      <c r="AI86" s="143">
        <f t="shared" si="187"/>
        <v>2.6017293921175684</v>
      </c>
      <c r="AJ86" s="143">
        <f t="shared" si="187"/>
        <v>2.8805499999999999</v>
      </c>
      <c r="AK86" s="143">
        <f t="shared" si="187"/>
        <v>2.8805499999999999</v>
      </c>
      <c r="AL86" s="143">
        <f t="shared" si="187"/>
        <v>2.8805499999999999</v>
      </c>
      <c r="AM86" s="143">
        <f t="shared" si="187"/>
        <v>2.8805499999999999</v>
      </c>
      <c r="AN86" s="143">
        <f t="shared" si="187"/>
        <v>2.8805499999999999</v>
      </c>
      <c r="AO86" s="143" t="s">
        <v>270</v>
      </c>
      <c r="AP86" s="143" t="s">
        <v>270</v>
      </c>
      <c r="AQ86" s="143" t="s">
        <v>270</v>
      </c>
      <c r="AR86" s="143" t="s">
        <v>270</v>
      </c>
      <c r="AS86" s="143" t="s">
        <v>270</v>
      </c>
      <c r="AT86" s="143" t="s">
        <v>270</v>
      </c>
      <c r="AU86" s="143" t="s">
        <v>270</v>
      </c>
      <c r="AV86" s="143" t="s">
        <v>270</v>
      </c>
      <c r="AW86" s="143"/>
      <c r="AX86" s="143">
        <f t="shared" ref="AX86:BX86" si="188">AX63*$B$70</f>
        <v>1.2220573615713766</v>
      </c>
      <c r="AY86" s="143">
        <f t="shared" si="188"/>
        <v>1.2132010549789918</v>
      </c>
      <c r="AZ86" s="143">
        <f t="shared" si="188"/>
        <v>1.1816433103800659</v>
      </c>
      <c r="BA86" s="143">
        <f t="shared" si="188"/>
        <v>1.0735702629708472</v>
      </c>
      <c r="BB86" s="143">
        <f t="shared" si="188"/>
        <v>1.011095644073188</v>
      </c>
      <c r="BC86" s="143">
        <f t="shared" si="188"/>
        <v>1.0077203575882063</v>
      </c>
      <c r="BD86" s="143">
        <f t="shared" si="188"/>
        <v>1.0830656529767837</v>
      </c>
      <c r="BE86" s="143">
        <f t="shared" si="188"/>
        <v>1.229105471129317</v>
      </c>
      <c r="BF86" s="143">
        <f t="shared" si="188"/>
        <v>1.3288703323396496</v>
      </c>
      <c r="BG86" s="143">
        <f t="shared" si="188"/>
        <v>1.401135378254629</v>
      </c>
      <c r="BH86" s="143">
        <f t="shared" si="188"/>
        <v>1.3160814810201571</v>
      </c>
      <c r="BI86" s="143">
        <f t="shared" si="188"/>
        <v>1.3967676137887501</v>
      </c>
      <c r="BJ86" s="143">
        <f t="shared" si="188"/>
        <v>1.4898507119195872</v>
      </c>
      <c r="BK86" s="143">
        <f t="shared" si="188"/>
        <v>1.4930771271488001</v>
      </c>
      <c r="BL86" s="143">
        <f t="shared" si="188"/>
        <v>1.4265011988109162</v>
      </c>
      <c r="BM86" s="143">
        <f t="shared" si="188"/>
        <v>1.3533619190411008</v>
      </c>
      <c r="BN86" s="143">
        <f t="shared" si="188"/>
        <v>1.3106888614457957</v>
      </c>
      <c r="BO86" s="143">
        <f t="shared" si="188"/>
        <v>1.3175072633510725</v>
      </c>
      <c r="BP86" s="143">
        <f t="shared" si="188"/>
        <v>1.316379199974252</v>
      </c>
      <c r="BQ86" s="143">
        <f t="shared" si="188"/>
        <v>1.290099991076828</v>
      </c>
      <c r="BR86" s="143">
        <f t="shared" si="188"/>
        <v>1.1170349861760869</v>
      </c>
      <c r="BS86" s="143">
        <f t="shared" si="188"/>
        <v>1.19354046428417</v>
      </c>
      <c r="BT86" s="143">
        <f t="shared" si="188"/>
        <v>1.2932052801311822</v>
      </c>
      <c r="BU86" s="143">
        <f t="shared" si="188"/>
        <v>1.2336188268086228</v>
      </c>
      <c r="BV86" s="143">
        <f t="shared" si="188"/>
        <v>1.3132729126682723</v>
      </c>
      <c r="BW86" s="143">
        <f t="shared" si="188"/>
        <v>1.4003527812673082</v>
      </c>
      <c r="BX86" s="143">
        <f t="shared" si="188"/>
        <v>1.480405184975047</v>
      </c>
      <c r="BY86" s="143" t="s">
        <v>270</v>
      </c>
      <c r="BZ86" s="143" t="s">
        <v>270</v>
      </c>
      <c r="CA86" s="143" t="s">
        <v>270</v>
      </c>
      <c r="CB86" s="143" t="s">
        <v>270</v>
      </c>
      <c r="CC86" s="143" t="s">
        <v>270</v>
      </c>
      <c r="CD86" s="143" t="s">
        <v>270</v>
      </c>
      <c r="CE86" s="143" t="s">
        <v>270</v>
      </c>
      <c r="CF86" s="143" t="s">
        <v>270</v>
      </c>
      <c r="CG86" s="143"/>
      <c r="CH86" s="143">
        <f t="shared" ref="CH86:DG86" si="189">CH63*0.5</f>
        <v>64.419552821216655</v>
      </c>
      <c r="CI86" s="143">
        <f t="shared" si="189"/>
        <v>65.933694361798331</v>
      </c>
      <c r="CJ86" s="143">
        <f t="shared" si="189"/>
        <v>67.456692208972399</v>
      </c>
      <c r="CK86" s="143">
        <f t="shared" si="189"/>
        <v>69.011247800745394</v>
      </c>
      <c r="CL86" s="143">
        <f t="shared" si="189"/>
        <v>70.673876439927596</v>
      </c>
      <c r="CM86" s="143">
        <f t="shared" si="189"/>
        <v>72.39897969800748</v>
      </c>
      <c r="CN86" s="143">
        <f t="shared" si="189"/>
        <v>74.127458242572345</v>
      </c>
      <c r="CO86" s="143">
        <f t="shared" si="189"/>
        <v>75.780591491748623</v>
      </c>
      <c r="CP86" s="143">
        <f t="shared" si="189"/>
        <v>77.287684922772371</v>
      </c>
      <c r="CQ86" s="143">
        <f t="shared" si="189"/>
        <v>78.695013492585787</v>
      </c>
      <c r="CR86" s="143">
        <f t="shared" si="189"/>
        <v>80.030077016484228</v>
      </c>
      <c r="CS86" s="143">
        <f t="shared" si="189"/>
        <v>81.219490862350355</v>
      </c>
      <c r="CT86" s="143">
        <f t="shared" si="189"/>
        <v>82.09751500018109</v>
      </c>
      <c r="CU86" s="143">
        <f t="shared" si="189"/>
        <v>82.651752464614219</v>
      </c>
      <c r="CV86" s="143">
        <f t="shared" si="189"/>
        <v>83.202763513818127</v>
      </c>
      <c r="CW86" s="143">
        <f t="shared" si="189"/>
        <v>83.820350491359932</v>
      </c>
      <c r="CX86" s="143">
        <f t="shared" si="189"/>
        <v>84.511076748671542</v>
      </c>
      <c r="CY86" s="143">
        <f t="shared" si="189"/>
        <v>85.244476063578446</v>
      </c>
      <c r="CZ86" s="143">
        <f t="shared" si="189"/>
        <v>85.971056976580087</v>
      </c>
      <c r="DA86" s="143">
        <f t="shared" si="189"/>
        <v>86.698765952958539</v>
      </c>
      <c r="DB86" s="143">
        <f t="shared" si="189"/>
        <v>87.904639751017612</v>
      </c>
      <c r="DC86" s="143">
        <f t="shared" si="189"/>
        <v>89.312828678851005</v>
      </c>
      <c r="DD86" s="143">
        <f t="shared" si="189"/>
        <v>90.900173398719829</v>
      </c>
      <c r="DE86" s="143">
        <f t="shared" si="189"/>
        <v>92.547104571911206</v>
      </c>
      <c r="DF86" s="143">
        <f t="shared" si="189"/>
        <v>94.114381659242937</v>
      </c>
      <c r="DG86" s="143">
        <f t="shared" si="189"/>
        <v>95.594578877975636</v>
      </c>
      <c r="DH86" s="143">
        <f t="shared" ref="DH86" si="190">DH63*0.5</f>
        <v>96.994723693000594</v>
      </c>
      <c r="DI86" s="143" t="s">
        <v>270</v>
      </c>
      <c r="DJ86" s="143" t="s">
        <v>270</v>
      </c>
      <c r="DK86" s="143" t="s">
        <v>270</v>
      </c>
      <c r="DL86" s="143" t="s">
        <v>270</v>
      </c>
      <c r="DM86" s="143" t="s">
        <v>270</v>
      </c>
      <c r="DN86" s="143" t="s">
        <v>270</v>
      </c>
      <c r="DO86" s="143" t="s">
        <v>270</v>
      </c>
      <c r="DP86" s="143" t="s">
        <v>270</v>
      </c>
    </row>
    <row r="87" spans="1:120">
      <c r="A87" s="124">
        <v>5</v>
      </c>
      <c r="B87" s="124">
        <v>1200</v>
      </c>
      <c r="C87" s="124"/>
      <c r="D87" s="124"/>
      <c r="F87" s="125"/>
      <c r="G87" s="125"/>
      <c r="H87" s="125"/>
      <c r="I87" s="125"/>
      <c r="J87" s="125"/>
      <c r="K87" s="125"/>
      <c r="L87" s="125"/>
      <c r="M87" s="125"/>
      <c r="N87" s="143">
        <f t="shared" si="141"/>
        <v>2.1979355150110074</v>
      </c>
      <c r="O87" s="143">
        <f t="shared" si="141"/>
        <v>2.1979355150110074</v>
      </c>
      <c r="P87" s="143">
        <f t="shared" si="141"/>
        <v>2.1979355150110074</v>
      </c>
      <c r="Q87" s="143">
        <f t="shared" si="141"/>
        <v>2.1979355150110074</v>
      </c>
      <c r="R87" s="143">
        <f t="shared" si="141"/>
        <v>2.1979355150110074</v>
      </c>
      <c r="S87" s="143">
        <f t="shared" si="141"/>
        <v>2.1979355150110074</v>
      </c>
      <c r="T87" s="143">
        <f t="shared" si="141"/>
        <v>2.1979355150110074</v>
      </c>
      <c r="U87" s="143">
        <f t="shared" si="141"/>
        <v>2.1979355150110074</v>
      </c>
      <c r="V87" s="143">
        <f t="shared" si="141"/>
        <v>2.1979355150110074</v>
      </c>
      <c r="W87" s="143">
        <f t="shared" si="141"/>
        <v>2.1979355150110074</v>
      </c>
      <c r="X87" s="143">
        <f t="shared" si="141"/>
        <v>2.1910446742902301</v>
      </c>
      <c r="Y87" s="143">
        <f t="shared" si="141"/>
        <v>2.1841538335694524</v>
      </c>
      <c r="Z87" s="143">
        <f t="shared" si="141"/>
        <v>2.1772629928486751</v>
      </c>
      <c r="AA87" s="143">
        <f t="shared" si="141"/>
        <v>2.1772629928486751</v>
      </c>
      <c r="AB87" s="143">
        <f t="shared" si="141"/>
        <v>2.1772629928486751</v>
      </c>
      <c r="AC87" s="143">
        <f t="shared" si="141"/>
        <v>2.1772629928486751</v>
      </c>
      <c r="AD87" s="143">
        <f t="shared" ref="AD87:AN87" si="191">AD64*$B$70</f>
        <v>2.1772629928486751</v>
      </c>
      <c r="AE87" s="143">
        <f t="shared" si="191"/>
        <v>2.1772629928486751</v>
      </c>
      <c r="AF87" s="143">
        <f t="shared" si="191"/>
        <v>2.1772629928486751</v>
      </c>
      <c r="AG87" s="143">
        <f t="shared" si="191"/>
        <v>2.1772629928486751</v>
      </c>
      <c r="AH87" s="143">
        <f t="shared" si="191"/>
        <v>2.2915919952324502</v>
      </c>
      <c r="AI87" s="143">
        <f t="shared" si="191"/>
        <v>2.4059209976162248</v>
      </c>
      <c r="AJ87" s="143">
        <f t="shared" si="191"/>
        <v>2.5202499999999999</v>
      </c>
      <c r="AK87" s="143">
        <f t="shared" si="191"/>
        <v>2.5202499999999999</v>
      </c>
      <c r="AL87" s="143">
        <f t="shared" si="191"/>
        <v>2.5202499999999999</v>
      </c>
      <c r="AM87" s="143">
        <f t="shared" si="191"/>
        <v>2.5202499999999999</v>
      </c>
      <c r="AN87" s="143">
        <f t="shared" si="191"/>
        <v>2.5202499999999999</v>
      </c>
      <c r="AO87" s="143" t="s">
        <v>270</v>
      </c>
      <c r="AP87" s="143" t="s">
        <v>270</v>
      </c>
      <c r="AQ87" s="143" t="s">
        <v>270</v>
      </c>
      <c r="AR87" s="143" t="s">
        <v>270</v>
      </c>
      <c r="AS87" s="143" t="s">
        <v>270</v>
      </c>
      <c r="AT87" s="143" t="s">
        <v>270</v>
      </c>
      <c r="AU87" s="143" t="s">
        <v>270</v>
      </c>
      <c r="AV87" s="143" t="s">
        <v>270</v>
      </c>
      <c r="AW87" s="143"/>
      <c r="AX87" s="143">
        <f t="shared" ref="AX87:BX87" si="192">AX64*$B$70</f>
        <v>0.84567681985448917</v>
      </c>
      <c r="AY87" s="143">
        <f t="shared" si="192"/>
        <v>0.84144257237888931</v>
      </c>
      <c r="AZ87" s="143">
        <f t="shared" si="192"/>
        <v>0.8283779404176036</v>
      </c>
      <c r="BA87" s="143">
        <f t="shared" si="192"/>
        <v>0.76191016818997681</v>
      </c>
      <c r="BB87" s="143">
        <f t="shared" si="192"/>
        <v>0.71303193870343107</v>
      </c>
      <c r="BC87" s="143">
        <f t="shared" si="192"/>
        <v>0.69235700615117624</v>
      </c>
      <c r="BD87" s="143">
        <f t="shared" si="192"/>
        <v>0.73813960910762488</v>
      </c>
      <c r="BE87" s="143">
        <f t="shared" si="192"/>
        <v>0.84450668678818042</v>
      </c>
      <c r="BF87" s="143">
        <f t="shared" si="192"/>
        <v>0.91907509672510646</v>
      </c>
      <c r="BG87" s="143">
        <f t="shared" si="192"/>
        <v>0.96671209018397974</v>
      </c>
      <c r="BH87" s="143">
        <f t="shared" si="192"/>
        <v>0.61854058715523552</v>
      </c>
      <c r="BI87" s="143">
        <f t="shared" si="192"/>
        <v>0.6631735546964882</v>
      </c>
      <c r="BJ87" s="143">
        <f t="shared" si="192"/>
        <v>0.70046489056564942</v>
      </c>
      <c r="BK87" s="143">
        <f t="shared" si="192"/>
        <v>0.69958443775052015</v>
      </c>
      <c r="BL87" s="143">
        <f t="shared" si="192"/>
        <v>0.64908548365584195</v>
      </c>
      <c r="BM87" s="143">
        <f t="shared" si="192"/>
        <v>0.60262669854501227</v>
      </c>
      <c r="BN87" s="143">
        <f t="shared" si="192"/>
        <v>0.57742698188937558</v>
      </c>
      <c r="BO87" s="143">
        <f t="shared" si="192"/>
        <v>0.58953407233673505</v>
      </c>
      <c r="BP87" s="143">
        <f t="shared" si="192"/>
        <v>0.59363522573570116</v>
      </c>
      <c r="BQ87" s="143">
        <f t="shared" si="192"/>
        <v>0.58542250340312096</v>
      </c>
      <c r="BR87" s="143">
        <f t="shared" si="192"/>
        <v>1.1547574777525631</v>
      </c>
      <c r="BS87" s="143">
        <f t="shared" si="192"/>
        <v>1.3013354365950456</v>
      </c>
      <c r="BT87" s="143">
        <f t="shared" si="192"/>
        <v>1.42536355381639</v>
      </c>
      <c r="BU87" s="143">
        <f t="shared" si="192"/>
        <v>1.4136678907872027</v>
      </c>
      <c r="BV87" s="143">
        <f t="shared" si="192"/>
        <v>1.4689223384101278</v>
      </c>
      <c r="BW87" s="143">
        <f t="shared" si="192"/>
        <v>1.5596580311147603</v>
      </c>
      <c r="BX87" s="143">
        <f t="shared" si="192"/>
        <v>1.6085852503645295</v>
      </c>
      <c r="BY87" s="143" t="s">
        <v>270</v>
      </c>
      <c r="BZ87" s="143" t="s">
        <v>270</v>
      </c>
      <c r="CA87" s="143" t="s">
        <v>270</v>
      </c>
      <c r="CB87" s="143" t="s">
        <v>270</v>
      </c>
      <c r="CC87" s="143" t="s">
        <v>270</v>
      </c>
      <c r="CD87" s="143" t="s">
        <v>270</v>
      </c>
      <c r="CE87" s="143" t="s">
        <v>270</v>
      </c>
      <c r="CF87" s="143" t="s">
        <v>270</v>
      </c>
      <c r="CG87" s="143"/>
      <c r="CH87" s="143">
        <f t="shared" ref="CH87:DG87" si="193">CH64*0.5</f>
        <v>71.181749770798888</v>
      </c>
      <c r="CI87" s="143">
        <f t="shared" si="193"/>
        <v>72.534008465955395</v>
      </c>
      <c r="CJ87" s="143">
        <f t="shared" si="193"/>
        <v>73.890501408587511</v>
      </c>
      <c r="CK87" s="143">
        <f t="shared" si="193"/>
        <v>75.260058983180912</v>
      </c>
      <c r="CL87" s="143">
        <f t="shared" si="193"/>
        <v>76.696084330001938</v>
      </c>
      <c r="CM87" s="143">
        <f t="shared" si="193"/>
        <v>78.180987906309497</v>
      </c>
      <c r="CN87" s="143">
        <f t="shared" si="193"/>
        <v>79.686566415169338</v>
      </c>
      <c r="CO87" s="143">
        <f t="shared" si="193"/>
        <v>81.146362321072729</v>
      </c>
      <c r="CP87" s="143">
        <f t="shared" si="193"/>
        <v>82.499791149295561</v>
      </c>
      <c r="CQ87" s="143">
        <f t="shared" si="193"/>
        <v>83.778651567581448</v>
      </c>
      <c r="CR87" s="143">
        <f t="shared" si="193"/>
        <v>85.009874992408484</v>
      </c>
      <c r="CS87" s="143">
        <f t="shared" si="193"/>
        <v>86.582379079543486</v>
      </c>
      <c r="CT87" s="143">
        <f t="shared" si="193"/>
        <v>88.103359358416455</v>
      </c>
      <c r="CU87" s="143">
        <f t="shared" si="193"/>
        <v>89.580157460699468</v>
      </c>
      <c r="CV87" s="143">
        <f t="shared" si="193"/>
        <v>91.057836015797619</v>
      </c>
      <c r="CW87" s="143">
        <f t="shared" si="193"/>
        <v>92.586013524990449</v>
      </c>
      <c r="CX87" s="143">
        <f t="shared" si="193"/>
        <v>94.160649819294107</v>
      </c>
      <c r="CY87" s="143">
        <f t="shared" si="193"/>
        <v>95.760485830253401</v>
      </c>
      <c r="CZ87" s="143">
        <f t="shared" si="193"/>
        <v>97.348214750765351</v>
      </c>
      <c r="DA87" s="143">
        <f t="shared" si="193"/>
        <v>98.931842517878309</v>
      </c>
      <c r="DB87" s="143">
        <f t="shared" si="193"/>
        <v>100.06867703535819</v>
      </c>
      <c r="DC87" s="143">
        <f t="shared" si="193"/>
        <v>101.17326259637937</v>
      </c>
      <c r="DD87" s="143">
        <f t="shared" si="193"/>
        <v>102.26814904256298</v>
      </c>
      <c r="DE87" s="143">
        <f t="shared" si="193"/>
        <v>103.37473115177578</v>
      </c>
      <c r="DF87" s="143">
        <f t="shared" si="193"/>
        <v>104.42605881336566</v>
      </c>
      <c r="DG87" s="143">
        <f t="shared" si="193"/>
        <v>105.38665078225091</v>
      </c>
      <c r="DH87" s="143">
        <f t="shared" ref="DH87" si="194">DH64*0.5</f>
        <v>106.29831553188639</v>
      </c>
      <c r="DI87" s="143" t="s">
        <v>270</v>
      </c>
      <c r="DJ87" s="143" t="s">
        <v>270</v>
      </c>
      <c r="DK87" s="143" t="s">
        <v>270</v>
      </c>
      <c r="DL87" s="143" t="s">
        <v>270</v>
      </c>
      <c r="DM87" s="143" t="s">
        <v>270</v>
      </c>
      <c r="DN87" s="143" t="s">
        <v>270</v>
      </c>
      <c r="DO87" s="143" t="s">
        <v>270</v>
      </c>
      <c r="DP87" s="143" t="s">
        <v>270</v>
      </c>
    </row>
    <row r="88" spans="1:120">
      <c r="A88" s="124">
        <v>5</v>
      </c>
      <c r="B88" s="124">
        <v>1800</v>
      </c>
      <c r="C88" s="124"/>
      <c r="D88" s="124"/>
      <c r="F88" s="125"/>
      <c r="G88" s="125"/>
      <c r="H88" s="125"/>
      <c r="I88" s="125"/>
      <c r="J88" s="125"/>
      <c r="K88" s="125"/>
      <c r="L88" s="125"/>
      <c r="M88" s="125"/>
      <c r="N88" s="143">
        <f t="shared" si="141"/>
        <v>1.6066173441182201</v>
      </c>
      <c r="O88" s="143">
        <f t="shared" si="141"/>
        <v>1.6066173441182201</v>
      </c>
      <c r="P88" s="143">
        <f t="shared" si="141"/>
        <v>1.6066173441182201</v>
      </c>
      <c r="Q88" s="143">
        <f t="shared" si="141"/>
        <v>1.6066173441182201</v>
      </c>
      <c r="R88" s="143">
        <f t="shared" si="141"/>
        <v>1.6066173441182201</v>
      </c>
      <c r="S88" s="143">
        <f t="shared" si="141"/>
        <v>1.6066173441182201</v>
      </c>
      <c r="T88" s="143">
        <f t="shared" si="141"/>
        <v>1.6066173441182201</v>
      </c>
      <c r="U88" s="143">
        <f t="shared" si="141"/>
        <v>1.6066173441182201</v>
      </c>
      <c r="V88" s="143">
        <f t="shared" si="141"/>
        <v>1.6066173441182201</v>
      </c>
      <c r="W88" s="143">
        <f t="shared" si="141"/>
        <v>1.6066173441182201</v>
      </c>
      <c r="X88" s="143">
        <f t="shared" si="141"/>
        <v>1.6674011322586881</v>
      </c>
      <c r="Y88" s="143">
        <f t="shared" si="141"/>
        <v>1.7281849203991559</v>
      </c>
      <c r="Z88" s="143">
        <f t="shared" si="141"/>
        <v>1.788968708539624</v>
      </c>
      <c r="AA88" s="143">
        <f t="shared" si="141"/>
        <v>1.788968708539624</v>
      </c>
      <c r="AB88" s="143">
        <f t="shared" si="141"/>
        <v>1.788968708539624</v>
      </c>
      <c r="AC88" s="143">
        <f t="shared" si="141"/>
        <v>1.788968708539624</v>
      </c>
      <c r="AD88" s="143">
        <f t="shared" ref="AD88:AN88" si="195">AD65*$B$70</f>
        <v>1.788968708539624</v>
      </c>
      <c r="AE88" s="143">
        <f t="shared" si="195"/>
        <v>1.788968708539624</v>
      </c>
      <c r="AF88" s="143">
        <f t="shared" si="195"/>
        <v>1.788968708539624</v>
      </c>
      <c r="AG88" s="143">
        <f t="shared" si="195"/>
        <v>1.788968708539624</v>
      </c>
      <c r="AH88" s="143">
        <f t="shared" si="195"/>
        <v>1.8194624723597492</v>
      </c>
      <c r="AI88" s="143">
        <f t="shared" si="195"/>
        <v>1.8499562361798745</v>
      </c>
      <c r="AJ88" s="143">
        <f t="shared" si="195"/>
        <v>1.88045</v>
      </c>
      <c r="AK88" s="143">
        <f t="shared" si="195"/>
        <v>1.88045</v>
      </c>
      <c r="AL88" s="143">
        <f t="shared" si="195"/>
        <v>1.88045</v>
      </c>
      <c r="AM88" s="143">
        <f t="shared" si="195"/>
        <v>1.88045</v>
      </c>
      <c r="AN88" s="143">
        <f t="shared" si="195"/>
        <v>1.88045</v>
      </c>
      <c r="AO88" s="143" t="s">
        <v>270</v>
      </c>
      <c r="AP88" s="143" t="s">
        <v>270</v>
      </c>
      <c r="AQ88" s="143" t="s">
        <v>270</v>
      </c>
      <c r="AR88" s="143" t="s">
        <v>270</v>
      </c>
      <c r="AS88" s="143" t="s">
        <v>270</v>
      </c>
      <c r="AT88" s="143" t="s">
        <v>270</v>
      </c>
      <c r="AU88" s="143" t="s">
        <v>270</v>
      </c>
      <c r="AV88" s="143" t="s">
        <v>270</v>
      </c>
      <c r="AW88" s="143"/>
      <c r="AX88" s="143">
        <f t="shared" ref="AX88:BX88" si="196">AX65*$B$70</f>
        <v>0.51670553645008255</v>
      </c>
      <c r="AY88" s="143">
        <f t="shared" si="196"/>
        <v>0.52016096648159738</v>
      </c>
      <c r="AZ88" s="143">
        <f t="shared" si="196"/>
        <v>0.5401635843090713</v>
      </c>
      <c r="BA88" s="143">
        <f t="shared" si="196"/>
        <v>0.52608982943544469</v>
      </c>
      <c r="BB88" s="143">
        <f t="shared" si="196"/>
        <v>0.47821935245820024</v>
      </c>
      <c r="BC88" s="143">
        <f t="shared" si="196"/>
        <v>0.40709113249730322</v>
      </c>
      <c r="BD88" s="143">
        <f t="shared" si="196"/>
        <v>0.41478695541334376</v>
      </c>
      <c r="BE88" s="143">
        <f t="shared" si="196"/>
        <v>0.49670108460611473</v>
      </c>
      <c r="BF88" s="143">
        <f t="shared" si="196"/>
        <v>0.55990114304267946</v>
      </c>
      <c r="BG88" s="143">
        <f t="shared" si="196"/>
        <v>0.5814438595005742</v>
      </c>
      <c r="BH88" s="143">
        <f t="shared" si="196"/>
        <v>0.54094211207255227</v>
      </c>
      <c r="BI88" s="143">
        <f t="shared" si="196"/>
        <v>0.61161342250764028</v>
      </c>
      <c r="BJ88" s="143">
        <f t="shared" si="196"/>
        <v>0.61379120548581545</v>
      </c>
      <c r="BK88" s="143">
        <f t="shared" si="196"/>
        <v>0.60172279657459149</v>
      </c>
      <c r="BL88" s="143">
        <f t="shared" si="196"/>
        <v>0.46700889846446542</v>
      </c>
      <c r="BM88" s="143">
        <f t="shared" si="196"/>
        <v>0.36941423456485728</v>
      </c>
      <c r="BN88" s="143">
        <f t="shared" si="196"/>
        <v>0.32312779722705304</v>
      </c>
      <c r="BO88" s="143">
        <f t="shared" si="196"/>
        <v>0.3756817337669538</v>
      </c>
      <c r="BP88" s="143">
        <f t="shared" si="196"/>
        <v>0.40110003867267108</v>
      </c>
      <c r="BQ88" s="143">
        <f t="shared" si="196"/>
        <v>0.41342450887554716</v>
      </c>
      <c r="BR88" s="143">
        <f t="shared" si="196"/>
        <v>0.5191931235032673</v>
      </c>
      <c r="BS88" s="143">
        <f t="shared" si="196"/>
        <v>0.6470377085514597</v>
      </c>
      <c r="BT88" s="143">
        <f t="shared" si="196"/>
        <v>0.72207388385057203</v>
      </c>
      <c r="BU88" s="143">
        <f t="shared" si="196"/>
        <v>0.7626164120993012</v>
      </c>
      <c r="BV88" s="143">
        <f t="shared" si="196"/>
        <v>0.76259666090930756</v>
      </c>
      <c r="BW88" s="143">
        <f t="shared" si="196"/>
        <v>0.80404887853525919</v>
      </c>
      <c r="BX88" s="143">
        <f t="shared" si="196"/>
        <v>0.79499927127223724</v>
      </c>
      <c r="BY88" s="143" t="s">
        <v>270</v>
      </c>
      <c r="BZ88" s="143" t="s">
        <v>270</v>
      </c>
      <c r="CA88" s="143" t="s">
        <v>270</v>
      </c>
      <c r="CB88" s="143" t="s">
        <v>270</v>
      </c>
      <c r="CC88" s="143" t="s">
        <v>270</v>
      </c>
      <c r="CD88" s="143" t="s">
        <v>270</v>
      </c>
      <c r="CE88" s="143" t="s">
        <v>270</v>
      </c>
      <c r="CF88" s="143" t="s">
        <v>270</v>
      </c>
      <c r="CG88" s="143"/>
      <c r="CH88" s="143">
        <f t="shared" ref="CH88:DG88" si="197">CH65*0.5</f>
        <v>72.379505322461313</v>
      </c>
      <c r="CI88" s="143">
        <f t="shared" si="197"/>
        <v>73.469417130129443</v>
      </c>
      <c r="CJ88" s="143">
        <f t="shared" si="197"/>
        <v>74.555873507766066</v>
      </c>
      <c r="CK88" s="143">
        <f t="shared" si="197"/>
        <v>75.622327267575201</v>
      </c>
      <c r="CL88" s="143">
        <f t="shared" si="197"/>
        <v>76.702854782257972</v>
      </c>
      <c r="CM88" s="143">
        <f t="shared" si="197"/>
        <v>77.831252773917996</v>
      </c>
      <c r="CN88" s="143">
        <f t="shared" si="197"/>
        <v>79.030778985538902</v>
      </c>
      <c r="CO88" s="143">
        <f t="shared" si="197"/>
        <v>80.222609374243774</v>
      </c>
      <c r="CP88" s="143">
        <f t="shared" si="197"/>
        <v>81.332525633755893</v>
      </c>
      <c r="CQ88" s="143">
        <f t="shared" si="197"/>
        <v>82.379241834831433</v>
      </c>
      <c r="CR88" s="143">
        <f t="shared" si="197"/>
        <v>83.404415319449086</v>
      </c>
      <c r="CS88" s="143">
        <f t="shared" si="197"/>
        <v>84.530874339635233</v>
      </c>
      <c r="CT88" s="143">
        <f t="shared" si="197"/>
        <v>85.647445837526746</v>
      </c>
      <c r="CU88" s="143">
        <f t="shared" si="197"/>
        <v>86.822623340580549</v>
      </c>
      <c r="CV88" s="143">
        <f t="shared" si="197"/>
        <v>88.00986925254557</v>
      </c>
      <c r="CW88" s="143">
        <f t="shared" si="197"/>
        <v>89.331829062620727</v>
      </c>
      <c r="CX88" s="143">
        <f t="shared" si="197"/>
        <v>90.751383536595483</v>
      </c>
      <c r="CY88" s="143">
        <f t="shared" si="197"/>
        <v>92.217224447908052</v>
      </c>
      <c r="CZ88" s="143">
        <f t="shared" si="197"/>
        <v>93.630511422680698</v>
      </c>
      <c r="DA88" s="143">
        <f t="shared" si="197"/>
        <v>95.018380092547645</v>
      </c>
      <c r="DB88" s="143">
        <f t="shared" si="197"/>
        <v>96.318649441404119</v>
      </c>
      <c r="DC88" s="143">
        <f t="shared" si="197"/>
        <v>97.521567969032546</v>
      </c>
      <c r="DD88" s="143">
        <f t="shared" si="197"/>
        <v>98.679944085181987</v>
      </c>
      <c r="DE88" s="143">
        <f t="shared" si="197"/>
        <v>99.797777673082692</v>
      </c>
      <c r="DF88" s="143">
        <f t="shared" si="197"/>
        <v>100.91563101217338</v>
      </c>
      <c r="DG88" s="143">
        <f t="shared" si="197"/>
        <v>101.99203213363813</v>
      </c>
      <c r="DH88" s="143">
        <f t="shared" ref="DH88" si="198">DH65*0.5</f>
        <v>103.0774828623659</v>
      </c>
      <c r="DI88" s="143" t="s">
        <v>270</v>
      </c>
      <c r="DJ88" s="143" t="s">
        <v>270</v>
      </c>
      <c r="DK88" s="143" t="s">
        <v>270</v>
      </c>
      <c r="DL88" s="143" t="s">
        <v>270</v>
      </c>
      <c r="DM88" s="143" t="s">
        <v>270</v>
      </c>
      <c r="DN88" s="143" t="s">
        <v>270</v>
      </c>
      <c r="DO88" s="143" t="s">
        <v>270</v>
      </c>
      <c r="DP88" s="143" t="s">
        <v>270</v>
      </c>
    </row>
    <row r="92" spans="1:120" s="33" customFormat="1">
      <c r="A92" s="66" t="s">
        <v>247</v>
      </c>
    </row>
    <row r="93" spans="1:120">
      <c r="A93" s="116" t="s">
        <v>129</v>
      </c>
      <c r="B93" s="117"/>
      <c r="C93" s="117"/>
      <c r="D93" s="118"/>
      <c r="E93" s="12"/>
      <c r="F93" s="12"/>
      <c r="G93" s="12"/>
      <c r="H93" s="12"/>
      <c r="I93" s="12"/>
      <c r="N93" s="93" t="s">
        <v>93</v>
      </c>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c r="AS93" s="93"/>
      <c r="AT93" s="93"/>
      <c r="AU93" s="93"/>
      <c r="AV93" s="93"/>
      <c r="AW93" s="17"/>
      <c r="AX93" s="91" t="s">
        <v>91</v>
      </c>
      <c r="AY93" s="91"/>
      <c r="AZ93" s="91"/>
      <c r="BA93" s="91"/>
      <c r="BB93" s="91"/>
      <c r="BC93" s="91"/>
      <c r="BD93" s="91"/>
      <c r="BE93" s="91"/>
      <c r="BF93" s="91"/>
      <c r="BG93" s="91"/>
      <c r="BH93" s="91"/>
      <c r="BI93" s="91"/>
      <c r="BJ93" s="91"/>
      <c r="BK93" s="91"/>
      <c r="BL93" s="91"/>
      <c r="BM93" s="91"/>
      <c r="BN93" s="91"/>
      <c r="BO93" s="91"/>
      <c r="BP93" s="91"/>
      <c r="BQ93" s="91"/>
      <c r="BR93" s="91"/>
      <c r="BS93" s="91"/>
      <c r="BT93" s="91"/>
      <c r="BU93" s="91"/>
      <c r="BV93" s="91"/>
      <c r="BW93" s="91"/>
      <c r="BX93" s="91"/>
      <c r="BY93" s="91"/>
      <c r="BZ93" s="91"/>
      <c r="CA93" s="91"/>
      <c r="CB93" s="91"/>
      <c r="CC93" s="91"/>
      <c r="CD93" s="91"/>
      <c r="CE93" s="91"/>
      <c r="CF93" s="91"/>
      <c r="CG93" s="1"/>
      <c r="CH93" s="92" t="s">
        <v>109</v>
      </c>
      <c r="CI93" s="92"/>
      <c r="CJ93" s="92"/>
      <c r="CK93" s="92"/>
      <c r="CL93" s="92"/>
      <c r="CM93" s="92"/>
      <c r="CN93" s="92"/>
      <c r="CO93" s="92"/>
      <c r="CP93" s="92"/>
      <c r="CQ93" s="92"/>
      <c r="CR93" s="92"/>
      <c r="CS93" s="92"/>
      <c r="CT93" s="92"/>
      <c r="CU93" s="92"/>
      <c r="CV93" s="92"/>
      <c r="CW93" s="92"/>
      <c r="CX93" s="92"/>
      <c r="CY93" s="92"/>
      <c r="CZ93" s="92"/>
      <c r="DA93" s="92"/>
      <c r="DB93" s="92"/>
      <c r="DC93" s="92"/>
      <c r="DD93" s="92"/>
      <c r="DE93" s="92"/>
      <c r="DF93" s="92"/>
      <c r="DG93" s="92"/>
      <c r="DH93" s="92"/>
      <c r="DI93" s="92"/>
      <c r="DJ93" s="92"/>
      <c r="DK93" s="92"/>
      <c r="DL93" s="92"/>
      <c r="DM93" s="92"/>
      <c r="DN93" s="92"/>
      <c r="DO93" s="92"/>
      <c r="DP93" s="92"/>
    </row>
    <row r="94" spans="1:120">
      <c r="A94" s="119" t="s">
        <v>130</v>
      </c>
      <c r="B94" s="119" t="s">
        <v>131</v>
      </c>
      <c r="C94" s="119"/>
      <c r="D94" s="119"/>
      <c r="F94" s="120"/>
      <c r="G94" s="120"/>
      <c r="H94" s="121"/>
      <c r="I94" s="121"/>
      <c r="J94" s="121"/>
      <c r="K94" s="121"/>
      <c r="L94" s="121"/>
      <c r="M94" s="121"/>
      <c r="N94" s="1" t="s">
        <v>21</v>
      </c>
      <c r="O94" s="1" t="s">
        <v>20</v>
      </c>
      <c r="P94" s="1" t="s">
        <v>19</v>
      </c>
      <c r="Q94" s="1" t="s">
        <v>18</v>
      </c>
      <c r="R94" s="1" t="s">
        <v>17</v>
      </c>
      <c r="S94" s="1" t="s">
        <v>16</v>
      </c>
      <c r="T94" s="1" t="s">
        <v>15</v>
      </c>
      <c r="U94" s="1" t="s">
        <v>14</v>
      </c>
      <c r="V94" s="1" t="s">
        <v>13</v>
      </c>
      <c r="W94" s="1" t="s">
        <v>12</v>
      </c>
      <c r="X94" s="1" t="s">
        <v>29</v>
      </c>
      <c r="Y94" s="1" t="s">
        <v>28</v>
      </c>
      <c r="Z94" s="1" t="s">
        <v>27</v>
      </c>
      <c r="AA94" s="1" t="s">
        <v>26</v>
      </c>
      <c r="AB94" s="1" t="s">
        <v>25</v>
      </c>
      <c r="AC94" s="1" t="s">
        <v>24</v>
      </c>
      <c r="AD94" s="1" t="s">
        <v>23</v>
      </c>
      <c r="AE94" s="1" t="s">
        <v>22</v>
      </c>
      <c r="AF94" s="1" t="s">
        <v>31</v>
      </c>
      <c r="AG94" s="1" t="s">
        <v>33</v>
      </c>
      <c r="AH94" s="1" t="s">
        <v>34</v>
      </c>
      <c r="AI94" s="1" t="s">
        <v>35</v>
      </c>
      <c r="AJ94" s="1" t="s">
        <v>38</v>
      </c>
      <c r="AK94" s="1" t="s">
        <v>39</v>
      </c>
      <c r="AL94" s="1" t="s">
        <v>40</v>
      </c>
      <c r="AM94" s="1" t="s">
        <v>41</v>
      </c>
      <c r="AN94" s="1" t="s">
        <v>42</v>
      </c>
      <c r="AO94" s="1" t="s">
        <v>52</v>
      </c>
      <c r="AP94" s="1" t="s">
        <v>53</v>
      </c>
      <c r="AQ94" s="1" t="s">
        <v>54</v>
      </c>
      <c r="AR94" s="1" t="s">
        <v>55</v>
      </c>
      <c r="AS94" s="1" t="s">
        <v>56</v>
      </c>
      <c r="AT94" s="1" t="s">
        <v>57</v>
      </c>
      <c r="AU94" s="1" t="s">
        <v>58</v>
      </c>
      <c r="AV94" s="1" t="s">
        <v>59</v>
      </c>
      <c r="AW94" s="17"/>
      <c r="AX94" s="1" t="s">
        <v>21</v>
      </c>
      <c r="AY94" s="1" t="s">
        <v>20</v>
      </c>
      <c r="AZ94" s="1" t="s">
        <v>19</v>
      </c>
      <c r="BA94" s="1" t="s">
        <v>18</v>
      </c>
      <c r="BB94" s="1" t="s">
        <v>17</v>
      </c>
      <c r="BC94" s="1" t="s">
        <v>16</v>
      </c>
      <c r="BD94" s="1" t="s">
        <v>15</v>
      </c>
      <c r="BE94" s="1" t="s">
        <v>14</v>
      </c>
      <c r="BF94" s="1" t="s">
        <v>13</v>
      </c>
      <c r="BG94" s="1" t="s">
        <v>12</v>
      </c>
      <c r="BH94" s="1" t="s">
        <v>29</v>
      </c>
      <c r="BI94" s="1" t="s">
        <v>28</v>
      </c>
      <c r="BJ94" s="1" t="s">
        <v>27</v>
      </c>
      <c r="BK94" s="1" t="s">
        <v>26</v>
      </c>
      <c r="BL94" s="1" t="s">
        <v>25</v>
      </c>
      <c r="BM94" s="1" t="s">
        <v>24</v>
      </c>
      <c r="BN94" s="1" t="s">
        <v>23</v>
      </c>
      <c r="BO94" s="1" t="s">
        <v>22</v>
      </c>
      <c r="BP94" s="1" t="s">
        <v>31</v>
      </c>
      <c r="BQ94" s="1" t="s">
        <v>33</v>
      </c>
      <c r="BR94" s="1" t="s">
        <v>34</v>
      </c>
      <c r="BS94" s="1" t="s">
        <v>35</v>
      </c>
      <c r="BT94" s="1" t="s">
        <v>38</v>
      </c>
      <c r="BU94" s="1" t="s">
        <v>39</v>
      </c>
      <c r="BV94" s="1" t="s">
        <v>40</v>
      </c>
      <c r="BW94" s="1" t="s">
        <v>41</v>
      </c>
      <c r="BX94" s="1" t="s">
        <v>42</v>
      </c>
      <c r="BY94" s="1" t="s">
        <v>52</v>
      </c>
      <c r="BZ94" s="1" t="s">
        <v>53</v>
      </c>
      <c r="CA94" s="1" t="s">
        <v>54</v>
      </c>
      <c r="CB94" s="1" t="s">
        <v>55</v>
      </c>
      <c r="CC94" s="1" t="s">
        <v>56</v>
      </c>
      <c r="CD94" s="1" t="s">
        <v>57</v>
      </c>
      <c r="CE94" s="1" t="s">
        <v>58</v>
      </c>
      <c r="CF94" s="1" t="s">
        <v>59</v>
      </c>
      <c r="CH94" s="1" t="s">
        <v>21</v>
      </c>
      <c r="CI94" s="1" t="s">
        <v>20</v>
      </c>
      <c r="CJ94" s="1" t="s">
        <v>19</v>
      </c>
      <c r="CK94" s="1" t="s">
        <v>18</v>
      </c>
      <c r="CL94" s="1" t="s">
        <v>17</v>
      </c>
      <c r="CM94" s="1" t="s">
        <v>16</v>
      </c>
      <c r="CN94" s="1" t="s">
        <v>15</v>
      </c>
      <c r="CO94" s="1" t="s">
        <v>14</v>
      </c>
      <c r="CP94" s="1" t="s">
        <v>13</v>
      </c>
      <c r="CQ94" s="1" t="s">
        <v>12</v>
      </c>
      <c r="CR94" s="1" t="s">
        <v>29</v>
      </c>
      <c r="CS94" s="1" t="s">
        <v>28</v>
      </c>
      <c r="CT94" s="1" t="s">
        <v>27</v>
      </c>
      <c r="CU94" s="1" t="s">
        <v>26</v>
      </c>
      <c r="CV94" s="1" t="s">
        <v>25</v>
      </c>
      <c r="CW94" s="1" t="s">
        <v>24</v>
      </c>
      <c r="CX94" s="1" t="s">
        <v>23</v>
      </c>
      <c r="CY94" s="1" t="s">
        <v>22</v>
      </c>
      <c r="CZ94" s="1" t="s">
        <v>31</v>
      </c>
      <c r="DA94" s="1" t="s">
        <v>33</v>
      </c>
      <c r="DB94" s="1" t="s">
        <v>34</v>
      </c>
      <c r="DC94" s="1" t="s">
        <v>35</v>
      </c>
      <c r="DD94" s="1" t="s">
        <v>38</v>
      </c>
      <c r="DE94" s="1" t="s">
        <v>39</v>
      </c>
      <c r="DF94" s="1" t="s">
        <v>40</v>
      </c>
      <c r="DG94" s="1" t="s">
        <v>41</v>
      </c>
      <c r="DH94" s="1" t="s">
        <v>42</v>
      </c>
      <c r="DI94" s="1" t="s">
        <v>52</v>
      </c>
      <c r="DJ94" s="1" t="s">
        <v>53</v>
      </c>
      <c r="DK94" s="1" t="s">
        <v>54</v>
      </c>
      <c r="DL94" s="1" t="s">
        <v>55</v>
      </c>
      <c r="DM94" s="1" t="s">
        <v>56</v>
      </c>
      <c r="DN94" s="1" t="s">
        <v>57</v>
      </c>
      <c r="DO94" s="1" t="s">
        <v>58</v>
      </c>
      <c r="DP94" s="1" t="s">
        <v>59</v>
      </c>
    </row>
    <row r="95" spans="1:120" ht="14.25">
      <c r="A95" s="122"/>
      <c r="B95" s="122"/>
      <c r="C95" s="122"/>
      <c r="D95" s="122"/>
      <c r="F95" s="120"/>
      <c r="G95" s="123"/>
      <c r="H95" s="123"/>
      <c r="I95" s="120"/>
      <c r="J95" s="120"/>
      <c r="K95" s="120"/>
      <c r="L95" s="120"/>
      <c r="M95" s="120"/>
      <c r="N95" s="8" t="s">
        <v>138</v>
      </c>
      <c r="O95" s="8" t="s">
        <v>139</v>
      </c>
      <c r="P95" s="8" t="s">
        <v>140</v>
      </c>
      <c r="Q95" s="8" t="s">
        <v>141</v>
      </c>
      <c r="R95" s="8" t="s">
        <v>142</v>
      </c>
      <c r="S95" s="8" t="s">
        <v>143</v>
      </c>
      <c r="T95" s="8" t="s">
        <v>144</v>
      </c>
      <c r="U95" s="8" t="s">
        <v>145</v>
      </c>
      <c r="V95" s="8" t="s">
        <v>146</v>
      </c>
      <c r="W95" s="8" t="s">
        <v>147</v>
      </c>
      <c r="X95" s="8" t="s">
        <v>148</v>
      </c>
      <c r="Y95" s="8" t="s">
        <v>149</v>
      </c>
      <c r="Z95" s="8" t="s">
        <v>150</v>
      </c>
      <c r="AA95" s="8" t="s">
        <v>151</v>
      </c>
      <c r="AB95" s="8" t="s">
        <v>152</v>
      </c>
      <c r="AC95" s="8" t="s">
        <v>153</v>
      </c>
      <c r="AD95" s="8" t="s">
        <v>154</v>
      </c>
      <c r="AE95" s="8" t="s">
        <v>155</v>
      </c>
      <c r="AF95" s="8" t="s">
        <v>156</v>
      </c>
      <c r="AG95" s="8" t="s">
        <v>157</v>
      </c>
      <c r="AH95" s="8" t="s">
        <v>158</v>
      </c>
      <c r="AI95" s="8" t="s">
        <v>159</v>
      </c>
      <c r="AJ95" s="8" t="s">
        <v>160</v>
      </c>
      <c r="AK95" s="8" t="s">
        <v>161</v>
      </c>
      <c r="AL95" s="8" t="s">
        <v>162</v>
      </c>
      <c r="AM95" s="8" t="s">
        <v>163</v>
      </c>
      <c r="AN95" s="8" t="s">
        <v>164</v>
      </c>
      <c r="AO95" s="8" t="s">
        <v>165</v>
      </c>
      <c r="AP95" s="8" t="s">
        <v>166</v>
      </c>
      <c r="AQ95" s="8" t="s">
        <v>167</v>
      </c>
      <c r="AR95" s="8" t="s">
        <v>168</v>
      </c>
      <c r="AS95" s="8" t="s">
        <v>169</v>
      </c>
      <c r="AT95" s="8" t="s">
        <v>170</v>
      </c>
      <c r="AU95" s="8" t="s">
        <v>171</v>
      </c>
      <c r="AV95" s="8" t="s">
        <v>172</v>
      </c>
      <c r="AX95" s="128" t="s">
        <v>173</v>
      </c>
      <c r="AY95" s="128" t="s">
        <v>174</v>
      </c>
      <c r="AZ95" s="128" t="s">
        <v>175</v>
      </c>
      <c r="BA95" s="128" t="s">
        <v>176</v>
      </c>
      <c r="BB95" s="128" t="s">
        <v>177</v>
      </c>
      <c r="BC95" s="128" t="s">
        <v>178</v>
      </c>
      <c r="BD95" s="128" t="s">
        <v>179</v>
      </c>
      <c r="BE95" s="128" t="s">
        <v>180</v>
      </c>
      <c r="BF95" s="128" t="s">
        <v>181</v>
      </c>
      <c r="BG95" s="128" t="s">
        <v>182</v>
      </c>
      <c r="BH95" s="128" t="s">
        <v>183</v>
      </c>
      <c r="BI95" s="128" t="s">
        <v>184</v>
      </c>
      <c r="BJ95" s="128" t="s">
        <v>185</v>
      </c>
      <c r="BK95" s="128" t="s">
        <v>186</v>
      </c>
      <c r="BL95" s="10" t="s">
        <v>187</v>
      </c>
      <c r="BM95" s="10" t="s">
        <v>188</v>
      </c>
      <c r="BN95" s="10" t="s">
        <v>189</v>
      </c>
      <c r="BO95" s="10" t="s">
        <v>190</v>
      </c>
      <c r="BP95" s="10" t="s">
        <v>191</v>
      </c>
      <c r="BQ95" s="10" t="s">
        <v>192</v>
      </c>
      <c r="BR95" s="10" t="s">
        <v>193</v>
      </c>
      <c r="BS95" s="10" t="s">
        <v>194</v>
      </c>
      <c r="BT95" s="10" t="s">
        <v>195</v>
      </c>
      <c r="BU95" s="10" t="s">
        <v>196</v>
      </c>
      <c r="BV95" s="10" t="s">
        <v>197</v>
      </c>
      <c r="BW95" s="10" t="s">
        <v>198</v>
      </c>
      <c r="BX95" s="10" t="s">
        <v>199</v>
      </c>
      <c r="BY95" s="10" t="s">
        <v>200</v>
      </c>
      <c r="BZ95" s="10" t="s">
        <v>201</v>
      </c>
      <c r="CA95" s="10" t="s">
        <v>202</v>
      </c>
      <c r="CB95" s="10" t="s">
        <v>203</v>
      </c>
      <c r="CC95" s="10" t="s">
        <v>204</v>
      </c>
      <c r="CD95" s="10" t="s">
        <v>205</v>
      </c>
      <c r="CE95" s="10" t="s">
        <v>206</v>
      </c>
      <c r="CF95" s="10" t="s">
        <v>207</v>
      </c>
      <c r="CH95" s="8" t="s">
        <v>208</v>
      </c>
      <c r="CI95" s="8" t="s">
        <v>209</v>
      </c>
      <c r="CJ95" s="8" t="s">
        <v>210</v>
      </c>
      <c r="CK95" s="8" t="s">
        <v>211</v>
      </c>
      <c r="CL95" s="8" t="s">
        <v>212</v>
      </c>
      <c r="CM95" s="8" t="s">
        <v>213</v>
      </c>
      <c r="CN95" s="8" t="s">
        <v>214</v>
      </c>
      <c r="CO95" s="8" t="s">
        <v>215</v>
      </c>
      <c r="CP95" s="8" t="s">
        <v>216</v>
      </c>
      <c r="CQ95" s="8" t="s">
        <v>217</v>
      </c>
      <c r="CR95" s="8" t="s">
        <v>218</v>
      </c>
      <c r="CS95" s="8" t="s">
        <v>219</v>
      </c>
      <c r="CT95" s="8" t="s">
        <v>220</v>
      </c>
      <c r="CU95" s="8" t="s">
        <v>221</v>
      </c>
      <c r="CV95" s="8" t="s">
        <v>222</v>
      </c>
      <c r="CW95" s="8" t="s">
        <v>223</v>
      </c>
      <c r="CX95" s="8" t="s">
        <v>224</v>
      </c>
      <c r="CY95" s="8" t="s">
        <v>225</v>
      </c>
      <c r="CZ95" s="8" t="s">
        <v>226</v>
      </c>
      <c r="DA95" s="8" t="s">
        <v>227</v>
      </c>
      <c r="DB95" s="8" t="s">
        <v>228</v>
      </c>
      <c r="DC95" s="8" t="s">
        <v>229</v>
      </c>
      <c r="DD95" s="8" t="s">
        <v>230</v>
      </c>
      <c r="DE95" s="8" t="s">
        <v>231</v>
      </c>
      <c r="DF95" s="8" t="s">
        <v>232</v>
      </c>
      <c r="DG95" s="8" t="s">
        <v>233</v>
      </c>
      <c r="DH95" s="8" t="s">
        <v>234</v>
      </c>
      <c r="DI95" s="8" t="s">
        <v>235</v>
      </c>
      <c r="DJ95" s="8" t="s">
        <v>236</v>
      </c>
      <c r="DK95" s="8" t="s">
        <v>237</v>
      </c>
      <c r="DL95" s="8" t="s">
        <v>238</v>
      </c>
      <c r="DM95" s="8" t="s">
        <v>239</v>
      </c>
      <c r="DN95" s="8" t="s">
        <v>240</v>
      </c>
      <c r="DO95" s="8" t="s">
        <v>241</v>
      </c>
      <c r="DP95" s="8" t="s">
        <v>242</v>
      </c>
    </row>
    <row r="96" spans="1:120">
      <c r="A96" s="124">
        <v>1</v>
      </c>
      <c r="B96" s="124">
        <v>600</v>
      </c>
      <c r="C96" s="124"/>
      <c r="D96" s="124"/>
      <c r="F96" s="125"/>
      <c r="G96" s="125"/>
      <c r="H96" s="125"/>
      <c r="I96" s="125"/>
      <c r="J96" s="125"/>
      <c r="K96" s="125"/>
      <c r="L96" s="125"/>
      <c r="M96" s="125"/>
      <c r="N96">
        <f>N74*44/12</f>
        <v>13.212374926687191</v>
      </c>
      <c r="O96">
        <f t="shared" ref="O96:BZ96" si="199">O74*44/12</f>
        <v>13.212374926687191</v>
      </c>
      <c r="P96">
        <f t="shared" si="199"/>
        <v>13.212374926687191</v>
      </c>
      <c r="Q96">
        <f t="shared" si="199"/>
        <v>13.212374926687191</v>
      </c>
      <c r="R96">
        <f t="shared" si="199"/>
        <v>13.212374926687191</v>
      </c>
      <c r="S96">
        <f t="shared" si="199"/>
        <v>13.212374926687191</v>
      </c>
      <c r="T96">
        <f t="shared" si="199"/>
        <v>13.212374926687191</v>
      </c>
      <c r="U96">
        <f t="shared" si="199"/>
        <v>13.212374926687191</v>
      </c>
      <c r="V96">
        <f t="shared" si="199"/>
        <v>13.212374926687191</v>
      </c>
      <c r="W96">
        <f t="shared" si="199"/>
        <v>13.212374926687191</v>
      </c>
      <c r="X96">
        <f t="shared" si="199"/>
        <v>12.926557504334482</v>
      </c>
      <c r="Y96">
        <f t="shared" si="199"/>
        <v>12.64074008198177</v>
      </c>
      <c r="Z96">
        <f t="shared" si="199"/>
        <v>12.354922659629059</v>
      </c>
      <c r="AA96">
        <f t="shared" si="199"/>
        <v>12.354922659629059</v>
      </c>
      <c r="AB96">
        <f t="shared" si="199"/>
        <v>12.354922659629059</v>
      </c>
      <c r="AC96">
        <f t="shared" si="199"/>
        <v>12.354922659629059</v>
      </c>
      <c r="AD96">
        <f t="shared" si="199"/>
        <v>12.354922659629059</v>
      </c>
      <c r="AE96">
        <f t="shared" si="199"/>
        <v>12.354922659629059</v>
      </c>
      <c r="AF96">
        <f t="shared" si="199"/>
        <v>12.354922659629059</v>
      </c>
      <c r="AG96">
        <f t="shared" si="199"/>
        <v>12.354922659629059</v>
      </c>
      <c r="AH96">
        <f t="shared" si="199"/>
        <v>12.176326217530482</v>
      </c>
      <c r="AI96">
        <f t="shared" si="199"/>
        <v>11.997729775431909</v>
      </c>
      <c r="AJ96">
        <f t="shared" si="199"/>
        <v>11.819133333333333</v>
      </c>
      <c r="AK96">
        <f t="shared" si="199"/>
        <v>11.819133333333333</v>
      </c>
      <c r="AL96">
        <f t="shared" si="199"/>
        <v>11.819133333333333</v>
      </c>
      <c r="AM96">
        <f t="shared" si="199"/>
        <v>11.819133333333333</v>
      </c>
      <c r="AN96">
        <f t="shared" si="199"/>
        <v>11.819133333333333</v>
      </c>
      <c r="AO96" t="e">
        <f t="shared" si="199"/>
        <v>#VALUE!</v>
      </c>
      <c r="AP96" t="e">
        <f t="shared" si="199"/>
        <v>#VALUE!</v>
      </c>
      <c r="AQ96" t="e">
        <f t="shared" si="199"/>
        <v>#VALUE!</v>
      </c>
      <c r="AR96" t="e">
        <f t="shared" si="199"/>
        <v>#VALUE!</v>
      </c>
      <c r="AS96" t="e">
        <f t="shared" si="199"/>
        <v>#VALUE!</v>
      </c>
      <c r="AT96" t="e">
        <f t="shared" si="199"/>
        <v>#VALUE!</v>
      </c>
      <c r="AU96" t="e">
        <f t="shared" si="199"/>
        <v>#VALUE!</v>
      </c>
      <c r="AV96" t="e">
        <f t="shared" si="199"/>
        <v>#VALUE!</v>
      </c>
      <c r="AW96">
        <f t="shared" si="199"/>
        <v>0</v>
      </c>
      <c r="AX96">
        <f t="shared" si="199"/>
        <v>8.7562374073282161</v>
      </c>
      <c r="AY96">
        <f t="shared" si="199"/>
        <v>8.5559145786571502</v>
      </c>
      <c r="AZ96">
        <f t="shared" si="199"/>
        <v>8.7356508153615362</v>
      </c>
      <c r="BA96">
        <f t="shared" si="199"/>
        <v>8.7757970627517672</v>
      </c>
      <c r="BB96">
        <f t="shared" si="199"/>
        <v>8.8342705812152875</v>
      </c>
      <c r="BC96">
        <f t="shared" si="199"/>
        <v>8.5483223693725936</v>
      </c>
      <c r="BD96">
        <f t="shared" si="199"/>
        <v>8.3796348473212863</v>
      </c>
      <c r="BE96">
        <f t="shared" si="199"/>
        <v>8.2656513788802446</v>
      </c>
      <c r="BF96">
        <f t="shared" si="199"/>
        <v>8.6844355541199985</v>
      </c>
      <c r="BG96">
        <f t="shared" si="199"/>
        <v>9.0102252025152918</v>
      </c>
      <c r="BH96">
        <f t="shared" si="199"/>
        <v>15.089314536997868</v>
      </c>
      <c r="BI96">
        <f t="shared" si="199"/>
        <v>15.043439346778237</v>
      </c>
      <c r="BJ96">
        <f t="shared" si="199"/>
        <v>15.040874359534969</v>
      </c>
      <c r="BK96">
        <f t="shared" si="199"/>
        <v>15.420962406351826</v>
      </c>
      <c r="BL96">
        <f t="shared" si="199"/>
        <v>16.476213532215102</v>
      </c>
      <c r="BM96">
        <f t="shared" si="199"/>
        <v>15.312348781372187</v>
      </c>
      <c r="BN96">
        <f t="shared" si="199"/>
        <v>14.272178127235469</v>
      </c>
      <c r="BO96">
        <f t="shared" si="199"/>
        <v>12.421318157365278</v>
      </c>
      <c r="BP96">
        <f t="shared" si="199"/>
        <v>12.744170657876049</v>
      </c>
      <c r="BQ96">
        <f t="shared" si="199"/>
        <v>13.598870732789264</v>
      </c>
      <c r="BR96">
        <f t="shared" si="199"/>
        <v>10.668344410029519</v>
      </c>
      <c r="BS96">
        <f t="shared" si="199"/>
        <v>11.620413000743902</v>
      </c>
      <c r="BT96">
        <f t="shared" si="199"/>
        <v>12.248918950056243</v>
      </c>
      <c r="BU96">
        <f t="shared" si="199"/>
        <v>12.152328500230363</v>
      </c>
      <c r="BV96">
        <f t="shared" si="199"/>
        <v>12.097791592720016</v>
      </c>
      <c r="BW96">
        <f t="shared" si="199"/>
        <v>12.124805082065494</v>
      </c>
      <c r="BX96">
        <f t="shared" si="199"/>
        <v>12.174979962177977</v>
      </c>
      <c r="BY96" t="e">
        <f t="shared" si="199"/>
        <v>#VALUE!</v>
      </c>
      <c r="BZ96" t="e">
        <f t="shared" si="199"/>
        <v>#VALUE!</v>
      </c>
      <c r="CA96" t="e">
        <f t="shared" ref="CA96:DH96" si="200">CA74*44/12</f>
        <v>#VALUE!</v>
      </c>
      <c r="CB96" t="e">
        <f t="shared" si="200"/>
        <v>#VALUE!</v>
      </c>
      <c r="CC96" t="e">
        <f t="shared" si="200"/>
        <v>#VALUE!</v>
      </c>
      <c r="CD96" t="e">
        <f t="shared" si="200"/>
        <v>#VALUE!</v>
      </c>
      <c r="CE96" t="e">
        <f t="shared" si="200"/>
        <v>#VALUE!</v>
      </c>
      <c r="CF96" t="e">
        <f t="shared" si="200"/>
        <v>#VALUE!</v>
      </c>
      <c r="CG96">
        <f t="shared" si="200"/>
        <v>0</v>
      </c>
      <c r="CH96">
        <f t="shared" si="200"/>
        <v>447.17092787828614</v>
      </c>
      <c r="CI96">
        <f t="shared" si="200"/>
        <v>451.62706539764508</v>
      </c>
      <c r="CJ96">
        <f t="shared" si="200"/>
        <v>456.28352574567515</v>
      </c>
      <c r="CK96">
        <f t="shared" si="200"/>
        <v>460.76024985700082</v>
      </c>
      <c r="CL96">
        <f t="shared" si="200"/>
        <v>465.1968277209362</v>
      </c>
      <c r="CM96">
        <f t="shared" si="200"/>
        <v>469.57493206640811</v>
      </c>
      <c r="CN96">
        <f t="shared" si="200"/>
        <v>474.23898462372267</v>
      </c>
      <c r="CO96">
        <f t="shared" si="200"/>
        <v>479.07172470308859</v>
      </c>
      <c r="CP96">
        <f t="shared" si="200"/>
        <v>484.01844825089546</v>
      </c>
      <c r="CQ96">
        <f t="shared" si="200"/>
        <v>488.54638762346275</v>
      </c>
      <c r="CR96">
        <f t="shared" si="200"/>
        <v>492.74853734763468</v>
      </c>
      <c r="CS96">
        <f t="shared" si="200"/>
        <v>490.58578031497126</v>
      </c>
      <c r="CT96">
        <f t="shared" si="200"/>
        <v>488.18308105017468</v>
      </c>
      <c r="CU96">
        <f t="shared" si="200"/>
        <v>485.49712935026878</v>
      </c>
      <c r="CV96">
        <f t="shared" si="200"/>
        <v>482.43108960354601</v>
      </c>
      <c r="CW96">
        <f t="shared" si="200"/>
        <v>478.30979873095993</v>
      </c>
      <c r="CX96">
        <f t="shared" si="200"/>
        <v>475.35237260921684</v>
      </c>
      <c r="CY96">
        <f t="shared" si="200"/>
        <v>473.43511714161042</v>
      </c>
      <c r="CZ96">
        <f t="shared" si="200"/>
        <v>473.3687216438741</v>
      </c>
      <c r="DA96">
        <f>DA74*44/12</f>
        <v>472.97947364562719</v>
      </c>
      <c r="DB96">
        <f t="shared" si="200"/>
        <v>474.48745545312818</v>
      </c>
      <c r="DC96">
        <f t="shared" si="200"/>
        <v>474.86477222781622</v>
      </c>
      <c r="DD96">
        <f t="shared" si="200"/>
        <v>474.43498661109334</v>
      </c>
      <c r="DE96">
        <f t="shared" si="200"/>
        <v>474.10179144419635</v>
      </c>
      <c r="DF96">
        <f t="shared" si="200"/>
        <v>473.82313318480965</v>
      </c>
      <c r="DG96">
        <f t="shared" si="200"/>
        <v>473.51746143607744</v>
      </c>
      <c r="DH96">
        <f t="shared" si="200"/>
        <v>473.16161480723287</v>
      </c>
    </row>
    <row r="97" spans="1:112">
      <c r="A97" s="124">
        <v>1</v>
      </c>
      <c r="B97" s="124">
        <v>1200</v>
      </c>
      <c r="C97" s="124"/>
      <c r="D97" s="124"/>
      <c r="F97" s="125"/>
      <c r="G97" s="125"/>
      <c r="H97" s="125"/>
      <c r="I97" s="125"/>
      <c r="J97" s="125"/>
      <c r="K97" s="125"/>
      <c r="L97" s="125"/>
      <c r="M97" s="125"/>
      <c r="N97">
        <f t="shared" ref="N97:BY97" si="201">N75*44/12</f>
        <v>11.770866828710671</v>
      </c>
      <c r="O97">
        <f t="shared" si="201"/>
        <v>11.770866828710671</v>
      </c>
      <c r="P97">
        <f t="shared" si="201"/>
        <v>11.770866828710671</v>
      </c>
      <c r="Q97">
        <f t="shared" si="201"/>
        <v>11.770866828710671</v>
      </c>
      <c r="R97">
        <f t="shared" si="201"/>
        <v>11.770866828710671</v>
      </c>
      <c r="S97">
        <f t="shared" si="201"/>
        <v>11.770866828710671</v>
      </c>
      <c r="T97">
        <f t="shared" si="201"/>
        <v>11.770866828710671</v>
      </c>
      <c r="U97">
        <f t="shared" si="201"/>
        <v>11.770866828710671</v>
      </c>
      <c r="V97">
        <f t="shared" si="201"/>
        <v>11.770866828710671</v>
      </c>
      <c r="W97">
        <f t="shared" si="201"/>
        <v>11.770866828710671</v>
      </c>
      <c r="X97">
        <f t="shared" si="201"/>
        <v>11.559417237565571</v>
      </c>
      <c r="Y97">
        <f t="shared" si="201"/>
        <v>11.34796764642047</v>
      </c>
      <c r="Z97">
        <f t="shared" si="201"/>
        <v>11.136518055275367</v>
      </c>
      <c r="AA97">
        <f t="shared" si="201"/>
        <v>11.136518055275367</v>
      </c>
      <c r="AB97">
        <f t="shared" si="201"/>
        <v>11.136518055275367</v>
      </c>
      <c r="AC97">
        <f t="shared" si="201"/>
        <v>11.136518055275367</v>
      </c>
      <c r="AD97">
        <f t="shared" si="201"/>
        <v>11.136518055275367</v>
      </c>
      <c r="AE97">
        <f t="shared" si="201"/>
        <v>11.136518055275367</v>
      </c>
      <c r="AF97">
        <f t="shared" si="201"/>
        <v>11.136518055275367</v>
      </c>
      <c r="AG97">
        <f t="shared" si="201"/>
        <v>11.136518055275367</v>
      </c>
      <c r="AH97">
        <f t="shared" si="201"/>
        <v>11.471612036850244</v>
      </c>
      <c r="AI97">
        <f t="shared" si="201"/>
        <v>11.806706018425123</v>
      </c>
      <c r="AJ97">
        <f t="shared" si="201"/>
        <v>12.141799999999998</v>
      </c>
      <c r="AK97">
        <f t="shared" si="201"/>
        <v>12.141799999999998</v>
      </c>
      <c r="AL97">
        <f t="shared" si="201"/>
        <v>12.141799999999998</v>
      </c>
      <c r="AM97">
        <f t="shared" si="201"/>
        <v>12.141799999999998</v>
      </c>
      <c r="AN97">
        <f t="shared" si="201"/>
        <v>12.141799999999998</v>
      </c>
      <c r="AO97" t="e">
        <f t="shared" si="201"/>
        <v>#VALUE!</v>
      </c>
      <c r="AP97" t="e">
        <f t="shared" si="201"/>
        <v>#VALUE!</v>
      </c>
      <c r="AQ97" t="e">
        <f t="shared" si="201"/>
        <v>#VALUE!</v>
      </c>
      <c r="AR97" t="e">
        <f t="shared" si="201"/>
        <v>#VALUE!</v>
      </c>
      <c r="AS97" t="e">
        <f t="shared" si="201"/>
        <v>#VALUE!</v>
      </c>
      <c r="AT97" t="e">
        <f t="shared" si="201"/>
        <v>#VALUE!</v>
      </c>
      <c r="AU97" t="e">
        <f t="shared" si="201"/>
        <v>#VALUE!</v>
      </c>
      <c r="AV97" t="e">
        <f t="shared" si="201"/>
        <v>#VALUE!</v>
      </c>
      <c r="AW97">
        <f t="shared" si="201"/>
        <v>0</v>
      </c>
      <c r="AX97">
        <f t="shared" si="201"/>
        <v>8.1982710955952438</v>
      </c>
      <c r="AY97">
        <f t="shared" si="201"/>
        <v>7.8456265519609394</v>
      </c>
      <c r="AZ97">
        <f t="shared" si="201"/>
        <v>8.0687037981339049</v>
      </c>
      <c r="BA97">
        <f t="shared" si="201"/>
        <v>8.1392062050196401</v>
      </c>
      <c r="BB97">
        <f t="shared" si="201"/>
        <v>8.3292578933098103</v>
      </c>
      <c r="BC97">
        <f t="shared" si="201"/>
        <v>7.894070823167092</v>
      </c>
      <c r="BD97">
        <f t="shared" si="201"/>
        <v>7.5740523595561919</v>
      </c>
      <c r="BE97">
        <f t="shared" si="201"/>
        <v>7.271998263063403</v>
      </c>
      <c r="BF97">
        <f t="shared" si="201"/>
        <v>7.7537601413255315</v>
      </c>
      <c r="BG97">
        <f t="shared" si="201"/>
        <v>8.0976985999918281</v>
      </c>
      <c r="BH97">
        <f t="shared" si="201"/>
        <v>9.2314032048633372</v>
      </c>
      <c r="BI97">
        <f t="shared" si="201"/>
        <v>9.1766558690031612</v>
      </c>
      <c r="BJ97">
        <f t="shared" si="201"/>
        <v>9.1004789890489768</v>
      </c>
      <c r="BK97">
        <f t="shared" si="201"/>
        <v>9.3938604271896899</v>
      </c>
      <c r="BL97">
        <f t="shared" si="201"/>
        <v>10.479772949335745</v>
      </c>
      <c r="BM97">
        <f t="shared" si="201"/>
        <v>9.7303696358683727</v>
      </c>
      <c r="BN97">
        <f t="shared" si="201"/>
        <v>9.0341471585395343</v>
      </c>
      <c r="BO97">
        <f t="shared" si="201"/>
        <v>7.5466271289874243</v>
      </c>
      <c r="BP97">
        <f t="shared" si="201"/>
        <v>8.0287090598972579</v>
      </c>
      <c r="BQ97">
        <f t="shared" si="201"/>
        <v>8.7300635336917551</v>
      </c>
      <c r="BR97">
        <f t="shared" si="201"/>
        <v>10.018641349951729</v>
      </c>
      <c r="BS97">
        <f t="shared" si="201"/>
        <v>10.889364722729205</v>
      </c>
      <c r="BT97">
        <f t="shared" si="201"/>
        <v>11.444243381191008</v>
      </c>
      <c r="BU97">
        <f t="shared" si="201"/>
        <v>11.291639867109202</v>
      </c>
      <c r="BV97">
        <f t="shared" si="201"/>
        <v>11.169449390504644</v>
      </c>
      <c r="BW97">
        <f t="shared" si="201"/>
        <v>11.146169807716438</v>
      </c>
      <c r="BX97">
        <f t="shared" si="201"/>
        <v>11.171801448244025</v>
      </c>
      <c r="BY97" t="e">
        <f t="shared" si="201"/>
        <v>#VALUE!</v>
      </c>
      <c r="BZ97" t="e">
        <f t="shared" ref="BZ97:DH97" si="202">BZ75*44/12</f>
        <v>#VALUE!</v>
      </c>
      <c r="CA97" t="e">
        <f t="shared" si="202"/>
        <v>#VALUE!</v>
      </c>
      <c r="CB97" t="e">
        <f t="shared" si="202"/>
        <v>#VALUE!</v>
      </c>
      <c r="CC97" t="e">
        <f t="shared" si="202"/>
        <v>#VALUE!</v>
      </c>
      <c r="CD97" t="e">
        <f t="shared" si="202"/>
        <v>#VALUE!</v>
      </c>
      <c r="CE97" t="e">
        <f t="shared" si="202"/>
        <v>#VALUE!</v>
      </c>
      <c r="CF97" t="e">
        <f t="shared" si="202"/>
        <v>#VALUE!</v>
      </c>
      <c r="CG97">
        <f t="shared" si="202"/>
        <v>0</v>
      </c>
      <c r="CH97">
        <f t="shared" si="202"/>
        <v>443.07787459825749</v>
      </c>
      <c r="CI97">
        <f t="shared" si="202"/>
        <v>446.65047033137284</v>
      </c>
      <c r="CJ97">
        <f t="shared" si="202"/>
        <v>450.57571060812262</v>
      </c>
      <c r="CK97">
        <f t="shared" si="202"/>
        <v>454.27787363869942</v>
      </c>
      <c r="CL97">
        <f t="shared" si="202"/>
        <v>457.90953426239042</v>
      </c>
      <c r="CM97">
        <f t="shared" si="202"/>
        <v>461.35114319779132</v>
      </c>
      <c r="CN97">
        <f t="shared" si="202"/>
        <v>465.22793920333487</v>
      </c>
      <c r="CO97">
        <f t="shared" si="202"/>
        <v>469.42475367248932</v>
      </c>
      <c r="CP97">
        <f t="shared" si="202"/>
        <v>473.92362223813666</v>
      </c>
      <c r="CQ97">
        <f t="shared" si="202"/>
        <v>477.9407289255218</v>
      </c>
      <c r="CR97">
        <f t="shared" si="202"/>
        <v>481.61389715424065</v>
      </c>
      <c r="CS97">
        <f t="shared" si="202"/>
        <v>483.94191118694289</v>
      </c>
      <c r="CT97">
        <f t="shared" si="202"/>
        <v>486.11322296436015</v>
      </c>
      <c r="CU97">
        <f t="shared" si="202"/>
        <v>488.1492620305865</v>
      </c>
      <c r="CV97">
        <f t="shared" si="202"/>
        <v>489.89191965867235</v>
      </c>
      <c r="CW97">
        <f t="shared" si="202"/>
        <v>490.54866476461189</v>
      </c>
      <c r="CX97">
        <f t="shared" si="202"/>
        <v>491.95481318401886</v>
      </c>
      <c r="CY97">
        <f t="shared" si="202"/>
        <v>494.05718408075472</v>
      </c>
      <c r="CZ97">
        <f t="shared" si="202"/>
        <v>497.6470750070427</v>
      </c>
      <c r="DA97">
        <f t="shared" si="202"/>
        <v>500.75488400242079</v>
      </c>
      <c r="DB97">
        <f t="shared" si="202"/>
        <v>502.20785468931939</v>
      </c>
      <c r="DC97">
        <f t="shared" si="202"/>
        <v>503.12519598501518</v>
      </c>
      <c r="DD97">
        <f t="shared" si="202"/>
        <v>503.8227526038242</v>
      </c>
      <c r="DE97">
        <f t="shared" si="202"/>
        <v>504.67291273671503</v>
      </c>
      <c r="DF97">
        <f t="shared" si="202"/>
        <v>505.64526334621036</v>
      </c>
      <c r="DG97">
        <f t="shared" si="202"/>
        <v>506.64089353849386</v>
      </c>
      <c r="DH97">
        <f t="shared" si="202"/>
        <v>507.61089209024993</v>
      </c>
    </row>
    <row r="98" spans="1:112">
      <c r="A98" s="124">
        <v>1</v>
      </c>
      <c r="B98" s="124">
        <v>1800</v>
      </c>
      <c r="C98" s="124"/>
      <c r="D98" s="124"/>
      <c r="F98" s="125"/>
      <c r="G98" s="125"/>
      <c r="H98" s="125"/>
      <c r="I98" s="125"/>
      <c r="J98" s="125"/>
      <c r="K98" s="125"/>
      <c r="L98" s="125"/>
      <c r="M98" s="125"/>
      <c r="N98">
        <f t="shared" ref="N98:BY98" si="203">N76*44/12</f>
        <v>7.1651507092198585</v>
      </c>
      <c r="O98">
        <f t="shared" si="203"/>
        <v>7.1651507092198585</v>
      </c>
      <c r="P98">
        <f t="shared" si="203"/>
        <v>7.1651507092198585</v>
      </c>
      <c r="Q98">
        <f t="shared" si="203"/>
        <v>7.1651507092198585</v>
      </c>
      <c r="R98">
        <f t="shared" si="203"/>
        <v>7.1651507092198585</v>
      </c>
      <c r="S98">
        <f t="shared" si="203"/>
        <v>7.1651507092198585</v>
      </c>
      <c r="T98">
        <f t="shared" si="203"/>
        <v>7.1651507092198585</v>
      </c>
      <c r="U98">
        <f t="shared" si="203"/>
        <v>7.1651507092198585</v>
      </c>
      <c r="V98">
        <f t="shared" si="203"/>
        <v>7.1651507092198585</v>
      </c>
      <c r="W98">
        <f t="shared" si="203"/>
        <v>7.1651507092198585</v>
      </c>
      <c r="X98">
        <f t="shared" si="203"/>
        <v>6.9773070034107798</v>
      </c>
      <c r="Y98">
        <f t="shared" si="203"/>
        <v>6.7894632976017055</v>
      </c>
      <c r="Z98">
        <f t="shared" si="203"/>
        <v>6.6016195917926277</v>
      </c>
      <c r="AA98">
        <f t="shared" si="203"/>
        <v>6.6016195917926277</v>
      </c>
      <c r="AB98">
        <f t="shared" si="203"/>
        <v>6.6016195917926277</v>
      </c>
      <c r="AC98">
        <f t="shared" si="203"/>
        <v>6.6016195917926277</v>
      </c>
      <c r="AD98">
        <f t="shared" si="203"/>
        <v>6.6016195917926277</v>
      </c>
      <c r="AE98">
        <f t="shared" si="203"/>
        <v>6.6016195917926277</v>
      </c>
      <c r="AF98">
        <f t="shared" si="203"/>
        <v>6.6016195917926277</v>
      </c>
      <c r="AG98">
        <f t="shared" si="203"/>
        <v>6.6016195917926277</v>
      </c>
      <c r="AH98">
        <f t="shared" si="203"/>
        <v>6.8859186167506401</v>
      </c>
      <c r="AI98">
        <f t="shared" si="203"/>
        <v>7.1702176417086534</v>
      </c>
      <c r="AJ98">
        <f t="shared" si="203"/>
        <v>7.4545166666666658</v>
      </c>
      <c r="AK98">
        <f t="shared" si="203"/>
        <v>7.4545166666666658</v>
      </c>
      <c r="AL98">
        <f t="shared" si="203"/>
        <v>7.4545166666666658</v>
      </c>
      <c r="AM98">
        <f t="shared" si="203"/>
        <v>7.4545166666666658</v>
      </c>
      <c r="AN98">
        <f t="shared" si="203"/>
        <v>7.4545166666666658</v>
      </c>
      <c r="AO98" t="e">
        <f t="shared" si="203"/>
        <v>#VALUE!</v>
      </c>
      <c r="AP98" t="e">
        <f t="shared" si="203"/>
        <v>#VALUE!</v>
      </c>
      <c r="AQ98" t="e">
        <f t="shared" si="203"/>
        <v>#VALUE!</v>
      </c>
      <c r="AR98" t="e">
        <f t="shared" si="203"/>
        <v>#VALUE!</v>
      </c>
      <c r="AS98" t="e">
        <f t="shared" si="203"/>
        <v>#VALUE!</v>
      </c>
      <c r="AT98" t="e">
        <f t="shared" si="203"/>
        <v>#VALUE!</v>
      </c>
      <c r="AU98" t="e">
        <f t="shared" si="203"/>
        <v>#VALUE!</v>
      </c>
      <c r="AV98" t="e">
        <f t="shared" si="203"/>
        <v>#VALUE!</v>
      </c>
      <c r="AW98">
        <f t="shared" si="203"/>
        <v>0</v>
      </c>
      <c r="AX98">
        <f t="shared" si="203"/>
        <v>4.7922182193067995</v>
      </c>
      <c r="AY98">
        <f t="shared" si="203"/>
        <v>4.4914054487565949</v>
      </c>
      <c r="AZ98">
        <f t="shared" si="203"/>
        <v>4.6532277320432955</v>
      </c>
      <c r="BA98">
        <f t="shared" si="203"/>
        <v>4.7133157361445575</v>
      </c>
      <c r="BB98">
        <f t="shared" si="203"/>
        <v>4.9020060859691972</v>
      </c>
      <c r="BC98">
        <f t="shared" si="203"/>
        <v>4.5515827572486662</v>
      </c>
      <c r="BD98">
        <f t="shared" si="203"/>
        <v>4.2715655607969518</v>
      </c>
      <c r="BE98">
        <f t="shared" si="203"/>
        <v>3.9829780547953022</v>
      </c>
      <c r="BF98">
        <f t="shared" si="203"/>
        <v>4.3160095871219148</v>
      </c>
      <c r="BG98">
        <f t="shared" si="203"/>
        <v>4.539369777627603</v>
      </c>
      <c r="BH98">
        <f t="shared" si="203"/>
        <v>4.2039541934443116</v>
      </c>
      <c r="BI98">
        <f t="shared" si="203"/>
        <v>4.1683508129781472</v>
      </c>
      <c r="BJ98">
        <f t="shared" si="203"/>
        <v>4.103819943904802</v>
      </c>
      <c r="BK98">
        <f t="shared" si="203"/>
        <v>4.2617624532923504</v>
      </c>
      <c r="BL98">
        <f t="shared" si="203"/>
        <v>4.9323972465917363</v>
      </c>
      <c r="BM98">
        <f t="shared" si="203"/>
        <v>4.5761748899922017</v>
      </c>
      <c r="BN98">
        <f t="shared" si="203"/>
        <v>4.2351745137548127</v>
      </c>
      <c r="BO98">
        <f t="shared" si="203"/>
        <v>3.4156988342932504</v>
      </c>
      <c r="BP98">
        <f t="shared" si="203"/>
        <v>3.7490527448190751</v>
      </c>
      <c r="BQ98">
        <f t="shared" si="203"/>
        <v>4.1398255487315243</v>
      </c>
      <c r="BR98">
        <f t="shared" si="203"/>
        <v>2.5176272137453131</v>
      </c>
      <c r="BS98">
        <f t="shared" si="203"/>
        <v>2.7013570065347827</v>
      </c>
      <c r="BT98">
        <f t="shared" si="203"/>
        <v>2.7877199376715556</v>
      </c>
      <c r="BU98">
        <f t="shared" si="203"/>
        <v>2.6564442563469139</v>
      </c>
      <c r="BV98">
        <f t="shared" si="203"/>
        <v>2.5191796929301558</v>
      </c>
      <c r="BW98">
        <f t="shared" si="203"/>
        <v>2.4402916083177177</v>
      </c>
      <c r="BX98">
        <f t="shared" si="203"/>
        <v>2.4144721029601732</v>
      </c>
      <c r="BY98" t="e">
        <f t="shared" si="203"/>
        <v>#VALUE!</v>
      </c>
      <c r="BZ98" t="e">
        <f t="shared" ref="BZ98:DH98" si="204">BZ76*44/12</f>
        <v>#VALUE!</v>
      </c>
      <c r="CA98" t="e">
        <f t="shared" si="204"/>
        <v>#VALUE!</v>
      </c>
      <c r="CB98" t="e">
        <f t="shared" si="204"/>
        <v>#VALUE!</v>
      </c>
      <c r="CC98" t="e">
        <f t="shared" si="204"/>
        <v>#VALUE!</v>
      </c>
      <c r="CD98" t="e">
        <f t="shared" si="204"/>
        <v>#VALUE!</v>
      </c>
      <c r="CE98" t="e">
        <f t="shared" si="204"/>
        <v>#VALUE!</v>
      </c>
      <c r="CF98" t="e">
        <f t="shared" si="204"/>
        <v>#VALUE!</v>
      </c>
      <c r="CG98">
        <f t="shared" si="204"/>
        <v>0</v>
      </c>
      <c r="CH98">
        <f t="shared" si="204"/>
        <v>300.67208937038293</v>
      </c>
      <c r="CI98">
        <f t="shared" si="204"/>
        <v>303.04502186029595</v>
      </c>
      <c r="CJ98">
        <f t="shared" si="204"/>
        <v>305.7187671207592</v>
      </c>
      <c r="CK98">
        <f t="shared" si="204"/>
        <v>308.23069009793574</v>
      </c>
      <c r="CL98">
        <f t="shared" si="204"/>
        <v>310.68252507101107</v>
      </c>
      <c r="CM98">
        <f t="shared" si="204"/>
        <v>312.94566969426171</v>
      </c>
      <c r="CN98">
        <f t="shared" si="204"/>
        <v>315.55923764623293</v>
      </c>
      <c r="CO98">
        <f t="shared" si="204"/>
        <v>318.45282279465584</v>
      </c>
      <c r="CP98">
        <f t="shared" si="204"/>
        <v>321.63499544908041</v>
      </c>
      <c r="CQ98">
        <f t="shared" si="204"/>
        <v>324.48413657117834</v>
      </c>
      <c r="CR98">
        <f t="shared" si="204"/>
        <v>327.10991750277054</v>
      </c>
      <c r="CS98">
        <f t="shared" si="204"/>
        <v>329.88327031273707</v>
      </c>
      <c r="CT98">
        <f t="shared" si="204"/>
        <v>332.50438279736062</v>
      </c>
      <c r="CU98">
        <f t="shared" si="204"/>
        <v>335.00218244524837</v>
      </c>
      <c r="CV98">
        <f t="shared" si="204"/>
        <v>337.34203958374866</v>
      </c>
      <c r="CW98">
        <f t="shared" si="204"/>
        <v>339.01126192894952</v>
      </c>
      <c r="CX98">
        <f t="shared" si="204"/>
        <v>341.03670663074996</v>
      </c>
      <c r="CY98">
        <f t="shared" si="204"/>
        <v>343.40315170878779</v>
      </c>
      <c r="CZ98">
        <f t="shared" si="204"/>
        <v>346.58907246628706</v>
      </c>
      <c r="DA98">
        <f t="shared" si="204"/>
        <v>349.44163931326062</v>
      </c>
      <c r="DB98">
        <f t="shared" si="204"/>
        <v>353.80993071626591</v>
      </c>
      <c r="DC98">
        <f t="shared" si="204"/>
        <v>358.27879135143985</v>
      </c>
      <c r="DD98">
        <f t="shared" si="204"/>
        <v>362.94558808043502</v>
      </c>
      <c r="DE98">
        <f t="shared" si="204"/>
        <v>367.74366049075479</v>
      </c>
      <c r="DF98">
        <f t="shared" si="204"/>
        <v>372.67899746449137</v>
      </c>
      <c r="DG98">
        <f t="shared" si="204"/>
        <v>377.69322252284036</v>
      </c>
      <c r="DH98">
        <f t="shared" si="204"/>
        <v>382.73326708654685</v>
      </c>
    </row>
    <row r="99" spans="1:112">
      <c r="A99" s="124">
        <v>2</v>
      </c>
      <c r="B99" s="124">
        <v>600</v>
      </c>
      <c r="C99" s="124"/>
      <c r="D99" s="124"/>
      <c r="F99" s="125"/>
      <c r="G99" s="125"/>
      <c r="H99" s="125"/>
      <c r="I99" s="125"/>
      <c r="J99" s="125"/>
      <c r="K99" s="125"/>
      <c r="L99" s="125"/>
      <c r="M99" s="125"/>
      <c r="N99">
        <f t="shared" ref="N99:BY99" si="205">N77*44/12</f>
        <v>16.980268105446775</v>
      </c>
      <c r="O99">
        <f t="shared" si="205"/>
        <v>16.980268105446775</v>
      </c>
      <c r="P99">
        <f t="shared" si="205"/>
        <v>16.980268105446775</v>
      </c>
      <c r="Q99">
        <f t="shared" si="205"/>
        <v>16.980268105446775</v>
      </c>
      <c r="R99">
        <f t="shared" si="205"/>
        <v>16.980268105446775</v>
      </c>
      <c r="S99">
        <f t="shared" si="205"/>
        <v>16.980268105446775</v>
      </c>
      <c r="T99">
        <f t="shared" si="205"/>
        <v>16.980268105446775</v>
      </c>
      <c r="U99">
        <f t="shared" si="205"/>
        <v>16.980268105446775</v>
      </c>
      <c r="V99">
        <f t="shared" si="205"/>
        <v>16.980268105446775</v>
      </c>
      <c r="W99">
        <f t="shared" si="205"/>
        <v>16.980268105446775</v>
      </c>
      <c r="X99">
        <f t="shared" si="205"/>
        <v>16.869113335007132</v>
      </c>
      <c r="Y99">
        <f t="shared" si="205"/>
        <v>16.757958564567488</v>
      </c>
      <c r="Z99">
        <f t="shared" si="205"/>
        <v>16.646803794127845</v>
      </c>
      <c r="AA99">
        <f t="shared" si="205"/>
        <v>16.646803794127845</v>
      </c>
      <c r="AB99">
        <f t="shared" si="205"/>
        <v>16.646803794127845</v>
      </c>
      <c r="AC99">
        <f t="shared" si="205"/>
        <v>16.646803794127845</v>
      </c>
      <c r="AD99">
        <f t="shared" si="205"/>
        <v>16.646803794127845</v>
      </c>
      <c r="AE99">
        <f t="shared" si="205"/>
        <v>16.646803794127845</v>
      </c>
      <c r="AF99">
        <f t="shared" si="205"/>
        <v>16.646803794127845</v>
      </c>
      <c r="AG99">
        <f t="shared" si="205"/>
        <v>16.646803794127845</v>
      </c>
      <c r="AH99">
        <f t="shared" si="205"/>
        <v>16.757369196085232</v>
      </c>
      <c r="AI99">
        <f t="shared" si="205"/>
        <v>16.867934598042616</v>
      </c>
      <c r="AJ99">
        <f t="shared" si="205"/>
        <v>16.9785</v>
      </c>
      <c r="AK99">
        <f t="shared" si="205"/>
        <v>16.9785</v>
      </c>
      <c r="AL99">
        <f t="shared" si="205"/>
        <v>16.9785</v>
      </c>
      <c r="AM99">
        <f t="shared" si="205"/>
        <v>16.9785</v>
      </c>
      <c r="AN99">
        <f t="shared" si="205"/>
        <v>16.9785</v>
      </c>
      <c r="AO99" t="e">
        <f t="shared" si="205"/>
        <v>#VALUE!</v>
      </c>
      <c r="AP99" t="e">
        <f t="shared" si="205"/>
        <v>#VALUE!</v>
      </c>
      <c r="AQ99" t="e">
        <f t="shared" si="205"/>
        <v>#VALUE!</v>
      </c>
      <c r="AR99" t="e">
        <f t="shared" si="205"/>
        <v>#VALUE!</v>
      </c>
      <c r="AS99" t="e">
        <f t="shared" si="205"/>
        <v>#VALUE!</v>
      </c>
      <c r="AT99" t="e">
        <f t="shared" si="205"/>
        <v>#VALUE!</v>
      </c>
      <c r="AU99" t="e">
        <f t="shared" si="205"/>
        <v>#VALUE!</v>
      </c>
      <c r="AV99" t="e">
        <f t="shared" si="205"/>
        <v>#VALUE!</v>
      </c>
      <c r="AW99">
        <f t="shared" si="205"/>
        <v>0</v>
      </c>
      <c r="AX99">
        <f t="shared" si="205"/>
        <v>13.782002328213594</v>
      </c>
      <c r="AY99">
        <f t="shared" si="205"/>
        <v>13.584762136638796</v>
      </c>
      <c r="AZ99">
        <f t="shared" si="205"/>
        <v>13.916715939348853</v>
      </c>
      <c r="BA99">
        <f t="shared" si="205"/>
        <v>13.713838230142747</v>
      </c>
      <c r="BB99">
        <f t="shared" si="205"/>
        <v>15.129879811218169</v>
      </c>
      <c r="BC99">
        <f t="shared" si="205"/>
        <v>14.538829850374363</v>
      </c>
      <c r="BD99">
        <f t="shared" si="205"/>
        <v>14.395335385516846</v>
      </c>
      <c r="BE99">
        <f t="shared" si="205"/>
        <v>13.069932799869802</v>
      </c>
      <c r="BF99">
        <f t="shared" si="205"/>
        <v>13.743708436122041</v>
      </c>
      <c r="BG99">
        <f t="shared" si="205"/>
        <v>14.129677176588986</v>
      </c>
      <c r="BH99">
        <f t="shared" si="205"/>
        <v>15.000675234841554</v>
      </c>
      <c r="BI99">
        <f t="shared" si="205"/>
        <v>14.969865990748175</v>
      </c>
      <c r="BJ99">
        <f t="shared" si="205"/>
        <v>15.065929277207161</v>
      </c>
      <c r="BK99">
        <f t="shared" si="205"/>
        <v>15.970083467170282</v>
      </c>
      <c r="BL99">
        <f t="shared" si="205"/>
        <v>23.552899175179068</v>
      </c>
      <c r="BM99">
        <f t="shared" si="205"/>
        <v>24.972805276329936</v>
      </c>
      <c r="BN99">
        <f t="shared" si="205"/>
        <v>24.540294961228728</v>
      </c>
      <c r="BO99">
        <f t="shared" si="205"/>
        <v>17.836216737545922</v>
      </c>
      <c r="BP99">
        <f t="shared" si="205"/>
        <v>16.971279697405503</v>
      </c>
      <c r="BQ99">
        <f t="shared" si="205"/>
        <v>18.359757359418051</v>
      </c>
      <c r="BR99">
        <f t="shared" si="205"/>
        <v>20.097164345755104</v>
      </c>
      <c r="BS99">
        <f t="shared" si="205"/>
        <v>20.302009433981127</v>
      </c>
      <c r="BT99">
        <f t="shared" si="205"/>
        <v>19.393543758807343</v>
      </c>
      <c r="BU99">
        <f t="shared" si="205"/>
        <v>17.867030348287628</v>
      </c>
      <c r="BV99">
        <f t="shared" si="205"/>
        <v>16.712271740962752</v>
      </c>
      <c r="BW99">
        <f t="shared" si="205"/>
        <v>16.214200261555352</v>
      </c>
      <c r="BX99">
        <f t="shared" si="205"/>
        <v>15.83349199674001</v>
      </c>
      <c r="BY99" t="e">
        <f t="shared" si="205"/>
        <v>#VALUE!</v>
      </c>
      <c r="BZ99" t="e">
        <f t="shared" ref="BZ99:DH99" si="206">BZ77*44/12</f>
        <v>#VALUE!</v>
      </c>
      <c r="CA99" t="e">
        <f t="shared" si="206"/>
        <v>#VALUE!</v>
      </c>
      <c r="CB99" t="e">
        <f t="shared" si="206"/>
        <v>#VALUE!</v>
      </c>
      <c r="CC99" t="e">
        <f t="shared" si="206"/>
        <v>#VALUE!</v>
      </c>
      <c r="CD99" t="e">
        <f t="shared" si="206"/>
        <v>#VALUE!</v>
      </c>
      <c r="CE99" t="e">
        <f t="shared" si="206"/>
        <v>#VALUE!</v>
      </c>
      <c r="CF99" t="e">
        <f t="shared" si="206"/>
        <v>#VALUE!</v>
      </c>
      <c r="CG99">
        <f t="shared" si="206"/>
        <v>0</v>
      </c>
      <c r="CH99">
        <f t="shared" si="206"/>
        <v>479.08154162258552</v>
      </c>
      <c r="CI99">
        <f t="shared" si="206"/>
        <v>482.27980739981882</v>
      </c>
      <c r="CJ99">
        <f t="shared" si="206"/>
        <v>485.67531336862663</v>
      </c>
      <c r="CK99">
        <f t="shared" si="206"/>
        <v>488.73886553472465</v>
      </c>
      <c r="CL99">
        <f t="shared" si="206"/>
        <v>492.00529541002862</v>
      </c>
      <c r="CM99">
        <f t="shared" si="206"/>
        <v>493.85568370425722</v>
      </c>
      <c r="CN99">
        <f t="shared" si="206"/>
        <v>496.29712195932979</v>
      </c>
      <c r="CO99">
        <f t="shared" si="206"/>
        <v>498.88205467925968</v>
      </c>
      <c r="CP99">
        <f t="shared" si="206"/>
        <v>502.79238998483657</v>
      </c>
      <c r="CQ99">
        <f t="shared" si="206"/>
        <v>506.02894965416129</v>
      </c>
      <c r="CR99">
        <f t="shared" si="206"/>
        <v>508.87954058301904</v>
      </c>
      <c r="CS99">
        <f t="shared" si="206"/>
        <v>510.74797868318461</v>
      </c>
      <c r="CT99">
        <f t="shared" si="206"/>
        <v>512.53607125700398</v>
      </c>
      <c r="CU99">
        <f t="shared" si="206"/>
        <v>514.11694577392461</v>
      </c>
      <c r="CV99">
        <f t="shared" si="206"/>
        <v>514.79366610088221</v>
      </c>
      <c r="CW99">
        <f t="shared" si="206"/>
        <v>507.8875707198311</v>
      </c>
      <c r="CX99">
        <f t="shared" si="206"/>
        <v>499.56156923762893</v>
      </c>
      <c r="CY99">
        <f t="shared" si="206"/>
        <v>491.66807807052811</v>
      </c>
      <c r="CZ99">
        <f t="shared" si="206"/>
        <v>490.47866512711011</v>
      </c>
      <c r="DA99">
        <f t="shared" si="206"/>
        <v>490.15418922383242</v>
      </c>
      <c r="DB99">
        <f t="shared" si="206"/>
        <v>486.81439407416264</v>
      </c>
      <c r="DC99">
        <f t="shared" si="206"/>
        <v>483.38031923822405</v>
      </c>
      <c r="DD99">
        <f t="shared" si="206"/>
        <v>480.96527547941679</v>
      </c>
      <c r="DE99">
        <f t="shared" si="206"/>
        <v>480.07674513112903</v>
      </c>
      <c r="DF99">
        <f t="shared" si="206"/>
        <v>480.34297339016638</v>
      </c>
      <c r="DG99">
        <f t="shared" si="206"/>
        <v>481.10727312861098</v>
      </c>
      <c r="DH99">
        <f t="shared" si="206"/>
        <v>482.25228113187103</v>
      </c>
    </row>
    <row r="100" spans="1:112">
      <c r="A100" s="124">
        <v>2</v>
      </c>
      <c r="B100" s="124">
        <v>1200</v>
      </c>
      <c r="C100" s="124"/>
      <c r="D100" s="124"/>
      <c r="F100" s="125"/>
      <c r="G100" s="125"/>
      <c r="H100" s="125"/>
      <c r="I100" s="125"/>
      <c r="J100" s="125"/>
      <c r="K100" s="125"/>
      <c r="L100" s="125"/>
      <c r="M100" s="125"/>
      <c r="N100">
        <f t="shared" ref="N100:BY100" si="207">N78*44/12</f>
        <v>16.989569010808104</v>
      </c>
      <c r="O100">
        <f t="shared" si="207"/>
        <v>16.989569010808104</v>
      </c>
      <c r="P100">
        <f t="shared" si="207"/>
        <v>16.989569010808104</v>
      </c>
      <c r="Q100">
        <f t="shared" si="207"/>
        <v>16.989569010808104</v>
      </c>
      <c r="R100">
        <f t="shared" si="207"/>
        <v>16.989569010808104</v>
      </c>
      <c r="S100">
        <f t="shared" si="207"/>
        <v>16.989569010808104</v>
      </c>
      <c r="T100">
        <f t="shared" si="207"/>
        <v>16.989569010808104</v>
      </c>
      <c r="U100">
        <f t="shared" si="207"/>
        <v>16.989569010808104</v>
      </c>
      <c r="V100">
        <f t="shared" si="207"/>
        <v>16.989569010808104</v>
      </c>
      <c r="W100">
        <f t="shared" si="207"/>
        <v>16.989569010808104</v>
      </c>
      <c r="X100">
        <f t="shared" si="207"/>
        <v>16.904780243281696</v>
      </c>
      <c r="Y100">
        <f t="shared" si="207"/>
        <v>16.819991475755284</v>
      </c>
      <c r="Z100">
        <f t="shared" si="207"/>
        <v>16.735202708228879</v>
      </c>
      <c r="AA100">
        <f t="shared" si="207"/>
        <v>16.735202708228879</v>
      </c>
      <c r="AB100">
        <f t="shared" si="207"/>
        <v>16.735202708228879</v>
      </c>
      <c r="AC100">
        <f t="shared" si="207"/>
        <v>16.735202708228879</v>
      </c>
      <c r="AD100">
        <f t="shared" si="207"/>
        <v>16.735202708228879</v>
      </c>
      <c r="AE100">
        <f t="shared" si="207"/>
        <v>16.735202708228879</v>
      </c>
      <c r="AF100">
        <f t="shared" si="207"/>
        <v>16.735202708228879</v>
      </c>
      <c r="AG100">
        <f t="shared" si="207"/>
        <v>16.735202708228879</v>
      </c>
      <c r="AH100">
        <f t="shared" si="207"/>
        <v>16.85993513881925</v>
      </c>
      <c r="AI100">
        <f t="shared" si="207"/>
        <v>16.984667569409627</v>
      </c>
      <c r="AJ100">
        <f t="shared" si="207"/>
        <v>17.109399999999997</v>
      </c>
      <c r="AK100">
        <f t="shared" si="207"/>
        <v>17.109399999999997</v>
      </c>
      <c r="AL100">
        <f t="shared" si="207"/>
        <v>17.109399999999997</v>
      </c>
      <c r="AM100">
        <f t="shared" si="207"/>
        <v>17.109399999999997</v>
      </c>
      <c r="AN100">
        <f t="shared" si="207"/>
        <v>17.109399999999997</v>
      </c>
      <c r="AO100" t="e">
        <f t="shared" si="207"/>
        <v>#VALUE!</v>
      </c>
      <c r="AP100" t="e">
        <f t="shared" si="207"/>
        <v>#VALUE!</v>
      </c>
      <c r="AQ100" t="e">
        <f t="shared" si="207"/>
        <v>#VALUE!</v>
      </c>
      <c r="AR100" t="e">
        <f t="shared" si="207"/>
        <v>#VALUE!</v>
      </c>
      <c r="AS100" t="e">
        <f t="shared" si="207"/>
        <v>#VALUE!</v>
      </c>
      <c r="AT100" t="e">
        <f t="shared" si="207"/>
        <v>#VALUE!</v>
      </c>
      <c r="AU100" t="e">
        <f t="shared" si="207"/>
        <v>#VALUE!</v>
      </c>
      <c r="AV100" t="e">
        <f t="shared" si="207"/>
        <v>#VALUE!</v>
      </c>
      <c r="AW100">
        <f t="shared" si="207"/>
        <v>0</v>
      </c>
      <c r="AX100">
        <f t="shared" si="207"/>
        <v>13.150775162171927</v>
      </c>
      <c r="AY100">
        <f t="shared" si="207"/>
        <v>12.883560143300722</v>
      </c>
      <c r="AZ100">
        <f t="shared" si="207"/>
        <v>13.184368000211906</v>
      </c>
      <c r="BA100">
        <f t="shared" si="207"/>
        <v>12.956038056062303</v>
      </c>
      <c r="BB100">
        <f t="shared" si="207"/>
        <v>14.41318012858053</v>
      </c>
      <c r="BC100">
        <f t="shared" si="207"/>
        <v>13.855855303222476</v>
      </c>
      <c r="BD100">
        <f t="shared" si="207"/>
        <v>13.707256601123921</v>
      </c>
      <c r="BE100">
        <f t="shared" si="207"/>
        <v>12.330404952838004</v>
      </c>
      <c r="BF100">
        <f t="shared" si="207"/>
        <v>13.010815588030754</v>
      </c>
      <c r="BG100">
        <f t="shared" si="207"/>
        <v>13.426512305241941</v>
      </c>
      <c r="BH100">
        <f t="shared" si="207"/>
        <v>14.313047570094321</v>
      </c>
      <c r="BI100">
        <f t="shared" si="207"/>
        <v>14.198444409599581</v>
      </c>
      <c r="BJ100">
        <f t="shared" si="207"/>
        <v>14.20933082734779</v>
      </c>
      <c r="BK100">
        <f t="shared" si="207"/>
        <v>15.122932619698043</v>
      </c>
      <c r="BL100">
        <f t="shared" si="207"/>
        <v>23.204053673847337</v>
      </c>
      <c r="BM100">
        <f t="shared" si="207"/>
        <v>24.891461187440626</v>
      </c>
      <c r="BN100">
        <f t="shared" si="207"/>
        <v>24.647869568542621</v>
      </c>
      <c r="BO100">
        <f t="shared" si="207"/>
        <v>17.676690427169884</v>
      </c>
      <c r="BP100">
        <f t="shared" si="207"/>
        <v>16.82091751140327</v>
      </c>
      <c r="BQ100">
        <f t="shared" si="207"/>
        <v>18.204189217910507</v>
      </c>
      <c r="BR100">
        <f t="shared" si="207"/>
        <v>21.102809840313373</v>
      </c>
      <c r="BS100">
        <f t="shared" si="207"/>
        <v>21.083057994112441</v>
      </c>
      <c r="BT100">
        <f t="shared" si="207"/>
        <v>19.851135328952328</v>
      </c>
      <c r="BU100">
        <f t="shared" si="207"/>
        <v>18.031653764742739</v>
      </c>
      <c r="BV100">
        <f t="shared" si="207"/>
        <v>16.636506824700813</v>
      </c>
      <c r="BW100">
        <f t="shared" si="207"/>
        <v>16.029273358421261</v>
      </c>
      <c r="BX100">
        <f t="shared" si="207"/>
        <v>15.55498626973632</v>
      </c>
      <c r="BY100" t="e">
        <f t="shared" si="207"/>
        <v>#VALUE!</v>
      </c>
      <c r="BZ100" t="e">
        <f t="shared" ref="BZ100:DH100" si="208">BZ78*44/12</f>
        <v>#VALUE!</v>
      </c>
      <c r="CA100" t="e">
        <f t="shared" si="208"/>
        <v>#VALUE!</v>
      </c>
      <c r="CB100" t="e">
        <f t="shared" si="208"/>
        <v>#VALUE!</v>
      </c>
      <c r="CC100" t="e">
        <f t="shared" si="208"/>
        <v>#VALUE!</v>
      </c>
      <c r="CD100" t="e">
        <f t="shared" si="208"/>
        <v>#VALUE!</v>
      </c>
      <c r="CE100" t="e">
        <f t="shared" si="208"/>
        <v>#VALUE!</v>
      </c>
      <c r="CF100" t="e">
        <f t="shared" si="208"/>
        <v>#VALUE!</v>
      </c>
      <c r="CG100">
        <f t="shared" si="208"/>
        <v>0</v>
      </c>
      <c r="CH100">
        <f t="shared" si="208"/>
        <v>522.37617495743473</v>
      </c>
      <c r="CI100">
        <f t="shared" si="208"/>
        <v>526.21496880607094</v>
      </c>
      <c r="CJ100">
        <f t="shared" si="208"/>
        <v>530.32097767357834</v>
      </c>
      <c r="CK100">
        <f t="shared" si="208"/>
        <v>534.12617868417465</v>
      </c>
      <c r="CL100">
        <f t="shared" si="208"/>
        <v>538.15970963892039</v>
      </c>
      <c r="CM100">
        <f t="shared" si="208"/>
        <v>540.73609852114794</v>
      </c>
      <c r="CN100">
        <f t="shared" si="208"/>
        <v>543.86981222873362</v>
      </c>
      <c r="CO100">
        <f t="shared" si="208"/>
        <v>547.15212463841783</v>
      </c>
      <c r="CP100">
        <f t="shared" si="208"/>
        <v>551.81128869638781</v>
      </c>
      <c r="CQ100">
        <f t="shared" si="208"/>
        <v>555.79004211916515</v>
      </c>
      <c r="CR100">
        <f t="shared" si="208"/>
        <v>559.35309882473143</v>
      </c>
      <c r="CS100">
        <f t="shared" si="208"/>
        <v>561.94483149791881</v>
      </c>
      <c r="CT100">
        <f t="shared" si="208"/>
        <v>564.56637856407451</v>
      </c>
      <c r="CU100">
        <f t="shared" si="208"/>
        <v>567.09225044495554</v>
      </c>
      <c r="CV100">
        <f t="shared" si="208"/>
        <v>568.70452053348629</v>
      </c>
      <c r="CW100">
        <f t="shared" si="208"/>
        <v>562.23566956786783</v>
      </c>
      <c r="CX100">
        <f t="shared" si="208"/>
        <v>554.07941108865612</v>
      </c>
      <c r="CY100">
        <f t="shared" si="208"/>
        <v>546.16674422834228</v>
      </c>
      <c r="CZ100">
        <f t="shared" si="208"/>
        <v>545.22525650940133</v>
      </c>
      <c r="DA100">
        <f t="shared" si="208"/>
        <v>545.13954170622685</v>
      </c>
      <c r="DB100">
        <f t="shared" si="208"/>
        <v>540.89666700473276</v>
      </c>
      <c r="DC100">
        <f t="shared" si="208"/>
        <v>536.79827658002989</v>
      </c>
      <c r="DD100">
        <f t="shared" si="208"/>
        <v>534.05654125107765</v>
      </c>
      <c r="DE100">
        <f t="shared" si="208"/>
        <v>533.13428748633487</v>
      </c>
      <c r="DF100">
        <f t="shared" si="208"/>
        <v>533.60718066163406</v>
      </c>
      <c r="DG100">
        <f t="shared" si="208"/>
        <v>534.68730730321283</v>
      </c>
      <c r="DH100">
        <f t="shared" si="208"/>
        <v>536.24172103347655</v>
      </c>
    </row>
    <row r="101" spans="1:112">
      <c r="A101" s="124">
        <v>2</v>
      </c>
      <c r="B101" s="124">
        <v>1800</v>
      </c>
      <c r="C101" s="124"/>
      <c r="D101" s="124"/>
      <c r="F101" s="125"/>
      <c r="G101" s="125"/>
      <c r="H101" s="125"/>
      <c r="I101" s="125"/>
      <c r="J101" s="125"/>
      <c r="K101" s="125"/>
      <c r="L101" s="125"/>
      <c r="M101" s="125"/>
      <c r="N101">
        <f t="shared" ref="N101:BY101" si="209">N79*44/12</f>
        <v>5.860272766422419</v>
      </c>
      <c r="O101">
        <f t="shared" si="209"/>
        <v>5.860272766422419</v>
      </c>
      <c r="P101">
        <f t="shared" si="209"/>
        <v>5.860272766422419</v>
      </c>
      <c r="Q101">
        <f t="shared" si="209"/>
        <v>5.860272766422419</v>
      </c>
      <c r="R101">
        <f t="shared" si="209"/>
        <v>5.860272766422419</v>
      </c>
      <c r="S101">
        <f t="shared" si="209"/>
        <v>5.860272766422419</v>
      </c>
      <c r="T101">
        <f t="shared" si="209"/>
        <v>5.860272766422419</v>
      </c>
      <c r="U101">
        <f t="shared" si="209"/>
        <v>5.860272766422419</v>
      </c>
      <c r="V101">
        <f t="shared" si="209"/>
        <v>5.860272766422419</v>
      </c>
      <c r="W101">
        <f t="shared" si="209"/>
        <v>5.860272766422419</v>
      </c>
      <c r="X101">
        <f t="shared" si="209"/>
        <v>5.4715097784633846</v>
      </c>
      <c r="Y101">
        <f t="shared" si="209"/>
        <v>5.0827467905043493</v>
      </c>
      <c r="Z101">
        <f t="shared" si="209"/>
        <v>4.693983802545314</v>
      </c>
      <c r="AA101">
        <f t="shared" si="209"/>
        <v>4.693983802545314</v>
      </c>
      <c r="AB101">
        <f t="shared" si="209"/>
        <v>4.693983802545314</v>
      </c>
      <c r="AC101">
        <f t="shared" si="209"/>
        <v>4.693983802545314</v>
      </c>
      <c r="AD101">
        <f t="shared" si="209"/>
        <v>4.693983802545314</v>
      </c>
      <c r="AE101">
        <f t="shared" si="209"/>
        <v>4.693983802545314</v>
      </c>
      <c r="AF101">
        <f t="shared" si="209"/>
        <v>4.693983802545314</v>
      </c>
      <c r="AG101">
        <f t="shared" si="209"/>
        <v>4.693983802545314</v>
      </c>
      <c r="AH101">
        <f t="shared" si="209"/>
        <v>8.8324558683635441</v>
      </c>
      <c r="AI101">
        <f t="shared" si="209"/>
        <v>12.970927934181773</v>
      </c>
      <c r="AJ101">
        <f t="shared" si="209"/>
        <v>17.109399999999997</v>
      </c>
      <c r="AK101">
        <f t="shared" si="209"/>
        <v>17.109399999999997</v>
      </c>
      <c r="AL101">
        <f t="shared" si="209"/>
        <v>17.109399999999997</v>
      </c>
      <c r="AM101">
        <f t="shared" si="209"/>
        <v>17.109399999999997</v>
      </c>
      <c r="AN101">
        <f t="shared" si="209"/>
        <v>17.109399999999997</v>
      </c>
      <c r="AO101" t="e">
        <f t="shared" si="209"/>
        <v>#VALUE!</v>
      </c>
      <c r="AP101" t="e">
        <f t="shared" si="209"/>
        <v>#VALUE!</v>
      </c>
      <c r="AQ101" t="e">
        <f t="shared" si="209"/>
        <v>#VALUE!</v>
      </c>
      <c r="AR101" t="e">
        <f t="shared" si="209"/>
        <v>#VALUE!</v>
      </c>
      <c r="AS101" t="e">
        <f t="shared" si="209"/>
        <v>#VALUE!</v>
      </c>
      <c r="AT101" t="e">
        <f t="shared" si="209"/>
        <v>#VALUE!</v>
      </c>
      <c r="AU101" t="e">
        <f t="shared" si="209"/>
        <v>#VALUE!</v>
      </c>
      <c r="AV101" t="e">
        <f t="shared" si="209"/>
        <v>#VALUE!</v>
      </c>
      <c r="AW101">
        <f t="shared" si="209"/>
        <v>0</v>
      </c>
      <c r="AX101">
        <f t="shared" si="209"/>
        <v>2.8821548720354269</v>
      </c>
      <c r="AY101">
        <f t="shared" si="209"/>
        <v>2.7635123973165778</v>
      </c>
      <c r="AZ101">
        <f t="shared" si="209"/>
        <v>2.8173155429216359</v>
      </c>
      <c r="BA101">
        <f t="shared" si="209"/>
        <v>2.7408543408385655</v>
      </c>
      <c r="BB101">
        <f t="shared" si="209"/>
        <v>3.1407754214014836</v>
      </c>
      <c r="BC101">
        <f t="shared" si="209"/>
        <v>3.0236909968134285</v>
      </c>
      <c r="BD101">
        <f t="shared" si="209"/>
        <v>2.982244889942832</v>
      </c>
      <c r="BE101">
        <f t="shared" si="209"/>
        <v>2.5952080062800387</v>
      </c>
      <c r="BF101">
        <f t="shared" si="209"/>
        <v>2.7728396214457098</v>
      </c>
      <c r="BG101">
        <f t="shared" si="209"/>
        <v>2.8999924828001635</v>
      </c>
      <c r="BH101">
        <f t="shared" si="209"/>
        <v>3.6093516489169422</v>
      </c>
      <c r="BI101">
        <f t="shared" si="209"/>
        <v>3.5534317111008904</v>
      </c>
      <c r="BJ101">
        <f t="shared" si="209"/>
        <v>3.530562475049754</v>
      </c>
      <c r="BK101">
        <f t="shared" si="209"/>
        <v>3.7770866092545119</v>
      </c>
      <c r="BL101">
        <f t="shared" si="209"/>
        <v>6.0831681471961661</v>
      </c>
      <c r="BM101">
        <f t="shared" si="209"/>
        <v>6.6141546312068007</v>
      </c>
      <c r="BN101">
        <f t="shared" si="209"/>
        <v>6.6063494862034746</v>
      </c>
      <c r="BO101">
        <f t="shared" si="209"/>
        <v>4.6662566621658899</v>
      </c>
      <c r="BP101">
        <f t="shared" si="209"/>
        <v>4.4407875076941519</v>
      </c>
      <c r="BQ101">
        <f t="shared" si="209"/>
        <v>4.80814280394699</v>
      </c>
      <c r="BR101">
        <f t="shared" si="209"/>
        <v>2.0117818810219528</v>
      </c>
      <c r="BS101">
        <f t="shared" si="209"/>
        <v>1.9415385574108621</v>
      </c>
      <c r="BT101">
        <f t="shared" si="209"/>
        <v>1.7431755088447642</v>
      </c>
      <c r="BU101">
        <f t="shared" si="209"/>
        <v>1.5066761174614414</v>
      </c>
      <c r="BV101">
        <f t="shared" si="209"/>
        <v>1.320519893060162</v>
      </c>
      <c r="BW101">
        <f t="shared" si="209"/>
        <v>1.2381102384811011</v>
      </c>
      <c r="BX101">
        <f t="shared" si="209"/>
        <v>1.1712012296808878</v>
      </c>
      <c r="BY101" t="e">
        <f t="shared" si="209"/>
        <v>#VALUE!</v>
      </c>
      <c r="BZ101" t="e">
        <f t="shared" ref="BZ101:DH101" si="210">BZ79*44/12</f>
        <v>#VALUE!</v>
      </c>
      <c r="CA101" t="e">
        <f t="shared" si="210"/>
        <v>#VALUE!</v>
      </c>
      <c r="CB101" t="e">
        <f t="shared" si="210"/>
        <v>#VALUE!</v>
      </c>
      <c r="CC101" t="e">
        <f t="shared" si="210"/>
        <v>#VALUE!</v>
      </c>
      <c r="CD101" t="e">
        <f t="shared" si="210"/>
        <v>#VALUE!</v>
      </c>
      <c r="CE101" t="e">
        <f t="shared" si="210"/>
        <v>#VALUE!</v>
      </c>
      <c r="CF101" t="e">
        <f t="shared" si="210"/>
        <v>#VALUE!</v>
      </c>
      <c r="CG101">
        <f t="shared" si="210"/>
        <v>0</v>
      </c>
      <c r="CH101">
        <f t="shared" si="210"/>
        <v>358.86068611365181</v>
      </c>
      <c r="CI101">
        <f t="shared" si="210"/>
        <v>361.83880400803872</v>
      </c>
      <c r="CJ101">
        <f t="shared" si="210"/>
        <v>364.9355643771446</v>
      </c>
      <c r="CK101">
        <f t="shared" si="210"/>
        <v>367.97852160064531</v>
      </c>
      <c r="CL101">
        <f t="shared" si="210"/>
        <v>371.0979400262292</v>
      </c>
      <c r="CM101">
        <f t="shared" si="210"/>
        <v>373.81743737125004</v>
      </c>
      <c r="CN101">
        <f t="shared" si="210"/>
        <v>376.65401914085902</v>
      </c>
      <c r="CO101">
        <f t="shared" si="210"/>
        <v>379.53204701733858</v>
      </c>
      <c r="CP101">
        <f t="shared" si="210"/>
        <v>382.79711177748095</v>
      </c>
      <c r="CQ101">
        <f t="shared" si="210"/>
        <v>385.88454492245768</v>
      </c>
      <c r="CR101">
        <f t="shared" si="210"/>
        <v>388.84482520607997</v>
      </c>
      <c r="CS101">
        <f t="shared" si="210"/>
        <v>390.70698333562632</v>
      </c>
      <c r="CT101">
        <f t="shared" si="210"/>
        <v>392.23629841502975</v>
      </c>
      <c r="CU101">
        <f t="shared" si="210"/>
        <v>393.39971974252535</v>
      </c>
      <c r="CV101">
        <f t="shared" si="210"/>
        <v>394.31661693581623</v>
      </c>
      <c r="CW101">
        <f t="shared" si="210"/>
        <v>392.92743259116537</v>
      </c>
      <c r="CX101">
        <f t="shared" si="210"/>
        <v>391.0072617625039</v>
      </c>
      <c r="CY101">
        <f t="shared" si="210"/>
        <v>389.09489607884575</v>
      </c>
      <c r="CZ101">
        <f t="shared" si="210"/>
        <v>389.1226232192252</v>
      </c>
      <c r="DA101">
        <f t="shared" si="210"/>
        <v>389.37581951407634</v>
      </c>
      <c r="DB101">
        <f t="shared" si="210"/>
        <v>396.19649350141793</v>
      </c>
      <c r="DC101">
        <f t="shared" si="210"/>
        <v>407.22588287818888</v>
      </c>
      <c r="DD101">
        <f t="shared" si="210"/>
        <v>422.59210736934409</v>
      </c>
      <c r="DE101">
        <f t="shared" si="210"/>
        <v>438.1948312518827</v>
      </c>
      <c r="DF101">
        <f t="shared" si="210"/>
        <v>453.98371135882252</v>
      </c>
      <c r="DG101">
        <f t="shared" si="210"/>
        <v>469.85500112034146</v>
      </c>
      <c r="DH101">
        <f t="shared" si="210"/>
        <v>485.79319989066045</v>
      </c>
    </row>
    <row r="102" spans="1:112">
      <c r="A102" s="124">
        <v>3</v>
      </c>
      <c r="B102" s="124">
        <v>600</v>
      </c>
      <c r="C102" s="124"/>
      <c r="D102" s="124"/>
      <c r="F102" s="125"/>
      <c r="G102" s="125"/>
      <c r="H102" s="125"/>
      <c r="I102" s="125"/>
      <c r="J102" s="125"/>
      <c r="K102" s="125"/>
      <c r="L102" s="125"/>
      <c r="M102" s="125"/>
      <c r="N102">
        <f t="shared" ref="N102:BY102" si="211">N80*44/12</f>
        <v>16.708477378512544</v>
      </c>
      <c r="O102">
        <f t="shared" si="211"/>
        <v>16.708477378512544</v>
      </c>
      <c r="P102">
        <f t="shared" si="211"/>
        <v>16.708477378512544</v>
      </c>
      <c r="Q102">
        <f t="shared" si="211"/>
        <v>16.708477378512544</v>
      </c>
      <c r="R102">
        <f t="shared" si="211"/>
        <v>16.708477378512544</v>
      </c>
      <c r="S102">
        <f t="shared" si="211"/>
        <v>16.708477378512544</v>
      </c>
      <c r="T102">
        <f t="shared" si="211"/>
        <v>16.708477378512544</v>
      </c>
      <c r="U102">
        <f t="shared" si="211"/>
        <v>16.708477378512544</v>
      </c>
      <c r="V102">
        <f t="shared" si="211"/>
        <v>16.708477378512544</v>
      </c>
      <c r="W102">
        <f t="shared" si="211"/>
        <v>16.708477378512544</v>
      </c>
      <c r="X102">
        <f t="shared" si="211"/>
        <v>16.312560898022792</v>
      </c>
      <c r="Y102">
        <f t="shared" si="211"/>
        <v>15.916644417533035</v>
      </c>
      <c r="Z102">
        <f t="shared" si="211"/>
        <v>15.520727937043283</v>
      </c>
      <c r="AA102">
        <f t="shared" si="211"/>
        <v>15.520727937043283</v>
      </c>
      <c r="AB102">
        <f t="shared" si="211"/>
        <v>15.520727937043283</v>
      </c>
      <c r="AC102">
        <f t="shared" si="211"/>
        <v>15.520727937043283</v>
      </c>
      <c r="AD102">
        <f t="shared" si="211"/>
        <v>15.520727937043283</v>
      </c>
      <c r="AE102">
        <f t="shared" si="211"/>
        <v>15.520727937043283</v>
      </c>
      <c r="AF102">
        <f t="shared" si="211"/>
        <v>15.520727937043283</v>
      </c>
      <c r="AG102">
        <f t="shared" si="211"/>
        <v>15.520727937043283</v>
      </c>
      <c r="AH102">
        <f t="shared" si="211"/>
        <v>15.136307513584413</v>
      </c>
      <c r="AI102">
        <f t="shared" si="211"/>
        <v>14.751887090125535</v>
      </c>
      <c r="AJ102">
        <f t="shared" si="211"/>
        <v>14.367466666666667</v>
      </c>
      <c r="AK102">
        <f t="shared" si="211"/>
        <v>14.367466666666667</v>
      </c>
      <c r="AL102">
        <f t="shared" si="211"/>
        <v>14.367466666666667</v>
      </c>
      <c r="AM102">
        <f t="shared" si="211"/>
        <v>14.367466666666667</v>
      </c>
      <c r="AN102">
        <f t="shared" si="211"/>
        <v>14.367466666666667</v>
      </c>
      <c r="AO102" t="e">
        <f t="shared" si="211"/>
        <v>#VALUE!</v>
      </c>
      <c r="AP102" t="e">
        <f t="shared" si="211"/>
        <v>#VALUE!</v>
      </c>
      <c r="AQ102" t="e">
        <f t="shared" si="211"/>
        <v>#VALUE!</v>
      </c>
      <c r="AR102" t="e">
        <f t="shared" si="211"/>
        <v>#VALUE!</v>
      </c>
      <c r="AS102" t="e">
        <f t="shared" si="211"/>
        <v>#VALUE!</v>
      </c>
      <c r="AT102" t="e">
        <f t="shared" si="211"/>
        <v>#VALUE!</v>
      </c>
      <c r="AU102" t="e">
        <f t="shared" si="211"/>
        <v>#VALUE!</v>
      </c>
      <c r="AV102" t="e">
        <f t="shared" si="211"/>
        <v>#VALUE!</v>
      </c>
      <c r="AW102">
        <f t="shared" si="211"/>
        <v>0</v>
      </c>
      <c r="AX102">
        <f t="shared" si="211"/>
        <v>9.6355761082911275</v>
      </c>
      <c r="AY102">
        <f t="shared" si="211"/>
        <v>10.511167753517151</v>
      </c>
      <c r="AZ102">
        <f t="shared" si="211"/>
        <v>11.090799040776988</v>
      </c>
      <c r="BA102">
        <f t="shared" si="211"/>
        <v>10.904634218257522</v>
      </c>
      <c r="BB102">
        <f t="shared" si="211"/>
        <v>11.16227768880846</v>
      </c>
      <c r="BC102">
        <f t="shared" si="211"/>
        <v>11.017409143184665</v>
      </c>
      <c r="BD102">
        <f t="shared" si="211"/>
        <v>10.893837964876878</v>
      </c>
      <c r="BE102">
        <f t="shared" si="211"/>
        <v>10.020927617666684</v>
      </c>
      <c r="BF102">
        <f t="shared" si="211"/>
        <v>9.9614748382039693</v>
      </c>
      <c r="BG102">
        <f t="shared" si="211"/>
        <v>10.447056645681487</v>
      </c>
      <c r="BH102">
        <f t="shared" si="211"/>
        <v>8.1221077454864137</v>
      </c>
      <c r="BI102">
        <f t="shared" si="211"/>
        <v>8.2028163889188743</v>
      </c>
      <c r="BJ102">
        <f t="shared" si="211"/>
        <v>8.4099490320144721</v>
      </c>
      <c r="BK102">
        <f t="shared" si="211"/>
        <v>8.9202311173397923</v>
      </c>
      <c r="BL102">
        <f t="shared" si="211"/>
        <v>12.040575171487331</v>
      </c>
      <c r="BM102">
        <f t="shared" si="211"/>
        <v>13.054265628251772</v>
      </c>
      <c r="BN102">
        <f t="shared" si="211"/>
        <v>13.115121203196102</v>
      </c>
      <c r="BO102">
        <f t="shared" si="211"/>
        <v>10.641253413036271</v>
      </c>
      <c r="BP102">
        <f t="shared" si="211"/>
        <v>10.107339103147664</v>
      </c>
      <c r="BQ102">
        <f t="shared" si="211"/>
        <v>10.427609700025554</v>
      </c>
      <c r="BR102">
        <f t="shared" si="211"/>
        <v>11.631118085806529</v>
      </c>
      <c r="BS102">
        <f t="shared" si="211"/>
        <v>12.563908225420116</v>
      </c>
      <c r="BT102">
        <f t="shared" si="211"/>
        <v>13.180708519852169</v>
      </c>
      <c r="BU102">
        <f t="shared" si="211"/>
        <v>12.836362312531129</v>
      </c>
      <c r="BV102">
        <f t="shared" si="211"/>
        <v>12.909850432425971</v>
      </c>
      <c r="BW102">
        <f t="shared" si="211"/>
        <v>13.264953377397076</v>
      </c>
      <c r="BX102">
        <f t="shared" si="211"/>
        <v>13.224647965872045</v>
      </c>
      <c r="BY102" t="e">
        <f t="shared" si="211"/>
        <v>#VALUE!</v>
      </c>
      <c r="BZ102" t="e">
        <f t="shared" ref="BZ102:DH102" si="212">BZ80*44/12</f>
        <v>#VALUE!</v>
      </c>
      <c r="CA102" t="e">
        <f t="shared" si="212"/>
        <v>#VALUE!</v>
      </c>
      <c r="CB102" t="e">
        <f t="shared" si="212"/>
        <v>#VALUE!</v>
      </c>
      <c r="CC102" t="e">
        <f t="shared" si="212"/>
        <v>#VALUE!</v>
      </c>
      <c r="CD102" t="e">
        <f t="shared" si="212"/>
        <v>#VALUE!</v>
      </c>
      <c r="CE102" t="e">
        <f t="shared" si="212"/>
        <v>#VALUE!</v>
      </c>
      <c r="CF102" t="e">
        <f t="shared" si="212"/>
        <v>#VALUE!</v>
      </c>
      <c r="CG102">
        <f t="shared" si="212"/>
        <v>0</v>
      </c>
      <c r="CH102">
        <f t="shared" si="212"/>
        <v>470.53789393487796</v>
      </c>
      <c r="CI102">
        <f t="shared" si="212"/>
        <v>477.61079520509935</v>
      </c>
      <c r="CJ102">
        <f t="shared" si="212"/>
        <v>483.80810483009481</v>
      </c>
      <c r="CK102">
        <f t="shared" si="212"/>
        <v>489.42578316783033</v>
      </c>
      <c r="CL102">
        <f t="shared" si="212"/>
        <v>495.22962632808532</v>
      </c>
      <c r="CM102">
        <f t="shared" si="212"/>
        <v>500.77582601778948</v>
      </c>
      <c r="CN102">
        <f t="shared" si="212"/>
        <v>506.46689425311729</v>
      </c>
      <c r="CO102">
        <f t="shared" si="212"/>
        <v>512.28153366675303</v>
      </c>
      <c r="CP102">
        <f t="shared" si="212"/>
        <v>518.96908342759878</v>
      </c>
      <c r="CQ102">
        <f t="shared" si="212"/>
        <v>525.71608596790736</v>
      </c>
      <c r="CR102">
        <f t="shared" si="212"/>
        <v>531.97750670073845</v>
      </c>
      <c r="CS102">
        <f t="shared" si="212"/>
        <v>540.16795985327497</v>
      </c>
      <c r="CT102">
        <f t="shared" si="212"/>
        <v>547.88178788188907</v>
      </c>
      <c r="CU102">
        <f t="shared" si="212"/>
        <v>554.99256678691779</v>
      </c>
      <c r="CV102">
        <f t="shared" si="212"/>
        <v>561.5930636066214</v>
      </c>
      <c r="CW102">
        <f t="shared" si="212"/>
        <v>565.0732163721774</v>
      </c>
      <c r="CX102">
        <f t="shared" si="212"/>
        <v>567.53967868096879</v>
      </c>
      <c r="CY102">
        <f t="shared" si="212"/>
        <v>569.94528541481611</v>
      </c>
      <c r="CZ102">
        <f t="shared" si="212"/>
        <v>574.82475993882315</v>
      </c>
      <c r="DA102">
        <f t="shared" si="212"/>
        <v>580.23814877271877</v>
      </c>
      <c r="DB102">
        <f t="shared" si="212"/>
        <v>583.74333820049662</v>
      </c>
      <c r="DC102">
        <f t="shared" si="212"/>
        <v>585.93131706520194</v>
      </c>
      <c r="DD102">
        <f t="shared" si="212"/>
        <v>587.11807521201649</v>
      </c>
      <c r="DE102">
        <f t="shared" si="212"/>
        <v>588.64917956615216</v>
      </c>
      <c r="DF102">
        <f t="shared" si="212"/>
        <v>590.10679580039277</v>
      </c>
      <c r="DG102">
        <f t="shared" si="212"/>
        <v>591.20930908966238</v>
      </c>
      <c r="DH102">
        <f t="shared" si="212"/>
        <v>592.35212779045696</v>
      </c>
    </row>
    <row r="103" spans="1:112">
      <c r="A103" s="124">
        <v>3</v>
      </c>
      <c r="B103" s="124">
        <v>1200</v>
      </c>
      <c r="C103" s="124"/>
      <c r="D103" s="124"/>
      <c r="F103" s="125"/>
      <c r="G103" s="125"/>
      <c r="H103" s="125"/>
      <c r="I103" s="125"/>
      <c r="J103" s="125"/>
      <c r="K103" s="125"/>
      <c r="L103" s="125"/>
      <c r="M103" s="125"/>
      <c r="N103">
        <f t="shared" ref="N103:BY103" si="213">N81*44/12</f>
        <v>15.198857015221877</v>
      </c>
      <c r="O103">
        <f t="shared" si="213"/>
        <v>15.198857015221877</v>
      </c>
      <c r="P103">
        <f t="shared" si="213"/>
        <v>15.198857015221877</v>
      </c>
      <c r="Q103">
        <f t="shared" si="213"/>
        <v>15.198857015221877</v>
      </c>
      <c r="R103">
        <f t="shared" si="213"/>
        <v>15.198857015221877</v>
      </c>
      <c r="S103">
        <f t="shared" si="213"/>
        <v>15.198857015221877</v>
      </c>
      <c r="T103">
        <f t="shared" si="213"/>
        <v>15.198857015221877</v>
      </c>
      <c r="U103">
        <f t="shared" si="213"/>
        <v>15.198857015221877</v>
      </c>
      <c r="V103">
        <f t="shared" si="213"/>
        <v>15.198857015221877</v>
      </c>
      <c r="W103">
        <f t="shared" si="213"/>
        <v>15.198857015221877</v>
      </c>
      <c r="X103">
        <f t="shared" si="213"/>
        <v>15.210819330154694</v>
      </c>
      <c r="Y103">
        <f t="shared" si="213"/>
        <v>15.222781645087508</v>
      </c>
      <c r="Z103">
        <f t="shared" si="213"/>
        <v>15.234743960020326</v>
      </c>
      <c r="AA103">
        <f t="shared" si="213"/>
        <v>15.234743960020326</v>
      </c>
      <c r="AB103">
        <f t="shared" si="213"/>
        <v>15.234743960020326</v>
      </c>
      <c r="AC103">
        <f t="shared" si="213"/>
        <v>15.234743960020326</v>
      </c>
      <c r="AD103">
        <f t="shared" si="213"/>
        <v>15.234743960020326</v>
      </c>
      <c r="AE103">
        <f t="shared" si="213"/>
        <v>15.234743960020326</v>
      </c>
      <c r="AF103">
        <f t="shared" si="213"/>
        <v>15.234743960020326</v>
      </c>
      <c r="AG103">
        <f t="shared" si="213"/>
        <v>15.234743960020326</v>
      </c>
      <c r="AH103">
        <f t="shared" si="213"/>
        <v>14.94565152890244</v>
      </c>
      <c r="AI103">
        <f t="shared" si="213"/>
        <v>14.656559097784553</v>
      </c>
      <c r="AJ103">
        <f t="shared" si="213"/>
        <v>14.367466666666667</v>
      </c>
      <c r="AK103">
        <f t="shared" si="213"/>
        <v>14.367466666666667</v>
      </c>
      <c r="AL103">
        <f t="shared" si="213"/>
        <v>14.367466666666667</v>
      </c>
      <c r="AM103">
        <f t="shared" si="213"/>
        <v>14.367466666666667</v>
      </c>
      <c r="AN103">
        <f t="shared" si="213"/>
        <v>14.367466666666667</v>
      </c>
      <c r="AO103" t="e">
        <f t="shared" si="213"/>
        <v>#VALUE!</v>
      </c>
      <c r="AP103" t="e">
        <f t="shared" si="213"/>
        <v>#VALUE!</v>
      </c>
      <c r="AQ103" t="e">
        <f t="shared" si="213"/>
        <v>#VALUE!</v>
      </c>
      <c r="AR103" t="e">
        <f t="shared" si="213"/>
        <v>#VALUE!</v>
      </c>
      <c r="AS103" t="e">
        <f t="shared" si="213"/>
        <v>#VALUE!</v>
      </c>
      <c r="AT103" t="e">
        <f t="shared" si="213"/>
        <v>#VALUE!</v>
      </c>
      <c r="AU103" t="e">
        <f t="shared" si="213"/>
        <v>#VALUE!</v>
      </c>
      <c r="AV103" t="e">
        <f t="shared" si="213"/>
        <v>#VALUE!</v>
      </c>
      <c r="AW103">
        <f t="shared" si="213"/>
        <v>0</v>
      </c>
      <c r="AX103">
        <f t="shared" si="213"/>
        <v>8.6791489282474483</v>
      </c>
      <c r="AY103">
        <f t="shared" si="213"/>
        <v>9.7625299353969606</v>
      </c>
      <c r="AZ103">
        <f t="shared" si="213"/>
        <v>10.477938355559964</v>
      </c>
      <c r="BA103">
        <f t="shared" si="213"/>
        <v>10.384184372975803</v>
      </c>
      <c r="BB103">
        <f t="shared" si="213"/>
        <v>11.206945870700011</v>
      </c>
      <c r="BC103">
        <f t="shared" si="213"/>
        <v>11.183528376440714</v>
      </c>
      <c r="BD103">
        <f t="shared" si="213"/>
        <v>11.128763782624512</v>
      </c>
      <c r="BE103">
        <f t="shared" si="213"/>
        <v>9.4244460430180954</v>
      </c>
      <c r="BF103">
        <f t="shared" si="213"/>
        <v>9.2070431650832099</v>
      </c>
      <c r="BG103">
        <f t="shared" si="213"/>
        <v>9.4791885745073348</v>
      </c>
      <c r="BH103">
        <f t="shared" si="213"/>
        <v>10.64566943183609</v>
      </c>
      <c r="BI103">
        <f t="shared" si="213"/>
        <v>10.555217350192981</v>
      </c>
      <c r="BJ103">
        <f t="shared" si="213"/>
        <v>10.841777963923635</v>
      </c>
      <c r="BK103">
        <f t="shared" si="213"/>
        <v>11.585495539242613</v>
      </c>
      <c r="BL103">
        <f t="shared" si="213"/>
        <v>17.298445002137107</v>
      </c>
      <c r="BM103">
        <f t="shared" si="213"/>
        <v>19.542627001717374</v>
      </c>
      <c r="BN103">
        <f t="shared" si="213"/>
        <v>20.253504715145933</v>
      </c>
      <c r="BO103">
        <f t="shared" si="213"/>
        <v>16.081987677156732</v>
      </c>
      <c r="BP103">
        <f t="shared" si="213"/>
        <v>14.847480314852497</v>
      </c>
      <c r="BQ103">
        <f t="shared" si="213"/>
        <v>14.843955617075443</v>
      </c>
      <c r="BR103">
        <f t="shared" si="213"/>
        <v>11.094979661308338</v>
      </c>
      <c r="BS103">
        <f t="shared" si="213"/>
        <v>11.405380412890667</v>
      </c>
      <c r="BT103">
        <f t="shared" si="213"/>
        <v>11.588228716635852</v>
      </c>
      <c r="BU103">
        <f t="shared" si="213"/>
        <v>10.909653705561853</v>
      </c>
      <c r="BV103">
        <f t="shared" si="213"/>
        <v>10.555087411251277</v>
      </c>
      <c r="BW103">
        <f t="shared" si="213"/>
        <v>10.562383730894831</v>
      </c>
      <c r="BX103">
        <f t="shared" si="213"/>
        <v>10.41978600264842</v>
      </c>
      <c r="BY103" t="e">
        <f t="shared" si="213"/>
        <v>#VALUE!</v>
      </c>
      <c r="BZ103" t="e">
        <f t="shared" ref="BZ103:DH103" si="214">BZ81*44/12</f>
        <v>#VALUE!</v>
      </c>
      <c r="CA103" t="e">
        <f t="shared" si="214"/>
        <v>#VALUE!</v>
      </c>
      <c r="CB103" t="e">
        <f t="shared" si="214"/>
        <v>#VALUE!</v>
      </c>
      <c r="CC103" t="e">
        <f t="shared" si="214"/>
        <v>#VALUE!</v>
      </c>
      <c r="CD103" t="e">
        <f t="shared" si="214"/>
        <v>#VALUE!</v>
      </c>
      <c r="CE103" t="e">
        <f t="shared" si="214"/>
        <v>#VALUE!</v>
      </c>
      <c r="CF103" t="e">
        <f t="shared" si="214"/>
        <v>#VALUE!</v>
      </c>
      <c r="CG103">
        <f t="shared" si="214"/>
        <v>0</v>
      </c>
      <c r="CH103">
        <f t="shared" si="214"/>
        <v>519.08853019254968</v>
      </c>
      <c r="CI103">
        <f t="shared" si="214"/>
        <v>525.60823827952402</v>
      </c>
      <c r="CJ103">
        <f t="shared" si="214"/>
        <v>531.04456535934901</v>
      </c>
      <c r="CK103">
        <f t="shared" si="214"/>
        <v>535.76548401901084</v>
      </c>
      <c r="CL103">
        <f t="shared" si="214"/>
        <v>540.58015666125698</v>
      </c>
      <c r="CM103">
        <f t="shared" si="214"/>
        <v>544.57206780577883</v>
      </c>
      <c r="CN103">
        <f t="shared" si="214"/>
        <v>548.58739644456011</v>
      </c>
      <c r="CO103">
        <f t="shared" si="214"/>
        <v>552.6574896771574</v>
      </c>
      <c r="CP103">
        <f t="shared" si="214"/>
        <v>558.43190064936118</v>
      </c>
      <c r="CQ103">
        <f t="shared" si="214"/>
        <v>564.42371449949985</v>
      </c>
      <c r="CR103">
        <f t="shared" si="214"/>
        <v>570.14338294021445</v>
      </c>
      <c r="CS103">
        <f t="shared" si="214"/>
        <v>574.70853283853296</v>
      </c>
      <c r="CT103">
        <f t="shared" si="214"/>
        <v>579.37609713342749</v>
      </c>
      <c r="CU103">
        <f t="shared" si="214"/>
        <v>583.76906312952417</v>
      </c>
      <c r="CV103">
        <f t="shared" si="214"/>
        <v>587.41831155030195</v>
      </c>
      <c r="CW103">
        <f t="shared" si="214"/>
        <v>585.35461050818515</v>
      </c>
      <c r="CX103">
        <f t="shared" si="214"/>
        <v>581.04672746648805</v>
      </c>
      <c r="CY103">
        <f t="shared" si="214"/>
        <v>576.02796671136241</v>
      </c>
      <c r="CZ103">
        <f t="shared" si="214"/>
        <v>575.18072299422602</v>
      </c>
      <c r="DA103">
        <f t="shared" si="214"/>
        <v>575.56798663939378</v>
      </c>
      <c r="DB103">
        <f t="shared" si="214"/>
        <v>579.41865850698798</v>
      </c>
      <c r="DC103">
        <f t="shared" si="214"/>
        <v>582.66983719188181</v>
      </c>
      <c r="DD103">
        <f t="shared" si="214"/>
        <v>585.44907514191266</v>
      </c>
      <c r="DE103">
        <f t="shared" si="214"/>
        <v>588.90688810301742</v>
      </c>
      <c r="DF103">
        <f t="shared" si="214"/>
        <v>592.71926735843283</v>
      </c>
      <c r="DG103">
        <f t="shared" si="214"/>
        <v>596.52435029420462</v>
      </c>
      <c r="DH103">
        <f t="shared" si="214"/>
        <v>600.47203095822294</v>
      </c>
    </row>
    <row r="104" spans="1:112">
      <c r="A104" s="124">
        <v>3</v>
      </c>
      <c r="B104" s="124">
        <v>1800</v>
      </c>
      <c r="C104" s="124"/>
      <c r="D104" s="124"/>
      <c r="F104" s="125"/>
      <c r="G104" s="125"/>
      <c r="H104" s="125"/>
      <c r="I104" s="125"/>
      <c r="J104" s="125"/>
      <c r="K104" s="125"/>
      <c r="L104" s="125"/>
      <c r="M104" s="125"/>
      <c r="N104">
        <f t="shared" ref="N104:BY104" si="215">N82*44/12</f>
        <v>9.0922806043528794</v>
      </c>
      <c r="O104">
        <f t="shared" si="215"/>
        <v>9.0922806043528794</v>
      </c>
      <c r="P104">
        <f t="shared" si="215"/>
        <v>9.0922806043528794</v>
      </c>
      <c r="Q104">
        <f t="shared" si="215"/>
        <v>9.0922806043528794</v>
      </c>
      <c r="R104">
        <f t="shared" si="215"/>
        <v>9.0922806043528794</v>
      </c>
      <c r="S104">
        <f t="shared" si="215"/>
        <v>9.0922806043528794</v>
      </c>
      <c r="T104">
        <f t="shared" si="215"/>
        <v>9.0922806043528794</v>
      </c>
      <c r="U104">
        <f t="shared" si="215"/>
        <v>9.0922806043528794</v>
      </c>
      <c r="V104">
        <f t="shared" si="215"/>
        <v>9.0922806043528794</v>
      </c>
      <c r="W104">
        <f t="shared" si="215"/>
        <v>9.0922806043528794</v>
      </c>
      <c r="X104">
        <f t="shared" si="215"/>
        <v>9.116182045927923</v>
      </c>
      <c r="Y104">
        <f t="shared" si="215"/>
        <v>9.1400834875029684</v>
      </c>
      <c r="Z104">
        <f t="shared" si="215"/>
        <v>9.1639849290780138</v>
      </c>
      <c r="AA104">
        <f t="shared" si="215"/>
        <v>9.1639849290780138</v>
      </c>
      <c r="AB104">
        <f t="shared" si="215"/>
        <v>9.1639849290780138</v>
      </c>
      <c r="AC104">
        <f t="shared" si="215"/>
        <v>9.1639849290780138</v>
      </c>
      <c r="AD104">
        <f t="shared" si="215"/>
        <v>9.1639849290780138</v>
      </c>
      <c r="AE104">
        <f t="shared" si="215"/>
        <v>9.1639849290780138</v>
      </c>
      <c r="AF104">
        <f t="shared" si="215"/>
        <v>9.1639849290780138</v>
      </c>
      <c r="AG104">
        <f t="shared" si="215"/>
        <v>9.1639849290780138</v>
      </c>
      <c r="AH104">
        <f t="shared" si="215"/>
        <v>9.6320121749408987</v>
      </c>
      <c r="AI104">
        <f t="shared" si="215"/>
        <v>10.100039420803784</v>
      </c>
      <c r="AJ104">
        <f t="shared" si="215"/>
        <v>10.568066666666667</v>
      </c>
      <c r="AK104">
        <f t="shared" si="215"/>
        <v>10.568066666666667</v>
      </c>
      <c r="AL104">
        <f t="shared" si="215"/>
        <v>10.568066666666667</v>
      </c>
      <c r="AM104">
        <f t="shared" si="215"/>
        <v>10.568066666666667</v>
      </c>
      <c r="AN104">
        <f t="shared" si="215"/>
        <v>10.568066666666667</v>
      </c>
      <c r="AO104" t="e">
        <f t="shared" si="215"/>
        <v>#VALUE!</v>
      </c>
      <c r="AP104" t="e">
        <f t="shared" si="215"/>
        <v>#VALUE!</v>
      </c>
      <c r="AQ104" t="e">
        <f t="shared" si="215"/>
        <v>#VALUE!</v>
      </c>
      <c r="AR104" t="e">
        <f t="shared" si="215"/>
        <v>#VALUE!</v>
      </c>
      <c r="AS104" t="e">
        <f t="shared" si="215"/>
        <v>#VALUE!</v>
      </c>
      <c r="AT104" t="e">
        <f t="shared" si="215"/>
        <v>#VALUE!</v>
      </c>
      <c r="AU104" t="e">
        <f t="shared" si="215"/>
        <v>#VALUE!</v>
      </c>
      <c r="AV104" t="e">
        <f t="shared" si="215"/>
        <v>#VALUE!</v>
      </c>
      <c r="AW104">
        <f t="shared" si="215"/>
        <v>0</v>
      </c>
      <c r="AX104">
        <f t="shared" si="215"/>
        <v>5.6358717307380379</v>
      </c>
      <c r="AY104">
        <f t="shared" si="215"/>
        <v>6.4526070235581763</v>
      </c>
      <c r="AZ104">
        <f t="shared" si="215"/>
        <v>6.9914394540078497</v>
      </c>
      <c r="BA104">
        <f t="shared" si="215"/>
        <v>6.9589667149652641</v>
      </c>
      <c r="BB104">
        <f t="shared" si="215"/>
        <v>7.7201961608494996</v>
      </c>
      <c r="BC104">
        <f t="shared" si="215"/>
        <v>7.7461301477480804</v>
      </c>
      <c r="BD104">
        <f t="shared" si="215"/>
        <v>7.7322931973845357</v>
      </c>
      <c r="BE104">
        <f t="shared" si="215"/>
        <v>6.2728358137099169</v>
      </c>
      <c r="BF104">
        <f t="shared" si="215"/>
        <v>6.068706560928752</v>
      </c>
      <c r="BG104">
        <f t="shared" si="215"/>
        <v>6.1819366198548851</v>
      </c>
      <c r="BH104">
        <f t="shared" si="215"/>
        <v>5.9712409672126894</v>
      </c>
      <c r="BI104">
        <f t="shared" si="215"/>
        <v>5.8345723814422774</v>
      </c>
      <c r="BJ104">
        <f t="shared" si="215"/>
        <v>6.001906310212223</v>
      </c>
      <c r="BK104">
        <f t="shared" si="215"/>
        <v>6.4518579110533514</v>
      </c>
      <c r="BL104">
        <f t="shared" si="215"/>
        <v>10.367063587791501</v>
      </c>
      <c r="BM104">
        <f t="shared" si="215"/>
        <v>12.026760907110317</v>
      </c>
      <c r="BN104">
        <f t="shared" si="215"/>
        <v>12.701866160325173</v>
      </c>
      <c r="BO104">
        <f t="shared" si="215"/>
        <v>9.9552097976590197</v>
      </c>
      <c r="BP104">
        <f t="shared" si="215"/>
        <v>9.0286148471537633</v>
      </c>
      <c r="BQ104">
        <f t="shared" si="215"/>
        <v>8.8412706052169785</v>
      </c>
      <c r="BR104">
        <f t="shared" si="215"/>
        <v>7.3919337750398144</v>
      </c>
      <c r="BS104">
        <f t="shared" si="215"/>
        <v>7.4867355137220857</v>
      </c>
      <c r="BT104">
        <f t="shared" si="215"/>
        <v>7.5301670219079178</v>
      </c>
      <c r="BU104">
        <f t="shared" si="215"/>
        <v>7.0103955586827871</v>
      </c>
      <c r="BV104">
        <f t="shared" si="215"/>
        <v>6.6920781273395065</v>
      </c>
      <c r="BW104">
        <f t="shared" si="215"/>
        <v>6.63287022852706</v>
      </c>
      <c r="BX104">
        <f t="shared" si="215"/>
        <v>6.517732861047107</v>
      </c>
      <c r="BY104" t="e">
        <f t="shared" si="215"/>
        <v>#VALUE!</v>
      </c>
      <c r="BZ104" t="e">
        <f t="shared" ref="BZ104:DH104" si="216">BZ82*44/12</f>
        <v>#VALUE!</v>
      </c>
      <c r="CA104" t="e">
        <f t="shared" si="216"/>
        <v>#VALUE!</v>
      </c>
      <c r="CB104" t="e">
        <f t="shared" si="216"/>
        <v>#VALUE!</v>
      </c>
      <c r="CC104" t="e">
        <f t="shared" si="216"/>
        <v>#VALUE!</v>
      </c>
      <c r="CD104" t="e">
        <f t="shared" si="216"/>
        <v>#VALUE!</v>
      </c>
      <c r="CE104" t="e">
        <f t="shared" si="216"/>
        <v>#VALUE!</v>
      </c>
      <c r="CF104" t="e">
        <f t="shared" si="216"/>
        <v>#VALUE!</v>
      </c>
      <c r="CG104">
        <f t="shared" si="216"/>
        <v>0</v>
      </c>
      <c r="CH104">
        <f t="shared" si="216"/>
        <v>427.16070551461775</v>
      </c>
      <c r="CI104">
        <f t="shared" si="216"/>
        <v>430.61711438823249</v>
      </c>
      <c r="CJ104">
        <f t="shared" si="216"/>
        <v>433.25678796902724</v>
      </c>
      <c r="CK104">
        <f t="shared" si="216"/>
        <v>435.35762911937235</v>
      </c>
      <c r="CL104">
        <f t="shared" si="216"/>
        <v>437.49094300875998</v>
      </c>
      <c r="CM104">
        <f t="shared" si="216"/>
        <v>438.86302745226334</v>
      </c>
      <c r="CN104">
        <f t="shared" si="216"/>
        <v>440.20917790886818</v>
      </c>
      <c r="CO104">
        <f t="shared" si="216"/>
        <v>441.56916531583653</v>
      </c>
      <c r="CP104">
        <f t="shared" si="216"/>
        <v>444.38861010647952</v>
      </c>
      <c r="CQ104">
        <f t="shared" si="216"/>
        <v>447.41218414990368</v>
      </c>
      <c r="CR104">
        <f t="shared" si="216"/>
        <v>450.32252813440169</v>
      </c>
      <c r="CS104">
        <f t="shared" si="216"/>
        <v>453.46746921311689</v>
      </c>
      <c r="CT104">
        <f t="shared" si="216"/>
        <v>456.77298031917758</v>
      </c>
      <c r="CU104">
        <f t="shared" si="216"/>
        <v>459.93505893804337</v>
      </c>
      <c r="CV104">
        <f t="shared" si="216"/>
        <v>462.64718595606809</v>
      </c>
      <c r="CW104">
        <f t="shared" si="216"/>
        <v>461.44410729735461</v>
      </c>
      <c r="CX104">
        <f t="shared" si="216"/>
        <v>458.58133131932237</v>
      </c>
      <c r="CY104">
        <f t="shared" si="216"/>
        <v>455.04345008807519</v>
      </c>
      <c r="CZ104">
        <f t="shared" si="216"/>
        <v>454.25222521949422</v>
      </c>
      <c r="DA104">
        <f t="shared" si="216"/>
        <v>454.38759530141846</v>
      </c>
      <c r="DB104">
        <f t="shared" si="216"/>
        <v>456.62767370131951</v>
      </c>
      <c r="DC104">
        <f t="shared" si="216"/>
        <v>459.24097760840118</v>
      </c>
      <c r="DD104">
        <f t="shared" si="216"/>
        <v>462.27887725315992</v>
      </c>
      <c r="DE104">
        <f t="shared" si="216"/>
        <v>465.8365483611438</v>
      </c>
      <c r="DF104">
        <f t="shared" si="216"/>
        <v>469.71253690047098</v>
      </c>
      <c r="DG104">
        <f t="shared" si="216"/>
        <v>473.64773333861058</v>
      </c>
      <c r="DH104">
        <f t="shared" si="216"/>
        <v>477.69806714423015</v>
      </c>
    </row>
    <row r="105" spans="1:112">
      <c r="A105" s="124">
        <v>4</v>
      </c>
      <c r="B105" s="124">
        <v>600</v>
      </c>
      <c r="C105" s="126"/>
      <c r="D105" s="124"/>
      <c r="F105" s="125"/>
      <c r="G105" s="125"/>
      <c r="H105" s="125"/>
      <c r="I105" s="125"/>
      <c r="J105" s="125"/>
      <c r="K105" s="125"/>
      <c r="L105" s="125"/>
      <c r="M105" s="125"/>
      <c r="N105">
        <f t="shared" ref="N105:BY105" si="217">N83*44/12</f>
        <v>11.890489386614291</v>
      </c>
      <c r="O105">
        <f t="shared" si="217"/>
        <v>11.890489386614291</v>
      </c>
      <c r="P105">
        <f t="shared" si="217"/>
        <v>11.890489386614291</v>
      </c>
      <c r="Q105">
        <f t="shared" si="217"/>
        <v>11.890489386614291</v>
      </c>
      <c r="R105">
        <f t="shared" si="217"/>
        <v>11.890489386614291</v>
      </c>
      <c r="S105">
        <f t="shared" si="217"/>
        <v>11.890489386614291</v>
      </c>
      <c r="T105">
        <f t="shared" si="217"/>
        <v>11.890489386614291</v>
      </c>
      <c r="U105">
        <f t="shared" si="217"/>
        <v>11.890489386614291</v>
      </c>
      <c r="V105">
        <f t="shared" si="217"/>
        <v>11.890489386614291</v>
      </c>
      <c r="W105">
        <f t="shared" si="217"/>
        <v>11.890489386614291</v>
      </c>
      <c r="X105">
        <f t="shared" si="217"/>
        <v>12.132264093780307</v>
      </c>
      <c r="Y105">
        <f t="shared" si="217"/>
        <v>12.366134240449862</v>
      </c>
      <c r="Z105">
        <f t="shared" si="217"/>
        <v>12.600004387119418</v>
      </c>
      <c r="AA105">
        <f t="shared" si="217"/>
        <v>12.600004387119418</v>
      </c>
      <c r="AB105">
        <f t="shared" si="217"/>
        <v>12.600004387119418</v>
      </c>
      <c r="AC105">
        <f t="shared" si="217"/>
        <v>12.600004387119418</v>
      </c>
      <c r="AD105">
        <f t="shared" si="217"/>
        <v>12.600004387119418</v>
      </c>
      <c r="AE105">
        <f t="shared" si="217"/>
        <v>12.600004387119418</v>
      </c>
      <c r="AF105">
        <f t="shared" si="217"/>
        <v>12.600004387119418</v>
      </c>
      <c r="AG105">
        <f t="shared" si="217"/>
        <v>12.600004387119418</v>
      </c>
      <c r="AH105">
        <f>AH83*44/12</f>
        <v>11.550468083409534</v>
      </c>
      <c r="AI105">
        <f t="shared" si="217"/>
        <v>10.482507161704767</v>
      </c>
      <c r="AJ105">
        <f t="shared" si="217"/>
        <v>9.41454624</v>
      </c>
      <c r="AK105">
        <f t="shared" si="217"/>
        <v>9.41454624</v>
      </c>
      <c r="AL105">
        <f t="shared" si="217"/>
        <v>9.41454624</v>
      </c>
      <c r="AM105">
        <f t="shared" si="217"/>
        <v>9.41454624</v>
      </c>
      <c r="AN105">
        <f t="shared" si="217"/>
        <v>9.41454624</v>
      </c>
      <c r="AO105" t="e">
        <f t="shared" si="217"/>
        <v>#VALUE!</v>
      </c>
      <c r="AP105" t="e">
        <f t="shared" si="217"/>
        <v>#VALUE!</v>
      </c>
      <c r="AQ105" t="e">
        <f t="shared" si="217"/>
        <v>#VALUE!</v>
      </c>
      <c r="AR105" t="e">
        <f t="shared" si="217"/>
        <v>#VALUE!</v>
      </c>
      <c r="AS105" t="e">
        <f t="shared" si="217"/>
        <v>#VALUE!</v>
      </c>
      <c r="AT105" t="e">
        <f t="shared" si="217"/>
        <v>#VALUE!</v>
      </c>
      <c r="AU105" t="e">
        <f t="shared" si="217"/>
        <v>#VALUE!</v>
      </c>
      <c r="AV105" t="e">
        <f t="shared" si="217"/>
        <v>#VALUE!</v>
      </c>
      <c r="AW105">
        <f t="shared" si="217"/>
        <v>0</v>
      </c>
      <c r="AX105">
        <f t="shared" si="217"/>
        <v>9.4131937406929769</v>
      </c>
      <c r="AY105">
        <f t="shared" si="217"/>
        <v>9.6966324476186614</v>
      </c>
      <c r="AZ105">
        <f t="shared" si="217"/>
        <v>9.2931851054386492</v>
      </c>
      <c r="BA105">
        <f t="shared" si="217"/>
        <v>9.2553148446745812</v>
      </c>
      <c r="BB105">
        <f t="shared" si="217"/>
        <v>9.9397431776540053</v>
      </c>
      <c r="BC105">
        <f t="shared" si="217"/>
        <v>10.609862561228519</v>
      </c>
      <c r="BD105">
        <f t="shared" si="217"/>
        <v>11.019014500589208</v>
      </c>
      <c r="BE105">
        <f t="shared" si="217"/>
        <v>10.242869441017168</v>
      </c>
      <c r="BF105">
        <f t="shared" si="217"/>
        <v>9.7470783102769012</v>
      </c>
      <c r="BG105">
        <f t="shared" si="217"/>
        <v>9.0709612618553148</v>
      </c>
      <c r="BH105">
        <f t="shared" si="217"/>
        <v>5.9262955203574235</v>
      </c>
      <c r="BI105">
        <f t="shared" si="217"/>
        <v>5.6754414858920343</v>
      </c>
      <c r="BJ105">
        <f t="shared" si="217"/>
        <v>6.7730078272804732</v>
      </c>
      <c r="BK105">
        <f t="shared" si="217"/>
        <v>7.0643826451897054</v>
      </c>
      <c r="BL105">
        <f t="shared" si="217"/>
        <v>6.757796111027166</v>
      </c>
      <c r="BM105">
        <f t="shared" si="217"/>
        <v>5.6220646668187735</v>
      </c>
      <c r="BN105">
        <f t="shared" si="217"/>
        <v>5.4298546154474145</v>
      </c>
      <c r="BO105">
        <f t="shared" si="217"/>
        <v>5.7369766150625914</v>
      </c>
      <c r="BP105">
        <f t="shared" si="217"/>
        <v>5.9008213253701447</v>
      </c>
      <c r="BQ105">
        <f t="shared" si="217"/>
        <v>6.0250026024880201</v>
      </c>
      <c r="BR105">
        <f t="shared" si="217"/>
        <v>8.9755197189878668</v>
      </c>
      <c r="BS105">
        <f t="shared" si="217"/>
        <v>9.5436104082549829</v>
      </c>
      <c r="BT105">
        <f t="shared" si="217"/>
        <v>10.130823808596466</v>
      </c>
      <c r="BU105">
        <f t="shared" si="217"/>
        <v>10.462081676111801</v>
      </c>
      <c r="BV105">
        <f t="shared" si="217"/>
        <v>11.117301262062517</v>
      </c>
      <c r="BW105">
        <f t="shared" si="217"/>
        <v>11.69193596175341</v>
      </c>
      <c r="BX105">
        <f t="shared" si="217"/>
        <v>11.797243830899625</v>
      </c>
      <c r="BY105" t="e">
        <f t="shared" si="217"/>
        <v>#VALUE!</v>
      </c>
      <c r="BZ105" t="e">
        <f t="shared" ref="BZ105:DH105" si="218">BZ83*44/12</f>
        <v>#VALUE!</v>
      </c>
      <c r="CA105" t="e">
        <f t="shared" si="218"/>
        <v>#VALUE!</v>
      </c>
      <c r="CB105" t="e">
        <f t="shared" si="218"/>
        <v>#VALUE!</v>
      </c>
      <c r="CC105" t="e">
        <f t="shared" si="218"/>
        <v>#VALUE!</v>
      </c>
      <c r="CD105" t="e">
        <f t="shared" si="218"/>
        <v>#VALUE!</v>
      </c>
      <c r="CE105" t="e">
        <f t="shared" si="218"/>
        <v>#VALUE!</v>
      </c>
      <c r="CF105" t="e">
        <f t="shared" si="218"/>
        <v>#VALUE!</v>
      </c>
      <c r="CG105">
        <f t="shared" si="218"/>
        <v>0</v>
      </c>
      <c r="CH105">
        <f t="shared" si="218"/>
        <v>337.71505235301004</v>
      </c>
      <c r="CI105">
        <f t="shared" si="218"/>
        <v>340.19234799893144</v>
      </c>
      <c r="CJ105">
        <f t="shared" si="218"/>
        <v>342.386204937927</v>
      </c>
      <c r="CK105">
        <f t="shared" si="218"/>
        <v>344.98350921910264</v>
      </c>
      <c r="CL105">
        <f t="shared" si="218"/>
        <v>347.61868376104235</v>
      </c>
      <c r="CM105">
        <f t="shared" si="218"/>
        <v>349.56942997000266</v>
      </c>
      <c r="CN105">
        <f t="shared" si="218"/>
        <v>350.85005679538841</v>
      </c>
      <c r="CO105">
        <f t="shared" si="218"/>
        <v>351.72153168141358</v>
      </c>
      <c r="CP105">
        <f t="shared" si="218"/>
        <v>353.36915162701058</v>
      </c>
      <c r="CQ105">
        <f t="shared" si="218"/>
        <v>355.51256270334801</v>
      </c>
      <c r="CR105">
        <f t="shared" si="218"/>
        <v>358.89513025570085</v>
      </c>
      <c r="CS105">
        <f t="shared" si="218"/>
        <v>365.10109882912383</v>
      </c>
      <c r="CT105">
        <f t="shared" si="218"/>
        <v>371.79179158368157</v>
      </c>
      <c r="CU105">
        <f t="shared" si="218"/>
        <v>377.61878814352053</v>
      </c>
      <c r="CV105">
        <f t="shared" si="218"/>
        <v>383.15440988545032</v>
      </c>
      <c r="CW105">
        <f t="shared" si="218"/>
        <v>388.99661816154247</v>
      </c>
      <c r="CX105">
        <f t="shared" si="218"/>
        <v>395.97455788184311</v>
      </c>
      <c r="CY105">
        <f t="shared" si="218"/>
        <v>403.14470765351513</v>
      </c>
      <c r="CZ105">
        <f t="shared" si="218"/>
        <v>410.00773542557198</v>
      </c>
      <c r="DA105">
        <f t="shared" si="218"/>
        <v>416.70691848732122</v>
      </c>
      <c r="DB105">
        <f t="shared" si="218"/>
        <v>420.45364161304155</v>
      </c>
      <c r="DC105">
        <f t="shared" si="218"/>
        <v>421.39253836649124</v>
      </c>
      <c r="DD105">
        <f t="shared" si="218"/>
        <v>420.67626079789488</v>
      </c>
      <c r="DE105">
        <f t="shared" si="218"/>
        <v>419.6287253617831</v>
      </c>
      <c r="DF105">
        <f t="shared" si="218"/>
        <v>417.92597033972061</v>
      </c>
      <c r="DG105">
        <f t="shared" si="218"/>
        <v>415.64858061796713</v>
      </c>
      <c r="DH105">
        <f t="shared" si="218"/>
        <v>413.2658830270675</v>
      </c>
    </row>
    <row r="106" spans="1:112">
      <c r="A106" s="124">
        <v>4</v>
      </c>
      <c r="B106" s="124">
        <v>1200</v>
      </c>
      <c r="C106" s="126"/>
      <c r="D106" s="124"/>
      <c r="F106" s="125"/>
      <c r="G106" s="125"/>
      <c r="H106" s="125"/>
      <c r="I106" s="125"/>
      <c r="J106" s="125"/>
      <c r="K106" s="125"/>
      <c r="L106" s="125"/>
      <c r="M106" s="125"/>
      <c r="N106">
        <f t="shared" ref="N106:BY106" si="219">N84*44/12</f>
        <v>9.1419419955756762</v>
      </c>
      <c r="O106">
        <f t="shared" si="219"/>
        <v>9.1419419955756762</v>
      </c>
      <c r="P106">
        <f t="shared" si="219"/>
        <v>9.1419419955756762</v>
      </c>
      <c r="Q106">
        <f t="shared" si="219"/>
        <v>9.1419419955756762</v>
      </c>
      <c r="R106">
        <f t="shared" si="219"/>
        <v>9.1419419955756762</v>
      </c>
      <c r="S106">
        <f t="shared" si="219"/>
        <v>9.1419419955756762</v>
      </c>
      <c r="T106">
        <f t="shared" si="219"/>
        <v>9.1419419955756762</v>
      </c>
      <c r="U106">
        <f t="shared" si="219"/>
        <v>9.1419419955756762</v>
      </c>
      <c r="V106">
        <f t="shared" si="219"/>
        <v>9.1419419955756762</v>
      </c>
      <c r="W106">
        <f t="shared" si="219"/>
        <v>9.1419419955756762</v>
      </c>
      <c r="X106">
        <f t="shared" si="219"/>
        <v>9.1492358933690383</v>
      </c>
      <c r="Y106">
        <f t="shared" si="219"/>
        <v>9.1635292355846953</v>
      </c>
      <c r="Z106">
        <f t="shared" si="219"/>
        <v>9.1778225778003542</v>
      </c>
      <c r="AA106">
        <f t="shared" si="219"/>
        <v>9.1778225778003542</v>
      </c>
      <c r="AB106">
        <f t="shared" si="219"/>
        <v>9.1778225778003542</v>
      </c>
      <c r="AC106">
        <f t="shared" si="219"/>
        <v>9.1778225778003542</v>
      </c>
      <c r="AD106">
        <f t="shared" si="219"/>
        <v>9.1778225778003542</v>
      </c>
      <c r="AE106">
        <f t="shared" si="219"/>
        <v>9.1778225778003542</v>
      </c>
      <c r="AF106">
        <f t="shared" si="219"/>
        <v>9.1778225778003542</v>
      </c>
      <c r="AG106">
        <f t="shared" si="219"/>
        <v>9.1778225778003542</v>
      </c>
      <c r="AH106">
        <f t="shared" si="219"/>
        <v>9.6723245108165532</v>
      </c>
      <c r="AI106">
        <f t="shared" si="219"/>
        <v>9.9784144217714381</v>
      </c>
      <c r="AJ106">
        <f t="shared" si="219"/>
        <v>10.284504332726325</v>
      </c>
      <c r="AK106">
        <f t="shared" si="219"/>
        <v>10.284504332726325</v>
      </c>
      <c r="AL106">
        <f t="shared" si="219"/>
        <v>10.284504332726325</v>
      </c>
      <c r="AM106">
        <f t="shared" si="219"/>
        <v>10.284504332726325</v>
      </c>
      <c r="AN106">
        <f t="shared" si="219"/>
        <v>10.284504332726325</v>
      </c>
      <c r="AO106" t="e">
        <f t="shared" si="219"/>
        <v>#VALUE!</v>
      </c>
      <c r="AP106" t="e">
        <f t="shared" si="219"/>
        <v>#VALUE!</v>
      </c>
      <c r="AQ106" t="e">
        <f t="shared" si="219"/>
        <v>#VALUE!</v>
      </c>
      <c r="AR106" t="e">
        <f t="shared" si="219"/>
        <v>#VALUE!</v>
      </c>
      <c r="AS106" t="e">
        <f t="shared" si="219"/>
        <v>#VALUE!</v>
      </c>
      <c r="AT106" t="e">
        <f t="shared" si="219"/>
        <v>#VALUE!</v>
      </c>
      <c r="AU106" t="e">
        <f t="shared" si="219"/>
        <v>#VALUE!</v>
      </c>
      <c r="AV106" t="e">
        <f t="shared" si="219"/>
        <v>#VALUE!</v>
      </c>
      <c r="AW106">
        <f t="shared" si="219"/>
        <v>0</v>
      </c>
      <c r="AX106">
        <f t="shared" si="219"/>
        <v>5.3881419904343666</v>
      </c>
      <c r="AY106">
        <f t="shared" si="219"/>
        <v>5.3352351681645267</v>
      </c>
      <c r="AZ106">
        <f t="shared" si="219"/>
        <v>5.17718863405661</v>
      </c>
      <c r="BA106">
        <f t="shared" si="219"/>
        <v>5.2118906820395088</v>
      </c>
      <c r="BB106">
        <f t="shared" si="219"/>
        <v>6.6400687179143381</v>
      </c>
      <c r="BC106">
        <f t="shared" si="219"/>
        <v>7.6041015741685269</v>
      </c>
      <c r="BD106">
        <f t="shared" si="219"/>
        <v>7.857503006584774</v>
      </c>
      <c r="BE106">
        <f t="shared" si="219"/>
        <v>6.5064854718334288</v>
      </c>
      <c r="BF106">
        <f t="shared" si="219"/>
        <v>5.7711218316020974</v>
      </c>
      <c r="BG106">
        <f t="shared" si="219"/>
        <v>5.371862541197383</v>
      </c>
      <c r="BH106">
        <f t="shared" si="219"/>
        <v>5.8926336742110221</v>
      </c>
      <c r="BI106">
        <f t="shared" si="219"/>
        <v>5.5349708797136019</v>
      </c>
      <c r="BJ106">
        <f t="shared" si="219"/>
        <v>6.1900007392567993</v>
      </c>
      <c r="BK106">
        <f t="shared" si="219"/>
        <v>6.4773079529961892</v>
      </c>
      <c r="BL106">
        <f t="shared" si="219"/>
        <v>6.1020166960442372</v>
      </c>
      <c r="BM106">
        <f t="shared" si="219"/>
        <v>5.2982594786721755</v>
      </c>
      <c r="BN106">
        <f t="shared" si="219"/>
        <v>5.0960706467540584</v>
      </c>
      <c r="BO106">
        <f t="shared" si="219"/>
        <v>5.4941434953067088</v>
      </c>
      <c r="BP106">
        <f t="shared" si="219"/>
        <v>5.5402244335944779</v>
      </c>
      <c r="BQ106">
        <f t="shared" si="219"/>
        <v>5.5807202019254047</v>
      </c>
      <c r="BR106">
        <f t="shared" si="219"/>
        <v>5.344900831418947</v>
      </c>
      <c r="BS106">
        <f t="shared" si="219"/>
        <v>5.7296763454041972</v>
      </c>
      <c r="BT106">
        <f t="shared" si="219"/>
        <v>6.1446341453044271</v>
      </c>
      <c r="BU106">
        <f t="shared" si="219"/>
        <v>6.4131323713554798</v>
      </c>
      <c r="BV106">
        <f t="shared" si="219"/>
        <v>6.781541356400953</v>
      </c>
      <c r="BW106">
        <f t="shared" si="219"/>
        <v>7.0136290635903507</v>
      </c>
      <c r="BX106">
        <f t="shared" si="219"/>
        <v>7.0323551675713931</v>
      </c>
      <c r="BY106" t="e">
        <f t="shared" si="219"/>
        <v>#VALUE!</v>
      </c>
      <c r="BZ106" t="e">
        <f t="shared" ref="BZ106:DH106" si="220">BZ84*44/12</f>
        <v>#VALUE!</v>
      </c>
      <c r="CA106" t="e">
        <f t="shared" si="220"/>
        <v>#VALUE!</v>
      </c>
      <c r="CB106" t="e">
        <f t="shared" si="220"/>
        <v>#VALUE!</v>
      </c>
      <c r="CC106" t="e">
        <f t="shared" si="220"/>
        <v>#VALUE!</v>
      </c>
      <c r="CD106" t="e">
        <f t="shared" si="220"/>
        <v>#VALUE!</v>
      </c>
      <c r="CE106" t="e">
        <f t="shared" si="220"/>
        <v>#VALUE!</v>
      </c>
      <c r="CF106" t="e">
        <f t="shared" si="220"/>
        <v>#VALUE!</v>
      </c>
      <c r="CG106">
        <f t="shared" si="220"/>
        <v>0</v>
      </c>
      <c r="CH106">
        <f t="shared" si="220"/>
        <v>367.40322452902427</v>
      </c>
      <c r="CI106">
        <f t="shared" si="220"/>
        <v>371.15702453416543</v>
      </c>
      <c r="CJ106">
        <f t="shared" si="220"/>
        <v>374.96373136157666</v>
      </c>
      <c r="CK106">
        <f t="shared" si="220"/>
        <v>378.92848472309578</v>
      </c>
      <c r="CL106">
        <f t="shared" si="220"/>
        <v>382.8585360366319</v>
      </c>
      <c r="CM106">
        <f t="shared" si="220"/>
        <v>385.36040931429329</v>
      </c>
      <c r="CN106">
        <f t="shared" si="220"/>
        <v>386.8982497357004</v>
      </c>
      <c r="CO106">
        <f t="shared" si="220"/>
        <v>388.18268872469133</v>
      </c>
      <c r="CP106">
        <f t="shared" si="220"/>
        <v>390.81814524843361</v>
      </c>
      <c r="CQ106">
        <f t="shared" si="220"/>
        <v>394.18896541240719</v>
      </c>
      <c r="CR106">
        <f t="shared" si="220"/>
        <v>397.63215121747311</v>
      </c>
      <c r="CS106">
        <f t="shared" si="220"/>
        <v>400.88875343663113</v>
      </c>
      <c r="CT106">
        <f t="shared" si="220"/>
        <v>404.5173117925022</v>
      </c>
      <c r="CU106">
        <f t="shared" si="220"/>
        <v>407.50513363104574</v>
      </c>
      <c r="CV106">
        <f t="shared" si="220"/>
        <v>410.20564825584989</v>
      </c>
      <c r="CW106">
        <f t="shared" si="220"/>
        <v>413.28145413760603</v>
      </c>
      <c r="CX106">
        <f t="shared" si="220"/>
        <v>417.16101723673427</v>
      </c>
      <c r="CY106">
        <f t="shared" si="220"/>
        <v>421.24276916778052</v>
      </c>
      <c r="CZ106">
        <f t="shared" si="220"/>
        <v>424.92644825027406</v>
      </c>
      <c r="DA106">
        <f t="shared" si="220"/>
        <v>428.5640463944801</v>
      </c>
      <c r="DB106">
        <f t="shared" si="220"/>
        <v>436.38384335241182</v>
      </c>
      <c r="DC106">
        <f t="shared" si="220"/>
        <v>440.37913903459213</v>
      </c>
      <c r="DD106">
        <f t="shared" si="220"/>
        <v>444.20108794811131</v>
      </c>
      <c r="DE106">
        <f t="shared" si="220"/>
        <v>447.75453863557937</v>
      </c>
      <c r="DF106">
        <f t="shared" si="220"/>
        <v>450.93958033800192</v>
      </c>
      <c r="DG106">
        <f t="shared" si="220"/>
        <v>453.89253433323529</v>
      </c>
      <c r="DH106">
        <f t="shared" si="220"/>
        <v>456.82676222448737</v>
      </c>
    </row>
    <row r="107" spans="1:112">
      <c r="A107" s="124">
        <v>4</v>
      </c>
      <c r="B107" s="124">
        <v>1800</v>
      </c>
      <c r="C107" s="124"/>
      <c r="D107" s="124"/>
      <c r="F107" s="125"/>
      <c r="G107" s="125"/>
      <c r="H107" s="125"/>
      <c r="I107" s="125"/>
      <c r="J107" s="125"/>
      <c r="K107" s="125"/>
      <c r="L107" s="125"/>
      <c r="M107" s="125"/>
      <c r="N107">
        <f t="shared" ref="N107:BY107" si="221">N85*44/12</f>
        <v>6.6277023107256561</v>
      </c>
      <c r="O107">
        <f t="shared" si="221"/>
        <v>6.6277023107256561</v>
      </c>
      <c r="P107">
        <f t="shared" si="221"/>
        <v>6.6277023107256561</v>
      </c>
      <c r="Q107">
        <f t="shared" si="221"/>
        <v>6.6277023107256561</v>
      </c>
      <c r="R107">
        <f t="shared" si="221"/>
        <v>6.6277023107256561</v>
      </c>
      <c r="S107">
        <f t="shared" si="221"/>
        <v>6.6277023107256561</v>
      </c>
      <c r="T107">
        <f t="shared" si="221"/>
        <v>6.6277023107256561</v>
      </c>
      <c r="U107">
        <f t="shared" si="221"/>
        <v>6.6277023107256561</v>
      </c>
      <c r="V107">
        <f t="shared" si="221"/>
        <v>6.6277023107256561</v>
      </c>
      <c r="W107">
        <f t="shared" si="221"/>
        <v>6.6277023107256561</v>
      </c>
      <c r="X107">
        <f t="shared" si="221"/>
        <v>6.7371053591535057</v>
      </c>
      <c r="Y107">
        <f t="shared" si="221"/>
        <v>6.8465084075813536</v>
      </c>
      <c r="Z107">
        <f t="shared" si="221"/>
        <v>6.9559114560092015</v>
      </c>
      <c r="AA107">
        <f t="shared" si="221"/>
        <v>6.9559114560092015</v>
      </c>
      <c r="AB107">
        <f t="shared" si="221"/>
        <v>6.9559114560092015</v>
      </c>
      <c r="AC107">
        <f t="shared" si="221"/>
        <v>6.9559114560092015</v>
      </c>
      <c r="AD107">
        <f t="shared" si="221"/>
        <v>6.9559114560092015</v>
      </c>
      <c r="AE107">
        <f t="shared" si="221"/>
        <v>6.9559114560092015</v>
      </c>
      <c r="AF107">
        <f t="shared" si="221"/>
        <v>6.9559114560092015</v>
      </c>
      <c r="AG107">
        <f t="shared" si="221"/>
        <v>6.9559114560092015</v>
      </c>
      <c r="AH107">
        <f t="shared" si="221"/>
        <v>7.2818654571022066</v>
      </c>
      <c r="AI107">
        <f t="shared" si="221"/>
        <v>7.6078194581952099</v>
      </c>
      <c r="AJ107">
        <f t="shared" si="221"/>
        <v>7.9337734592882114</v>
      </c>
      <c r="AK107">
        <f t="shared" si="221"/>
        <v>7.9337734592882114</v>
      </c>
      <c r="AL107">
        <f t="shared" si="221"/>
        <v>7.9337734592882114</v>
      </c>
      <c r="AM107">
        <f t="shared" si="221"/>
        <v>7.9337734592882114</v>
      </c>
      <c r="AN107">
        <f t="shared" si="221"/>
        <v>7.9337734592882114</v>
      </c>
      <c r="AO107" t="e">
        <f t="shared" si="221"/>
        <v>#VALUE!</v>
      </c>
      <c r="AP107" t="e">
        <f t="shared" si="221"/>
        <v>#VALUE!</v>
      </c>
      <c r="AQ107" t="e">
        <f t="shared" si="221"/>
        <v>#VALUE!</v>
      </c>
      <c r="AR107" t="e">
        <f t="shared" si="221"/>
        <v>#VALUE!</v>
      </c>
      <c r="AS107" t="e">
        <f t="shared" si="221"/>
        <v>#VALUE!</v>
      </c>
      <c r="AT107" t="e">
        <f t="shared" si="221"/>
        <v>#VALUE!</v>
      </c>
      <c r="AU107" t="e">
        <f t="shared" si="221"/>
        <v>#VALUE!</v>
      </c>
      <c r="AV107" t="e">
        <f t="shared" si="221"/>
        <v>#VALUE!</v>
      </c>
      <c r="AW107">
        <f t="shared" si="221"/>
        <v>0</v>
      </c>
      <c r="AX107">
        <f t="shared" si="221"/>
        <v>4.5279979201447125</v>
      </c>
      <c r="AY107">
        <f t="shared" si="221"/>
        <v>4.3996925227674062</v>
      </c>
      <c r="AZ107">
        <f t="shared" si="221"/>
        <v>4.2952808597669661</v>
      </c>
      <c r="BA107">
        <f t="shared" si="221"/>
        <v>4.3464144580404538</v>
      </c>
      <c r="BB107">
        <f t="shared" si="221"/>
        <v>5.9504977791053681</v>
      </c>
      <c r="BC107">
        <f t="shared" si="221"/>
        <v>6.9868422478818566</v>
      </c>
      <c r="BD107">
        <f t="shared" si="221"/>
        <v>7.2072745254064463</v>
      </c>
      <c r="BE107">
        <f t="shared" si="221"/>
        <v>5.7185631100215559</v>
      </c>
      <c r="BF107">
        <f t="shared" si="221"/>
        <v>4.924610423182723</v>
      </c>
      <c r="BG107">
        <f t="shared" si="221"/>
        <v>4.5843144672028648</v>
      </c>
      <c r="BH107">
        <f t="shared" si="221"/>
        <v>4.898434767725302</v>
      </c>
      <c r="BI107">
        <f t="shared" si="221"/>
        <v>4.5206817287332806</v>
      </c>
      <c r="BJ107">
        <f t="shared" si="221"/>
        <v>4.7409539908732627</v>
      </c>
      <c r="BK107">
        <f t="shared" si="221"/>
        <v>4.9779941135314134</v>
      </c>
      <c r="BL107">
        <f t="shared" si="221"/>
        <v>4.6136689446936501</v>
      </c>
      <c r="BM107">
        <f t="shared" si="221"/>
        <v>4.1874360762465548</v>
      </c>
      <c r="BN107">
        <f t="shared" si="221"/>
        <v>4.0111331579301952</v>
      </c>
      <c r="BO107">
        <f t="shared" si="221"/>
        <v>4.410930888111027</v>
      </c>
      <c r="BP107">
        <f t="shared" si="221"/>
        <v>4.3624115848870177</v>
      </c>
      <c r="BQ107">
        <f t="shared" si="221"/>
        <v>4.3344075557747681</v>
      </c>
      <c r="BR107">
        <f t="shared" si="221"/>
        <v>2.7223364404718509</v>
      </c>
      <c r="BS107">
        <f t="shared" si="221"/>
        <v>2.9475915209081953</v>
      </c>
      <c r="BT107">
        <f t="shared" si="221"/>
        <v>3.2000578756315528</v>
      </c>
      <c r="BU107">
        <f t="shared" si="221"/>
        <v>3.3816824059627262</v>
      </c>
      <c r="BV107">
        <f t="shared" si="221"/>
        <v>3.555611207362217</v>
      </c>
      <c r="BW107">
        <f t="shared" si="221"/>
        <v>3.6044677952325075</v>
      </c>
      <c r="BX107">
        <f t="shared" si="221"/>
        <v>3.5863007086326033</v>
      </c>
      <c r="BY107" t="e">
        <f t="shared" si="221"/>
        <v>#VALUE!</v>
      </c>
      <c r="BZ107" t="e">
        <f t="shared" ref="BZ107:DH107" si="222">BZ85*44/12</f>
        <v>#VALUE!</v>
      </c>
      <c r="CA107" t="e">
        <f t="shared" si="222"/>
        <v>#VALUE!</v>
      </c>
      <c r="CB107" t="e">
        <f t="shared" si="222"/>
        <v>#VALUE!</v>
      </c>
      <c r="CC107" t="e">
        <f t="shared" si="222"/>
        <v>#VALUE!</v>
      </c>
      <c r="CD107" t="e">
        <f t="shared" si="222"/>
        <v>#VALUE!</v>
      </c>
      <c r="CE107" t="e">
        <f t="shared" si="222"/>
        <v>#VALUE!</v>
      </c>
      <c r="CF107" t="e">
        <f t="shared" si="222"/>
        <v>#VALUE!</v>
      </c>
      <c r="CG107">
        <f t="shared" si="222"/>
        <v>0</v>
      </c>
      <c r="CH107">
        <f t="shared" si="222"/>
        <v>344.57885783512739</v>
      </c>
      <c r="CI107">
        <f t="shared" si="222"/>
        <v>346.67856222570839</v>
      </c>
      <c r="CJ107">
        <f t="shared" si="222"/>
        <v>348.90657201366662</v>
      </c>
      <c r="CK107">
        <f t="shared" si="222"/>
        <v>351.23899346462531</v>
      </c>
      <c r="CL107">
        <f t="shared" si="222"/>
        <v>353.52028131731055</v>
      </c>
      <c r="CM107">
        <f t="shared" si="222"/>
        <v>354.19748584893085</v>
      </c>
      <c r="CN107">
        <f t="shared" si="222"/>
        <v>353.83834591177464</v>
      </c>
      <c r="CO107">
        <f t="shared" si="222"/>
        <v>353.25877369709383</v>
      </c>
      <c r="CP107">
        <f t="shared" si="222"/>
        <v>354.16791289779798</v>
      </c>
      <c r="CQ107">
        <f t="shared" si="222"/>
        <v>355.87100478534086</v>
      </c>
      <c r="CR107">
        <f t="shared" si="222"/>
        <v>357.91439262886365</v>
      </c>
      <c r="CS107">
        <f t="shared" si="222"/>
        <v>359.75306322029184</v>
      </c>
      <c r="CT107">
        <f t="shared" si="222"/>
        <v>362.07888989913994</v>
      </c>
      <c r="CU107">
        <f t="shared" si="222"/>
        <v>364.2938473642759</v>
      </c>
      <c r="CV107">
        <f t="shared" si="222"/>
        <v>366.27176470675369</v>
      </c>
      <c r="CW107">
        <f t="shared" si="222"/>
        <v>368.61400721806922</v>
      </c>
      <c r="CX107">
        <f t="shared" si="222"/>
        <v>371.38248259783194</v>
      </c>
      <c r="CY107">
        <f t="shared" si="222"/>
        <v>374.32726089591091</v>
      </c>
      <c r="CZ107">
        <f t="shared" si="222"/>
        <v>376.87224146380908</v>
      </c>
      <c r="DA107">
        <f t="shared" si="222"/>
        <v>379.46574133493124</v>
      </c>
      <c r="DB107">
        <f t="shared" si="222"/>
        <v>384.02527035156163</v>
      </c>
      <c r="DC107">
        <f t="shared" si="222"/>
        <v>388.68549828884869</v>
      </c>
      <c r="DD107">
        <f t="shared" si="222"/>
        <v>393.4192138725054</v>
      </c>
      <c r="DE107">
        <f t="shared" si="222"/>
        <v>397.97130492583091</v>
      </c>
      <c r="DF107">
        <f t="shared" si="222"/>
        <v>402.34946717775688</v>
      </c>
      <c r="DG107">
        <f t="shared" si="222"/>
        <v>406.67877284181259</v>
      </c>
      <c r="DH107">
        <f t="shared" si="222"/>
        <v>411.02624559246823</v>
      </c>
    </row>
    <row r="108" spans="1:112">
      <c r="A108" s="124">
        <v>5</v>
      </c>
      <c r="B108" s="124">
        <v>600</v>
      </c>
      <c r="C108" s="124"/>
      <c r="D108" s="124"/>
      <c r="F108" s="125"/>
      <c r="G108" s="125"/>
      <c r="H108" s="125"/>
      <c r="I108" s="125"/>
      <c r="J108" s="125"/>
      <c r="K108" s="125"/>
      <c r="L108" s="125"/>
      <c r="M108" s="125"/>
      <c r="N108">
        <f t="shared" ref="N108:BY108" si="223">N86*44/12</f>
        <v>10.032729307894549</v>
      </c>
      <c r="O108">
        <f t="shared" si="223"/>
        <v>10.032729307894549</v>
      </c>
      <c r="P108">
        <f t="shared" si="223"/>
        <v>10.032729307894549</v>
      </c>
      <c r="Q108">
        <f t="shared" si="223"/>
        <v>10.032729307894549</v>
      </c>
      <c r="R108">
        <f t="shared" si="223"/>
        <v>10.032729307894549</v>
      </c>
      <c r="S108">
        <f t="shared" si="223"/>
        <v>10.032729307894549</v>
      </c>
      <c r="T108">
        <f t="shared" si="223"/>
        <v>10.032729307894549</v>
      </c>
      <c r="U108">
        <f t="shared" si="223"/>
        <v>10.032729307894549</v>
      </c>
      <c r="V108">
        <f t="shared" si="223"/>
        <v>10.032729307894549</v>
      </c>
      <c r="W108">
        <f t="shared" si="223"/>
        <v>10.032729307894549</v>
      </c>
      <c r="X108">
        <f t="shared" si="223"/>
        <v>9.1868161985830046</v>
      </c>
      <c r="Y108">
        <f t="shared" si="223"/>
        <v>8.3409030892714622</v>
      </c>
      <c r="Z108">
        <f t="shared" si="223"/>
        <v>7.4949899799599207</v>
      </c>
      <c r="AA108">
        <f t="shared" si="223"/>
        <v>7.4949899799599207</v>
      </c>
      <c r="AB108">
        <f t="shared" si="223"/>
        <v>7.4949899799599207</v>
      </c>
      <c r="AC108">
        <f t="shared" si="223"/>
        <v>7.4949899799599207</v>
      </c>
      <c r="AD108">
        <f t="shared" si="223"/>
        <v>7.4949899799599207</v>
      </c>
      <c r="AE108">
        <f t="shared" si="223"/>
        <v>7.4949899799599207</v>
      </c>
      <c r="AF108">
        <f t="shared" si="223"/>
        <v>7.4949899799599207</v>
      </c>
      <c r="AG108">
        <f t="shared" si="223"/>
        <v>7.4949899799599207</v>
      </c>
      <c r="AH108">
        <f t="shared" si="223"/>
        <v>8.5173322088621681</v>
      </c>
      <c r="AI108">
        <f t="shared" si="223"/>
        <v>9.5396744377644165</v>
      </c>
      <c r="AJ108">
        <f t="shared" si="223"/>
        <v>10.562016666666667</v>
      </c>
      <c r="AK108">
        <f t="shared" si="223"/>
        <v>10.562016666666667</v>
      </c>
      <c r="AL108">
        <f t="shared" si="223"/>
        <v>10.562016666666667</v>
      </c>
      <c r="AM108">
        <f t="shared" si="223"/>
        <v>10.562016666666667</v>
      </c>
      <c r="AN108">
        <f t="shared" si="223"/>
        <v>10.562016666666667</v>
      </c>
      <c r="AO108" t="e">
        <f t="shared" si="223"/>
        <v>#VALUE!</v>
      </c>
      <c r="AP108" t="e">
        <f t="shared" si="223"/>
        <v>#VALUE!</v>
      </c>
      <c r="AQ108" t="e">
        <f t="shared" si="223"/>
        <v>#VALUE!</v>
      </c>
      <c r="AR108" t="e">
        <f t="shared" si="223"/>
        <v>#VALUE!</v>
      </c>
      <c r="AS108" t="e">
        <f t="shared" si="223"/>
        <v>#VALUE!</v>
      </c>
      <c r="AT108" t="e">
        <f t="shared" si="223"/>
        <v>#VALUE!</v>
      </c>
      <c r="AU108" t="e">
        <f t="shared" si="223"/>
        <v>#VALUE!</v>
      </c>
      <c r="AV108" t="e">
        <f t="shared" si="223"/>
        <v>#VALUE!</v>
      </c>
      <c r="AW108">
        <f t="shared" si="223"/>
        <v>0</v>
      </c>
      <c r="AX108">
        <f t="shared" si="223"/>
        <v>4.4808769924283807</v>
      </c>
      <c r="AY108">
        <f t="shared" si="223"/>
        <v>4.4484038682563032</v>
      </c>
      <c r="AZ108">
        <f t="shared" si="223"/>
        <v>4.3326921380602412</v>
      </c>
      <c r="BA108">
        <f t="shared" si="223"/>
        <v>3.936424297559773</v>
      </c>
      <c r="BB108">
        <f t="shared" si="223"/>
        <v>3.7073506949350228</v>
      </c>
      <c r="BC108">
        <f t="shared" si="223"/>
        <v>3.6949746444900899</v>
      </c>
      <c r="BD108">
        <f t="shared" si="223"/>
        <v>3.9712407275815402</v>
      </c>
      <c r="BE108">
        <f t="shared" si="223"/>
        <v>4.5067200608074955</v>
      </c>
      <c r="BF108">
        <f t="shared" si="223"/>
        <v>4.8725245519120479</v>
      </c>
      <c r="BG108">
        <f t="shared" si="223"/>
        <v>5.1374963869336394</v>
      </c>
      <c r="BH108">
        <f t="shared" si="223"/>
        <v>4.8256320970739095</v>
      </c>
      <c r="BI108">
        <f t="shared" si="223"/>
        <v>5.1214812505587508</v>
      </c>
      <c r="BJ108">
        <f t="shared" si="223"/>
        <v>5.4627859437051534</v>
      </c>
      <c r="BK108">
        <f t="shared" si="223"/>
        <v>5.4746161328789347</v>
      </c>
      <c r="BL108">
        <f t="shared" si="223"/>
        <v>5.2305043956400263</v>
      </c>
      <c r="BM108">
        <f t="shared" si="223"/>
        <v>4.9623270364840364</v>
      </c>
      <c r="BN108">
        <f t="shared" si="223"/>
        <v>4.8058591586345836</v>
      </c>
      <c r="BO108">
        <f t="shared" si="223"/>
        <v>4.8308599656205997</v>
      </c>
      <c r="BP108">
        <f t="shared" si="223"/>
        <v>4.8267237332389241</v>
      </c>
      <c r="BQ108">
        <f t="shared" si="223"/>
        <v>4.7303666339483694</v>
      </c>
      <c r="BR108">
        <f t="shared" si="223"/>
        <v>4.0957949493123182</v>
      </c>
      <c r="BS108">
        <f t="shared" si="223"/>
        <v>4.3763150357086236</v>
      </c>
      <c r="BT108">
        <f t="shared" si="223"/>
        <v>4.7417526938143348</v>
      </c>
      <c r="BU108">
        <f t="shared" si="223"/>
        <v>4.5232690316316164</v>
      </c>
      <c r="BV108">
        <f t="shared" si="223"/>
        <v>4.8153340131169982</v>
      </c>
      <c r="BW108">
        <f t="shared" si="223"/>
        <v>5.1346268646467967</v>
      </c>
      <c r="BX108">
        <f t="shared" si="223"/>
        <v>5.4281523449085052</v>
      </c>
      <c r="BY108" t="e">
        <f t="shared" si="223"/>
        <v>#VALUE!</v>
      </c>
      <c r="BZ108" t="e">
        <f t="shared" ref="BZ108:DH108" si="224">BZ86*44/12</f>
        <v>#VALUE!</v>
      </c>
      <c r="CA108" t="e">
        <f t="shared" si="224"/>
        <v>#VALUE!</v>
      </c>
      <c r="CB108" t="e">
        <f t="shared" si="224"/>
        <v>#VALUE!</v>
      </c>
      <c r="CC108" t="e">
        <f t="shared" si="224"/>
        <v>#VALUE!</v>
      </c>
      <c r="CD108" t="e">
        <f t="shared" si="224"/>
        <v>#VALUE!</v>
      </c>
      <c r="CE108" t="e">
        <f t="shared" si="224"/>
        <v>#VALUE!</v>
      </c>
      <c r="CF108" t="e">
        <f t="shared" si="224"/>
        <v>#VALUE!</v>
      </c>
      <c r="CG108">
        <f t="shared" si="224"/>
        <v>0</v>
      </c>
      <c r="CH108">
        <f t="shared" si="224"/>
        <v>236.20502701112773</v>
      </c>
      <c r="CI108">
        <f t="shared" si="224"/>
        <v>241.75687932659389</v>
      </c>
      <c r="CJ108">
        <f t="shared" si="224"/>
        <v>247.34120476623215</v>
      </c>
      <c r="CK108">
        <f t="shared" si="224"/>
        <v>253.04124193606643</v>
      </c>
      <c r="CL108">
        <f t="shared" si="224"/>
        <v>259.13754694640119</v>
      </c>
      <c r="CM108">
        <f t="shared" si="224"/>
        <v>265.46292555936077</v>
      </c>
      <c r="CN108">
        <f t="shared" si="224"/>
        <v>271.80068022276527</v>
      </c>
      <c r="CO108">
        <f t="shared" si="224"/>
        <v>277.8621688030783</v>
      </c>
      <c r="CP108">
        <f t="shared" si="224"/>
        <v>283.38817805016538</v>
      </c>
      <c r="CQ108">
        <f t="shared" si="224"/>
        <v>288.54838280614791</v>
      </c>
      <c r="CR108">
        <f t="shared" si="224"/>
        <v>293.44361572710881</v>
      </c>
      <c r="CS108">
        <f t="shared" si="224"/>
        <v>297.80479982861794</v>
      </c>
      <c r="CT108">
        <f t="shared" si="224"/>
        <v>301.02422166733066</v>
      </c>
      <c r="CU108">
        <f t="shared" si="224"/>
        <v>303.05642570358549</v>
      </c>
      <c r="CV108">
        <f t="shared" si="224"/>
        <v>305.07679955066646</v>
      </c>
      <c r="CW108">
        <f t="shared" si="224"/>
        <v>307.34128513498644</v>
      </c>
      <c r="CX108">
        <f t="shared" si="224"/>
        <v>309.87394807846232</v>
      </c>
      <c r="CY108">
        <f t="shared" si="224"/>
        <v>312.56307889978763</v>
      </c>
      <c r="CZ108">
        <f t="shared" si="224"/>
        <v>315.227208914127</v>
      </c>
      <c r="DA108">
        <f t="shared" si="224"/>
        <v>317.89547516084798</v>
      </c>
      <c r="DB108">
        <f t="shared" si="224"/>
        <v>322.31701242039793</v>
      </c>
      <c r="DC108">
        <f t="shared" si="224"/>
        <v>327.48037182245372</v>
      </c>
      <c r="DD108">
        <f t="shared" si="224"/>
        <v>333.30063579530605</v>
      </c>
      <c r="DE108">
        <f t="shared" si="224"/>
        <v>339.33938343034112</v>
      </c>
      <c r="DF108">
        <f t="shared" si="224"/>
        <v>345.08606608389078</v>
      </c>
      <c r="DG108">
        <f t="shared" si="224"/>
        <v>350.51345588591067</v>
      </c>
      <c r="DH108">
        <f t="shared" si="224"/>
        <v>355.64732020766883</v>
      </c>
    </row>
    <row r="109" spans="1:112">
      <c r="A109" s="124">
        <v>5</v>
      </c>
      <c r="B109" s="124">
        <v>1200</v>
      </c>
      <c r="C109" s="124"/>
      <c r="D109" s="124"/>
      <c r="F109" s="125"/>
      <c r="G109" s="125"/>
      <c r="H109" s="125"/>
      <c r="I109" s="125"/>
      <c r="J109" s="125"/>
      <c r="K109" s="125"/>
      <c r="L109" s="125"/>
      <c r="M109" s="125"/>
      <c r="N109">
        <f t="shared" ref="N109:BY109" si="225">N87*44/12</f>
        <v>8.0590968883736931</v>
      </c>
      <c r="O109">
        <f t="shared" si="225"/>
        <v>8.0590968883736931</v>
      </c>
      <c r="P109">
        <f t="shared" si="225"/>
        <v>8.0590968883736931</v>
      </c>
      <c r="Q109">
        <f t="shared" si="225"/>
        <v>8.0590968883736931</v>
      </c>
      <c r="R109">
        <f t="shared" si="225"/>
        <v>8.0590968883736931</v>
      </c>
      <c r="S109">
        <f t="shared" si="225"/>
        <v>8.0590968883736931</v>
      </c>
      <c r="T109">
        <f t="shared" si="225"/>
        <v>8.0590968883736931</v>
      </c>
      <c r="U109">
        <f t="shared" si="225"/>
        <v>8.0590968883736931</v>
      </c>
      <c r="V109">
        <f t="shared" si="225"/>
        <v>8.0590968883736931</v>
      </c>
      <c r="W109">
        <f t="shared" si="225"/>
        <v>8.0590968883736931</v>
      </c>
      <c r="X109">
        <f t="shared" si="225"/>
        <v>8.0338304723975096</v>
      </c>
      <c r="Y109">
        <f t="shared" si="225"/>
        <v>8.0085640564213261</v>
      </c>
      <c r="Z109">
        <f t="shared" si="225"/>
        <v>7.9832976404451417</v>
      </c>
      <c r="AA109">
        <f t="shared" si="225"/>
        <v>7.9832976404451417</v>
      </c>
      <c r="AB109">
        <f t="shared" si="225"/>
        <v>7.9832976404451417</v>
      </c>
      <c r="AC109">
        <f t="shared" si="225"/>
        <v>7.9832976404451417</v>
      </c>
      <c r="AD109">
        <f t="shared" si="225"/>
        <v>7.9832976404451417</v>
      </c>
      <c r="AE109">
        <f t="shared" si="225"/>
        <v>7.9832976404451417</v>
      </c>
      <c r="AF109">
        <f t="shared" si="225"/>
        <v>7.9832976404451417</v>
      </c>
      <c r="AG109">
        <f t="shared" si="225"/>
        <v>7.9832976404451417</v>
      </c>
      <c r="AH109">
        <f t="shared" si="225"/>
        <v>8.4025039825189847</v>
      </c>
      <c r="AI109">
        <f t="shared" si="225"/>
        <v>8.8217103245928232</v>
      </c>
      <c r="AJ109">
        <f t="shared" si="225"/>
        <v>9.2409166666666653</v>
      </c>
      <c r="AK109">
        <f t="shared" si="225"/>
        <v>9.2409166666666653</v>
      </c>
      <c r="AL109">
        <f t="shared" si="225"/>
        <v>9.2409166666666653</v>
      </c>
      <c r="AM109">
        <f t="shared" si="225"/>
        <v>9.2409166666666653</v>
      </c>
      <c r="AN109">
        <f t="shared" si="225"/>
        <v>9.2409166666666653</v>
      </c>
      <c r="AO109" t="e">
        <f t="shared" si="225"/>
        <v>#VALUE!</v>
      </c>
      <c r="AP109" t="e">
        <f t="shared" si="225"/>
        <v>#VALUE!</v>
      </c>
      <c r="AQ109" t="e">
        <f t="shared" si="225"/>
        <v>#VALUE!</v>
      </c>
      <c r="AR109" t="e">
        <f t="shared" si="225"/>
        <v>#VALUE!</v>
      </c>
      <c r="AS109" t="e">
        <f t="shared" si="225"/>
        <v>#VALUE!</v>
      </c>
      <c r="AT109" t="e">
        <f t="shared" si="225"/>
        <v>#VALUE!</v>
      </c>
      <c r="AU109" t="e">
        <f t="shared" si="225"/>
        <v>#VALUE!</v>
      </c>
      <c r="AV109" t="e">
        <f t="shared" si="225"/>
        <v>#VALUE!</v>
      </c>
      <c r="AW109">
        <f t="shared" si="225"/>
        <v>0</v>
      </c>
      <c r="AX109">
        <f t="shared" si="225"/>
        <v>3.1008150061331268</v>
      </c>
      <c r="AY109">
        <f t="shared" si="225"/>
        <v>3.0852894320559279</v>
      </c>
      <c r="AZ109">
        <f t="shared" si="225"/>
        <v>3.0373857815312131</v>
      </c>
      <c r="BA109">
        <f t="shared" si="225"/>
        <v>2.7936706166965819</v>
      </c>
      <c r="BB109">
        <f t="shared" si="225"/>
        <v>2.6144504419125805</v>
      </c>
      <c r="BC109">
        <f t="shared" si="225"/>
        <v>2.5386423558876463</v>
      </c>
      <c r="BD109">
        <f t="shared" si="225"/>
        <v>2.7065119000612916</v>
      </c>
      <c r="BE109">
        <f t="shared" si="225"/>
        <v>3.0965245182233283</v>
      </c>
      <c r="BF109">
        <f t="shared" si="225"/>
        <v>3.3699420213253908</v>
      </c>
      <c r="BG109">
        <f t="shared" si="225"/>
        <v>3.544610997341259</v>
      </c>
      <c r="BH109">
        <f t="shared" si="225"/>
        <v>2.2679821529025301</v>
      </c>
      <c r="BI109">
        <f t="shared" si="225"/>
        <v>2.4316363672204568</v>
      </c>
      <c r="BJ109">
        <f t="shared" si="225"/>
        <v>2.5683712654073809</v>
      </c>
      <c r="BK109">
        <f t="shared" si="225"/>
        <v>2.5651429384185738</v>
      </c>
      <c r="BL109">
        <f t="shared" si="225"/>
        <v>2.379980106738087</v>
      </c>
      <c r="BM109">
        <f t="shared" si="225"/>
        <v>2.2096312279983783</v>
      </c>
      <c r="BN109">
        <f t="shared" si="225"/>
        <v>2.1172322669277102</v>
      </c>
      <c r="BO109">
        <f t="shared" si="225"/>
        <v>2.1616249319013616</v>
      </c>
      <c r="BP109">
        <f t="shared" si="225"/>
        <v>2.1766624943642374</v>
      </c>
      <c r="BQ109">
        <f t="shared" si="225"/>
        <v>2.1465491791447771</v>
      </c>
      <c r="BR109">
        <f t="shared" si="225"/>
        <v>4.2341107517593981</v>
      </c>
      <c r="BS109">
        <f t="shared" si="225"/>
        <v>4.7715632675151669</v>
      </c>
      <c r="BT109">
        <f t="shared" si="225"/>
        <v>5.226333030660097</v>
      </c>
      <c r="BU109">
        <f t="shared" si="225"/>
        <v>5.1834489328864093</v>
      </c>
      <c r="BV109">
        <f t="shared" si="225"/>
        <v>5.3860485741704691</v>
      </c>
      <c r="BW109">
        <f t="shared" si="225"/>
        <v>5.7187461140874545</v>
      </c>
      <c r="BX109">
        <f t="shared" si="225"/>
        <v>5.8981459180032756</v>
      </c>
      <c r="BY109" t="e">
        <f t="shared" si="225"/>
        <v>#VALUE!</v>
      </c>
      <c r="BZ109" t="e">
        <f t="shared" ref="BZ109:DH109" si="226">BZ87*44/12</f>
        <v>#VALUE!</v>
      </c>
      <c r="CA109" t="e">
        <f t="shared" si="226"/>
        <v>#VALUE!</v>
      </c>
      <c r="CB109" t="e">
        <f t="shared" si="226"/>
        <v>#VALUE!</v>
      </c>
      <c r="CC109" t="e">
        <f t="shared" si="226"/>
        <v>#VALUE!</v>
      </c>
      <c r="CD109" t="e">
        <f t="shared" si="226"/>
        <v>#VALUE!</v>
      </c>
      <c r="CE109" t="e">
        <f t="shared" si="226"/>
        <v>#VALUE!</v>
      </c>
      <c r="CF109" t="e">
        <f t="shared" si="226"/>
        <v>#VALUE!</v>
      </c>
      <c r="CG109">
        <f t="shared" si="226"/>
        <v>0</v>
      </c>
      <c r="CH109">
        <f t="shared" si="226"/>
        <v>260.99974915959592</v>
      </c>
      <c r="CI109">
        <f t="shared" si="226"/>
        <v>265.95803104183648</v>
      </c>
      <c r="CJ109">
        <f t="shared" si="226"/>
        <v>270.93183849815421</v>
      </c>
      <c r="CK109">
        <f t="shared" si="226"/>
        <v>275.95354960499668</v>
      </c>
      <c r="CL109">
        <f t="shared" si="226"/>
        <v>281.21897587667377</v>
      </c>
      <c r="CM109">
        <f t="shared" si="226"/>
        <v>286.6636223231348</v>
      </c>
      <c r="CN109">
        <f t="shared" si="226"/>
        <v>292.1840768556209</v>
      </c>
      <c r="CO109">
        <f t="shared" si="226"/>
        <v>297.53666184393336</v>
      </c>
      <c r="CP109">
        <f t="shared" si="226"/>
        <v>302.49923421408374</v>
      </c>
      <c r="CQ109">
        <f t="shared" si="226"/>
        <v>307.18838908113202</v>
      </c>
      <c r="CR109">
        <f t="shared" si="226"/>
        <v>311.70287497216447</v>
      </c>
      <c r="CS109">
        <f t="shared" si="226"/>
        <v>317.46872329165944</v>
      </c>
      <c r="CT109">
        <f t="shared" si="226"/>
        <v>323.04565098086033</v>
      </c>
      <c r="CU109">
        <f t="shared" si="226"/>
        <v>328.46057735589807</v>
      </c>
      <c r="CV109">
        <f t="shared" si="226"/>
        <v>333.87873205792459</v>
      </c>
      <c r="CW109">
        <f t="shared" si="226"/>
        <v>339.48204959163166</v>
      </c>
      <c r="CX109">
        <f t="shared" si="226"/>
        <v>345.25571600407835</v>
      </c>
      <c r="CY109">
        <f t="shared" si="226"/>
        <v>351.12178137759582</v>
      </c>
      <c r="CZ109">
        <f t="shared" si="226"/>
        <v>356.94345408613964</v>
      </c>
      <c r="DA109">
        <f t="shared" si="226"/>
        <v>362.75008923222049</v>
      </c>
      <c r="DB109">
        <f t="shared" si="226"/>
        <v>366.91848246298008</v>
      </c>
      <c r="DC109">
        <f t="shared" si="226"/>
        <v>370.96862952005768</v>
      </c>
      <c r="DD109">
        <f t="shared" si="226"/>
        <v>374.98321315606427</v>
      </c>
      <c r="DE109">
        <f t="shared" si="226"/>
        <v>379.04068088984451</v>
      </c>
      <c r="DF109">
        <f t="shared" si="226"/>
        <v>382.8955489823407</v>
      </c>
      <c r="DG109">
        <f t="shared" si="226"/>
        <v>386.41771953492002</v>
      </c>
      <c r="DH109">
        <f t="shared" si="226"/>
        <v>389.76049028358347</v>
      </c>
    </row>
    <row r="110" spans="1:112">
      <c r="A110" s="124">
        <v>5</v>
      </c>
      <c r="B110" s="124">
        <v>1800</v>
      </c>
      <c r="C110" s="124"/>
      <c r="D110" s="124"/>
      <c r="F110" s="125"/>
      <c r="G110" s="125"/>
      <c r="H110" s="125"/>
      <c r="I110" s="125"/>
      <c r="J110" s="125"/>
      <c r="K110" s="125"/>
      <c r="L110" s="125"/>
      <c r="M110" s="125"/>
      <c r="N110">
        <f t="shared" ref="N110:BY110" si="227">N88*44/12</f>
        <v>5.8909302617668073</v>
      </c>
      <c r="O110">
        <f t="shared" si="227"/>
        <v>5.8909302617668073</v>
      </c>
      <c r="P110">
        <f t="shared" si="227"/>
        <v>5.8909302617668073</v>
      </c>
      <c r="Q110">
        <f t="shared" si="227"/>
        <v>5.8909302617668073</v>
      </c>
      <c r="R110">
        <f t="shared" si="227"/>
        <v>5.8909302617668073</v>
      </c>
      <c r="S110">
        <f t="shared" si="227"/>
        <v>5.8909302617668073</v>
      </c>
      <c r="T110">
        <f t="shared" si="227"/>
        <v>5.8909302617668073</v>
      </c>
      <c r="U110">
        <f t="shared" si="227"/>
        <v>5.8909302617668073</v>
      </c>
      <c r="V110">
        <f t="shared" si="227"/>
        <v>5.8909302617668073</v>
      </c>
      <c r="W110">
        <f t="shared" si="227"/>
        <v>5.8909302617668073</v>
      </c>
      <c r="X110">
        <f t="shared" si="227"/>
        <v>6.1138041516151906</v>
      </c>
      <c r="Y110">
        <f t="shared" si="227"/>
        <v>6.3366780414635713</v>
      </c>
      <c r="Z110">
        <f t="shared" si="227"/>
        <v>6.5595519313119546</v>
      </c>
      <c r="AA110">
        <f t="shared" si="227"/>
        <v>6.5595519313119546</v>
      </c>
      <c r="AB110">
        <f t="shared" si="227"/>
        <v>6.5595519313119546</v>
      </c>
      <c r="AC110">
        <f t="shared" si="227"/>
        <v>6.5595519313119546</v>
      </c>
      <c r="AD110">
        <f t="shared" si="227"/>
        <v>6.5595519313119546</v>
      </c>
      <c r="AE110">
        <f t="shared" si="227"/>
        <v>6.5595519313119546</v>
      </c>
      <c r="AF110">
        <f t="shared" si="227"/>
        <v>6.5595519313119546</v>
      </c>
      <c r="AG110">
        <f t="shared" si="227"/>
        <v>6.5595519313119546</v>
      </c>
      <c r="AH110">
        <f t="shared" si="227"/>
        <v>6.6713623986524135</v>
      </c>
      <c r="AI110">
        <f t="shared" si="227"/>
        <v>6.7831728659928734</v>
      </c>
      <c r="AJ110">
        <f t="shared" si="227"/>
        <v>6.8949833333333332</v>
      </c>
      <c r="AK110">
        <f t="shared" si="227"/>
        <v>6.8949833333333332</v>
      </c>
      <c r="AL110">
        <f t="shared" si="227"/>
        <v>6.8949833333333332</v>
      </c>
      <c r="AM110">
        <f t="shared" si="227"/>
        <v>6.8949833333333332</v>
      </c>
      <c r="AN110">
        <f t="shared" si="227"/>
        <v>6.8949833333333332</v>
      </c>
      <c r="AO110" t="e">
        <f t="shared" si="227"/>
        <v>#VALUE!</v>
      </c>
      <c r="AP110" t="e">
        <f t="shared" si="227"/>
        <v>#VALUE!</v>
      </c>
      <c r="AQ110" t="e">
        <f t="shared" si="227"/>
        <v>#VALUE!</v>
      </c>
      <c r="AR110" t="e">
        <f t="shared" si="227"/>
        <v>#VALUE!</v>
      </c>
      <c r="AS110" t="e">
        <f t="shared" si="227"/>
        <v>#VALUE!</v>
      </c>
      <c r="AT110" t="e">
        <f t="shared" si="227"/>
        <v>#VALUE!</v>
      </c>
      <c r="AU110" t="e">
        <f t="shared" si="227"/>
        <v>#VALUE!</v>
      </c>
      <c r="AV110" t="e">
        <f t="shared" si="227"/>
        <v>#VALUE!</v>
      </c>
      <c r="AW110">
        <f t="shared" si="227"/>
        <v>0</v>
      </c>
      <c r="AX110">
        <f t="shared" si="227"/>
        <v>1.8945869669836359</v>
      </c>
      <c r="AY110">
        <f t="shared" si="227"/>
        <v>1.9072568770991902</v>
      </c>
      <c r="AZ110">
        <f t="shared" si="227"/>
        <v>1.9805998091332615</v>
      </c>
      <c r="BA110">
        <f t="shared" si="227"/>
        <v>1.9289960412632972</v>
      </c>
      <c r="BB110">
        <f t="shared" si="227"/>
        <v>1.753470959013401</v>
      </c>
      <c r="BC110">
        <f t="shared" si="227"/>
        <v>1.4926674858234452</v>
      </c>
      <c r="BD110">
        <f t="shared" si="227"/>
        <v>1.5208855031822603</v>
      </c>
      <c r="BE110">
        <f t="shared" si="227"/>
        <v>1.8212373102224209</v>
      </c>
      <c r="BF110">
        <f t="shared" si="227"/>
        <v>2.052970857823158</v>
      </c>
      <c r="BG110">
        <f t="shared" si="227"/>
        <v>2.1319608181687721</v>
      </c>
      <c r="BH110">
        <f t="shared" si="227"/>
        <v>1.9834544109326917</v>
      </c>
      <c r="BI110">
        <f t="shared" si="227"/>
        <v>2.2425825491946809</v>
      </c>
      <c r="BJ110">
        <f t="shared" si="227"/>
        <v>2.25056775344799</v>
      </c>
      <c r="BK110">
        <f t="shared" si="227"/>
        <v>2.2063169207735021</v>
      </c>
      <c r="BL110">
        <f t="shared" si="227"/>
        <v>1.7123659610363733</v>
      </c>
      <c r="BM110">
        <f t="shared" si="227"/>
        <v>1.3545188600711435</v>
      </c>
      <c r="BN110">
        <f t="shared" si="227"/>
        <v>1.1848019231658611</v>
      </c>
      <c r="BO110">
        <f t="shared" si="227"/>
        <v>1.3774996904788306</v>
      </c>
      <c r="BP110">
        <f t="shared" si="227"/>
        <v>1.470700141799794</v>
      </c>
      <c r="BQ110">
        <f t="shared" si="227"/>
        <v>1.5158898658770061</v>
      </c>
      <c r="BR110">
        <f t="shared" si="227"/>
        <v>1.90370811951198</v>
      </c>
      <c r="BS110">
        <f t="shared" si="227"/>
        <v>2.372471598022019</v>
      </c>
      <c r="BT110">
        <f t="shared" si="227"/>
        <v>2.6476042407854306</v>
      </c>
      <c r="BU110">
        <f t="shared" si="227"/>
        <v>2.7962601776974378</v>
      </c>
      <c r="BV110">
        <f t="shared" si="227"/>
        <v>2.7961877566674609</v>
      </c>
      <c r="BW110">
        <f t="shared" si="227"/>
        <v>2.9481792212959501</v>
      </c>
      <c r="BX110">
        <f t="shared" si="227"/>
        <v>2.9149973279982029</v>
      </c>
      <c r="BY110" t="e">
        <f t="shared" si="227"/>
        <v>#VALUE!</v>
      </c>
      <c r="BZ110" t="e">
        <f t="shared" ref="BZ110:DH110" si="228">BZ88*44/12</f>
        <v>#VALUE!</v>
      </c>
      <c r="CA110" t="e">
        <f t="shared" si="228"/>
        <v>#VALUE!</v>
      </c>
      <c r="CB110" t="e">
        <f t="shared" si="228"/>
        <v>#VALUE!</v>
      </c>
      <c r="CC110" t="e">
        <f t="shared" si="228"/>
        <v>#VALUE!</v>
      </c>
      <c r="CD110" t="e">
        <f t="shared" si="228"/>
        <v>#VALUE!</v>
      </c>
      <c r="CE110" t="e">
        <f t="shared" si="228"/>
        <v>#VALUE!</v>
      </c>
      <c r="CF110" t="e">
        <f t="shared" si="228"/>
        <v>#VALUE!</v>
      </c>
      <c r="CG110">
        <f t="shared" si="228"/>
        <v>0</v>
      </c>
      <c r="CH110">
        <f t="shared" si="228"/>
        <v>265.39151951569147</v>
      </c>
      <c r="CI110">
        <f t="shared" si="228"/>
        <v>269.38786281047464</v>
      </c>
      <c r="CJ110">
        <f t="shared" si="228"/>
        <v>273.37153619514226</v>
      </c>
      <c r="CK110">
        <f t="shared" si="228"/>
        <v>277.28186664777576</v>
      </c>
      <c r="CL110">
        <f t="shared" si="228"/>
        <v>281.24380086827927</v>
      </c>
      <c r="CM110">
        <f t="shared" si="228"/>
        <v>285.38126017103264</v>
      </c>
      <c r="CN110">
        <f t="shared" si="228"/>
        <v>289.77952294697599</v>
      </c>
      <c r="CO110">
        <f t="shared" si="228"/>
        <v>294.14956770556051</v>
      </c>
      <c r="CP110">
        <f t="shared" si="228"/>
        <v>298.21926065710494</v>
      </c>
      <c r="CQ110">
        <f t="shared" si="228"/>
        <v>302.05722006104855</v>
      </c>
      <c r="CR110">
        <f t="shared" si="228"/>
        <v>305.81618950464662</v>
      </c>
      <c r="CS110">
        <f t="shared" si="228"/>
        <v>309.94653924532918</v>
      </c>
      <c r="CT110">
        <f t="shared" si="228"/>
        <v>314.04063473759805</v>
      </c>
      <c r="CU110">
        <f t="shared" si="228"/>
        <v>318.34961891546203</v>
      </c>
      <c r="CV110">
        <f t="shared" si="228"/>
        <v>322.70285392600044</v>
      </c>
      <c r="CW110">
        <f t="shared" si="228"/>
        <v>327.55003989627602</v>
      </c>
      <c r="CX110">
        <f t="shared" si="228"/>
        <v>332.75507296751675</v>
      </c>
      <c r="CY110">
        <f t="shared" si="228"/>
        <v>338.12982297566288</v>
      </c>
      <c r="CZ110">
        <f t="shared" si="228"/>
        <v>343.31187521649593</v>
      </c>
      <c r="DA110">
        <f t="shared" si="228"/>
        <v>348.40072700600803</v>
      </c>
      <c r="DB110">
        <f t="shared" si="228"/>
        <v>353.16838128514843</v>
      </c>
      <c r="DC110">
        <f t="shared" si="228"/>
        <v>357.57908255311935</v>
      </c>
      <c r="DD110">
        <f t="shared" si="228"/>
        <v>361.82646164566728</v>
      </c>
      <c r="DE110">
        <f t="shared" si="228"/>
        <v>365.9251848013032</v>
      </c>
      <c r="DF110">
        <f t="shared" si="228"/>
        <v>370.02398037796905</v>
      </c>
      <c r="DG110">
        <f t="shared" si="228"/>
        <v>373.97078449000651</v>
      </c>
      <c r="DH110">
        <f t="shared" si="228"/>
        <v>377.95077049534166</v>
      </c>
    </row>
  </sheetData>
  <hyperlinks>
    <hyperlink ref="J6" r:id="rId1" display="http://idmbuwal.uvek.intra.admin.ch/fsc/openmx.asp?mx=COO.2002.100.7.5454451&amp;name=LFI2%5FBiomasse%5Fder%5Flebenden%5FB%E4ume%5FNetz1%2D2%5FSumme"/>
    <hyperlink ref="K6" r:id="rId2" display="http://idmbuwal.uvek.intra.admin.ch/fsc/openmx.asp?mx=COO.2002.100.7.5454464&amp;name=LFI3%5FBiomasse%5Fder%5Flebenden%5FB%E4ume%5FNetz2%2D3%5FSumme"/>
    <hyperlink ref="L6" r:id="rId3" display="http://idmbuwal.uvek.intra.admin.ch/fsc/openmx.asp?mx=COO.2002.100.7.5454475&amp;name=LFI4a%5FBiomasse%5Fder%5Flebenden%5FB%E4ume%5FNetz3%2D4%5FSumme"/>
  </hyperlinks>
  <pageMargins left="0.7" right="0.7" top="0.78740157499999996" bottom="0.78740157499999996" header="0.3" footer="0.3"/>
  <pageSetup paperSize="9" orientation="portrait" r:id="rId4"/>
  <drawing r:id="rId5"/>
  <legacyDrawing r:id="rId6"/>
</worksheet>
</file>

<file path=xl/worksheets/sheet7.xml><?xml version="1.0" encoding="utf-8"?>
<worksheet xmlns="http://schemas.openxmlformats.org/spreadsheetml/2006/main" xmlns:r="http://schemas.openxmlformats.org/officeDocument/2006/relationships">
  <dimension ref="A1:DP144"/>
  <sheetViews>
    <sheetView zoomScaleNormal="100" workbookViewId="0">
      <pane xSplit="13575" topLeftCell="AX1" activePane="topRight"/>
      <selection activeCell="A97" sqref="A97"/>
      <selection pane="topRight" activeCell="BE1" sqref="BE1"/>
    </sheetView>
  </sheetViews>
  <sheetFormatPr baseColWidth="10" defaultColWidth="11.42578125" defaultRowHeight="12.75"/>
  <cols>
    <col min="4" max="4" width="14" style="13" customWidth="1"/>
    <col min="5" max="5" width="3" style="13" customWidth="1"/>
    <col min="6" max="8" width="13.42578125" style="13" bestFit="1" customWidth="1"/>
    <col min="9" max="9" width="9" style="13" customWidth="1"/>
    <col min="10" max="10" width="11.28515625" style="13" customWidth="1"/>
    <col min="11" max="11" width="13.7109375" style="13" customWidth="1"/>
    <col min="12" max="12" width="10.7109375" style="13" customWidth="1"/>
    <col min="13" max="13" width="6" style="13" customWidth="1"/>
    <col min="14" max="14" width="11.85546875" customWidth="1"/>
    <col min="15" max="40" width="11.5703125" bestFit="1" customWidth="1"/>
    <col min="44" max="48" width="11.5703125" bestFit="1" customWidth="1"/>
    <col min="49" max="49" width="3.42578125" style="13" customWidth="1"/>
    <col min="50" max="50" width="11.85546875" customWidth="1"/>
    <col min="51" max="85" width="11.5703125" bestFit="1" customWidth="1"/>
    <col min="86" max="109" width="12.5703125" bestFit="1" customWidth="1"/>
    <col min="110" max="110" width="14.85546875" customWidth="1"/>
    <col min="111" max="111" width="12.5703125" bestFit="1" customWidth="1"/>
  </cols>
  <sheetData>
    <row r="1" spans="1:120" s="88" customFormat="1" ht="25.5">
      <c r="A1" s="94" t="s">
        <v>108</v>
      </c>
    </row>
    <row r="3" spans="1:120" s="66" customFormat="1">
      <c r="A3" s="66" t="s">
        <v>244</v>
      </c>
      <c r="C3" s="66" t="s">
        <v>245</v>
      </c>
    </row>
    <row r="6" spans="1:120" s="1" customFormat="1">
      <c r="D6" s="89" t="s">
        <v>92</v>
      </c>
      <c r="E6" s="17"/>
      <c r="F6" s="90" t="s">
        <v>93</v>
      </c>
      <c r="G6" s="90"/>
      <c r="H6" s="90"/>
      <c r="I6" s="17"/>
      <c r="J6" s="127" t="s">
        <v>98</v>
      </c>
      <c r="K6" s="127"/>
      <c r="L6" s="127"/>
      <c r="M6" s="17"/>
      <c r="N6" s="93" t="s">
        <v>93</v>
      </c>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17"/>
      <c r="AX6" s="91" t="s">
        <v>91</v>
      </c>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H6" s="92" t="s">
        <v>109</v>
      </c>
      <c r="CI6" s="92"/>
      <c r="CJ6" s="92"/>
      <c r="CK6" s="92"/>
      <c r="CL6" s="92"/>
      <c r="CM6" s="92"/>
      <c r="CN6" s="92"/>
      <c r="CO6" s="92"/>
      <c r="CP6" s="92"/>
      <c r="CQ6" s="92"/>
      <c r="CR6" s="92"/>
      <c r="CS6" s="92"/>
      <c r="CT6" s="92"/>
      <c r="CU6" s="92"/>
      <c r="CV6" s="92"/>
      <c r="CW6" s="92"/>
      <c r="CX6" s="92"/>
      <c r="CY6" s="92"/>
      <c r="CZ6" s="92"/>
      <c r="DA6" s="92"/>
      <c r="DB6" s="92"/>
      <c r="DC6" s="92"/>
      <c r="DD6" s="92"/>
      <c r="DE6" s="92"/>
      <c r="DF6" s="92"/>
      <c r="DG6" s="92"/>
      <c r="DH6" s="92"/>
      <c r="DI6" s="92"/>
      <c r="DJ6" s="92"/>
      <c r="DK6" s="92"/>
      <c r="DL6" s="92"/>
      <c r="DM6" s="92"/>
      <c r="DN6" s="92"/>
      <c r="DO6" s="92"/>
      <c r="DP6" s="92"/>
    </row>
    <row r="7" spans="1:120">
      <c r="F7" s="10" t="s">
        <v>94</v>
      </c>
      <c r="G7" s="10" t="s">
        <v>95</v>
      </c>
      <c r="H7" s="10" t="s">
        <v>99</v>
      </c>
      <c r="J7" s="98"/>
      <c r="K7" s="98"/>
      <c r="L7" s="98"/>
      <c r="N7" s="1" t="s">
        <v>21</v>
      </c>
      <c r="O7" s="1" t="s">
        <v>20</v>
      </c>
      <c r="P7" s="1" t="s">
        <v>19</v>
      </c>
      <c r="Q7" s="1" t="s">
        <v>18</v>
      </c>
      <c r="R7" s="1" t="s">
        <v>17</v>
      </c>
      <c r="S7" s="1" t="s">
        <v>16</v>
      </c>
      <c r="T7" s="1" t="s">
        <v>15</v>
      </c>
      <c r="U7" s="1" t="s">
        <v>14</v>
      </c>
      <c r="V7" s="1" t="s">
        <v>13</v>
      </c>
      <c r="W7" s="1" t="s">
        <v>12</v>
      </c>
      <c r="X7" s="1" t="s">
        <v>29</v>
      </c>
      <c r="Y7" s="1" t="s">
        <v>28</v>
      </c>
      <c r="Z7" s="1" t="s">
        <v>27</v>
      </c>
      <c r="AA7" s="1" t="s">
        <v>26</v>
      </c>
      <c r="AB7" s="1" t="s">
        <v>25</v>
      </c>
      <c r="AC7" s="1" t="s">
        <v>24</v>
      </c>
      <c r="AD7" s="1" t="s">
        <v>23</v>
      </c>
      <c r="AE7" s="1" t="s">
        <v>22</v>
      </c>
      <c r="AF7" s="1" t="s">
        <v>31</v>
      </c>
      <c r="AG7" s="1" t="s">
        <v>33</v>
      </c>
      <c r="AH7" s="1" t="s">
        <v>34</v>
      </c>
      <c r="AI7" s="1" t="s">
        <v>35</v>
      </c>
      <c r="AJ7" s="1" t="s">
        <v>38</v>
      </c>
      <c r="AK7" s="1" t="s">
        <v>39</v>
      </c>
      <c r="AL7" s="1" t="s">
        <v>40</v>
      </c>
      <c r="AM7" s="1" t="s">
        <v>41</v>
      </c>
      <c r="AN7" s="1" t="s">
        <v>42</v>
      </c>
      <c r="AO7" s="1" t="s">
        <v>52</v>
      </c>
      <c r="AP7" s="1" t="s">
        <v>53</v>
      </c>
      <c r="AQ7" s="1" t="s">
        <v>54</v>
      </c>
      <c r="AR7" s="1" t="s">
        <v>55</v>
      </c>
      <c r="AS7" s="1" t="s">
        <v>56</v>
      </c>
      <c r="AT7" s="1" t="s">
        <v>57</v>
      </c>
      <c r="AU7" s="1" t="s">
        <v>58</v>
      </c>
      <c r="AV7" s="1" t="s">
        <v>59</v>
      </c>
      <c r="AW7" s="17"/>
      <c r="AX7" s="1" t="s">
        <v>21</v>
      </c>
      <c r="AY7" s="1" t="s">
        <v>20</v>
      </c>
      <c r="AZ7" s="1" t="s">
        <v>19</v>
      </c>
      <c r="BA7" s="1" t="s">
        <v>18</v>
      </c>
      <c r="BB7" s="1" t="s">
        <v>17</v>
      </c>
      <c r="BC7" s="1" t="s">
        <v>16</v>
      </c>
      <c r="BD7" s="1" t="s">
        <v>15</v>
      </c>
      <c r="BE7" s="1" t="s">
        <v>14</v>
      </c>
      <c r="BF7" s="1" t="s">
        <v>13</v>
      </c>
      <c r="BG7" s="1" t="s">
        <v>12</v>
      </c>
      <c r="BH7" s="1" t="s">
        <v>29</v>
      </c>
      <c r="BI7" s="1" t="s">
        <v>28</v>
      </c>
      <c r="BJ7" s="1" t="s">
        <v>27</v>
      </c>
      <c r="BK7" s="1" t="s">
        <v>26</v>
      </c>
      <c r="BL7" s="1" t="s">
        <v>25</v>
      </c>
      <c r="BM7" s="1" t="s">
        <v>24</v>
      </c>
      <c r="BN7" s="1" t="s">
        <v>23</v>
      </c>
      <c r="BO7" s="1" t="s">
        <v>22</v>
      </c>
      <c r="BP7" s="1" t="s">
        <v>31</v>
      </c>
      <c r="BQ7" s="1" t="s">
        <v>33</v>
      </c>
      <c r="BR7" s="1" t="s">
        <v>34</v>
      </c>
      <c r="BS7" s="1" t="s">
        <v>35</v>
      </c>
      <c r="BT7" s="1" t="s">
        <v>38</v>
      </c>
      <c r="BU7" s="1" t="s">
        <v>39</v>
      </c>
      <c r="BV7" s="1" t="s">
        <v>40</v>
      </c>
      <c r="BW7" s="1" t="s">
        <v>41</v>
      </c>
      <c r="BX7" s="1" t="s">
        <v>42</v>
      </c>
      <c r="BY7" s="1" t="s">
        <v>52</v>
      </c>
      <c r="BZ7" s="1" t="s">
        <v>53</v>
      </c>
      <c r="CA7" s="1" t="s">
        <v>54</v>
      </c>
      <c r="CB7" s="1" t="s">
        <v>55</v>
      </c>
      <c r="CC7" s="1" t="s">
        <v>56</v>
      </c>
      <c r="CD7" s="1" t="s">
        <v>57</v>
      </c>
      <c r="CE7" s="1" t="s">
        <v>58</v>
      </c>
      <c r="CF7" s="1" t="s">
        <v>59</v>
      </c>
      <c r="CH7" s="1" t="s">
        <v>21</v>
      </c>
      <c r="CI7" s="1" t="s">
        <v>20</v>
      </c>
      <c r="CJ7" s="1" t="s">
        <v>19</v>
      </c>
      <c r="CK7" s="1" t="s">
        <v>18</v>
      </c>
      <c r="CL7" s="1" t="s">
        <v>17</v>
      </c>
      <c r="CM7" s="1" t="s">
        <v>16</v>
      </c>
      <c r="CN7" s="1" t="s">
        <v>15</v>
      </c>
      <c r="CO7" s="1" t="s">
        <v>14</v>
      </c>
      <c r="CP7" s="1" t="s">
        <v>13</v>
      </c>
      <c r="CQ7" s="1" t="s">
        <v>12</v>
      </c>
      <c r="CR7" s="1" t="s">
        <v>29</v>
      </c>
      <c r="CS7" s="1" t="s">
        <v>28</v>
      </c>
      <c r="CT7" s="1" t="s">
        <v>27</v>
      </c>
      <c r="CU7" s="1" t="s">
        <v>26</v>
      </c>
      <c r="CV7" s="1" t="s">
        <v>25</v>
      </c>
      <c r="CW7" s="1" t="s">
        <v>24</v>
      </c>
      <c r="CX7" s="1" t="s">
        <v>23</v>
      </c>
      <c r="CY7" s="1" t="s">
        <v>22</v>
      </c>
      <c r="CZ7" s="1" t="s">
        <v>31</v>
      </c>
      <c r="DA7" s="1" t="s">
        <v>33</v>
      </c>
      <c r="DB7" s="1" t="s">
        <v>34</v>
      </c>
      <c r="DC7" s="1" t="s">
        <v>35</v>
      </c>
      <c r="DD7" s="1" t="s">
        <v>38</v>
      </c>
      <c r="DE7" s="1" t="s">
        <v>39</v>
      </c>
      <c r="DF7" s="1" t="s">
        <v>40</v>
      </c>
      <c r="DG7" s="1" t="s">
        <v>41</v>
      </c>
      <c r="DH7" s="1" t="s">
        <v>42</v>
      </c>
      <c r="DI7" s="1" t="s">
        <v>52</v>
      </c>
      <c r="DJ7" s="1" t="s">
        <v>53</v>
      </c>
      <c r="DK7" s="1" t="s">
        <v>54</v>
      </c>
      <c r="DL7" s="1" t="s">
        <v>55</v>
      </c>
      <c r="DM7" s="1" t="s">
        <v>56</v>
      </c>
      <c r="DN7" s="1" t="s">
        <v>57</v>
      </c>
      <c r="DO7" s="1" t="s">
        <v>58</v>
      </c>
      <c r="DP7" s="1" t="s">
        <v>59</v>
      </c>
    </row>
    <row r="8" spans="1:120" ht="25.5">
      <c r="A8" s="2" t="s">
        <v>1</v>
      </c>
      <c r="B8" s="1" t="s">
        <v>2</v>
      </c>
      <c r="C8" s="1" t="s">
        <v>118</v>
      </c>
      <c r="D8" s="17" t="s">
        <v>68</v>
      </c>
      <c r="E8" s="17"/>
      <c r="F8" s="17"/>
      <c r="G8" s="17"/>
      <c r="H8" s="17"/>
      <c r="I8" s="17"/>
      <c r="J8" s="110" t="s">
        <v>116</v>
      </c>
      <c r="K8" s="110" t="s">
        <v>112</v>
      </c>
      <c r="L8" s="110" t="s">
        <v>117</v>
      </c>
      <c r="M8" s="17"/>
    </row>
    <row r="9" spans="1:120">
      <c r="A9" s="48">
        <v>1</v>
      </c>
      <c r="B9" s="48">
        <v>1</v>
      </c>
      <c r="C9" s="48">
        <v>600</v>
      </c>
      <c r="D9" s="139">
        <v>3846307</v>
      </c>
      <c r="E9" s="110"/>
      <c r="F9" s="110">
        <v>106390.7276</v>
      </c>
      <c r="G9" s="110">
        <v>113145</v>
      </c>
      <c r="H9" s="110">
        <v>111308</v>
      </c>
      <c r="I9" s="110"/>
      <c r="J9" s="110">
        <v>50014</v>
      </c>
      <c r="K9" s="110">
        <v>50017</v>
      </c>
      <c r="L9" s="110">
        <v>52719</v>
      </c>
      <c r="M9" s="110"/>
      <c r="N9" s="7">
        <f>$F9</f>
        <v>106390.7276</v>
      </c>
      <c r="O9" s="7">
        <f t="shared" ref="O9:W24" si="0">$F9</f>
        <v>106390.7276</v>
      </c>
      <c r="P9" s="7">
        <f t="shared" si="0"/>
        <v>106390.7276</v>
      </c>
      <c r="Q9" s="7">
        <f t="shared" si="0"/>
        <v>106390.7276</v>
      </c>
      <c r="R9" s="7">
        <f t="shared" si="0"/>
        <v>106390.7276</v>
      </c>
      <c r="S9" s="7">
        <f t="shared" si="0"/>
        <v>106390.7276</v>
      </c>
      <c r="T9" s="7">
        <f t="shared" si="0"/>
        <v>106390.7276</v>
      </c>
      <c r="U9" s="7">
        <f t="shared" si="0"/>
        <v>106390.7276</v>
      </c>
      <c r="V9" s="7">
        <f t="shared" si="0"/>
        <v>106390.7276</v>
      </c>
      <c r="W9" s="7">
        <f t="shared" si="0"/>
        <v>106390.7276</v>
      </c>
      <c r="X9" s="7">
        <f>AVERAGE(F9,F9,G9)</f>
        <v>108642.15173333332</v>
      </c>
      <c r="Y9" s="7">
        <f>AVERAGE(F9,G9,G9)</f>
        <v>110893.57586666667</v>
      </c>
      <c r="Z9" s="7">
        <f>$G9</f>
        <v>113145</v>
      </c>
      <c r="AA9" s="7">
        <f t="shared" ref="AA9:AG24" si="1">$G9</f>
        <v>113145</v>
      </c>
      <c r="AB9" s="7">
        <f t="shared" si="1"/>
        <v>113145</v>
      </c>
      <c r="AC9" s="7">
        <f t="shared" si="1"/>
        <v>113145</v>
      </c>
      <c r="AD9" s="7">
        <f t="shared" si="1"/>
        <v>113145</v>
      </c>
      <c r="AE9" s="7">
        <f t="shared" si="1"/>
        <v>113145</v>
      </c>
      <c r="AF9" s="7">
        <f t="shared" si="1"/>
        <v>113145</v>
      </c>
      <c r="AG9" s="7">
        <f t="shared" si="1"/>
        <v>113145</v>
      </c>
      <c r="AH9" s="7">
        <f>AVERAGE(G9,G9,H9)</f>
        <v>112532.66666666667</v>
      </c>
      <c r="AI9" s="7">
        <f>AVERAGE(G9,H9,H9)</f>
        <v>111920.33333333333</v>
      </c>
      <c r="AJ9" s="7">
        <f t="shared" ref="AJ9:AN24" si="2">$H9</f>
        <v>111308</v>
      </c>
      <c r="AK9" s="7">
        <f t="shared" si="2"/>
        <v>111308</v>
      </c>
      <c r="AL9" s="7">
        <f t="shared" si="2"/>
        <v>111308</v>
      </c>
      <c r="AM9" s="7">
        <f t="shared" si="2"/>
        <v>111308</v>
      </c>
      <c r="AN9" s="7">
        <f t="shared" si="2"/>
        <v>111308</v>
      </c>
      <c r="AO9" s="7"/>
      <c r="AP9" s="7"/>
      <c r="AQ9" s="7"/>
      <c r="AR9" s="7"/>
      <c r="AS9" s="7"/>
      <c r="AT9" s="7"/>
      <c r="AU9" s="7"/>
      <c r="AV9" s="7"/>
      <c r="AW9" s="111"/>
      <c r="AX9" s="7">
        <f>jährl_Abgänge_LF12_Kalib_stratu!D91</f>
        <v>75854.889440104598</v>
      </c>
      <c r="AY9" s="7">
        <f>jährl_Abgänge_LF12_Kalib_stratu!E91</f>
        <v>70477.064975353249</v>
      </c>
      <c r="AZ9" s="7">
        <f>jährl_Abgänge_LF12_Kalib_stratu!F91</f>
        <v>73243.078772546316</v>
      </c>
      <c r="BA9" s="7">
        <f>jährl_Abgänge_LF12_Kalib_stratu!G91</f>
        <v>74317.079173674065</v>
      </c>
      <c r="BB9" s="7">
        <f>jährl_Abgänge_LF12_Kalib_stratu!H91</f>
        <v>77808.955216440736</v>
      </c>
      <c r="BC9" s="7">
        <f>jährl_Abgänge_LF12_Kalib_stratu!I91</f>
        <v>71636.996251583871</v>
      </c>
      <c r="BD9" s="7">
        <f>jährl_Abgänge_LF12_Kalib_stratu!J91</f>
        <v>66599.564933364294</v>
      </c>
      <c r="BE9" s="7">
        <f>jährl_Abgänge_LF12_Kalib_stratu!K91</f>
        <v>61302.327287490378</v>
      </c>
      <c r="BF9" s="7">
        <f>jährl_Abgänge_LF12_Kalib_stratu!L91</f>
        <v>66908.552068310528</v>
      </c>
      <c r="BG9" s="7">
        <f>jährl_Abgänge_LF12_Kalib_stratu!M91</f>
        <v>70589.328881132053</v>
      </c>
      <c r="BH9" s="105">
        <f>jährl_Abgänge_LFI23_stratu!D48</f>
        <v>138936.05763631483</v>
      </c>
      <c r="BI9" s="105">
        <f>jährl_Abgänge_LFI23_stratu!E48</f>
        <v>137250.73522324886</v>
      </c>
      <c r="BJ9" s="105">
        <f>jährl_Abgänge_LFI23_stratu!F48</f>
        <v>133695.70860724876</v>
      </c>
      <c r="BK9" s="105">
        <f>jährl_Abgänge_LFI23_stratu!G48</f>
        <v>140075.59755074614</v>
      </c>
      <c r="BL9" s="105">
        <f>jährl_Abgänge_LFI23_stratu!H48</f>
        <v>170633.91469703533</v>
      </c>
      <c r="BM9" s="105">
        <f>jährl_Abgänge_LFI23_stratu!I48</f>
        <v>158148.73314526674</v>
      </c>
      <c r="BN9" s="105">
        <f>jährl_Abgänge_LFI23_stratu!J48</f>
        <v>145737.80033443708</v>
      </c>
      <c r="BO9" s="105">
        <f>jährl_Abgänge_LFI23_stratu!K48</f>
        <v>111883.47462247964</v>
      </c>
      <c r="BP9" s="105">
        <f>jährl_Abgänge_LFI23_stratu!L48</f>
        <v>128325.54053739697</v>
      </c>
      <c r="BQ9" s="105">
        <f>jährl_Abgänge_LFI23_stratu!M48</f>
        <v>144642.43764582535</v>
      </c>
      <c r="BR9" s="7">
        <f>jährl_Abgänge_LFI34a_stratu!D48</f>
        <v>154488.20140019944</v>
      </c>
      <c r="BS9" s="7">
        <f>jährl_Abgänge_LFI34a_stratu!E48</f>
        <v>164895.58351933787</v>
      </c>
      <c r="BT9" s="7">
        <f>jährl_Abgänge_LFI34a_stratu!F48</f>
        <v>168883.58605305894</v>
      </c>
      <c r="BU9" s="7">
        <f>jährl_Abgänge_LFI34a_stratu!G48</f>
        <v>158531.98125018261</v>
      </c>
      <c r="BV9" s="7">
        <f>jährl_Abgänge_LFI34a_stratu!H48</f>
        <v>147476.05556621347</v>
      </c>
      <c r="BW9" s="7">
        <f>jährl_Abgänge_LFI34a_stratu!I48</f>
        <v>140830.54355497469</v>
      </c>
      <c r="BX9" s="7">
        <f>jährl_Abgänge_LFI34a_stratu!J48</f>
        <v>138449.04865603315</v>
      </c>
      <c r="BY9" s="7"/>
      <c r="BZ9" s="7"/>
      <c r="CA9" s="7"/>
      <c r="CB9" s="7"/>
      <c r="CC9" s="7"/>
      <c r="CD9" s="7"/>
      <c r="CE9" s="7"/>
      <c r="CF9" s="7"/>
      <c r="CG9" s="7"/>
      <c r="CH9" s="7">
        <f>CI9-N9+AX9</f>
        <v>3744274.3957541762</v>
      </c>
      <c r="CI9" s="7">
        <f>CJ9-O9+AY9</f>
        <v>3774810.2339140717</v>
      </c>
      <c r="CJ9" s="7">
        <f t="shared" ref="CH9:CX23" si="3">CK9-P9+AZ9</f>
        <v>3810723.8965387181</v>
      </c>
      <c r="CK9" s="7">
        <f t="shared" si="3"/>
        <v>3843871.5453661717</v>
      </c>
      <c r="CL9" s="7">
        <f t="shared" si="3"/>
        <v>3875945.1937924977</v>
      </c>
      <c r="CM9" s="7">
        <f t="shared" si="3"/>
        <v>3904526.9661760568</v>
      </c>
      <c r="CN9" s="7">
        <f t="shared" si="3"/>
        <v>3939280.6975244726</v>
      </c>
      <c r="CO9" s="7">
        <f t="shared" si="3"/>
        <v>3979071.8601911082</v>
      </c>
      <c r="CP9" s="7">
        <f t="shared" si="3"/>
        <v>4024160.2605036176</v>
      </c>
      <c r="CQ9" s="7">
        <f t="shared" si="3"/>
        <v>4063642.4360353071</v>
      </c>
      <c r="CR9" s="7">
        <f>CS9-X9+BH9</f>
        <v>4099443.834754175</v>
      </c>
      <c r="CS9" s="7">
        <f t="shared" si="3"/>
        <v>4069149.9288511933</v>
      </c>
      <c r="CT9" s="7">
        <f t="shared" si="3"/>
        <v>4042792.7694946108</v>
      </c>
      <c r="CU9" s="7">
        <f t="shared" si="3"/>
        <v>4022242.0608873619</v>
      </c>
      <c r="CV9" s="7">
        <f t="shared" si="3"/>
        <v>3995311.4633366158</v>
      </c>
      <c r="CW9" s="7">
        <f t="shared" si="3"/>
        <v>3937822.5486395806</v>
      </c>
      <c r="CX9" s="7">
        <f t="shared" si="3"/>
        <v>3892818.8154943138</v>
      </c>
      <c r="CY9" s="7">
        <f>CZ9-AE9+BO9</f>
        <v>3860226.0151598766</v>
      </c>
      <c r="CZ9" s="7">
        <f>DA9-AF9+BP9</f>
        <v>3861487.5405373969</v>
      </c>
      <c r="DA9" s="113">
        <f>D9</f>
        <v>3846307</v>
      </c>
      <c r="DB9" s="7">
        <f>DA9+AH9-BR9</f>
        <v>3804351.4652664671</v>
      </c>
      <c r="DC9" s="7">
        <f t="shared" ref="DC9:DH9" si="4">DB9+AI9-BS9</f>
        <v>3751376.2150804629</v>
      </c>
      <c r="DD9" s="7">
        <f t="shared" si="4"/>
        <v>3693800.6290274039</v>
      </c>
      <c r="DE9" s="7">
        <f t="shared" si="4"/>
        <v>3646576.6477772212</v>
      </c>
      <c r="DF9" s="7">
        <f t="shared" si="4"/>
        <v>3610408.5922110076</v>
      </c>
      <c r="DG9" s="7">
        <f t="shared" si="4"/>
        <v>3580886.0486560329</v>
      </c>
      <c r="DH9" s="7">
        <f t="shared" si="4"/>
        <v>3553744.9999999995</v>
      </c>
      <c r="DI9" s="7"/>
      <c r="DJ9" s="7"/>
      <c r="DK9" s="7"/>
      <c r="DL9" s="7"/>
      <c r="DM9" s="7"/>
      <c r="DN9" s="7"/>
      <c r="DO9" s="7"/>
      <c r="DP9" s="7"/>
    </row>
    <row r="10" spans="1:120">
      <c r="A10" s="49">
        <v>1</v>
      </c>
      <c r="B10" s="49">
        <v>2</v>
      </c>
      <c r="C10" s="49">
        <v>600</v>
      </c>
      <c r="D10" s="140">
        <v>9057519</v>
      </c>
      <c r="E10" s="112"/>
      <c r="F10" s="110">
        <v>254047.6649</v>
      </c>
      <c r="G10" s="110">
        <v>223922</v>
      </c>
      <c r="H10" s="110">
        <v>265264</v>
      </c>
      <c r="I10" s="112"/>
      <c r="J10" s="110">
        <v>50014</v>
      </c>
      <c r="K10" s="110">
        <v>50017</v>
      </c>
      <c r="L10" s="110">
        <v>52719</v>
      </c>
      <c r="M10" s="112"/>
      <c r="N10" s="7">
        <f t="shared" ref="N10:W42" si="5">$F10</f>
        <v>254047.6649</v>
      </c>
      <c r="O10" s="7">
        <f t="shared" si="0"/>
        <v>254047.6649</v>
      </c>
      <c r="P10" s="7">
        <f t="shared" si="0"/>
        <v>254047.6649</v>
      </c>
      <c r="Q10" s="7">
        <f t="shared" si="0"/>
        <v>254047.6649</v>
      </c>
      <c r="R10" s="7">
        <f t="shared" si="0"/>
        <v>254047.6649</v>
      </c>
      <c r="S10" s="7">
        <f t="shared" si="0"/>
        <v>254047.6649</v>
      </c>
      <c r="T10" s="7">
        <f t="shared" si="0"/>
        <v>254047.6649</v>
      </c>
      <c r="U10" s="7">
        <f t="shared" si="0"/>
        <v>254047.6649</v>
      </c>
      <c r="V10" s="7">
        <f t="shared" si="0"/>
        <v>254047.6649</v>
      </c>
      <c r="W10" s="7">
        <f t="shared" si="0"/>
        <v>254047.6649</v>
      </c>
      <c r="X10" s="7">
        <f t="shared" ref="X10:X42" si="6">AVERAGE(F10,F10,G10)</f>
        <v>244005.77659999998</v>
      </c>
      <c r="Y10" s="7">
        <f t="shared" ref="Y10:Y42" si="7">AVERAGE(F10,G10,G10)</f>
        <v>233963.88829999999</v>
      </c>
      <c r="Z10" s="7">
        <f t="shared" ref="Z10:AG42" si="8">$G10</f>
        <v>223922</v>
      </c>
      <c r="AA10" s="7">
        <f t="shared" si="1"/>
        <v>223922</v>
      </c>
      <c r="AB10" s="7">
        <f t="shared" si="1"/>
        <v>223922</v>
      </c>
      <c r="AC10" s="7">
        <f t="shared" si="1"/>
        <v>223922</v>
      </c>
      <c r="AD10" s="7">
        <f t="shared" si="1"/>
        <v>223922</v>
      </c>
      <c r="AE10" s="7">
        <f t="shared" si="1"/>
        <v>223922</v>
      </c>
      <c r="AF10" s="7">
        <f t="shared" si="1"/>
        <v>223922</v>
      </c>
      <c r="AG10" s="7">
        <f t="shared" si="1"/>
        <v>223922</v>
      </c>
      <c r="AH10" s="7">
        <f t="shared" ref="AH10:AH42" si="9">AVERAGE(G10,G10,H10)</f>
        <v>237702.66666666666</v>
      </c>
      <c r="AI10" s="7">
        <f t="shared" ref="AI10:AI42" si="10">AVERAGE(G10,H10,H10)</f>
        <v>251483.33333333334</v>
      </c>
      <c r="AJ10" s="7">
        <f t="shared" si="2"/>
        <v>265264</v>
      </c>
      <c r="AK10" s="7">
        <f t="shared" si="2"/>
        <v>265264</v>
      </c>
      <c r="AL10" s="7">
        <f t="shared" si="2"/>
        <v>265264</v>
      </c>
      <c r="AM10" s="7">
        <f t="shared" si="2"/>
        <v>265264</v>
      </c>
      <c r="AN10" s="7">
        <f t="shared" si="2"/>
        <v>265264</v>
      </c>
      <c r="AO10" s="7"/>
      <c r="AP10" s="7"/>
      <c r="AQ10" s="7"/>
      <c r="AR10" s="7"/>
      <c r="AS10" s="7"/>
      <c r="AT10" s="7"/>
      <c r="AU10" s="7"/>
      <c r="AV10" s="7"/>
      <c r="AW10" s="111"/>
      <c r="AX10" s="7">
        <f>jährl_Abgänge_LF12_Kalib_stratu!D92</f>
        <v>163018.45111813911</v>
      </c>
      <c r="AY10" s="7">
        <f>jährl_Abgänge_LF12_Kalib_stratu!E92</f>
        <v>162931.39597207875</v>
      </c>
      <c r="AZ10" s="7">
        <f>jährl_Abgänge_LF12_Kalib_stratu!F92</f>
        <v>165068.65207081288</v>
      </c>
      <c r="BA10" s="7">
        <f>jährl_Abgänge_LF12_Kalib_stratu!G92</f>
        <v>165089.85589712605</v>
      </c>
      <c r="BB10" s="7">
        <f>jährl_Abgänge_LF12_Kalib_stratu!H92</f>
        <v>163193.15870114189</v>
      </c>
      <c r="BC10" s="7">
        <f>jährl_Abgänge_LF12_Kalib_stratu!I92</f>
        <v>161564.34646576204</v>
      </c>
      <c r="BD10" s="7">
        <f>jährl_Abgänge_LF12_Kalib_stratu!J92</f>
        <v>161999.92084150491</v>
      </c>
      <c r="BE10" s="7">
        <f>jährl_Abgänge_LF12_Kalib_stratu!K92</f>
        <v>164187.64801977316</v>
      </c>
      <c r="BF10" s="7">
        <f>jährl_Abgänge_LF12_Kalib_stratu!L92</f>
        <v>170006.00782464814</v>
      </c>
      <c r="BG10" s="7">
        <f>jährl_Abgänge_LF12_Kalib_stratu!M92</f>
        <v>175212.89108901331</v>
      </c>
      <c r="BH10" s="105">
        <f>jährl_Abgänge_LFI23_stratu!D49</f>
        <v>272730.62156206096</v>
      </c>
      <c r="BI10" s="105">
        <f>jährl_Abgänge_LFI23_stratu!E49</f>
        <v>273164.37703555508</v>
      </c>
      <c r="BJ10" s="105">
        <f>jährl_Abgänge_LFI23_stratu!F49</f>
        <v>276649.42566958431</v>
      </c>
      <c r="BK10" s="105">
        <f>jährl_Abgänge_LFI23_stratu!G49</f>
        <v>280639.0988193443</v>
      </c>
      <c r="BL10" s="105">
        <f>jährl_Abgänge_LFI23_stratu!H49</f>
        <v>278870.14288885705</v>
      </c>
      <c r="BM10" s="105">
        <f>jährl_Abgänge_LFI23_stratu!I49</f>
        <v>259602.7663081293</v>
      </c>
      <c r="BN10" s="105">
        <f>jährl_Abgänge_LFI23_stratu!J49</f>
        <v>243635.76333280094</v>
      </c>
      <c r="BO10" s="105">
        <f>jährl_Abgänge_LFI23_stratu!K49</f>
        <v>226994.9273467598</v>
      </c>
      <c r="BP10" s="105">
        <f>jährl_Abgänge_LFI23_stratu!L49</f>
        <v>219360.92335077742</v>
      </c>
      <c r="BQ10" s="105">
        <f>jährl_Abgänge_LFI23_stratu!M49</f>
        <v>226361.95368613134</v>
      </c>
      <c r="BR10" s="7">
        <f>jährl_Abgänge_LFI34a_stratu!D49</f>
        <v>147778.97061865882</v>
      </c>
      <c r="BS10" s="7">
        <f>jährl_Abgänge_LFI34a_stratu!E49</f>
        <v>164346.63443192097</v>
      </c>
      <c r="BT10" s="7">
        <f>jährl_Abgänge_LFI34a_stratu!F49</f>
        <v>178166.14809697095</v>
      </c>
      <c r="BU10" s="7">
        <f>jährl_Abgänge_LFI34a_stratu!G49</f>
        <v>185781.04690398069</v>
      </c>
      <c r="BV10" s="7">
        <f>jährl_Abgänge_LFI34a_stratu!H49</f>
        <v>195291.77342955844</v>
      </c>
      <c r="BW10" s="7">
        <f>jährl_Abgänge_LFI34a_stratu!I49</f>
        <v>202702.66109019442</v>
      </c>
      <c r="BX10" s="7">
        <f>jährl_Abgänge_LFI34a_stratu!J49</f>
        <v>206505.76542871568</v>
      </c>
      <c r="BY10" s="7"/>
      <c r="BZ10" s="7"/>
      <c r="CA10" s="7"/>
      <c r="CB10" s="7"/>
      <c r="CC10" s="7"/>
      <c r="CD10" s="7"/>
      <c r="CE10" s="7"/>
      <c r="CF10" s="7"/>
      <c r="CG10" s="7"/>
      <c r="CH10" s="7">
        <f t="shared" si="3"/>
        <v>8455539.0604138784</v>
      </c>
      <c r="CI10" s="7">
        <f t="shared" si="3"/>
        <v>8546568.27419574</v>
      </c>
      <c r="CJ10" s="7">
        <f t="shared" si="3"/>
        <v>8637684.5431236606</v>
      </c>
      <c r="CK10" s="7">
        <f t="shared" si="3"/>
        <v>8726663.555952847</v>
      </c>
      <c r="CL10" s="7">
        <f t="shared" si="3"/>
        <v>8815621.3649557196</v>
      </c>
      <c r="CM10" s="7">
        <f t="shared" si="3"/>
        <v>8906475.8711545765</v>
      </c>
      <c r="CN10" s="7">
        <f t="shared" si="3"/>
        <v>8998959.1895888131</v>
      </c>
      <c r="CO10" s="7">
        <f t="shared" si="3"/>
        <v>9091006.9336473066</v>
      </c>
      <c r="CP10" s="7">
        <f t="shared" si="3"/>
        <v>9180866.950527532</v>
      </c>
      <c r="CQ10" s="7">
        <f t="shared" si="3"/>
        <v>9264908.6076028831</v>
      </c>
      <c r="CR10" s="7">
        <f t="shared" si="3"/>
        <v>9343743.3814138696</v>
      </c>
      <c r="CS10" s="7">
        <f t="shared" si="3"/>
        <v>9315018.5364518072</v>
      </c>
      <c r="CT10" s="7">
        <f t="shared" si="3"/>
        <v>9275818.0477162525</v>
      </c>
      <c r="CU10" s="7">
        <f t="shared" si="3"/>
        <v>9223090.6220466681</v>
      </c>
      <c r="CV10" s="7">
        <f t="shared" si="3"/>
        <v>9166373.5232273247</v>
      </c>
      <c r="CW10" s="7">
        <f t="shared" si="3"/>
        <v>9111425.3803384677</v>
      </c>
      <c r="CX10" s="7">
        <f t="shared" si="3"/>
        <v>9075744.6140303388</v>
      </c>
      <c r="CY10" s="7">
        <f t="shared" ref="CY10:CZ25" si="11">CZ10-AE10+BO10</f>
        <v>9056030.8506975379</v>
      </c>
      <c r="CZ10" s="7">
        <f t="shared" si="11"/>
        <v>9052957.9233507775</v>
      </c>
      <c r="DA10" s="113">
        <f t="shared" ref="DA10:DA42" si="12">D10</f>
        <v>9057519</v>
      </c>
      <c r="DB10" s="7">
        <f t="shared" ref="DB10:DH25" si="13">DA10+AH10-BR10</f>
        <v>9147442.6960480064</v>
      </c>
      <c r="DC10" s="7">
        <f t="shared" si="13"/>
        <v>9234579.3949494194</v>
      </c>
      <c r="DD10" s="7">
        <f t="shared" si="13"/>
        <v>9321677.2468524482</v>
      </c>
      <c r="DE10" s="7">
        <f t="shared" si="13"/>
        <v>9401160.1999484673</v>
      </c>
      <c r="DF10" s="7">
        <f t="shared" si="13"/>
        <v>9471132.4265189096</v>
      </c>
      <c r="DG10" s="7">
        <f t="shared" si="13"/>
        <v>9533693.7654287145</v>
      </c>
      <c r="DH10" s="7">
        <f t="shared" si="13"/>
        <v>9592451.9999999981</v>
      </c>
      <c r="DI10" s="7"/>
      <c r="DJ10" s="7"/>
      <c r="DK10" s="7"/>
      <c r="DL10" s="7"/>
      <c r="DM10" s="7"/>
      <c r="DN10" s="7"/>
      <c r="DO10" s="7"/>
      <c r="DP10" s="7"/>
    </row>
    <row r="11" spans="1:120" s="1" customFormat="1">
      <c r="A11" s="129">
        <v>1</v>
      </c>
      <c r="B11" s="129">
        <v>1</v>
      </c>
      <c r="C11" s="129">
        <v>1200</v>
      </c>
      <c r="D11" s="141">
        <v>17307275</v>
      </c>
      <c r="E11" s="131"/>
      <c r="F11" s="131">
        <v>386973.88260000001</v>
      </c>
      <c r="G11" s="131">
        <v>392142</v>
      </c>
      <c r="H11" s="131">
        <v>405748</v>
      </c>
      <c r="I11" s="131"/>
      <c r="J11" s="110">
        <v>122909</v>
      </c>
      <c r="K11" s="110">
        <v>123925</v>
      </c>
      <c r="L11" s="110">
        <v>125621</v>
      </c>
      <c r="M11" s="131"/>
      <c r="N11" s="133">
        <f>$F11</f>
        <v>386973.88260000001</v>
      </c>
      <c r="O11" s="133">
        <f t="shared" si="0"/>
        <v>386973.88260000001</v>
      </c>
      <c r="P11" s="133">
        <f t="shared" si="0"/>
        <v>386973.88260000001</v>
      </c>
      <c r="Q11" s="133">
        <f t="shared" si="0"/>
        <v>386973.88260000001</v>
      </c>
      <c r="R11" s="133">
        <f t="shared" si="0"/>
        <v>386973.88260000001</v>
      </c>
      <c r="S11" s="133">
        <f t="shared" si="0"/>
        <v>386973.88260000001</v>
      </c>
      <c r="T11" s="133">
        <f t="shared" si="0"/>
        <v>386973.88260000001</v>
      </c>
      <c r="U11" s="133">
        <f t="shared" si="0"/>
        <v>386973.88260000001</v>
      </c>
      <c r="V11" s="133">
        <f t="shared" si="0"/>
        <v>386973.88260000001</v>
      </c>
      <c r="W11" s="133">
        <f t="shared" si="0"/>
        <v>386973.88260000001</v>
      </c>
      <c r="X11" s="7">
        <f t="shared" si="6"/>
        <v>388696.58840000001</v>
      </c>
      <c r="Y11" s="133">
        <f t="shared" si="7"/>
        <v>390419.29420000006</v>
      </c>
      <c r="Z11" s="133">
        <f t="shared" si="8"/>
        <v>392142</v>
      </c>
      <c r="AA11" s="133">
        <f t="shared" si="1"/>
        <v>392142</v>
      </c>
      <c r="AB11" s="133">
        <f t="shared" si="1"/>
        <v>392142</v>
      </c>
      <c r="AC11" s="133">
        <f t="shared" si="1"/>
        <v>392142</v>
      </c>
      <c r="AD11" s="133">
        <f t="shared" si="1"/>
        <v>392142</v>
      </c>
      <c r="AE11" s="133">
        <f t="shared" si="1"/>
        <v>392142</v>
      </c>
      <c r="AF11" s="133">
        <f t="shared" si="1"/>
        <v>392142</v>
      </c>
      <c r="AG11" s="133">
        <f t="shared" si="1"/>
        <v>392142</v>
      </c>
      <c r="AH11" s="133">
        <f t="shared" si="9"/>
        <v>396677.33333333331</v>
      </c>
      <c r="AI11" s="133">
        <f t="shared" si="10"/>
        <v>401212.66666666669</v>
      </c>
      <c r="AJ11" s="133">
        <f t="shared" si="2"/>
        <v>405748</v>
      </c>
      <c r="AK11" s="133">
        <f t="shared" si="2"/>
        <v>405748</v>
      </c>
      <c r="AL11" s="133">
        <f t="shared" si="2"/>
        <v>405748</v>
      </c>
      <c r="AM11" s="133">
        <f t="shared" si="2"/>
        <v>405748</v>
      </c>
      <c r="AN11" s="133">
        <f t="shared" si="2"/>
        <v>405748</v>
      </c>
      <c r="AO11" s="133"/>
      <c r="AP11" s="133"/>
      <c r="AQ11" s="133"/>
      <c r="AR11" s="133"/>
      <c r="AS11" s="133"/>
      <c r="AT11" s="133"/>
      <c r="AU11" s="133"/>
      <c r="AV11" s="133"/>
      <c r="AW11" s="134"/>
      <c r="AX11" s="7">
        <f>jährl_Abgänge_LF12_Kalib_stratu!D93</f>
        <v>331829.18660299171</v>
      </c>
      <c r="AY11" s="7">
        <f>jährl_Abgänge_LF12_Kalib_stratu!E93</f>
        <v>308303.75362162571</v>
      </c>
      <c r="AZ11" s="7">
        <f>jährl_Abgänge_LF12_Kalib_stratu!F93</f>
        <v>320403.75291277171</v>
      </c>
      <c r="BA11" s="7">
        <f>jährl_Abgänge_LF12_Kalib_stratu!G93</f>
        <v>325101.99559887982</v>
      </c>
      <c r="BB11" s="7">
        <f>jährl_Abgänge_LF12_Kalib_stratu!H93</f>
        <v>340377.29816068319</v>
      </c>
      <c r="BC11" s="7">
        <f>jährl_Abgänge_LF12_Kalib_stratu!I93</f>
        <v>313377.90315566323</v>
      </c>
      <c r="BD11" s="7">
        <f>jährl_Abgänge_LF12_Kalib_stratu!J93</f>
        <v>291341.52884635638</v>
      </c>
      <c r="BE11" s="7">
        <f>jährl_Abgänge_LF12_Kalib_stratu!K93</f>
        <v>268168.62499997951</v>
      </c>
      <c r="BF11" s="7">
        <f>jährl_Abgänge_LF12_Kalib_stratu!L93</f>
        <v>292693.20110396284</v>
      </c>
      <c r="BG11" s="7">
        <f>jährl_Abgänge_LF12_Kalib_stratu!M93</f>
        <v>308794.85499708646</v>
      </c>
      <c r="BH11" s="105">
        <f>jährl_Abgänge_LFI23_stratu!D50</f>
        <v>342046.72692462872</v>
      </c>
      <c r="BI11" s="105">
        <f>jährl_Abgänge_LFI23_stratu!E50</f>
        <v>337897.63111027295</v>
      </c>
      <c r="BJ11" s="105">
        <f>jährl_Abgänge_LFI23_stratu!F50</f>
        <v>329145.50989120262</v>
      </c>
      <c r="BK11" s="105">
        <f>jährl_Abgänge_LFI23_stratu!G50</f>
        <v>344852.16062242008</v>
      </c>
      <c r="BL11" s="105">
        <f>jährl_Abgänge_LFI23_stratu!H50</f>
        <v>420083.69186086633</v>
      </c>
      <c r="BM11" s="105">
        <f>jährl_Abgänge_LFI23_stratu!I50</f>
        <v>389346.4192082847</v>
      </c>
      <c r="BN11" s="105">
        <f>jährl_Abgänge_LFI23_stratu!J50</f>
        <v>358791.93955593999</v>
      </c>
      <c r="BO11" s="105">
        <f>jährl_Abgänge_LFI23_stratu!K50</f>
        <v>275445.9637234672</v>
      </c>
      <c r="BP11" s="105">
        <f>jährl_Abgänge_LFI23_stratu!L50</f>
        <v>315924.69131769607</v>
      </c>
      <c r="BQ11" s="105">
        <f>jährl_Abgänge_LFI23_stratu!M50</f>
        <v>356095.26578522066</v>
      </c>
      <c r="BR11" s="7">
        <f>jährl_Abgänge_LFI34a_stratu!D50</f>
        <v>383226.23376058345</v>
      </c>
      <c r="BS11" s="7">
        <f>jährl_Abgänge_LFI34a_stratu!E50</f>
        <v>409042.97456458054</v>
      </c>
      <c r="BT11" s="7">
        <f>jährl_Abgänge_LFI34a_stratu!F50</f>
        <v>418935.68596502295</v>
      </c>
      <c r="BU11" s="7">
        <f>jährl_Abgänge_LFI34a_stratu!G50</f>
        <v>393257.30738316744</v>
      </c>
      <c r="BV11" s="7">
        <f>jährl_Abgänge_LFI34a_stratu!H50</f>
        <v>365831.77765207348</v>
      </c>
      <c r="BW11" s="7">
        <f>jährl_Abgänge_LFI34a_stratu!I50</f>
        <v>349346.80005251901</v>
      </c>
      <c r="BX11" s="7">
        <f>jährl_Abgänge_LFI34a_stratu!J50</f>
        <v>343439.2206220536</v>
      </c>
      <c r="BY11" s="133"/>
      <c r="BZ11" s="133"/>
      <c r="CA11" s="133"/>
      <c r="CB11" s="133"/>
      <c r="CC11" s="133"/>
      <c r="CD11" s="133"/>
      <c r="CE11" s="133"/>
      <c r="CF11" s="133"/>
      <c r="CG11" s="133"/>
      <c r="CH11" s="133">
        <f t="shared" si="3"/>
        <v>16127353.125614775</v>
      </c>
      <c r="CI11" s="133">
        <f t="shared" si="3"/>
        <v>16182497.821611784</v>
      </c>
      <c r="CJ11" s="133">
        <f t="shared" si="3"/>
        <v>16261167.95059016</v>
      </c>
      <c r="CK11" s="133">
        <f t="shared" si="3"/>
        <v>16327738.080277389</v>
      </c>
      <c r="CL11" s="133">
        <f t="shared" si="3"/>
        <v>16389609.967278508</v>
      </c>
      <c r="CM11" s="133">
        <f t="shared" si="3"/>
        <v>16436206.551717825</v>
      </c>
      <c r="CN11" s="133">
        <f t="shared" si="3"/>
        <v>16509802.531162161</v>
      </c>
      <c r="CO11" s="133">
        <f t="shared" si="3"/>
        <v>16605434.884915804</v>
      </c>
      <c r="CP11" s="133">
        <f t="shared" si="3"/>
        <v>16724240.142515825</v>
      </c>
      <c r="CQ11" s="133">
        <f t="shared" si="3"/>
        <v>16818520.824011862</v>
      </c>
      <c r="CR11" s="133">
        <f t="shared" si="3"/>
        <v>16896699.851614777</v>
      </c>
      <c r="CS11" s="133">
        <f t="shared" si="3"/>
        <v>16943349.713090148</v>
      </c>
      <c r="CT11" s="133">
        <f t="shared" si="3"/>
        <v>16995871.376179874</v>
      </c>
      <c r="CU11" s="133">
        <f t="shared" si="3"/>
        <v>17058867.866288673</v>
      </c>
      <c r="CV11" s="133">
        <f t="shared" si="3"/>
        <v>17106157.705666251</v>
      </c>
      <c r="CW11" s="133">
        <f t="shared" si="3"/>
        <v>17078216.013805386</v>
      </c>
      <c r="CX11" s="133">
        <f t="shared" si="3"/>
        <v>17081011.594597101</v>
      </c>
      <c r="CY11" s="133">
        <f t="shared" si="11"/>
        <v>17114361.655041162</v>
      </c>
      <c r="CZ11" s="133">
        <f t="shared" si="11"/>
        <v>17231057.691317696</v>
      </c>
      <c r="DA11" s="136">
        <f t="shared" si="12"/>
        <v>17307275</v>
      </c>
      <c r="DB11" s="133">
        <f t="shared" si="13"/>
        <v>17320726.099572748</v>
      </c>
      <c r="DC11" s="133">
        <f t="shared" si="13"/>
        <v>17312895.791674834</v>
      </c>
      <c r="DD11" s="133">
        <f t="shared" si="13"/>
        <v>17299708.10570981</v>
      </c>
      <c r="DE11" s="133">
        <f t="shared" si="13"/>
        <v>17312198.798326641</v>
      </c>
      <c r="DF11" s="133">
        <f t="shared" si="13"/>
        <v>17352115.020674568</v>
      </c>
      <c r="DG11" s="133">
        <f t="shared" si="13"/>
        <v>17408516.220622048</v>
      </c>
      <c r="DH11" s="133">
        <f t="shared" si="13"/>
        <v>17470824.999999993</v>
      </c>
      <c r="DI11" s="133"/>
      <c r="DJ11" s="133"/>
      <c r="DK11" s="133"/>
      <c r="DL11" s="133"/>
      <c r="DM11" s="133"/>
      <c r="DN11" s="133"/>
      <c r="DO11" s="133"/>
      <c r="DP11" s="133"/>
    </row>
    <row r="12" spans="1:120" s="1" customFormat="1">
      <c r="A12" s="137">
        <v>1</v>
      </c>
      <c r="B12" s="137">
        <v>2</v>
      </c>
      <c r="C12" s="137">
        <v>1200</v>
      </c>
      <c r="D12" s="142">
        <v>16541479</v>
      </c>
      <c r="E12" s="132"/>
      <c r="F12" s="131">
        <v>402160.01069999998</v>
      </c>
      <c r="G12" s="131">
        <v>360636</v>
      </c>
      <c r="H12" s="131">
        <v>469828</v>
      </c>
      <c r="I12" s="132"/>
      <c r="J12" s="110">
        <v>122909</v>
      </c>
      <c r="K12" s="110">
        <v>123925</v>
      </c>
      <c r="L12" s="110">
        <v>125621</v>
      </c>
      <c r="M12" s="132"/>
      <c r="N12" s="133">
        <f t="shared" si="5"/>
        <v>402160.01069999998</v>
      </c>
      <c r="O12" s="133">
        <f t="shared" si="0"/>
        <v>402160.01069999998</v>
      </c>
      <c r="P12" s="133">
        <f t="shared" si="0"/>
        <v>402160.01069999998</v>
      </c>
      <c r="Q12" s="133">
        <f t="shared" si="0"/>
        <v>402160.01069999998</v>
      </c>
      <c r="R12" s="133">
        <f t="shared" si="0"/>
        <v>402160.01069999998</v>
      </c>
      <c r="S12" s="133">
        <f t="shared" si="0"/>
        <v>402160.01069999998</v>
      </c>
      <c r="T12" s="133">
        <f t="shared" si="0"/>
        <v>402160.01069999998</v>
      </c>
      <c r="U12" s="133">
        <f t="shared" si="0"/>
        <v>402160.01069999998</v>
      </c>
      <c r="V12" s="133">
        <f t="shared" si="0"/>
        <v>402160.01069999998</v>
      </c>
      <c r="W12" s="133">
        <f t="shared" si="0"/>
        <v>402160.01069999998</v>
      </c>
      <c r="X12" s="7">
        <f t="shared" si="6"/>
        <v>388318.67379999999</v>
      </c>
      <c r="Y12" s="133">
        <f t="shared" si="7"/>
        <v>374477.33689999999</v>
      </c>
      <c r="Z12" s="133">
        <f t="shared" si="8"/>
        <v>360636</v>
      </c>
      <c r="AA12" s="133">
        <f t="shared" si="1"/>
        <v>360636</v>
      </c>
      <c r="AB12" s="133">
        <f t="shared" si="1"/>
        <v>360636</v>
      </c>
      <c r="AC12" s="133">
        <f t="shared" si="1"/>
        <v>360636</v>
      </c>
      <c r="AD12" s="133">
        <f t="shared" si="1"/>
        <v>360636</v>
      </c>
      <c r="AE12" s="133">
        <f t="shared" si="1"/>
        <v>360636</v>
      </c>
      <c r="AF12" s="133">
        <f t="shared" si="1"/>
        <v>360636</v>
      </c>
      <c r="AG12" s="133">
        <f t="shared" si="1"/>
        <v>360636</v>
      </c>
      <c r="AH12" s="133">
        <f t="shared" si="9"/>
        <v>397033.33333333331</v>
      </c>
      <c r="AI12" s="133">
        <f t="shared" si="10"/>
        <v>433430.66666666669</v>
      </c>
      <c r="AJ12" s="133">
        <f t="shared" si="2"/>
        <v>469828</v>
      </c>
      <c r="AK12" s="133">
        <f t="shared" si="2"/>
        <v>469828</v>
      </c>
      <c r="AL12" s="133">
        <f t="shared" si="2"/>
        <v>469828</v>
      </c>
      <c r="AM12" s="133">
        <f t="shared" si="2"/>
        <v>469828</v>
      </c>
      <c r="AN12" s="133">
        <f t="shared" si="2"/>
        <v>469828</v>
      </c>
      <c r="AO12" s="133"/>
      <c r="AP12" s="133"/>
      <c r="AQ12" s="133"/>
      <c r="AR12" s="133"/>
      <c r="AS12" s="133"/>
      <c r="AT12" s="133"/>
      <c r="AU12" s="133"/>
      <c r="AV12" s="133"/>
      <c r="AW12" s="134"/>
      <c r="AX12" s="7">
        <f>jährl_Abgänge_LF12_Kalib_stratu!D94</f>
        <v>217793.34180892599</v>
      </c>
      <c r="AY12" s="7">
        <f>jährl_Abgänge_LF12_Kalib_stratu!E94</f>
        <v>217677.03576471994</v>
      </c>
      <c r="AZ12" s="7">
        <f>jährl_Abgänge_LF12_Kalib_stratu!F94</f>
        <v>220532.41897350459</v>
      </c>
      <c r="BA12" s="7">
        <f>jährl_Abgänge_LF12_Kalib_stratu!G94</f>
        <v>220560.74737535237</v>
      </c>
      <c r="BB12" s="7">
        <f>jährl_Abgänge_LF12_Kalib_stratu!H94</f>
        <v>218026.75188048877</v>
      </c>
      <c r="BC12" s="7">
        <f>jährl_Abgänge_LF12_Kalib_stratu!I94</f>
        <v>215850.6518286881</v>
      </c>
      <c r="BD12" s="7">
        <f>jährl_Abgänge_LF12_Kalib_stratu!J94</f>
        <v>216432.5810412938</v>
      </c>
      <c r="BE12" s="7">
        <f>jährl_Abgänge_LF12_Kalib_stratu!K94</f>
        <v>219355.39382630767</v>
      </c>
      <c r="BF12" s="7">
        <f>jährl_Abgänge_LF12_Kalib_stratu!L94</f>
        <v>227128.74719249882</v>
      </c>
      <c r="BG12" s="7">
        <f>jährl_Abgänge_LF12_Kalib_stratu!M94</f>
        <v>234085.16530822017</v>
      </c>
      <c r="BH12" s="105">
        <f>jährl_Abgänge_LFI23_stratu!D51</f>
        <v>281954.16880047438</v>
      </c>
      <c r="BI12" s="105">
        <f>jährl_Abgänge_LFI23_stratu!E51</f>
        <v>282402.59356220899</v>
      </c>
      <c r="BJ12" s="105">
        <f>jährl_Abgänge_LFI23_stratu!F51</f>
        <v>286005.50395492162</v>
      </c>
      <c r="BK12" s="105">
        <f>jährl_Abgänge_LFI23_stratu!G51</f>
        <v>290130.10489002481</v>
      </c>
      <c r="BL12" s="105">
        <f>jährl_Abgänge_LFI23_stratu!H51</f>
        <v>288301.32418264204</v>
      </c>
      <c r="BM12" s="105">
        <f>jährl_Abgänge_LFI23_stratu!I51</f>
        <v>268382.33922352688</v>
      </c>
      <c r="BN12" s="105">
        <f>jährl_Abgänge_LFI23_stratu!J51</f>
        <v>251875.34405606653</v>
      </c>
      <c r="BO12" s="105">
        <f>jährl_Abgänge_LFI23_stratu!K51</f>
        <v>234671.72734549639</v>
      </c>
      <c r="BP12" s="105">
        <f>jährl_Abgänge_LFI23_stratu!L51</f>
        <v>226779.54699926815</v>
      </c>
      <c r="BQ12" s="105">
        <f>jährl_Abgänge_LFI23_stratu!M51</f>
        <v>234017.34698537068</v>
      </c>
      <c r="BR12" s="7">
        <f>jährl_Abgänge_LFI34a_stratu!D51</f>
        <v>297196.16902042914</v>
      </c>
      <c r="BS12" s="7">
        <f>jährl_Abgänge_LFI34a_stratu!E51</f>
        <v>330515.16017530608</v>
      </c>
      <c r="BT12" s="7">
        <f>jährl_Abgänge_LFI34a_stratu!F51</f>
        <v>358307.38596889778</v>
      </c>
      <c r="BU12" s="7">
        <f>jährl_Abgänge_LFI34a_stratu!G51</f>
        <v>373621.5997805603</v>
      </c>
      <c r="BV12" s="7">
        <f>jährl_Abgänge_LFI34a_stratu!H51</f>
        <v>392748.48553547973</v>
      </c>
      <c r="BW12" s="7">
        <f>jährl_Abgänge_LFI34a_stratu!I51</f>
        <v>407652.41545569326</v>
      </c>
      <c r="BX12" s="7">
        <f>jährl_Abgänge_LFI34a_stratu!J51</f>
        <v>415300.78406363365</v>
      </c>
      <c r="BY12" s="133"/>
      <c r="BZ12" s="133"/>
      <c r="CA12" s="133"/>
      <c r="CB12" s="133"/>
      <c r="CC12" s="133"/>
      <c r="CD12" s="133"/>
      <c r="CE12" s="133"/>
      <c r="CF12" s="133"/>
      <c r="CG12" s="133"/>
      <c r="CH12" s="133">
        <f t="shared" si="3"/>
        <v>13850576.370314626</v>
      </c>
      <c r="CI12" s="133">
        <f t="shared" si="3"/>
        <v>14034943.0392057</v>
      </c>
      <c r="CJ12" s="133">
        <f t="shared" si="3"/>
        <v>14219426.01414098</v>
      </c>
      <c r="CK12" s="133">
        <f t="shared" si="3"/>
        <v>14401053.605867475</v>
      </c>
      <c r="CL12" s="133">
        <f t="shared" si="3"/>
        <v>14582652.869192123</v>
      </c>
      <c r="CM12" s="133">
        <f t="shared" si="3"/>
        <v>14766786.128011635</v>
      </c>
      <c r="CN12" s="133">
        <f t="shared" si="3"/>
        <v>14953095.486882947</v>
      </c>
      <c r="CO12" s="133">
        <f t="shared" si="3"/>
        <v>15138822.916541655</v>
      </c>
      <c r="CP12" s="133">
        <f t="shared" si="3"/>
        <v>15321627.533415347</v>
      </c>
      <c r="CQ12" s="133">
        <f t="shared" si="3"/>
        <v>15496658.796922849</v>
      </c>
      <c r="CR12" s="133">
        <f t="shared" si="3"/>
        <v>15664733.64231463</v>
      </c>
      <c r="CS12" s="133">
        <f t="shared" si="3"/>
        <v>15771098.147314154</v>
      </c>
      <c r="CT12" s="133">
        <f t="shared" si="3"/>
        <v>15863172.890651945</v>
      </c>
      <c r="CU12" s="133">
        <f t="shared" si="3"/>
        <v>15937803.386697024</v>
      </c>
      <c r="CV12" s="133">
        <f t="shared" si="3"/>
        <v>16008309.281807</v>
      </c>
      <c r="CW12" s="133">
        <f t="shared" si="3"/>
        <v>16080643.957624357</v>
      </c>
      <c r="CX12" s="133">
        <f t="shared" si="3"/>
        <v>16172897.618400831</v>
      </c>
      <c r="CY12" s="133">
        <f t="shared" si="11"/>
        <v>16281658.274344765</v>
      </c>
      <c r="CZ12" s="133">
        <f t="shared" si="11"/>
        <v>16407622.546999268</v>
      </c>
      <c r="DA12" s="136">
        <f t="shared" si="12"/>
        <v>16541479</v>
      </c>
      <c r="DB12" s="133">
        <f t="shared" si="13"/>
        <v>16641316.164312903</v>
      </c>
      <c r="DC12" s="133">
        <f t="shared" si="13"/>
        <v>16744231.670804264</v>
      </c>
      <c r="DD12" s="133">
        <f t="shared" si="13"/>
        <v>16855752.284835365</v>
      </c>
      <c r="DE12" s="133">
        <f t="shared" si="13"/>
        <v>16951958.685054805</v>
      </c>
      <c r="DF12" s="133">
        <f t="shared" si="13"/>
        <v>17029038.199519325</v>
      </c>
      <c r="DG12" s="133">
        <f t="shared" si="13"/>
        <v>17091213.784063634</v>
      </c>
      <c r="DH12" s="133">
        <f t="shared" si="13"/>
        <v>17145741</v>
      </c>
      <c r="DI12" s="133"/>
      <c r="DJ12" s="133"/>
      <c r="DK12" s="133"/>
      <c r="DL12" s="133"/>
      <c r="DM12" s="133"/>
      <c r="DN12" s="133"/>
      <c r="DO12" s="133"/>
      <c r="DP12" s="133"/>
    </row>
    <row r="13" spans="1:120">
      <c r="A13" s="48">
        <v>1</v>
      </c>
      <c r="B13" s="48">
        <v>1</v>
      </c>
      <c r="C13" s="48">
        <v>1800</v>
      </c>
      <c r="D13" s="139">
        <v>3365965</v>
      </c>
      <c r="E13" s="110"/>
      <c r="F13" s="110">
        <v>62441.7356</v>
      </c>
      <c r="G13" s="110">
        <v>65791</v>
      </c>
      <c r="H13" s="110">
        <v>68160</v>
      </c>
      <c r="I13" s="110"/>
      <c r="J13" s="110">
        <v>23265</v>
      </c>
      <c r="K13" s="110">
        <v>24677</v>
      </c>
      <c r="L13" s="110">
        <v>21976</v>
      </c>
      <c r="M13" s="110"/>
      <c r="N13" s="7">
        <f t="shared" si="5"/>
        <v>62441.7356</v>
      </c>
      <c r="O13" s="7">
        <f t="shared" si="0"/>
        <v>62441.7356</v>
      </c>
      <c r="P13" s="7">
        <f t="shared" si="0"/>
        <v>62441.7356</v>
      </c>
      <c r="Q13" s="7">
        <f t="shared" si="0"/>
        <v>62441.7356</v>
      </c>
      <c r="R13" s="7">
        <f t="shared" si="0"/>
        <v>62441.7356</v>
      </c>
      <c r="S13" s="7">
        <f t="shared" si="0"/>
        <v>62441.7356</v>
      </c>
      <c r="T13" s="7">
        <f t="shared" si="0"/>
        <v>62441.7356</v>
      </c>
      <c r="U13" s="7">
        <f t="shared" si="0"/>
        <v>62441.7356</v>
      </c>
      <c r="V13" s="7">
        <f t="shared" si="0"/>
        <v>62441.7356</v>
      </c>
      <c r="W13" s="7">
        <f t="shared" si="0"/>
        <v>62441.7356</v>
      </c>
      <c r="X13" s="7">
        <f t="shared" si="6"/>
        <v>63558.157066666667</v>
      </c>
      <c r="Y13" s="7">
        <f t="shared" si="7"/>
        <v>64674.578533333341</v>
      </c>
      <c r="Z13" s="7">
        <f t="shared" si="8"/>
        <v>65791</v>
      </c>
      <c r="AA13" s="7">
        <f t="shared" si="1"/>
        <v>65791</v>
      </c>
      <c r="AB13" s="7">
        <f t="shared" si="1"/>
        <v>65791</v>
      </c>
      <c r="AC13" s="7">
        <f t="shared" si="1"/>
        <v>65791</v>
      </c>
      <c r="AD13" s="7">
        <f t="shared" si="1"/>
        <v>65791</v>
      </c>
      <c r="AE13" s="7">
        <f t="shared" si="1"/>
        <v>65791</v>
      </c>
      <c r="AF13" s="7">
        <f t="shared" si="1"/>
        <v>65791</v>
      </c>
      <c r="AG13" s="7">
        <f t="shared" si="1"/>
        <v>65791</v>
      </c>
      <c r="AH13" s="7">
        <f t="shared" si="9"/>
        <v>66580.666666666672</v>
      </c>
      <c r="AI13" s="7">
        <f t="shared" si="10"/>
        <v>67370.333333333328</v>
      </c>
      <c r="AJ13" s="7">
        <f t="shared" si="2"/>
        <v>68160</v>
      </c>
      <c r="AK13" s="7">
        <f t="shared" si="2"/>
        <v>68160</v>
      </c>
      <c r="AL13" s="7">
        <f t="shared" si="2"/>
        <v>68160</v>
      </c>
      <c r="AM13" s="7">
        <f t="shared" si="2"/>
        <v>68160</v>
      </c>
      <c r="AN13" s="7">
        <f t="shared" si="2"/>
        <v>68160</v>
      </c>
      <c r="AO13" s="7"/>
      <c r="AP13" s="7"/>
      <c r="AQ13" s="7"/>
      <c r="AR13" s="7"/>
      <c r="AS13" s="7"/>
      <c r="AT13" s="7"/>
      <c r="AU13" s="7"/>
      <c r="AV13" s="7"/>
      <c r="AW13" s="111"/>
      <c r="AX13" s="7">
        <f>jährl_Abgänge_LF12_Kalib_stratu!D95</f>
        <v>53790.798117795995</v>
      </c>
      <c r="AY13" s="7">
        <f>jährl_Abgänge_LF12_Kalib_stratu!E95</f>
        <v>49977.234190255112</v>
      </c>
      <c r="AZ13" s="7">
        <f>jährl_Abgänge_LF12_Kalib_stratu!F95</f>
        <v>51938.691004101413</v>
      </c>
      <c r="BA13" s="7">
        <f>jährl_Abgänge_LF12_Kalib_stratu!G95</f>
        <v>52700.294365228336</v>
      </c>
      <c r="BB13" s="7">
        <f>jährl_Abgänge_LF12_Kalib_stratu!H95</f>
        <v>55176.480154374367</v>
      </c>
      <c r="BC13" s="7">
        <f>jährl_Abgänge_LF12_Kalib_stratu!I95</f>
        <v>50799.773509352075</v>
      </c>
      <c r="BD13" s="7">
        <f>jährl_Abgänge_LF12_Kalib_stratu!J95</f>
        <v>47227.591767731203</v>
      </c>
      <c r="BE13" s="7">
        <f>jährl_Abgänge_LF12_Kalib_stratu!K95</f>
        <v>43471.1741802244</v>
      </c>
      <c r="BF13" s="7">
        <f>jährl_Abgänge_LF12_Kalib_stratu!L95</f>
        <v>47446.703083027664</v>
      </c>
      <c r="BG13" s="7">
        <f>jährl_Abgänge_LF12_Kalib_stratu!M95</f>
        <v>50056.843627909519</v>
      </c>
      <c r="BH13" s="105">
        <f>jährl_Abgänge_LFI23_stratu!D52</f>
        <v>41486.707254575129</v>
      </c>
      <c r="BI13" s="105">
        <f>jährl_Abgänge_LFI23_stratu!E52</f>
        <v>40983.465124562608</v>
      </c>
      <c r="BJ13" s="105">
        <f>jährl_Abgänge_LFI23_stratu!F52</f>
        <v>39921.923930653931</v>
      </c>
      <c r="BK13" s="105">
        <f>jährl_Abgänge_LFI23_stratu!G52</f>
        <v>41826.97715742977</v>
      </c>
      <c r="BL13" s="105">
        <f>jährl_Abgänge_LFI23_stratu!H52</f>
        <v>50951.778733123814</v>
      </c>
      <c r="BM13" s="105">
        <f>jährl_Abgänge_LFI23_stratu!I52</f>
        <v>47223.667536717876</v>
      </c>
      <c r="BN13" s="105">
        <f>jährl_Abgänge_LFI23_stratu!J52</f>
        <v>43517.727228357558</v>
      </c>
      <c r="BO13" s="105">
        <f>jährl_Abgänge_LFI23_stratu!K52</f>
        <v>33408.727995131092</v>
      </c>
      <c r="BP13" s="105">
        <f>jährl_Abgänge_LFI23_stratu!L52</f>
        <v>38318.376266986983</v>
      </c>
      <c r="BQ13" s="105">
        <f>jährl_Abgänge_LFI23_stratu!M52</f>
        <v>43190.648772461158</v>
      </c>
      <c r="BR13" s="7">
        <f>jährl_Abgänge_LFI34a_stratu!D52</f>
        <v>28014.679810523568</v>
      </c>
      <c r="BS13" s="7">
        <f>jährl_Abgänge_LFI34a_stratu!E52</f>
        <v>29901.940294436834</v>
      </c>
      <c r="BT13" s="7">
        <f>jährl_Abgänge_LFI34a_stratu!F52</f>
        <v>30625.119236603019</v>
      </c>
      <c r="BU13" s="7">
        <f>jährl_Abgänge_LFI34a_stratu!G52</f>
        <v>28747.973335173137</v>
      </c>
      <c r="BV13" s="7">
        <f>jährl_Abgänge_LFI34a_stratu!H52</f>
        <v>26743.106845446891</v>
      </c>
      <c r="BW13" s="7">
        <f>jährl_Abgänge_LFI34a_stratu!I52</f>
        <v>25538.018757913484</v>
      </c>
      <c r="BX13" s="7">
        <f>jährl_Abgänge_LFI34a_stratu!J52</f>
        <v>25106.161719903092</v>
      </c>
      <c r="BY13" s="7"/>
      <c r="BZ13" s="7"/>
      <c r="CA13" s="7"/>
      <c r="CB13" s="7"/>
      <c r="CC13" s="7"/>
      <c r="CD13" s="7"/>
      <c r="CE13" s="7"/>
      <c r="CF13" s="7"/>
      <c r="CG13" s="7"/>
      <c r="CH13" s="7">
        <f t="shared" si="3"/>
        <v>3033002.8436275404</v>
      </c>
      <c r="CI13" s="7">
        <f t="shared" si="3"/>
        <v>3041653.7811097442</v>
      </c>
      <c r="CJ13" s="7">
        <f t="shared" si="3"/>
        <v>3054118.2825194891</v>
      </c>
      <c r="CK13" s="7">
        <f t="shared" si="3"/>
        <v>3064621.3271153877</v>
      </c>
      <c r="CL13" s="7">
        <f t="shared" si="3"/>
        <v>3074362.7683501593</v>
      </c>
      <c r="CM13" s="7">
        <f t="shared" si="3"/>
        <v>3081628.0237957849</v>
      </c>
      <c r="CN13" s="7">
        <f t="shared" si="3"/>
        <v>3093269.9858864327</v>
      </c>
      <c r="CO13" s="7">
        <f t="shared" si="3"/>
        <v>3108484.1297187014</v>
      </c>
      <c r="CP13" s="7">
        <f t="shared" si="3"/>
        <v>3127454.6911384766</v>
      </c>
      <c r="CQ13" s="7">
        <f t="shared" si="3"/>
        <v>3142449.7236554488</v>
      </c>
      <c r="CR13" s="7">
        <f t="shared" si="3"/>
        <v>3154834.6156275389</v>
      </c>
      <c r="CS13" s="7">
        <f t="shared" si="3"/>
        <v>3176906.0654396303</v>
      </c>
      <c r="CT13" s="7">
        <f t="shared" si="3"/>
        <v>3200597.1788484012</v>
      </c>
      <c r="CU13" s="7">
        <f t="shared" si="3"/>
        <v>3226466.2549177473</v>
      </c>
      <c r="CV13" s="7">
        <f t="shared" si="3"/>
        <v>3250430.2777603175</v>
      </c>
      <c r="CW13" s="7">
        <f t="shared" si="3"/>
        <v>3265269.4990271935</v>
      </c>
      <c r="CX13" s="7">
        <f t="shared" si="3"/>
        <v>3283836.8314904757</v>
      </c>
      <c r="CY13" s="7">
        <f t="shared" si="11"/>
        <v>3306110.1042621182</v>
      </c>
      <c r="CZ13" s="7">
        <f t="shared" si="11"/>
        <v>3338492.3762669871</v>
      </c>
      <c r="DA13" s="113">
        <f t="shared" si="12"/>
        <v>3365965</v>
      </c>
      <c r="DB13" s="7">
        <f t="shared" si="13"/>
        <v>3404530.986856143</v>
      </c>
      <c r="DC13" s="7">
        <f t="shared" si="13"/>
        <v>3441999.3798950398</v>
      </c>
      <c r="DD13" s="7">
        <f t="shared" si="13"/>
        <v>3479534.2606584369</v>
      </c>
      <c r="DE13" s="7">
        <f t="shared" si="13"/>
        <v>3518946.2873232639</v>
      </c>
      <c r="DF13" s="7">
        <f t="shared" si="13"/>
        <v>3560363.1804778171</v>
      </c>
      <c r="DG13" s="7">
        <f t="shared" si="13"/>
        <v>3602985.1617199038</v>
      </c>
      <c r="DH13" s="7">
        <f t="shared" si="13"/>
        <v>3646039.0000000009</v>
      </c>
      <c r="DI13" s="7"/>
      <c r="DJ13" s="7"/>
      <c r="DK13" s="7"/>
      <c r="DL13" s="7"/>
      <c r="DM13" s="7"/>
      <c r="DN13" s="7"/>
      <c r="DO13" s="7"/>
      <c r="DP13" s="7"/>
    </row>
    <row r="14" spans="1:120">
      <c r="A14" s="49">
        <v>1</v>
      </c>
      <c r="B14" s="49">
        <v>2</v>
      </c>
      <c r="C14" s="49">
        <v>1800</v>
      </c>
      <c r="D14" s="140">
        <v>1337583</v>
      </c>
      <c r="E14" s="112"/>
      <c r="F14" s="110">
        <v>28484.026900000001</v>
      </c>
      <c r="G14" s="110">
        <v>23068</v>
      </c>
      <c r="H14" s="110">
        <v>21272</v>
      </c>
      <c r="I14" s="112"/>
      <c r="J14" s="110">
        <v>23265</v>
      </c>
      <c r="K14" s="110">
        <v>24677</v>
      </c>
      <c r="L14" s="110">
        <v>21976</v>
      </c>
      <c r="M14" s="112"/>
      <c r="N14" s="7">
        <f t="shared" si="5"/>
        <v>28484.026900000001</v>
      </c>
      <c r="O14" s="7">
        <f t="shared" si="0"/>
        <v>28484.026900000001</v>
      </c>
      <c r="P14" s="7">
        <f t="shared" si="0"/>
        <v>28484.026900000001</v>
      </c>
      <c r="Q14" s="7">
        <f t="shared" si="0"/>
        <v>28484.026900000001</v>
      </c>
      <c r="R14" s="7">
        <f t="shared" si="0"/>
        <v>28484.026900000001</v>
      </c>
      <c r="S14" s="7">
        <f t="shared" si="0"/>
        <v>28484.026900000001</v>
      </c>
      <c r="T14" s="7">
        <f t="shared" si="0"/>
        <v>28484.026900000001</v>
      </c>
      <c r="U14" s="7">
        <f t="shared" si="0"/>
        <v>28484.026900000001</v>
      </c>
      <c r="V14" s="7">
        <f t="shared" si="0"/>
        <v>28484.026900000001</v>
      </c>
      <c r="W14" s="7">
        <f t="shared" si="0"/>
        <v>28484.026900000001</v>
      </c>
      <c r="X14" s="7">
        <f t="shared" si="6"/>
        <v>26678.684599999997</v>
      </c>
      <c r="Y14" s="7">
        <f t="shared" si="7"/>
        <v>24873.3423</v>
      </c>
      <c r="Z14" s="7">
        <f t="shared" si="8"/>
        <v>23068</v>
      </c>
      <c r="AA14" s="7">
        <f t="shared" si="1"/>
        <v>23068</v>
      </c>
      <c r="AB14" s="7">
        <f t="shared" si="1"/>
        <v>23068</v>
      </c>
      <c r="AC14" s="7">
        <f t="shared" si="1"/>
        <v>23068</v>
      </c>
      <c r="AD14" s="7">
        <f t="shared" si="1"/>
        <v>23068</v>
      </c>
      <c r="AE14" s="7">
        <f t="shared" si="1"/>
        <v>23068</v>
      </c>
      <c r="AF14" s="7">
        <f t="shared" si="1"/>
        <v>23068</v>
      </c>
      <c r="AG14" s="7">
        <f t="shared" si="1"/>
        <v>23068</v>
      </c>
      <c r="AH14" s="7">
        <f t="shared" si="9"/>
        <v>22469.333333333332</v>
      </c>
      <c r="AI14" s="7">
        <f t="shared" si="10"/>
        <v>21870.666666666668</v>
      </c>
      <c r="AJ14" s="7">
        <f t="shared" si="2"/>
        <v>21272</v>
      </c>
      <c r="AK14" s="7">
        <f t="shared" si="2"/>
        <v>21272</v>
      </c>
      <c r="AL14" s="7">
        <f t="shared" si="2"/>
        <v>21272</v>
      </c>
      <c r="AM14" s="7">
        <f t="shared" si="2"/>
        <v>21272</v>
      </c>
      <c r="AN14" s="7">
        <f t="shared" si="2"/>
        <v>21272</v>
      </c>
      <c r="AO14" s="7"/>
      <c r="AP14" s="7"/>
      <c r="AQ14" s="7"/>
      <c r="AR14" s="7"/>
      <c r="AS14" s="7"/>
      <c r="AT14" s="7"/>
      <c r="AU14" s="7"/>
      <c r="AV14" s="7"/>
      <c r="AW14" s="111"/>
      <c r="AX14" s="7">
        <f>jährl_Abgänge_LF12_Kalib_stratu!D96</f>
        <v>7022.4510852072872</v>
      </c>
      <c r="AY14" s="7">
        <f>jährl_Abgänge_LF12_Kalib_stratu!E96</f>
        <v>7018.7009544660659</v>
      </c>
      <c r="AZ14" s="7">
        <f>jährl_Abgänge_LF12_Kalib_stratu!F96</f>
        <v>7110.7689155279986</v>
      </c>
      <c r="BA14" s="7">
        <f>jährl_Abgänge_LF12_Kalib_stratu!G96</f>
        <v>7111.6823264461009</v>
      </c>
      <c r="BB14" s="7">
        <f>jährl_Abgänge_LF12_Kalib_stratu!H96</f>
        <v>7029.9770765747471</v>
      </c>
      <c r="BC14" s="7">
        <f>jährl_Abgänge_LF12_Kalib_stratu!I96</f>
        <v>6959.8116801335009</v>
      </c>
      <c r="BD14" s="7">
        <f>jährl_Abgänge_LF12_Kalib_stratu!J96</f>
        <v>6978.5751987821195</v>
      </c>
      <c r="BE14" s="7">
        <f>jährl_Abgänge_LF12_Kalib_stratu!K96</f>
        <v>7072.8173351279838</v>
      </c>
      <c r="BF14" s="7">
        <f>jährl_Abgänge_LF12_Kalib_stratu!L96</f>
        <v>7323.4585775494343</v>
      </c>
      <c r="BG14" s="7">
        <f>jährl_Abgänge_LF12_Kalib_stratu!M96</f>
        <v>7547.7588501847704</v>
      </c>
      <c r="BH14" s="105">
        <f>jährl_Abgänge_LFI23_stratu!D53</f>
        <v>15099.280544493207</v>
      </c>
      <c r="BI14" s="105">
        <f>jährl_Abgänge_LFI23_stratu!E53</f>
        <v>15123.294700089255</v>
      </c>
      <c r="BJ14" s="105">
        <f>jährl_Abgänge_LFI23_stratu!F53</f>
        <v>15316.238663385417</v>
      </c>
      <c r="BK14" s="105">
        <f>jährl_Abgänge_LFI23_stratu!G53</f>
        <v>15537.120329785865</v>
      </c>
      <c r="BL14" s="105">
        <f>jährl_Abgänge_LFI23_stratu!H53</f>
        <v>15439.185005500343</v>
      </c>
      <c r="BM14" s="105">
        <f>jährl_Abgänge_LFI23_stratu!I53</f>
        <v>14372.478514375343</v>
      </c>
      <c r="BN14" s="105">
        <f>jährl_Abgänge_LFI23_stratu!J53</f>
        <v>13488.491758511997</v>
      </c>
      <c r="BO14" s="105">
        <f>jährl_Abgänge_LFI23_stratu!K53</f>
        <v>12567.199350607747</v>
      </c>
      <c r="BP14" s="105">
        <f>jährl_Abgänge_LFI23_stratu!L53</f>
        <v>12144.555324231374</v>
      </c>
      <c r="BQ14" s="105">
        <f>jährl_Abgänge_LFI23_stratu!M53</f>
        <v>12532.155809019479</v>
      </c>
      <c r="BR14" s="7">
        <f>jährl_Abgänge_LFI34a_stratu!D53</f>
        <v>4016.4046043543017</v>
      </c>
      <c r="BS14" s="7">
        <f>jährl_Abgänge_LFI34a_stratu!E53</f>
        <v>4466.6881659761511</v>
      </c>
      <c r="BT14" s="7">
        <f>jährl_Abgänge_LFI34a_stratu!F53</f>
        <v>4842.2812431364528</v>
      </c>
      <c r="BU14" s="7">
        <f>jährl_Abgänge_LFI34a_stratu!G53</f>
        <v>5049.2424535314613</v>
      </c>
      <c r="BV14" s="7">
        <f>jährl_Abgänge_LFI34a_stratu!H53</f>
        <v>5307.729338696312</v>
      </c>
      <c r="BW14" s="7">
        <f>jährl_Abgänge_LFI34a_stratu!I53</f>
        <v>5509.1458406378442</v>
      </c>
      <c r="BX14" s="7">
        <f>jährl_Abgänge_LFI34a_stratu!J53</f>
        <v>5612.5083536674756</v>
      </c>
      <c r="BY14" s="7"/>
      <c r="BZ14" s="7"/>
      <c r="CA14" s="7"/>
      <c r="CB14" s="7"/>
      <c r="CC14" s="7"/>
      <c r="CD14" s="7"/>
      <c r="CE14" s="7"/>
      <c r="CF14" s="7"/>
      <c r="CG14" s="7"/>
      <c r="CH14" s="7">
        <f t="shared" si="3"/>
        <v>1039978.550290981</v>
      </c>
      <c r="CI14" s="7">
        <f t="shared" si="3"/>
        <v>1061440.1261057737</v>
      </c>
      <c r="CJ14" s="7">
        <f t="shared" si="3"/>
        <v>1082905.4520513075</v>
      </c>
      <c r="CK14" s="7">
        <f t="shared" si="3"/>
        <v>1104278.7100357795</v>
      </c>
      <c r="CL14" s="7">
        <f t="shared" si="3"/>
        <v>1125651.0546093334</v>
      </c>
      <c r="CM14" s="7">
        <f t="shared" si="3"/>
        <v>1147105.1044327586</v>
      </c>
      <c r="CN14" s="7">
        <f t="shared" si="3"/>
        <v>1168629.3196526251</v>
      </c>
      <c r="CO14" s="7">
        <f t="shared" si="3"/>
        <v>1190134.7713538429</v>
      </c>
      <c r="CP14" s="7">
        <f t="shared" si="3"/>
        <v>1211545.9809187148</v>
      </c>
      <c r="CQ14" s="7">
        <f t="shared" si="3"/>
        <v>1232706.5492411654</v>
      </c>
      <c r="CR14" s="7">
        <f t="shared" si="3"/>
        <v>1253642.8172909806</v>
      </c>
      <c r="CS14" s="7">
        <f t="shared" si="3"/>
        <v>1265222.2213464875</v>
      </c>
      <c r="CT14" s="7">
        <f t="shared" si="3"/>
        <v>1274972.2689463983</v>
      </c>
      <c r="CU14" s="7">
        <f t="shared" si="3"/>
        <v>1282724.0302830129</v>
      </c>
      <c r="CV14" s="7">
        <f t="shared" si="3"/>
        <v>1290254.909953227</v>
      </c>
      <c r="CW14" s="7">
        <f t="shared" si="3"/>
        <v>1297883.7249477266</v>
      </c>
      <c r="CX14" s="7">
        <f t="shared" si="3"/>
        <v>1306579.2464333512</v>
      </c>
      <c r="CY14" s="7">
        <f t="shared" si="11"/>
        <v>1316158.7546748391</v>
      </c>
      <c r="CZ14" s="7">
        <f t="shared" si="11"/>
        <v>1326659.5553242313</v>
      </c>
      <c r="DA14" s="113">
        <f t="shared" si="12"/>
        <v>1337583</v>
      </c>
      <c r="DB14" s="7">
        <f t="shared" si="13"/>
        <v>1356035.9287289788</v>
      </c>
      <c r="DC14" s="7">
        <f t="shared" si="13"/>
        <v>1373439.9072296694</v>
      </c>
      <c r="DD14" s="7">
        <f t="shared" si="13"/>
        <v>1389869.625986533</v>
      </c>
      <c r="DE14" s="7">
        <f t="shared" si="13"/>
        <v>1406092.3835330016</v>
      </c>
      <c r="DF14" s="7">
        <f t="shared" si="13"/>
        <v>1422056.6541943054</v>
      </c>
      <c r="DG14" s="7">
        <f t="shared" si="13"/>
        <v>1437819.5083536676</v>
      </c>
      <c r="DH14" s="7">
        <f t="shared" si="13"/>
        <v>1453479</v>
      </c>
      <c r="DI14" s="7"/>
      <c r="DJ14" s="7"/>
      <c r="DK14" s="7"/>
      <c r="DL14" s="7"/>
      <c r="DM14" s="7"/>
      <c r="DN14" s="7"/>
      <c r="DO14" s="7"/>
      <c r="DP14" s="7"/>
    </row>
    <row r="15" spans="1:120" s="1" customFormat="1">
      <c r="A15" s="129">
        <v>2</v>
      </c>
      <c r="B15" s="129">
        <v>1</v>
      </c>
      <c r="C15" s="129">
        <v>600</v>
      </c>
      <c r="D15" s="141">
        <v>15506700</v>
      </c>
      <c r="E15" s="131"/>
      <c r="F15" s="131">
        <v>597205.39249999996</v>
      </c>
      <c r="G15" s="131">
        <v>558850</v>
      </c>
      <c r="H15" s="131">
        <v>458173</v>
      </c>
      <c r="I15" s="131"/>
      <c r="J15" s="110">
        <v>132427</v>
      </c>
      <c r="K15" s="110">
        <v>132626</v>
      </c>
      <c r="L15" s="110">
        <v>133226</v>
      </c>
      <c r="M15" s="131"/>
      <c r="N15" s="133">
        <f t="shared" si="5"/>
        <v>597205.39249999996</v>
      </c>
      <c r="O15" s="133">
        <f t="shared" si="0"/>
        <v>597205.39249999996</v>
      </c>
      <c r="P15" s="133">
        <f t="shared" si="0"/>
        <v>597205.39249999996</v>
      </c>
      <c r="Q15" s="133">
        <f t="shared" si="0"/>
        <v>597205.39249999996</v>
      </c>
      <c r="R15" s="133">
        <f t="shared" si="0"/>
        <v>597205.39249999996</v>
      </c>
      <c r="S15" s="133">
        <f t="shared" si="0"/>
        <v>597205.39249999996</v>
      </c>
      <c r="T15" s="133">
        <f t="shared" si="0"/>
        <v>597205.39249999996</v>
      </c>
      <c r="U15" s="133">
        <f t="shared" si="0"/>
        <v>597205.39249999996</v>
      </c>
      <c r="V15" s="133">
        <f t="shared" si="0"/>
        <v>597205.39249999996</v>
      </c>
      <c r="W15" s="133">
        <f t="shared" si="0"/>
        <v>597205.39249999996</v>
      </c>
      <c r="X15" s="7">
        <f t="shared" si="6"/>
        <v>584420.2616666666</v>
      </c>
      <c r="Y15" s="133">
        <f t="shared" si="7"/>
        <v>571635.13083333336</v>
      </c>
      <c r="Z15" s="133">
        <f t="shared" si="8"/>
        <v>558850</v>
      </c>
      <c r="AA15" s="133">
        <f t="shared" si="1"/>
        <v>558850</v>
      </c>
      <c r="AB15" s="133">
        <f t="shared" si="1"/>
        <v>558850</v>
      </c>
      <c r="AC15" s="133">
        <f t="shared" si="1"/>
        <v>558850</v>
      </c>
      <c r="AD15" s="133">
        <f t="shared" si="1"/>
        <v>558850</v>
      </c>
      <c r="AE15" s="133">
        <f t="shared" si="1"/>
        <v>558850</v>
      </c>
      <c r="AF15" s="133">
        <f t="shared" si="1"/>
        <v>558850</v>
      </c>
      <c r="AG15" s="133">
        <f t="shared" si="1"/>
        <v>558850</v>
      </c>
      <c r="AH15" s="133">
        <f t="shared" si="9"/>
        <v>525291</v>
      </c>
      <c r="AI15" s="133">
        <f t="shared" si="10"/>
        <v>491732</v>
      </c>
      <c r="AJ15" s="133">
        <f t="shared" si="2"/>
        <v>458173</v>
      </c>
      <c r="AK15" s="133">
        <f t="shared" si="2"/>
        <v>458173</v>
      </c>
      <c r="AL15" s="133">
        <f t="shared" si="2"/>
        <v>458173</v>
      </c>
      <c r="AM15" s="133">
        <f t="shared" si="2"/>
        <v>458173</v>
      </c>
      <c r="AN15" s="133">
        <f t="shared" si="2"/>
        <v>458173</v>
      </c>
      <c r="AO15" s="133"/>
      <c r="AP15" s="133"/>
      <c r="AQ15" s="133"/>
      <c r="AR15" s="133"/>
      <c r="AS15" s="133"/>
      <c r="AT15" s="133"/>
      <c r="AU15" s="133"/>
      <c r="AV15" s="133"/>
      <c r="AW15" s="134"/>
      <c r="AX15" s="7">
        <f>jährl_Abgänge_LF12_Kalib_stratu!D97</f>
        <v>574742.07285836025</v>
      </c>
      <c r="AY15" s="7">
        <f>jährl_Abgänge_LF12_Kalib_stratu!E97</f>
        <v>546404.84413850307</v>
      </c>
      <c r="AZ15" s="7">
        <f>jährl_Abgänge_LF12_Kalib_stratu!F97</f>
        <v>556189.97672736901</v>
      </c>
      <c r="BA15" s="7">
        <f>jährl_Abgänge_LF12_Kalib_stratu!G97</f>
        <v>538885.2678317274</v>
      </c>
      <c r="BB15" s="7">
        <f>jährl_Abgänge_LF12_Kalib_stratu!H97</f>
        <v>624909.02443600574</v>
      </c>
      <c r="BC15" s="7">
        <f>jährl_Abgänge_LF12_Kalib_stratu!I97</f>
        <v>601954.7788618753</v>
      </c>
      <c r="BD15" s="7">
        <f>jährl_Abgänge_LF12_Kalib_stratu!J97</f>
        <v>592998.46116394282</v>
      </c>
      <c r="BE15" s="7">
        <f>jährl_Abgänge_LF12_Kalib_stratu!K97</f>
        <v>509177.04362555803</v>
      </c>
      <c r="BF15" s="7">
        <f>jährl_Abgänge_LF12_Kalib_stratu!L97</f>
        <v>546819.40033036086</v>
      </c>
      <c r="BG15" s="7">
        <f>jährl_Abgänge_LF12_Kalib_stratu!M97</f>
        <v>574982.44702629768</v>
      </c>
      <c r="BH15" s="105">
        <f>jährl_Abgänge_LFI23_stratu!D54</f>
        <v>606198.7022915195</v>
      </c>
      <c r="BI15" s="105">
        <f>jährl_Abgänge_LFI23_stratu!E54</f>
        <v>590911.45611924084</v>
      </c>
      <c r="BJ15" s="105">
        <f>jährl_Abgänge_LFI23_stratu!F54</f>
        <v>581481.85616075608</v>
      </c>
      <c r="BK15" s="105">
        <f>jährl_Abgänge_LFI23_stratu!G54</f>
        <v>626407.45157365466</v>
      </c>
      <c r="BL15" s="105">
        <f>jährl_Abgänge_LFI23_stratu!H54</f>
        <v>1072246.3369483806</v>
      </c>
      <c r="BM15" s="105">
        <f>jährl_Abgänge_LFI23_stratu!I54</f>
        <v>1184438.3860895247</v>
      </c>
      <c r="BN15" s="105">
        <f>jährl_Abgänge_LFI23_stratu!J54</f>
        <v>1194826.9063564225</v>
      </c>
      <c r="BO15" s="105">
        <f>jährl_Abgänge_LFI23_stratu!K54</f>
        <v>829240.57245293783</v>
      </c>
      <c r="BP15" s="105">
        <f>jährl_Abgänge_LFI23_stratu!L54</f>
        <v>789263.32471231301</v>
      </c>
      <c r="BQ15" s="105">
        <f>jährl_Abgänge_LFI23_stratu!M54</f>
        <v>855005.00729525054</v>
      </c>
      <c r="BR15" s="7">
        <f>jährl_Abgänge_LFI34a_stratu!D54</f>
        <v>964785.00104754604</v>
      </c>
      <c r="BS15" s="7">
        <f>jährl_Abgänge_LFI34a_stratu!E54</f>
        <v>931098.59315064061</v>
      </c>
      <c r="BT15" s="7">
        <f>jährl_Abgänge_LFI34a_stratu!F54</f>
        <v>835970.14218685078</v>
      </c>
      <c r="BU15" s="7">
        <f>jährl_Abgänge_LFI34a_stratu!G54</f>
        <v>722552.7445475026</v>
      </c>
      <c r="BV15" s="7">
        <f>jährl_Abgänge_LFI34a_stratu!H54</f>
        <v>633278.28848034609</v>
      </c>
      <c r="BW15" s="7">
        <f>jährl_Abgänge_LFI34a_stratu!I54</f>
        <v>593757.30490383704</v>
      </c>
      <c r="BX15" s="7">
        <f>jährl_Abgänge_LFI34a_stratu!J54</f>
        <v>561669.92568327638</v>
      </c>
      <c r="BY15" s="133"/>
      <c r="BZ15" s="133"/>
      <c r="CA15" s="133"/>
      <c r="CB15" s="133"/>
      <c r="CC15" s="133"/>
      <c r="CD15" s="133"/>
      <c r="CE15" s="133"/>
      <c r="CF15" s="133"/>
      <c r="CG15" s="133"/>
      <c r="CH15" s="133">
        <f t="shared" si="3"/>
        <v>17608718.992204767</v>
      </c>
      <c r="CI15" s="133">
        <f t="shared" si="3"/>
        <v>17631182.311846405</v>
      </c>
      <c r="CJ15" s="133">
        <f t="shared" si="3"/>
        <v>17681982.8602079</v>
      </c>
      <c r="CK15" s="133">
        <f t="shared" si="3"/>
        <v>17722998.275980528</v>
      </c>
      <c r="CL15" s="133">
        <f t="shared" si="3"/>
        <v>17781318.400648799</v>
      </c>
      <c r="CM15" s="133">
        <f t="shared" si="3"/>
        <v>17753614.768712793</v>
      </c>
      <c r="CN15" s="133">
        <f t="shared" si="3"/>
        <v>17748865.382350914</v>
      </c>
      <c r="CO15" s="133">
        <f t="shared" si="3"/>
        <v>17753072.313686971</v>
      </c>
      <c r="CP15" s="133">
        <f t="shared" si="3"/>
        <v>17841100.662561409</v>
      </c>
      <c r="CQ15" s="133">
        <f t="shared" si="3"/>
        <v>17891486.654731046</v>
      </c>
      <c r="CR15" s="133">
        <f t="shared" si="3"/>
        <v>17913709.600204747</v>
      </c>
      <c r="CS15" s="133">
        <f t="shared" si="3"/>
        <v>17891931.159579895</v>
      </c>
      <c r="CT15" s="133">
        <f t="shared" si="3"/>
        <v>17872654.834293991</v>
      </c>
      <c r="CU15" s="133">
        <f t="shared" si="3"/>
        <v>17850022.978133235</v>
      </c>
      <c r="CV15" s="133">
        <f t="shared" si="3"/>
        <v>17782465.52655958</v>
      </c>
      <c r="CW15" s="133">
        <f t="shared" si="3"/>
        <v>17269069.1896112</v>
      </c>
      <c r="CX15" s="133">
        <f t="shared" si="3"/>
        <v>16643480.803521674</v>
      </c>
      <c r="CY15" s="133">
        <f t="shared" si="11"/>
        <v>16007503.897165252</v>
      </c>
      <c r="CZ15" s="133">
        <f t="shared" si="11"/>
        <v>15737113.324712314</v>
      </c>
      <c r="DA15" s="136">
        <f t="shared" si="12"/>
        <v>15506700</v>
      </c>
      <c r="DB15" s="133">
        <f t="shared" si="13"/>
        <v>15067205.998952454</v>
      </c>
      <c r="DC15" s="133">
        <f t="shared" si="13"/>
        <v>14627839.405801814</v>
      </c>
      <c r="DD15" s="133">
        <f t="shared" si="13"/>
        <v>14250042.263614964</v>
      </c>
      <c r="DE15" s="133">
        <f t="shared" si="13"/>
        <v>13985662.519067461</v>
      </c>
      <c r="DF15" s="133">
        <f t="shared" si="13"/>
        <v>13810557.230587114</v>
      </c>
      <c r="DG15" s="133">
        <f t="shared" si="13"/>
        <v>13674972.925683277</v>
      </c>
      <c r="DH15" s="133">
        <f t="shared" si="13"/>
        <v>13571476</v>
      </c>
      <c r="DI15" s="133"/>
      <c r="DJ15" s="133"/>
      <c r="DK15" s="133"/>
      <c r="DL15" s="133"/>
      <c r="DM15" s="133"/>
      <c r="DN15" s="133"/>
      <c r="DO15" s="133"/>
      <c r="DP15" s="133"/>
    </row>
    <row r="16" spans="1:120" s="1" customFormat="1">
      <c r="A16" s="137">
        <v>2</v>
      </c>
      <c r="B16" s="137">
        <v>2</v>
      </c>
      <c r="C16" s="137">
        <v>600</v>
      </c>
      <c r="D16" s="142">
        <v>19951767</v>
      </c>
      <c r="E16" s="132"/>
      <c r="F16" s="131">
        <v>629328.76989999996</v>
      </c>
      <c r="G16" s="131">
        <v>645404</v>
      </c>
      <c r="H16" s="131">
        <v>643011</v>
      </c>
      <c r="I16" s="132"/>
      <c r="J16" s="110">
        <v>132427</v>
      </c>
      <c r="K16" s="110">
        <v>132626</v>
      </c>
      <c r="L16" s="110">
        <v>133226</v>
      </c>
      <c r="M16" s="132"/>
      <c r="N16" s="133">
        <f t="shared" si="5"/>
        <v>629328.76989999996</v>
      </c>
      <c r="O16" s="133">
        <f t="shared" si="0"/>
        <v>629328.76989999996</v>
      </c>
      <c r="P16" s="133">
        <f t="shared" si="0"/>
        <v>629328.76989999996</v>
      </c>
      <c r="Q16" s="133">
        <f t="shared" si="0"/>
        <v>629328.76989999996</v>
      </c>
      <c r="R16" s="133">
        <f t="shared" si="0"/>
        <v>629328.76989999996</v>
      </c>
      <c r="S16" s="133">
        <f t="shared" si="0"/>
        <v>629328.76989999996</v>
      </c>
      <c r="T16" s="133">
        <f t="shared" si="0"/>
        <v>629328.76989999996</v>
      </c>
      <c r="U16" s="133">
        <f t="shared" si="0"/>
        <v>629328.76989999996</v>
      </c>
      <c r="V16" s="133">
        <f t="shared" si="0"/>
        <v>629328.76989999996</v>
      </c>
      <c r="W16" s="133">
        <f t="shared" si="0"/>
        <v>629328.76989999996</v>
      </c>
      <c r="X16" s="7">
        <f t="shared" si="6"/>
        <v>634687.1799333333</v>
      </c>
      <c r="Y16" s="133">
        <f t="shared" si="7"/>
        <v>640045.58996666665</v>
      </c>
      <c r="Z16" s="133">
        <f t="shared" si="8"/>
        <v>645404</v>
      </c>
      <c r="AA16" s="133">
        <f t="shared" si="1"/>
        <v>645404</v>
      </c>
      <c r="AB16" s="133">
        <f t="shared" si="1"/>
        <v>645404</v>
      </c>
      <c r="AC16" s="133">
        <f t="shared" si="1"/>
        <v>645404</v>
      </c>
      <c r="AD16" s="133">
        <f t="shared" si="1"/>
        <v>645404</v>
      </c>
      <c r="AE16" s="133">
        <f t="shared" si="1"/>
        <v>645404</v>
      </c>
      <c r="AF16" s="133">
        <f t="shared" si="1"/>
        <v>645404</v>
      </c>
      <c r="AG16" s="133">
        <f t="shared" si="1"/>
        <v>645404</v>
      </c>
      <c r="AH16" s="133">
        <f t="shared" si="9"/>
        <v>644606.33333333337</v>
      </c>
      <c r="AI16" s="133">
        <f t="shared" si="10"/>
        <v>643808.66666666663</v>
      </c>
      <c r="AJ16" s="133">
        <f t="shared" si="2"/>
        <v>643011</v>
      </c>
      <c r="AK16" s="133">
        <f t="shared" si="2"/>
        <v>643011</v>
      </c>
      <c r="AL16" s="133">
        <f t="shared" si="2"/>
        <v>643011</v>
      </c>
      <c r="AM16" s="133">
        <f t="shared" si="2"/>
        <v>643011</v>
      </c>
      <c r="AN16" s="133">
        <f t="shared" si="2"/>
        <v>643011</v>
      </c>
      <c r="AO16" s="133"/>
      <c r="AP16" s="133"/>
      <c r="AQ16" s="133"/>
      <c r="AR16" s="133"/>
      <c r="AS16" s="133"/>
      <c r="AT16" s="133"/>
      <c r="AU16" s="133"/>
      <c r="AV16" s="133"/>
      <c r="AW16" s="134"/>
      <c r="AX16" s="7">
        <f>jährl_Abgänge_LF12_Kalib_stratu!D98</f>
        <v>420772.04840618972</v>
      </c>
      <c r="AY16" s="7">
        <f>jährl_Abgänge_LF12_Kalib_stratu!E98</f>
        <v>434862.04429895099</v>
      </c>
      <c r="AZ16" s="7">
        <f>jährl_Abgänge_LF12_Kalib_stratu!F98</f>
        <v>449054.90056362207</v>
      </c>
      <c r="BA16" s="7">
        <f>jährl_Abgänge_LF12_Kalib_stratu!G98</f>
        <v>451705.16233360709</v>
      </c>
      <c r="BB16" s="7">
        <f>jährl_Abgänge_LF12_Kalib_stratu!H98</f>
        <v>467966.20852409711</v>
      </c>
      <c r="BC16" s="7">
        <f>jährl_Abgänge_LF12_Kalib_stratu!I98</f>
        <v>448227.19600841153</v>
      </c>
      <c r="BD16" s="7">
        <f>jährl_Abgänge_LF12_Kalib_stratu!J98</f>
        <v>446818.49107124237</v>
      </c>
      <c r="BE16" s="7">
        <f>jährl_Abgänge_LF12_Kalib_stratu!K98</f>
        <v>434902.22413172823</v>
      </c>
      <c r="BF16" s="7">
        <f>jährl_Abgänge_LF12_Kalib_stratu!L98</f>
        <v>445928.64170800301</v>
      </c>
      <c r="BG16" s="7">
        <f>jährl_Abgänge_LF12_Kalib_stratu!M98</f>
        <v>445645.23995414778</v>
      </c>
      <c r="BH16" s="105">
        <f>jährl_Abgänge_LFI23_stratu!D55</f>
        <v>478971.96336089645</v>
      </c>
      <c r="BI16" s="105">
        <f>jährl_Abgänge_LFI23_stratu!E55</f>
        <v>492030.42400201422</v>
      </c>
      <c r="BJ16" s="105">
        <f>jährl_Abgänge_LFI23_stratu!F55</f>
        <v>508409.38183135871</v>
      </c>
      <c r="BK16" s="105">
        <f>jährl_Abgänge_LFI23_stratu!G55</f>
        <v>528891.61565375933</v>
      </c>
      <c r="BL16" s="105">
        <f>jährl_Abgänge_LFI23_stratu!H55</f>
        <v>631604.64814650989</v>
      </c>
      <c r="BM16" s="105">
        <f>jährl_Abgänge_LFI23_stratu!I55</f>
        <v>622130.67168058467</v>
      </c>
      <c r="BN16" s="105">
        <f>jährl_Abgänge_LFI23_stratu!J55</f>
        <v>580453.72611335304</v>
      </c>
      <c r="BO16" s="105">
        <f>jährl_Abgänge_LFI23_stratu!K55</f>
        <v>461057.28992911585</v>
      </c>
      <c r="BP16" s="105">
        <f>jährl_Abgänge_LFI23_stratu!L55</f>
        <v>438463.73409574293</v>
      </c>
      <c r="BQ16" s="105">
        <f>jährl_Abgänge_LFI23_stratu!M55</f>
        <v>473166.54518666514</v>
      </c>
      <c r="BR16" s="7">
        <f>jährl_Abgänge_LFI34a_stratu!D55</f>
        <v>480522.67004177795</v>
      </c>
      <c r="BS16" s="7">
        <f>jährl_Abgänge_LFI34a_stratu!E55</f>
        <v>528940.71730354603</v>
      </c>
      <c r="BT16" s="7">
        <f>jährl_Abgänge_LFI34a_stratu!F55</f>
        <v>558735.95077153819</v>
      </c>
      <c r="BU16" s="7">
        <f>jährl_Abgänge_LFI34a_stratu!G55</f>
        <v>562372.60997995047</v>
      </c>
      <c r="BV16" s="7">
        <f>jährl_Abgänge_LFI34a_stratu!H55</f>
        <v>568601.44604273106</v>
      </c>
      <c r="BW16" s="7">
        <f>jährl_Abgänge_LFI34a_stratu!I55</f>
        <v>572303.12110617757</v>
      </c>
      <c r="BX16" s="7">
        <f>jährl_Abgänge_LFI34a_stratu!J55</f>
        <v>577011.48475427821</v>
      </c>
      <c r="BY16" s="133"/>
      <c r="BZ16" s="133"/>
      <c r="CA16" s="133"/>
      <c r="CB16" s="133"/>
      <c r="CC16" s="133"/>
      <c r="CD16" s="133"/>
      <c r="CE16" s="133"/>
      <c r="CF16" s="133"/>
      <c r="CG16" s="133"/>
      <c r="CH16" s="133">
        <f t="shared" si="3"/>
        <v>17053814.142913327</v>
      </c>
      <c r="CI16" s="133">
        <f t="shared" si="3"/>
        <v>17262370.864407137</v>
      </c>
      <c r="CJ16" s="133">
        <f t="shared" si="3"/>
        <v>17456837.590008188</v>
      </c>
      <c r="CK16" s="133">
        <f t="shared" si="3"/>
        <v>17637111.459344566</v>
      </c>
      <c r="CL16" s="133">
        <f t="shared" si="3"/>
        <v>17814735.06691096</v>
      </c>
      <c r="CM16" s="133">
        <f t="shared" si="3"/>
        <v>17976097.628286865</v>
      </c>
      <c r="CN16" s="133">
        <f t="shared" si="3"/>
        <v>18157199.202178456</v>
      </c>
      <c r="CO16" s="133">
        <f t="shared" si="3"/>
        <v>18339709.481007215</v>
      </c>
      <c r="CP16" s="133">
        <f t="shared" si="3"/>
        <v>18534136.026775487</v>
      </c>
      <c r="CQ16" s="133">
        <f t="shared" si="3"/>
        <v>18717536.154967487</v>
      </c>
      <c r="CR16" s="133">
        <f t="shared" si="3"/>
        <v>18901219.684913341</v>
      </c>
      <c r="CS16" s="133">
        <f t="shared" si="3"/>
        <v>19056934.901485775</v>
      </c>
      <c r="CT16" s="133">
        <f t="shared" si="3"/>
        <v>19204950.067450427</v>
      </c>
      <c r="CU16" s="133">
        <f t="shared" si="3"/>
        <v>19341944.685619067</v>
      </c>
      <c r="CV16" s="133">
        <f t="shared" si="3"/>
        <v>19458457.069965307</v>
      </c>
      <c r="CW16" s="133">
        <f t="shared" si="3"/>
        <v>19472256.421818797</v>
      </c>
      <c r="CX16" s="133">
        <f t="shared" si="3"/>
        <v>19495529.750138212</v>
      </c>
      <c r="CY16" s="133">
        <f t="shared" si="11"/>
        <v>19560480.024024859</v>
      </c>
      <c r="CZ16" s="133">
        <f t="shared" si="11"/>
        <v>19744826.734095745</v>
      </c>
      <c r="DA16" s="136">
        <f t="shared" si="12"/>
        <v>19951767</v>
      </c>
      <c r="DB16" s="133">
        <f t="shared" si="13"/>
        <v>20115850.663291555</v>
      </c>
      <c r="DC16" s="133">
        <f t="shared" si="13"/>
        <v>20230718.612654679</v>
      </c>
      <c r="DD16" s="133">
        <f t="shared" si="13"/>
        <v>20314993.661883142</v>
      </c>
      <c r="DE16" s="133">
        <f t="shared" si="13"/>
        <v>20395632.051903192</v>
      </c>
      <c r="DF16" s="133">
        <f t="shared" si="13"/>
        <v>20470041.605860461</v>
      </c>
      <c r="DG16" s="133">
        <f t="shared" si="13"/>
        <v>20540749.484754283</v>
      </c>
      <c r="DH16" s="133">
        <f t="shared" si="13"/>
        <v>20606749.000000004</v>
      </c>
      <c r="DI16" s="133"/>
      <c r="DJ16" s="133"/>
      <c r="DK16" s="133"/>
      <c r="DL16" s="133"/>
      <c r="DM16" s="133"/>
      <c r="DN16" s="133"/>
      <c r="DO16" s="133"/>
      <c r="DP16" s="133"/>
    </row>
    <row r="17" spans="1:120">
      <c r="A17" s="48">
        <v>2</v>
      </c>
      <c r="B17" s="48">
        <v>1</v>
      </c>
      <c r="C17" s="48">
        <v>1200</v>
      </c>
      <c r="D17" s="139">
        <v>14180357</v>
      </c>
      <c r="E17" s="110"/>
      <c r="F17" s="110">
        <v>492280.8847</v>
      </c>
      <c r="G17" s="110">
        <v>454976</v>
      </c>
      <c r="H17" s="110">
        <v>424521</v>
      </c>
      <c r="I17" s="110"/>
      <c r="J17" s="110">
        <v>93140</v>
      </c>
      <c r="K17" s="110">
        <v>93739</v>
      </c>
      <c r="L17" s="110">
        <v>91609</v>
      </c>
      <c r="M17" s="110"/>
      <c r="N17" s="7">
        <f t="shared" si="5"/>
        <v>492280.8847</v>
      </c>
      <c r="O17" s="7">
        <f t="shared" si="0"/>
        <v>492280.8847</v>
      </c>
      <c r="P17" s="7">
        <f t="shared" si="0"/>
        <v>492280.8847</v>
      </c>
      <c r="Q17" s="7">
        <f t="shared" si="0"/>
        <v>492280.8847</v>
      </c>
      <c r="R17" s="7">
        <f t="shared" si="0"/>
        <v>492280.8847</v>
      </c>
      <c r="S17" s="7">
        <f t="shared" si="0"/>
        <v>492280.8847</v>
      </c>
      <c r="T17" s="7">
        <f t="shared" si="0"/>
        <v>492280.8847</v>
      </c>
      <c r="U17" s="7">
        <f t="shared" si="0"/>
        <v>492280.8847</v>
      </c>
      <c r="V17" s="7">
        <f t="shared" si="0"/>
        <v>492280.8847</v>
      </c>
      <c r="W17" s="7">
        <f t="shared" si="0"/>
        <v>492280.8847</v>
      </c>
      <c r="X17" s="7">
        <f t="shared" si="6"/>
        <v>479845.92313333339</v>
      </c>
      <c r="Y17" s="7">
        <f t="shared" si="7"/>
        <v>467410.96156666667</v>
      </c>
      <c r="Z17" s="7">
        <f t="shared" si="8"/>
        <v>454976</v>
      </c>
      <c r="AA17" s="7">
        <f t="shared" si="1"/>
        <v>454976</v>
      </c>
      <c r="AB17" s="7">
        <f t="shared" si="1"/>
        <v>454976</v>
      </c>
      <c r="AC17" s="7">
        <f t="shared" si="1"/>
        <v>454976</v>
      </c>
      <c r="AD17" s="7">
        <f t="shared" si="1"/>
        <v>454976</v>
      </c>
      <c r="AE17" s="7">
        <f t="shared" si="1"/>
        <v>454976</v>
      </c>
      <c r="AF17" s="7">
        <f t="shared" si="1"/>
        <v>454976</v>
      </c>
      <c r="AG17" s="7">
        <f t="shared" si="1"/>
        <v>454976</v>
      </c>
      <c r="AH17" s="7">
        <f t="shared" si="9"/>
        <v>444824.33333333331</v>
      </c>
      <c r="AI17" s="7">
        <f t="shared" si="10"/>
        <v>434672.66666666669</v>
      </c>
      <c r="AJ17" s="7">
        <f t="shared" si="2"/>
        <v>424521</v>
      </c>
      <c r="AK17" s="7">
        <f t="shared" si="2"/>
        <v>424521</v>
      </c>
      <c r="AL17" s="7">
        <f t="shared" si="2"/>
        <v>424521</v>
      </c>
      <c r="AM17" s="7">
        <f t="shared" si="2"/>
        <v>424521</v>
      </c>
      <c r="AN17" s="7">
        <f t="shared" si="2"/>
        <v>424521</v>
      </c>
      <c r="AO17" s="7"/>
      <c r="AP17" s="7"/>
      <c r="AQ17" s="7"/>
      <c r="AR17" s="7"/>
      <c r="AS17" s="7"/>
      <c r="AT17" s="7"/>
      <c r="AU17" s="7"/>
      <c r="AV17" s="7"/>
      <c r="AW17" s="111"/>
      <c r="AX17" s="7">
        <f>jährl_Abgänge_LF12_Kalib_stratu!D99</f>
        <v>434202.62334548531</v>
      </c>
      <c r="AY17" s="7">
        <f>jährl_Abgänge_LF12_Kalib_stratu!E99</f>
        <v>412794.58723754715</v>
      </c>
      <c r="AZ17" s="7">
        <f>jährl_Abgänge_LF12_Kalib_stratu!F99</f>
        <v>420186.99931334803</v>
      </c>
      <c r="BA17" s="7">
        <f>jährl_Abgänge_LF12_Kalib_stratu!G99</f>
        <v>407113.74375481642</v>
      </c>
      <c r="BB17" s="7">
        <f>jährl_Abgänge_LF12_Kalib_stratu!H99</f>
        <v>472102.44486355915</v>
      </c>
      <c r="BC17" s="7">
        <f>jährl_Abgänge_LF12_Kalib_stratu!I99</f>
        <v>454761.11191461358</v>
      </c>
      <c r="BD17" s="7">
        <f>jährl_Abgänge_LF12_Kalib_stratu!J99</f>
        <v>447994.84783963911</v>
      </c>
      <c r="BE17" s="7">
        <f>jährl_Abgänge_LF12_Kalib_stratu!K99</f>
        <v>384669.95636841166</v>
      </c>
      <c r="BF17" s="7">
        <f>jährl_Abgänge_LF12_Kalib_stratu!L99</f>
        <v>413107.77361197345</v>
      </c>
      <c r="BG17" s="7">
        <f>jährl_Abgänge_LF12_Kalib_stratu!M99</f>
        <v>434384.2197506064</v>
      </c>
      <c r="BH17" s="105">
        <f>jährl_Abgänge_LFI23_stratu!D56</f>
        <v>491828.27550882573</v>
      </c>
      <c r="BI17" s="105">
        <f>jährl_Abgänge_LFI23_stratu!E56</f>
        <v>479425.24677621882</v>
      </c>
      <c r="BJ17" s="105">
        <f>jährl_Abgänge_LFI23_stratu!F56</f>
        <v>471774.71260518173</v>
      </c>
      <c r="BK17" s="105">
        <f>jährl_Abgänge_LFI23_stratu!G56</f>
        <v>508224.27614698443</v>
      </c>
      <c r="BL17" s="105">
        <f>jährl_Abgänge_LFI23_stratu!H56</f>
        <v>869947.53507138102</v>
      </c>
      <c r="BM17" s="105">
        <f>jährl_Abgänge_LFI23_stratu!I56</f>
        <v>960972.51062197995</v>
      </c>
      <c r="BN17" s="105">
        <f>jährl_Abgänge_LFI23_stratu!J56</f>
        <v>969401.04731901118</v>
      </c>
      <c r="BO17" s="105">
        <f>jährl_Abgänge_LFI23_stratu!K56</f>
        <v>672789.23427214567</v>
      </c>
      <c r="BP17" s="105">
        <f>jährl_Abgänge_LFI23_stratu!L56</f>
        <v>640354.42248265224</v>
      </c>
      <c r="BQ17" s="105">
        <f>jährl_Abgänge_LFI23_stratu!M56</f>
        <v>693692.73919561948</v>
      </c>
      <c r="BR17" s="7">
        <f>jährl_Abgänge_LFI34a_stratu!D56</f>
        <v>809436.03675794427</v>
      </c>
      <c r="BS17" s="7">
        <f>jährl_Abgänge_LFI34a_stratu!E56</f>
        <v>781173.78924054233</v>
      </c>
      <c r="BT17" s="7">
        <f>jährl_Abgänge_LFI34a_stratu!F56</f>
        <v>701362.85079576261</v>
      </c>
      <c r="BU17" s="7">
        <f>jährl_Abgänge_LFI34a_stratu!G56</f>
        <v>606207.8382852918</v>
      </c>
      <c r="BV17" s="7">
        <f>jährl_Abgänge_LFI34a_stratu!H56</f>
        <v>531308.28882685327</v>
      </c>
      <c r="BW17" s="7">
        <f>jährl_Abgänge_LFI34a_stratu!I56</f>
        <v>498150.94467223692</v>
      </c>
      <c r="BX17" s="7">
        <f>jährl_Abgänge_LFI34a_stratu!J56</f>
        <v>471230.25142136845</v>
      </c>
      <c r="BY17" s="7"/>
      <c r="BZ17" s="7"/>
      <c r="CA17" s="7"/>
      <c r="CB17" s="7"/>
      <c r="CC17" s="7"/>
      <c r="CD17" s="7"/>
      <c r="CE17" s="7"/>
      <c r="CF17" s="7"/>
      <c r="CG17" s="7"/>
      <c r="CH17" s="7">
        <f t="shared" si="3"/>
        <v>15471494.837104382</v>
      </c>
      <c r="CI17" s="7">
        <f t="shared" si="3"/>
        <v>15529573.098458897</v>
      </c>
      <c r="CJ17" s="7">
        <f t="shared" si="3"/>
        <v>15609059.39592135</v>
      </c>
      <c r="CK17" s="7">
        <f t="shared" si="3"/>
        <v>15681153.281308001</v>
      </c>
      <c r="CL17" s="7">
        <f t="shared" si="3"/>
        <v>15766320.422253184</v>
      </c>
      <c r="CM17" s="7">
        <f t="shared" si="3"/>
        <v>15786498.862089625</v>
      </c>
      <c r="CN17" s="7">
        <f t="shared" si="3"/>
        <v>15824018.634875011</v>
      </c>
      <c r="CO17" s="7">
        <f t="shared" si="3"/>
        <v>15868304.671735372</v>
      </c>
      <c r="CP17" s="7">
        <f t="shared" si="3"/>
        <v>15975915.600066962</v>
      </c>
      <c r="CQ17" s="7">
        <f t="shared" si="3"/>
        <v>16055088.711154988</v>
      </c>
      <c r="CR17" s="7">
        <f t="shared" si="3"/>
        <v>16112985.376104383</v>
      </c>
      <c r="CS17" s="7">
        <f t="shared" si="3"/>
        <v>16101003.02372889</v>
      </c>
      <c r="CT17" s="7">
        <f t="shared" si="3"/>
        <v>16088988.738519337</v>
      </c>
      <c r="CU17" s="7">
        <f t="shared" si="3"/>
        <v>16072190.025914155</v>
      </c>
      <c r="CV17" s="7">
        <f t="shared" si="3"/>
        <v>16018941.749767171</v>
      </c>
      <c r="CW17" s="7">
        <f t="shared" si="3"/>
        <v>15603970.214695791</v>
      </c>
      <c r="CX17" s="7">
        <f t="shared" si="3"/>
        <v>15097973.704073811</v>
      </c>
      <c r="CY17" s="7">
        <f t="shared" si="11"/>
        <v>14583548.656754799</v>
      </c>
      <c r="CZ17" s="7">
        <f t="shared" si="11"/>
        <v>14365735.422482653</v>
      </c>
      <c r="DA17" s="113">
        <f t="shared" si="12"/>
        <v>14180357</v>
      </c>
      <c r="DB17" s="7">
        <f t="shared" si="13"/>
        <v>13815745.29657539</v>
      </c>
      <c r="DC17" s="7">
        <f t="shared" si="13"/>
        <v>13469244.174001513</v>
      </c>
      <c r="DD17" s="7">
        <f t="shared" si="13"/>
        <v>13192402.32320575</v>
      </c>
      <c r="DE17" s="7">
        <f t="shared" si="13"/>
        <v>13010715.484920459</v>
      </c>
      <c r="DF17" s="7">
        <f t="shared" si="13"/>
        <v>12903928.196093606</v>
      </c>
      <c r="DG17" s="7">
        <f t="shared" si="13"/>
        <v>12830298.25142137</v>
      </c>
      <c r="DH17" s="7">
        <f t="shared" si="13"/>
        <v>12783589.000000002</v>
      </c>
      <c r="DI17" s="7"/>
      <c r="DJ17" s="7"/>
      <c r="DK17" s="7"/>
      <c r="DL17" s="7"/>
      <c r="DM17" s="7"/>
      <c r="DN17" s="7"/>
      <c r="DO17" s="7"/>
      <c r="DP17" s="7"/>
    </row>
    <row r="18" spans="1:120">
      <c r="A18" s="49">
        <v>2</v>
      </c>
      <c r="B18" s="49">
        <v>2</v>
      </c>
      <c r="C18" s="49">
        <v>1200</v>
      </c>
      <c r="D18" s="140">
        <v>13692826</v>
      </c>
      <c r="E18" s="112"/>
      <c r="F18" s="110">
        <v>370851.0013</v>
      </c>
      <c r="G18" s="110">
        <v>400701</v>
      </c>
      <c r="H18" s="110">
        <v>400447</v>
      </c>
      <c r="I18" s="112"/>
      <c r="J18" s="110">
        <v>93140</v>
      </c>
      <c r="K18" s="110">
        <v>93739</v>
      </c>
      <c r="L18" s="110">
        <v>91609</v>
      </c>
      <c r="M18" s="112"/>
      <c r="N18" s="7">
        <f t="shared" si="5"/>
        <v>370851.0013</v>
      </c>
      <c r="O18" s="7">
        <f t="shared" si="0"/>
        <v>370851.0013</v>
      </c>
      <c r="P18" s="7">
        <f t="shared" si="0"/>
        <v>370851.0013</v>
      </c>
      <c r="Q18" s="7">
        <f t="shared" si="0"/>
        <v>370851.0013</v>
      </c>
      <c r="R18" s="7">
        <f t="shared" si="0"/>
        <v>370851.0013</v>
      </c>
      <c r="S18" s="7">
        <f t="shared" si="0"/>
        <v>370851.0013</v>
      </c>
      <c r="T18" s="7">
        <f t="shared" si="0"/>
        <v>370851.0013</v>
      </c>
      <c r="U18" s="7">
        <f t="shared" si="0"/>
        <v>370851.0013</v>
      </c>
      <c r="V18" s="7">
        <f t="shared" si="0"/>
        <v>370851.0013</v>
      </c>
      <c r="W18" s="7">
        <f t="shared" si="0"/>
        <v>370851.0013</v>
      </c>
      <c r="X18" s="7">
        <f t="shared" si="6"/>
        <v>380801.00086666667</v>
      </c>
      <c r="Y18" s="7">
        <f t="shared" si="7"/>
        <v>390751.00043333339</v>
      </c>
      <c r="Z18" s="7">
        <f t="shared" si="8"/>
        <v>400701</v>
      </c>
      <c r="AA18" s="7">
        <f t="shared" si="1"/>
        <v>400701</v>
      </c>
      <c r="AB18" s="7">
        <f t="shared" si="1"/>
        <v>400701</v>
      </c>
      <c r="AC18" s="7">
        <f t="shared" si="1"/>
        <v>400701</v>
      </c>
      <c r="AD18" s="7">
        <f t="shared" si="1"/>
        <v>400701</v>
      </c>
      <c r="AE18" s="7">
        <f t="shared" si="1"/>
        <v>400701</v>
      </c>
      <c r="AF18" s="7">
        <f t="shared" si="1"/>
        <v>400701</v>
      </c>
      <c r="AG18" s="7">
        <f t="shared" si="1"/>
        <v>400701</v>
      </c>
      <c r="AH18" s="7">
        <f t="shared" si="9"/>
        <v>400616.33333333331</v>
      </c>
      <c r="AI18" s="7">
        <f t="shared" si="10"/>
        <v>400531.66666666669</v>
      </c>
      <c r="AJ18" s="7">
        <f t="shared" si="2"/>
        <v>400447</v>
      </c>
      <c r="AK18" s="7">
        <f t="shared" si="2"/>
        <v>400447</v>
      </c>
      <c r="AL18" s="7">
        <f t="shared" si="2"/>
        <v>400447</v>
      </c>
      <c r="AM18" s="7">
        <f t="shared" si="2"/>
        <v>400447</v>
      </c>
      <c r="AN18" s="7">
        <f t="shared" si="2"/>
        <v>400447</v>
      </c>
      <c r="AO18" s="7"/>
      <c r="AP18" s="7"/>
      <c r="AQ18" s="7"/>
      <c r="AR18" s="7"/>
      <c r="AS18" s="7"/>
      <c r="AT18" s="7"/>
      <c r="AU18" s="7"/>
      <c r="AV18" s="7"/>
      <c r="AW18" s="111"/>
      <c r="AX18" s="7">
        <f>jährl_Abgänge_LF12_Kalib_stratu!D100</f>
        <v>233904.57589343836</v>
      </c>
      <c r="AY18" s="7">
        <f>jährl_Abgänge_LF12_Kalib_stratu!E100</f>
        <v>241737.11735174153</v>
      </c>
      <c r="AZ18" s="7">
        <f>jährl_Abgänge_LF12_Kalib_stratu!F100</f>
        <v>249626.83825378132</v>
      </c>
      <c r="BA18" s="7">
        <f>jährl_Abgänge_LF12_Kalib_stratu!G100</f>
        <v>251100.10235880694</v>
      </c>
      <c r="BB18" s="7">
        <f>jährl_Abgänge_LF12_Kalib_stratu!H100</f>
        <v>260139.51723243578</v>
      </c>
      <c r="BC18" s="7">
        <f>jährl_Abgänge_LF12_Kalib_stratu!I100</f>
        <v>249166.72241746346</v>
      </c>
      <c r="BD18" s="7">
        <f>jährl_Abgänge_LF12_Kalib_stratu!J100</f>
        <v>248383.63206691464</v>
      </c>
      <c r="BE18" s="7">
        <f>jährl_Abgänge_LF12_Kalib_stratu!K100</f>
        <v>241759.45307195114</v>
      </c>
      <c r="BF18" s="7">
        <f>jährl_Abgänge_LF12_Kalib_stratu!L100</f>
        <v>247888.97031667258</v>
      </c>
      <c r="BG18" s="7">
        <f>jährl_Abgänge_LF12_Kalib_stratu!M100</f>
        <v>247731.4290367942</v>
      </c>
      <c r="BH18" s="105">
        <f>jährl_Abgänge_LFI23_stratu!D57</f>
        <v>240003.05149466786</v>
      </c>
      <c r="BI18" s="105">
        <f>jährl_Abgänge_LFI23_stratu!E57</f>
        <v>246546.37895730225</v>
      </c>
      <c r="BJ18" s="105">
        <f>jährl_Abgänge_LFI23_stratu!F57</f>
        <v>254753.53962650249</v>
      </c>
      <c r="BK18" s="105">
        <f>jährl_Abgänge_LFI23_stratu!G57</f>
        <v>265016.76794640202</v>
      </c>
      <c r="BL18" s="105">
        <f>jährl_Abgänge_LFI23_stratu!H57</f>
        <v>316484.16711013281</v>
      </c>
      <c r="BM18" s="105">
        <f>jährl_Abgänge_LFI23_stratu!I57</f>
        <v>311736.95133229101</v>
      </c>
      <c r="BN18" s="105">
        <f>jährl_Abgänge_LFI23_stratu!J57</f>
        <v>290853.48658223427</v>
      </c>
      <c r="BO18" s="105">
        <f>jährl_Abgänge_LFI23_stratu!K57</f>
        <v>231026.37515647861</v>
      </c>
      <c r="BP18" s="105">
        <f>jährl_Abgänge_LFI23_stratu!L57</f>
        <v>219705.20657267387</v>
      </c>
      <c r="BQ18" s="105">
        <f>jährl_Abgänge_LFI23_stratu!M57</f>
        <v>237094.07522131491</v>
      </c>
      <c r="BR18" s="7">
        <f>jährl_Abgänge_LFI34a_stratu!D57</f>
        <v>270456.13276315376</v>
      </c>
      <c r="BS18" s="7">
        <f>jährl_Abgänge_LFI34a_stratu!E57</f>
        <v>297707.62085053761</v>
      </c>
      <c r="BT18" s="7">
        <f>jährl_Abgänge_LFI34a_stratu!F57</f>
        <v>314477.49274404859</v>
      </c>
      <c r="BU18" s="7">
        <f>jährl_Abgänge_LFI34a_stratu!G57</f>
        <v>316524.34057663713</v>
      </c>
      <c r="BV18" s="7">
        <f>jährl_Abgänge_LFI34a_stratu!H57</f>
        <v>320030.16250384995</v>
      </c>
      <c r="BW18" s="7">
        <f>jährl_Abgänge_LFI34a_stratu!I57</f>
        <v>322113.60369158519</v>
      </c>
      <c r="BX18" s="7">
        <f>jährl_Abgänge_LFI34a_stratu!J57</f>
        <v>324763.64687018737</v>
      </c>
      <c r="BY18" s="7"/>
      <c r="BZ18" s="7"/>
      <c r="CA18" s="7"/>
      <c r="CB18" s="7"/>
      <c r="CC18" s="7"/>
      <c r="CD18" s="7"/>
      <c r="CE18" s="7"/>
      <c r="CF18" s="7"/>
      <c r="CG18" s="7"/>
      <c r="CH18" s="7">
        <f t="shared" si="3"/>
        <v>11255421.26847869</v>
      </c>
      <c r="CI18" s="7">
        <f t="shared" si="3"/>
        <v>11392367.693885252</v>
      </c>
      <c r="CJ18" s="7">
        <f t="shared" si="3"/>
        <v>11521481.577833509</v>
      </c>
      <c r="CK18" s="7">
        <f t="shared" si="3"/>
        <v>11642705.740879728</v>
      </c>
      <c r="CL18" s="7">
        <f t="shared" si="3"/>
        <v>11762456.63982092</v>
      </c>
      <c r="CM18" s="7">
        <f t="shared" si="3"/>
        <v>11873168.123888483</v>
      </c>
      <c r="CN18" s="7">
        <f t="shared" si="3"/>
        <v>11994852.40277102</v>
      </c>
      <c r="CO18" s="7">
        <f t="shared" si="3"/>
        <v>12117319.772004105</v>
      </c>
      <c r="CP18" s="7">
        <f t="shared" si="3"/>
        <v>12246411.320232153</v>
      </c>
      <c r="CQ18" s="7">
        <f t="shared" si="3"/>
        <v>12369373.35121548</v>
      </c>
      <c r="CR18" s="7">
        <f t="shared" si="3"/>
        <v>12492492.923478685</v>
      </c>
      <c r="CS18" s="7">
        <f t="shared" si="3"/>
        <v>12633290.872850684</v>
      </c>
      <c r="CT18" s="7">
        <f t="shared" si="3"/>
        <v>12777495.494326716</v>
      </c>
      <c r="CU18" s="7">
        <f t="shared" si="3"/>
        <v>12923442.954700213</v>
      </c>
      <c r="CV18" s="7">
        <f t="shared" si="3"/>
        <v>13059127.186753811</v>
      </c>
      <c r="CW18" s="7">
        <f t="shared" si="3"/>
        <v>13143344.019643679</v>
      </c>
      <c r="CX18" s="7">
        <f t="shared" si="3"/>
        <v>13232308.068311388</v>
      </c>
      <c r="CY18" s="7">
        <f t="shared" si="11"/>
        <v>13342155.581729153</v>
      </c>
      <c r="CZ18" s="7">
        <f t="shared" si="11"/>
        <v>13511830.206572674</v>
      </c>
      <c r="DA18" s="113">
        <f t="shared" si="12"/>
        <v>13692826</v>
      </c>
      <c r="DB18" s="7">
        <f t="shared" si="13"/>
        <v>13822986.200570181</v>
      </c>
      <c r="DC18" s="7">
        <f t="shared" si="13"/>
        <v>13925810.24638631</v>
      </c>
      <c r="DD18" s="7">
        <f t="shared" si="13"/>
        <v>14011779.753642261</v>
      </c>
      <c r="DE18" s="7">
        <f t="shared" si="13"/>
        <v>14095702.413065623</v>
      </c>
      <c r="DF18" s="7">
        <f t="shared" si="13"/>
        <v>14176119.250561774</v>
      </c>
      <c r="DG18" s="7">
        <f t="shared" si="13"/>
        <v>14254452.646870188</v>
      </c>
      <c r="DH18" s="7">
        <f t="shared" si="13"/>
        <v>14330136.000000002</v>
      </c>
      <c r="DI18" s="7"/>
      <c r="DJ18" s="7"/>
      <c r="DK18" s="7"/>
      <c r="DL18" s="7"/>
      <c r="DM18" s="7"/>
      <c r="DN18" s="7"/>
      <c r="DO18" s="7"/>
      <c r="DP18" s="7"/>
    </row>
    <row r="19" spans="1:120" s="1" customFormat="1">
      <c r="A19" s="129">
        <v>2</v>
      </c>
      <c r="B19" s="129">
        <v>1</v>
      </c>
      <c r="C19" s="129">
        <v>1800</v>
      </c>
      <c r="D19" s="141">
        <v>453550</v>
      </c>
      <c r="E19" s="131"/>
      <c r="F19" s="131">
        <v>6223.9360999999999</v>
      </c>
      <c r="G19" s="131">
        <v>3873</v>
      </c>
      <c r="H19" s="131">
        <v>6239</v>
      </c>
      <c r="I19" s="131"/>
      <c r="J19" s="110">
        <v>2593</v>
      </c>
      <c r="K19" s="110">
        <v>2593</v>
      </c>
      <c r="L19" s="110">
        <v>2379</v>
      </c>
      <c r="M19" s="131"/>
      <c r="N19" s="133">
        <f t="shared" si="5"/>
        <v>6223.9360999999999</v>
      </c>
      <c r="O19" s="133">
        <f t="shared" si="0"/>
        <v>6223.9360999999999</v>
      </c>
      <c r="P19" s="133">
        <f t="shared" si="0"/>
        <v>6223.9360999999999</v>
      </c>
      <c r="Q19" s="133">
        <f t="shared" si="0"/>
        <v>6223.9360999999999</v>
      </c>
      <c r="R19" s="133">
        <f t="shared" si="0"/>
        <v>6223.9360999999999</v>
      </c>
      <c r="S19" s="133">
        <f t="shared" si="0"/>
        <v>6223.9360999999999</v>
      </c>
      <c r="T19" s="133">
        <f t="shared" si="0"/>
        <v>6223.9360999999999</v>
      </c>
      <c r="U19" s="133">
        <f t="shared" si="0"/>
        <v>6223.9360999999999</v>
      </c>
      <c r="V19" s="133">
        <f t="shared" si="0"/>
        <v>6223.9360999999999</v>
      </c>
      <c r="W19" s="133">
        <f t="shared" si="0"/>
        <v>6223.9360999999999</v>
      </c>
      <c r="X19" s="7">
        <f t="shared" si="6"/>
        <v>5440.2907333333333</v>
      </c>
      <c r="Y19" s="133">
        <f t="shared" si="7"/>
        <v>4656.6453666666666</v>
      </c>
      <c r="Z19" s="133">
        <f t="shared" si="8"/>
        <v>3873</v>
      </c>
      <c r="AA19" s="133">
        <f t="shared" si="1"/>
        <v>3873</v>
      </c>
      <c r="AB19" s="133">
        <f t="shared" si="1"/>
        <v>3873</v>
      </c>
      <c r="AC19" s="133">
        <f t="shared" si="1"/>
        <v>3873</v>
      </c>
      <c r="AD19" s="133">
        <f t="shared" si="1"/>
        <v>3873</v>
      </c>
      <c r="AE19" s="133">
        <f t="shared" si="1"/>
        <v>3873</v>
      </c>
      <c r="AF19" s="133">
        <f t="shared" si="1"/>
        <v>3873</v>
      </c>
      <c r="AG19" s="133">
        <f t="shared" si="1"/>
        <v>3873</v>
      </c>
      <c r="AH19" s="133">
        <f t="shared" si="9"/>
        <v>4661.666666666667</v>
      </c>
      <c r="AI19" s="133">
        <f t="shared" si="10"/>
        <v>5450.333333333333</v>
      </c>
      <c r="AJ19" s="133">
        <f t="shared" si="2"/>
        <v>6239</v>
      </c>
      <c r="AK19" s="133">
        <f t="shared" si="2"/>
        <v>6239</v>
      </c>
      <c r="AL19" s="133">
        <f t="shared" si="2"/>
        <v>6239</v>
      </c>
      <c r="AM19" s="133">
        <f t="shared" si="2"/>
        <v>6239</v>
      </c>
      <c r="AN19" s="133">
        <f t="shared" si="2"/>
        <v>6239</v>
      </c>
      <c r="AO19" s="133"/>
      <c r="AP19" s="133"/>
      <c r="AQ19" s="133"/>
      <c r="AR19" s="133"/>
      <c r="AS19" s="133"/>
      <c r="AT19" s="133"/>
      <c r="AU19" s="133"/>
      <c r="AV19" s="133"/>
      <c r="AW19" s="134"/>
      <c r="AX19" s="7">
        <f>jährl_Abgänge_LF12_Kalib_stratu!D101</f>
        <v>3675.6314442562534</v>
      </c>
      <c r="AY19" s="7">
        <f>jährl_Abgänge_LF12_Kalib_stratu!E101</f>
        <v>3494.4071806352104</v>
      </c>
      <c r="AZ19" s="7">
        <f>jährl_Abgänge_LF12_Kalib_stratu!F101</f>
        <v>3556.9857575801343</v>
      </c>
      <c r="BA19" s="7">
        <f>jährl_Abgänge_LF12_Kalib_stratu!G101</f>
        <v>3446.3174506051614</v>
      </c>
      <c r="BB19" s="7">
        <f>jährl_Abgänge_LF12_Kalib_stratu!H101</f>
        <v>3996.4627064678812</v>
      </c>
      <c r="BC19" s="7">
        <f>jährl_Abgänge_LF12_Kalib_stratu!I101</f>
        <v>3849.6640800999685</v>
      </c>
      <c r="BD19" s="7">
        <f>jährl_Abgänge_LF12_Kalib_stratu!J101</f>
        <v>3792.3859991835184</v>
      </c>
      <c r="BE19" s="7">
        <f>jährl_Abgänge_LF12_Kalib_stratu!K101</f>
        <v>3256.3252989915782</v>
      </c>
      <c r="BF19" s="7">
        <f>jährl_Abgänge_LF12_Kalib_stratu!L101</f>
        <v>3497.058379922963</v>
      </c>
      <c r="BG19" s="7">
        <f>jährl_Abgänge_LF12_Kalib_stratu!M101</f>
        <v>3677.1687022573319</v>
      </c>
      <c r="BH19" s="105">
        <f>jährl_Abgänge_LFI23_stratu!D58</f>
        <v>4158.9643045227194</v>
      </c>
      <c r="BI19" s="105">
        <f>jährl_Abgänge_LFI23_stratu!E58</f>
        <v>4054.0826693350814</v>
      </c>
      <c r="BJ19" s="105">
        <f>jährl_Abgänge_LFI23_stratu!F58</f>
        <v>3989.3887505176713</v>
      </c>
      <c r="BK19" s="105">
        <f>jährl_Abgänge_LFI23_stratu!G58</f>
        <v>4297.6110330388601</v>
      </c>
      <c r="BL19" s="105">
        <f>jährl_Abgänge_LFI23_stratu!H58</f>
        <v>7356.3902795671502</v>
      </c>
      <c r="BM19" s="105">
        <f>jährl_Abgänge_LFI23_stratu!I58</f>
        <v>8126.1093928965765</v>
      </c>
      <c r="BN19" s="105">
        <f>jährl_Abgänge_LFI23_stratu!J58</f>
        <v>8197.3822029562416</v>
      </c>
      <c r="BO19" s="105">
        <f>jährl_Abgänge_LFI23_stratu!K58</f>
        <v>5689.1938693647071</v>
      </c>
      <c r="BP19" s="105">
        <f>jährl_Abgänge_LFI23_stratu!L58</f>
        <v>5414.9208534083573</v>
      </c>
      <c r="BQ19" s="105">
        <f>jährl_Abgänge_LFI23_stratu!M58</f>
        <v>5865.9566443926387</v>
      </c>
      <c r="BR19" s="7">
        <f>jährl_Abgänge_LFI34a_stratu!D58</f>
        <v>2882.7005462425477</v>
      </c>
      <c r="BS19" s="7">
        <f>jährl_Abgänge_LFI34a_stratu!E58</f>
        <v>2782.0482492645465</v>
      </c>
      <c r="BT19" s="7">
        <f>jährl_Abgänge_LFI34a_stratu!F58</f>
        <v>2497.8120336737429</v>
      </c>
      <c r="BU19" s="7">
        <f>jährl_Abgänge_LFI34a_stratu!G58</f>
        <v>2158.9299057661128</v>
      </c>
      <c r="BV19" s="7">
        <f>jährl_Abgänge_LFI34a_stratu!H58</f>
        <v>1892.1849594922066</v>
      </c>
      <c r="BW19" s="7">
        <f>jährl_Abgänge_LFI34a_stratu!I58</f>
        <v>1774.0994162671923</v>
      </c>
      <c r="BX19" s="7">
        <f>jährl_Abgänge_LFI34a_stratu!J58</f>
        <v>1678.22488929365</v>
      </c>
      <c r="BY19" s="133"/>
      <c r="BZ19" s="133"/>
      <c r="CA19" s="133"/>
      <c r="CB19" s="133"/>
      <c r="CC19" s="133"/>
      <c r="CD19" s="133"/>
      <c r="CE19" s="133"/>
      <c r="CF19" s="133"/>
      <c r="CG19" s="133"/>
      <c r="CH19" s="133">
        <f t="shared" si="3"/>
        <v>441629.15325560741</v>
      </c>
      <c r="CI19" s="133">
        <f t="shared" si="3"/>
        <v>444177.45791135117</v>
      </c>
      <c r="CJ19" s="133">
        <f t="shared" si="3"/>
        <v>446906.98683071596</v>
      </c>
      <c r="CK19" s="133">
        <f t="shared" si="3"/>
        <v>449573.93717313581</v>
      </c>
      <c r="CL19" s="133">
        <f t="shared" si="3"/>
        <v>452351.55582253064</v>
      </c>
      <c r="CM19" s="133">
        <f t="shared" si="3"/>
        <v>454579.02921606274</v>
      </c>
      <c r="CN19" s="133">
        <f t="shared" si="3"/>
        <v>456953.30123596278</v>
      </c>
      <c r="CO19" s="133">
        <f t="shared" si="3"/>
        <v>459384.85133677925</v>
      </c>
      <c r="CP19" s="133">
        <f t="shared" si="3"/>
        <v>462352.46213778766</v>
      </c>
      <c r="CQ19" s="133">
        <f t="shared" si="3"/>
        <v>465079.33985786472</v>
      </c>
      <c r="CR19" s="133">
        <f t="shared" si="3"/>
        <v>467626.10725560738</v>
      </c>
      <c r="CS19" s="133">
        <f t="shared" si="3"/>
        <v>468907.43368441798</v>
      </c>
      <c r="CT19" s="133">
        <f t="shared" si="3"/>
        <v>469509.99638174957</v>
      </c>
      <c r="CU19" s="133">
        <f t="shared" si="3"/>
        <v>469393.60763123189</v>
      </c>
      <c r="CV19" s="133">
        <f t="shared" si="3"/>
        <v>468968.99659819301</v>
      </c>
      <c r="CW19" s="133">
        <f t="shared" si="3"/>
        <v>465485.60631862585</v>
      </c>
      <c r="CX19" s="133">
        <f t="shared" si="3"/>
        <v>461232.49692572927</v>
      </c>
      <c r="CY19" s="133">
        <f t="shared" si="11"/>
        <v>456908.11472277303</v>
      </c>
      <c r="CZ19" s="133">
        <f t="shared" si="11"/>
        <v>455091.92085340834</v>
      </c>
      <c r="DA19" s="136">
        <f t="shared" si="12"/>
        <v>453550</v>
      </c>
      <c r="DB19" s="133">
        <f t="shared" si="13"/>
        <v>455328.96612042416</v>
      </c>
      <c r="DC19" s="133">
        <f t="shared" si="13"/>
        <v>457997.25120449293</v>
      </c>
      <c r="DD19" s="133">
        <f t="shared" si="13"/>
        <v>461738.43917081918</v>
      </c>
      <c r="DE19" s="133">
        <f t="shared" si="13"/>
        <v>465818.50926505309</v>
      </c>
      <c r="DF19" s="133">
        <f t="shared" si="13"/>
        <v>470165.32430556091</v>
      </c>
      <c r="DG19" s="133">
        <f t="shared" si="13"/>
        <v>474630.22488929372</v>
      </c>
      <c r="DH19" s="133">
        <f t="shared" si="13"/>
        <v>479191.00000000006</v>
      </c>
      <c r="DI19" s="133"/>
      <c r="DJ19" s="133"/>
      <c r="DK19" s="133"/>
      <c r="DL19" s="133"/>
      <c r="DM19" s="133"/>
      <c r="DN19" s="133"/>
      <c r="DO19" s="133"/>
      <c r="DP19" s="133"/>
    </row>
    <row r="20" spans="1:120" s="1" customFormat="1">
      <c r="A20" s="137">
        <v>2</v>
      </c>
      <c r="B20" s="137">
        <v>2</v>
      </c>
      <c r="C20" s="137">
        <v>1800</v>
      </c>
      <c r="D20" s="142">
        <v>97169</v>
      </c>
      <c r="E20" s="132"/>
      <c r="F20" s="131">
        <v>2064.6206000000002</v>
      </c>
      <c r="G20" s="131">
        <v>2766</v>
      </c>
      <c r="H20" s="131">
        <v>14</v>
      </c>
      <c r="I20" s="132"/>
      <c r="J20" s="110">
        <v>2593</v>
      </c>
      <c r="K20" s="110">
        <v>2593</v>
      </c>
      <c r="L20" s="110">
        <v>2379</v>
      </c>
      <c r="M20" s="132"/>
      <c r="N20" s="133">
        <f t="shared" si="5"/>
        <v>2064.6206000000002</v>
      </c>
      <c r="O20" s="133">
        <f t="shared" si="0"/>
        <v>2064.6206000000002</v>
      </c>
      <c r="P20" s="133">
        <f t="shared" si="0"/>
        <v>2064.6206000000002</v>
      </c>
      <c r="Q20" s="133">
        <f t="shared" si="0"/>
        <v>2064.6206000000002</v>
      </c>
      <c r="R20" s="133">
        <f t="shared" si="0"/>
        <v>2064.6206000000002</v>
      </c>
      <c r="S20" s="133">
        <f t="shared" si="0"/>
        <v>2064.6206000000002</v>
      </c>
      <c r="T20" s="133">
        <f t="shared" si="0"/>
        <v>2064.6206000000002</v>
      </c>
      <c r="U20" s="133">
        <f t="shared" si="0"/>
        <v>2064.6206000000002</v>
      </c>
      <c r="V20" s="133">
        <f t="shared" si="0"/>
        <v>2064.6206000000002</v>
      </c>
      <c r="W20" s="133">
        <f t="shared" si="0"/>
        <v>2064.6206000000002</v>
      </c>
      <c r="X20" s="7">
        <f t="shared" si="6"/>
        <v>2298.4137333333333</v>
      </c>
      <c r="Y20" s="133">
        <f t="shared" si="7"/>
        <v>2532.2068666666669</v>
      </c>
      <c r="Z20" s="133">
        <f t="shared" si="8"/>
        <v>2766</v>
      </c>
      <c r="AA20" s="133">
        <f t="shared" si="1"/>
        <v>2766</v>
      </c>
      <c r="AB20" s="133">
        <f t="shared" si="1"/>
        <v>2766</v>
      </c>
      <c r="AC20" s="133">
        <f t="shared" si="1"/>
        <v>2766</v>
      </c>
      <c r="AD20" s="133">
        <f t="shared" si="1"/>
        <v>2766</v>
      </c>
      <c r="AE20" s="133">
        <f t="shared" si="1"/>
        <v>2766</v>
      </c>
      <c r="AF20" s="133">
        <f t="shared" si="1"/>
        <v>2766</v>
      </c>
      <c r="AG20" s="133">
        <f t="shared" si="1"/>
        <v>2766</v>
      </c>
      <c r="AH20" s="133">
        <f t="shared" si="9"/>
        <v>1848.6666666666667</v>
      </c>
      <c r="AI20" s="133">
        <f t="shared" si="10"/>
        <v>931.33333333333337</v>
      </c>
      <c r="AJ20" s="133">
        <f t="shared" si="2"/>
        <v>14</v>
      </c>
      <c r="AK20" s="133">
        <f t="shared" si="2"/>
        <v>14</v>
      </c>
      <c r="AL20" s="133">
        <f t="shared" si="2"/>
        <v>14</v>
      </c>
      <c r="AM20" s="133">
        <f t="shared" si="2"/>
        <v>14</v>
      </c>
      <c r="AN20" s="133">
        <f t="shared" si="2"/>
        <v>14</v>
      </c>
      <c r="AO20" s="133"/>
      <c r="AP20" s="133"/>
      <c r="AQ20" s="133"/>
      <c r="AR20" s="133"/>
      <c r="AS20" s="133"/>
      <c r="AT20" s="133"/>
      <c r="AU20" s="133"/>
      <c r="AV20" s="133"/>
      <c r="AW20" s="134"/>
      <c r="AX20" s="7">
        <f>jährl_Abgänge_LF12_Kalib_stratu!D102</f>
        <v>400.78360111894369</v>
      </c>
      <c r="AY20" s="7">
        <f>jährl_Abgänge_LF12_Kalib_stratu!E102</f>
        <v>414.20426276945489</v>
      </c>
      <c r="AZ20" s="7">
        <f>jährl_Abgänge_LF12_Kalib_stratu!F102</f>
        <v>427.72289849030318</v>
      </c>
      <c r="BA20" s="7">
        <f>jährl_Abgänge_LF12_Kalib_stratu!G102</f>
        <v>430.24726164632989</v>
      </c>
      <c r="BB20" s="7">
        <f>jährl_Abgänge_LF12_Kalib_stratu!H102</f>
        <v>445.73583954705293</v>
      </c>
      <c r="BC20" s="7">
        <f>jährl_Abgänge_LF12_Kalib_stratu!I102</f>
        <v>426.93451339306023</v>
      </c>
      <c r="BD20" s="7">
        <f>jährl_Abgänge_LF12_Kalib_stratu!J102</f>
        <v>425.59272788289803</v>
      </c>
      <c r="BE20" s="7">
        <f>jährl_Abgänge_LF12_Kalib_stratu!K102</f>
        <v>414.24253389068031</v>
      </c>
      <c r="BF20" s="7">
        <f>jährl_Abgänge_LF12_Kalib_stratu!L102</f>
        <v>424.74515011815976</v>
      </c>
      <c r="BG20" s="7">
        <f>jährl_Abgänge_LF12_Kalib_stratu!M102</f>
        <v>424.47521114311672</v>
      </c>
      <c r="BH20" s="105">
        <f>jährl_Abgänge_LFI23_stratu!D59</f>
        <v>945.97141855453378</v>
      </c>
      <c r="BI20" s="105">
        <f>jährl_Abgänge_LFI23_stratu!E59</f>
        <v>971.7619271474324</v>
      </c>
      <c r="BJ20" s="105">
        <f>jährl_Abgänge_LFI23_stratu!F59</f>
        <v>1004.1104301026992</v>
      </c>
      <c r="BK20" s="105">
        <f>jährl_Abgänge_LFI23_stratu!G59</f>
        <v>1044.5629184867485</v>
      </c>
      <c r="BL20" s="105">
        <f>jährl_Abgänge_LFI23_stratu!H59</f>
        <v>1247.4215417126641</v>
      </c>
      <c r="BM20" s="105">
        <f>jährl_Abgänge_LFI23_stratu!I59</f>
        <v>1228.7104027684609</v>
      </c>
      <c r="BN20" s="105">
        <f>jährl_Abgänge_LFI23_stratu!J59</f>
        <v>1146.398279439547</v>
      </c>
      <c r="BO20" s="105">
        <f>jährl_Abgänge_LFI23_stratu!K59</f>
        <v>910.58987154228487</v>
      </c>
      <c r="BP20" s="105">
        <f>jährl_Abgänge_LFI23_stratu!L59</f>
        <v>865.96751429215328</v>
      </c>
      <c r="BQ20" s="105">
        <f>jährl_Abgänge_LFI23_stratu!M59</f>
        <v>934.50569595347645</v>
      </c>
      <c r="BR20" s="7">
        <f>jährl_Abgänge_LFI34a_stratu!D59</f>
        <v>0</v>
      </c>
      <c r="BS20" s="7">
        <f>jährl_Abgänge_LFI34a_stratu!E59</f>
        <v>0</v>
      </c>
      <c r="BT20" s="7">
        <f>jährl_Abgänge_LFI34a_stratu!F59</f>
        <v>0</v>
      </c>
      <c r="BU20" s="7">
        <f>jährl_Abgänge_LFI34a_stratu!G59</f>
        <v>0</v>
      </c>
      <c r="BV20" s="7">
        <f>jährl_Abgänge_LFI34a_stratu!H59</f>
        <v>0</v>
      </c>
      <c r="BW20" s="7">
        <f>jährl_Abgänge_LFI34a_stratu!I59</f>
        <v>0</v>
      </c>
      <c r="BX20" s="7">
        <f>jährl_Abgänge_LFI34a_stratu!J59</f>
        <v>0</v>
      </c>
      <c r="BY20" s="133"/>
      <c r="BZ20" s="133"/>
      <c r="CA20" s="133"/>
      <c r="CB20" s="133"/>
      <c r="CC20" s="133"/>
      <c r="CD20" s="133"/>
      <c r="CE20" s="133"/>
      <c r="CF20" s="133"/>
      <c r="CG20" s="133"/>
      <c r="CH20" s="133">
        <f t="shared" si="3"/>
        <v>65930.351704046567</v>
      </c>
      <c r="CI20" s="133">
        <f t="shared" si="3"/>
        <v>67594.188702927626</v>
      </c>
      <c r="CJ20" s="133">
        <f t="shared" si="3"/>
        <v>69244.60504015816</v>
      </c>
      <c r="CK20" s="133">
        <f t="shared" si="3"/>
        <v>70881.502741667849</v>
      </c>
      <c r="CL20" s="133">
        <f t="shared" si="3"/>
        <v>72515.87608002151</v>
      </c>
      <c r="CM20" s="133">
        <f t="shared" si="3"/>
        <v>74134.760840474453</v>
      </c>
      <c r="CN20" s="133">
        <f t="shared" si="3"/>
        <v>75772.446927081386</v>
      </c>
      <c r="CO20" s="133">
        <f t="shared" si="3"/>
        <v>77411.474799198477</v>
      </c>
      <c r="CP20" s="133">
        <f t="shared" si="3"/>
        <v>79061.852865307796</v>
      </c>
      <c r="CQ20" s="133">
        <f t="shared" si="3"/>
        <v>80701.728315189626</v>
      </c>
      <c r="CR20" s="133">
        <f t="shared" si="3"/>
        <v>82341.873704046506</v>
      </c>
      <c r="CS20" s="133">
        <f t="shared" si="3"/>
        <v>83694.31601882531</v>
      </c>
      <c r="CT20" s="133">
        <f t="shared" si="3"/>
        <v>85254.76095834453</v>
      </c>
      <c r="CU20" s="133">
        <f t="shared" si="3"/>
        <v>87016.650528241837</v>
      </c>
      <c r="CV20" s="133">
        <f t="shared" si="3"/>
        <v>88738.087609755094</v>
      </c>
      <c r="CW20" s="133">
        <f t="shared" si="3"/>
        <v>90256.666068042425</v>
      </c>
      <c r="CX20" s="133">
        <f t="shared" si="3"/>
        <v>91793.95566527397</v>
      </c>
      <c r="CY20" s="133">
        <f t="shared" si="11"/>
        <v>93413.557385834429</v>
      </c>
      <c r="CZ20" s="133">
        <f t="shared" si="11"/>
        <v>95268.967514292148</v>
      </c>
      <c r="DA20" s="136">
        <f t="shared" si="12"/>
        <v>97169</v>
      </c>
      <c r="DB20" s="133">
        <f t="shared" si="13"/>
        <v>99017.666666666672</v>
      </c>
      <c r="DC20" s="133">
        <f t="shared" si="13"/>
        <v>99949</v>
      </c>
      <c r="DD20" s="133">
        <f t="shared" si="13"/>
        <v>99963</v>
      </c>
      <c r="DE20" s="133">
        <f t="shared" si="13"/>
        <v>99977</v>
      </c>
      <c r="DF20" s="133">
        <f t="shared" si="13"/>
        <v>99991</v>
      </c>
      <c r="DG20" s="133">
        <f t="shared" si="13"/>
        <v>100005</v>
      </c>
      <c r="DH20" s="133">
        <f t="shared" si="13"/>
        <v>100019</v>
      </c>
      <c r="DI20" s="133"/>
      <c r="DJ20" s="133"/>
      <c r="DK20" s="133"/>
      <c r="DL20" s="133"/>
      <c r="DM20" s="133"/>
      <c r="DN20" s="133"/>
      <c r="DO20" s="133"/>
      <c r="DP20" s="133"/>
    </row>
    <row r="21" spans="1:120">
      <c r="A21" s="48">
        <v>3</v>
      </c>
      <c r="B21" s="48">
        <v>1</v>
      </c>
      <c r="C21" s="48">
        <v>600</v>
      </c>
      <c r="D21" s="139">
        <v>800969</v>
      </c>
      <c r="E21" s="110"/>
      <c r="F21" s="110">
        <v>23927.526399999999</v>
      </c>
      <c r="G21" s="110">
        <v>21410</v>
      </c>
      <c r="H21" s="110">
        <v>15172</v>
      </c>
      <c r="I21" s="110"/>
      <c r="J21" s="110">
        <v>7319</v>
      </c>
      <c r="K21" s="110">
        <v>7116</v>
      </c>
      <c r="L21" s="110">
        <v>6060</v>
      </c>
      <c r="M21" s="110"/>
      <c r="N21" s="7">
        <f t="shared" si="5"/>
        <v>23927.526399999999</v>
      </c>
      <c r="O21" s="7">
        <f t="shared" si="0"/>
        <v>23927.526399999999</v>
      </c>
      <c r="P21" s="7">
        <f t="shared" si="0"/>
        <v>23927.526399999999</v>
      </c>
      <c r="Q21" s="7">
        <f t="shared" si="0"/>
        <v>23927.526399999999</v>
      </c>
      <c r="R21" s="7">
        <f t="shared" si="0"/>
        <v>23927.526399999999</v>
      </c>
      <c r="S21" s="7">
        <f t="shared" si="0"/>
        <v>23927.526399999999</v>
      </c>
      <c r="T21" s="7">
        <f t="shared" si="0"/>
        <v>23927.526399999999</v>
      </c>
      <c r="U21" s="7">
        <f t="shared" si="0"/>
        <v>23927.526399999999</v>
      </c>
      <c r="V21" s="7">
        <f t="shared" si="0"/>
        <v>23927.526399999999</v>
      </c>
      <c r="W21" s="7">
        <f t="shared" si="0"/>
        <v>23927.526399999999</v>
      </c>
      <c r="X21" s="7">
        <f t="shared" si="6"/>
        <v>23088.350933333335</v>
      </c>
      <c r="Y21" s="7">
        <f t="shared" si="7"/>
        <v>22249.175466666667</v>
      </c>
      <c r="Z21" s="7">
        <f t="shared" si="8"/>
        <v>21410</v>
      </c>
      <c r="AA21" s="7">
        <f t="shared" si="1"/>
        <v>21410</v>
      </c>
      <c r="AB21" s="7">
        <f t="shared" si="1"/>
        <v>21410</v>
      </c>
      <c r="AC21" s="7">
        <f t="shared" si="1"/>
        <v>21410</v>
      </c>
      <c r="AD21" s="7">
        <f t="shared" si="1"/>
        <v>21410</v>
      </c>
      <c r="AE21" s="7">
        <f t="shared" si="1"/>
        <v>21410</v>
      </c>
      <c r="AF21" s="7">
        <f t="shared" si="1"/>
        <v>21410</v>
      </c>
      <c r="AG21" s="7">
        <f t="shared" si="1"/>
        <v>21410</v>
      </c>
      <c r="AH21" s="7">
        <f t="shared" si="9"/>
        <v>19330.666666666668</v>
      </c>
      <c r="AI21" s="7">
        <f t="shared" si="10"/>
        <v>17251.333333333332</v>
      </c>
      <c r="AJ21" s="7">
        <f t="shared" si="2"/>
        <v>15172</v>
      </c>
      <c r="AK21" s="7">
        <f t="shared" si="2"/>
        <v>15172</v>
      </c>
      <c r="AL21" s="7">
        <f t="shared" si="2"/>
        <v>15172</v>
      </c>
      <c r="AM21" s="7">
        <f t="shared" si="2"/>
        <v>15172</v>
      </c>
      <c r="AN21" s="7">
        <f t="shared" si="2"/>
        <v>15172</v>
      </c>
      <c r="AO21" s="7"/>
      <c r="AP21" s="7"/>
      <c r="AQ21" s="7"/>
      <c r="AR21" s="7"/>
      <c r="AS21" s="7"/>
      <c r="AT21" s="7"/>
      <c r="AU21" s="7"/>
      <c r="AV21" s="7"/>
      <c r="AW21" s="111"/>
      <c r="AX21" s="7">
        <f>jährl_Abgänge_LF12_Kalib_stratu!D103</f>
        <v>11578.428321712607</v>
      </c>
      <c r="AY21" s="7">
        <f>jährl_Abgänge_LF12_Kalib_stratu!E103</f>
        <v>13292.54316624242</v>
      </c>
      <c r="AZ21" s="7">
        <f>jährl_Abgänge_LF12_Kalib_stratu!F103</f>
        <v>14423.275348497938</v>
      </c>
      <c r="BA21" s="7">
        <f>jährl_Abgänge_LF12_Kalib_stratu!G103</f>
        <v>14365.644461008611</v>
      </c>
      <c r="BB21" s="7">
        <f>jährl_Abgänge_LF12_Kalib_stratu!H103</f>
        <v>16002.086020469495</v>
      </c>
      <c r="BC21" s="7">
        <f>jährl_Abgänge_LF12_Kalib_stratu!I103</f>
        <v>16068.517629348375</v>
      </c>
      <c r="BD21" s="7">
        <f>jährl_Abgänge_LF12_Kalib_stratu!J103</f>
        <v>16047.036120095005</v>
      </c>
      <c r="BE21" s="7">
        <f>jährl_Abgänge_LF12_Kalib_stratu!K103</f>
        <v>12935.931293483844</v>
      </c>
      <c r="BF21" s="7">
        <f>jährl_Abgänge_LF12_Kalib_stratu!L103</f>
        <v>12496.437658406294</v>
      </c>
      <c r="BG21" s="7">
        <f>jährl_Abgänge_LF12_Kalib_stratu!M103</f>
        <v>12708.761980735389</v>
      </c>
      <c r="BH21" s="105">
        <f>jährl_Abgänge_LFI23_stratu!D60</f>
        <v>14563.557197458289</v>
      </c>
      <c r="BI21" s="105">
        <f>jährl_Abgänge_LFI23_stratu!E60</f>
        <v>14199.841504602142</v>
      </c>
      <c r="BJ21" s="105">
        <f>jährl_Abgänge_LFI23_stratu!F60</f>
        <v>14610.294392604603</v>
      </c>
      <c r="BK21" s="105">
        <f>jährl_Abgänge_LFI23_stratu!G60</f>
        <v>15719.300612063571</v>
      </c>
      <c r="BL21" s="105">
        <f>jährl_Abgänge_LFI23_stratu!H60</f>
        <v>25519.633329175023</v>
      </c>
      <c r="BM21" s="105">
        <f>jährl_Abgänge_LFI23_stratu!I60</f>
        <v>29709.325003713489</v>
      </c>
      <c r="BN21" s="105">
        <f>jährl_Abgänge_LFI23_stratu!J60</f>
        <v>31453.6026408986</v>
      </c>
      <c r="BO21" s="105">
        <f>jährl_Abgänge_LFI23_stratu!K60</f>
        <v>24610.785507510718</v>
      </c>
      <c r="BP21" s="105">
        <f>jährl_Abgänge_LFI23_stratu!L60</f>
        <v>22268.066434838725</v>
      </c>
      <c r="BQ21" s="105">
        <f>jährl_Abgänge_LFI23_stratu!M60</f>
        <v>21745.593377134799</v>
      </c>
      <c r="BR21" s="7">
        <f>jährl_Abgänge_LFI34a_stratu!D60</f>
        <v>14587.26503699758</v>
      </c>
      <c r="BS21" s="7">
        <f>jährl_Abgänge_LFI34a_stratu!E60</f>
        <v>14700.145865242144</v>
      </c>
      <c r="BT21" s="7">
        <f>jährl_Abgänge_LFI34a_stratu!F60</f>
        <v>14733.919816240777</v>
      </c>
      <c r="BU21" s="7">
        <f>jährl_Abgänge_LFI34a_stratu!G60</f>
        <v>13663.364636029684</v>
      </c>
      <c r="BV21" s="7">
        <f>jährl_Abgänge_LFI34a_stratu!H60</f>
        <v>12980.810067663477</v>
      </c>
      <c r="BW21" s="7">
        <f>jährl_Abgänge_LFI34a_stratu!I60</f>
        <v>12821.522626780463</v>
      </c>
      <c r="BX21" s="7">
        <f>jährl_Abgänge_LFI34a_stratu!J60</f>
        <v>12580.971951045862</v>
      </c>
      <c r="BY21" s="7"/>
      <c r="BZ21" s="7"/>
      <c r="CA21" s="7"/>
      <c r="CB21" s="7"/>
      <c r="CC21" s="7"/>
      <c r="CD21" s="7"/>
      <c r="CE21" s="7"/>
      <c r="CF21" s="7"/>
      <c r="CG21" s="7"/>
      <c r="CH21" s="7">
        <f t="shared" si="3"/>
        <v>699059.27822286543</v>
      </c>
      <c r="CI21" s="7">
        <f t="shared" si="3"/>
        <v>711408.37630115275</v>
      </c>
      <c r="CJ21" s="7">
        <f t="shared" si="3"/>
        <v>722043.3595349103</v>
      </c>
      <c r="CK21" s="7">
        <f t="shared" si="3"/>
        <v>731547.61058641237</v>
      </c>
      <c r="CL21" s="7">
        <f t="shared" si="3"/>
        <v>741109.49252540374</v>
      </c>
      <c r="CM21" s="7">
        <f t="shared" si="3"/>
        <v>749034.93290493416</v>
      </c>
      <c r="CN21" s="7">
        <f t="shared" si="3"/>
        <v>756893.94167558581</v>
      </c>
      <c r="CO21" s="7">
        <f t="shared" si="3"/>
        <v>764774.43195549073</v>
      </c>
      <c r="CP21" s="7">
        <f t="shared" si="3"/>
        <v>775766.02706200688</v>
      </c>
      <c r="CQ21" s="7">
        <f t="shared" si="3"/>
        <v>787197.11580360052</v>
      </c>
      <c r="CR21" s="7">
        <f t="shared" si="3"/>
        <v>798415.88022286515</v>
      </c>
      <c r="CS21" s="7">
        <f t="shared" si="3"/>
        <v>806940.6739587402</v>
      </c>
      <c r="CT21" s="7">
        <f t="shared" si="3"/>
        <v>814990.00792080478</v>
      </c>
      <c r="CU21" s="7">
        <f t="shared" si="3"/>
        <v>821789.71352820017</v>
      </c>
      <c r="CV21" s="7">
        <f t="shared" si="3"/>
        <v>827480.41291613656</v>
      </c>
      <c r="CW21" s="7">
        <f t="shared" si="3"/>
        <v>823370.77958696149</v>
      </c>
      <c r="CX21" s="7">
        <f t="shared" si="3"/>
        <v>815071.45458324801</v>
      </c>
      <c r="CY21" s="7">
        <f t="shared" si="11"/>
        <v>805027.85194234946</v>
      </c>
      <c r="CZ21" s="7">
        <f t="shared" si="11"/>
        <v>801827.06643483869</v>
      </c>
      <c r="DA21" s="113">
        <f t="shared" si="12"/>
        <v>800969</v>
      </c>
      <c r="DB21" s="7">
        <f t="shared" si="13"/>
        <v>805712.40162966901</v>
      </c>
      <c r="DC21" s="7">
        <f t="shared" si="13"/>
        <v>808263.58909776027</v>
      </c>
      <c r="DD21" s="7">
        <f t="shared" si="13"/>
        <v>808701.66928151948</v>
      </c>
      <c r="DE21" s="7">
        <f t="shared" si="13"/>
        <v>810210.30464548978</v>
      </c>
      <c r="DF21" s="7">
        <f t="shared" si="13"/>
        <v>812401.49457782635</v>
      </c>
      <c r="DG21" s="7">
        <f t="shared" si="13"/>
        <v>814751.97195104591</v>
      </c>
      <c r="DH21" s="7">
        <f t="shared" si="13"/>
        <v>817343</v>
      </c>
      <c r="DI21" s="7"/>
      <c r="DJ21" s="7"/>
      <c r="DK21" s="7"/>
      <c r="DL21" s="7"/>
      <c r="DM21" s="7"/>
      <c r="DN21" s="7"/>
      <c r="DO21" s="7"/>
      <c r="DP21" s="7"/>
    </row>
    <row r="22" spans="1:120">
      <c r="A22" s="49">
        <v>3</v>
      </c>
      <c r="B22" s="49">
        <v>2</v>
      </c>
      <c r="C22" s="49">
        <v>600</v>
      </c>
      <c r="D22" s="140">
        <v>1451199</v>
      </c>
      <c r="E22" s="112"/>
      <c r="F22" s="110">
        <v>42775.753199999999</v>
      </c>
      <c r="G22" s="110">
        <v>38833</v>
      </c>
      <c r="H22" s="110">
        <v>27205</v>
      </c>
      <c r="I22" s="112"/>
      <c r="J22" s="110">
        <v>7319</v>
      </c>
      <c r="K22" s="110">
        <v>7116</v>
      </c>
      <c r="L22" s="110">
        <v>6060</v>
      </c>
      <c r="M22" s="112"/>
      <c r="N22" s="7">
        <f t="shared" si="5"/>
        <v>42775.753199999999</v>
      </c>
      <c r="O22" s="7">
        <f t="shared" si="0"/>
        <v>42775.753199999999</v>
      </c>
      <c r="P22" s="7">
        <f t="shared" si="0"/>
        <v>42775.753199999999</v>
      </c>
      <c r="Q22" s="7">
        <f t="shared" si="0"/>
        <v>42775.753199999999</v>
      </c>
      <c r="R22" s="7">
        <f t="shared" si="0"/>
        <v>42775.753199999999</v>
      </c>
      <c r="S22" s="7">
        <f t="shared" si="0"/>
        <v>42775.753199999999</v>
      </c>
      <c r="T22" s="7">
        <f t="shared" si="0"/>
        <v>42775.753199999999</v>
      </c>
      <c r="U22" s="7">
        <f t="shared" si="0"/>
        <v>42775.753199999999</v>
      </c>
      <c r="V22" s="7">
        <f t="shared" si="0"/>
        <v>42775.753199999999</v>
      </c>
      <c r="W22" s="7">
        <f t="shared" si="0"/>
        <v>42775.753199999999</v>
      </c>
      <c r="X22" s="7">
        <f t="shared" si="6"/>
        <v>41461.502133333335</v>
      </c>
      <c r="Y22" s="7">
        <f t="shared" si="7"/>
        <v>40147.251066666671</v>
      </c>
      <c r="Z22" s="7">
        <f t="shared" si="8"/>
        <v>38833</v>
      </c>
      <c r="AA22" s="7">
        <f t="shared" si="1"/>
        <v>38833</v>
      </c>
      <c r="AB22" s="7">
        <f t="shared" si="1"/>
        <v>38833</v>
      </c>
      <c r="AC22" s="7">
        <f t="shared" si="1"/>
        <v>38833</v>
      </c>
      <c r="AD22" s="7">
        <f t="shared" si="1"/>
        <v>38833</v>
      </c>
      <c r="AE22" s="7">
        <f t="shared" si="1"/>
        <v>38833</v>
      </c>
      <c r="AF22" s="7">
        <f t="shared" si="1"/>
        <v>38833</v>
      </c>
      <c r="AG22" s="7">
        <f t="shared" si="1"/>
        <v>38833</v>
      </c>
      <c r="AH22" s="7">
        <f t="shared" si="9"/>
        <v>34957</v>
      </c>
      <c r="AI22" s="7">
        <f t="shared" si="10"/>
        <v>31081</v>
      </c>
      <c r="AJ22" s="7">
        <f t="shared" si="2"/>
        <v>27205</v>
      </c>
      <c r="AK22" s="7">
        <f t="shared" si="2"/>
        <v>27205</v>
      </c>
      <c r="AL22" s="7">
        <f t="shared" si="2"/>
        <v>27205</v>
      </c>
      <c r="AM22" s="7">
        <f t="shared" si="2"/>
        <v>27205</v>
      </c>
      <c r="AN22" s="7">
        <f t="shared" si="2"/>
        <v>27205</v>
      </c>
      <c r="AO22" s="7"/>
      <c r="AP22" s="7"/>
      <c r="AQ22" s="7"/>
      <c r="AR22" s="7"/>
      <c r="AS22" s="7"/>
      <c r="AT22" s="7"/>
      <c r="AU22" s="7"/>
      <c r="AV22" s="7"/>
      <c r="AW22" s="111"/>
      <c r="AX22" s="7">
        <f>jährl_Abgänge_LF12_Kalib_stratu!D104</f>
        <v>26888.543425514355</v>
      </c>
      <c r="AY22" s="7">
        <f>jährl_Abgänge_LF12_Kalib_stratu!E104</f>
        <v>28669.949627207781</v>
      </c>
      <c r="AZ22" s="7">
        <f>jährl_Abgänge_LF12_Kalib_stratu!F104</f>
        <v>29853.210931200298</v>
      </c>
      <c r="BA22" s="7">
        <f>jährl_Abgänge_LF12_Kalib_stratu!G104</f>
        <v>29167.637999042377</v>
      </c>
      <c r="BB22" s="7">
        <f>jährl_Abgänge_LF12_Kalib_stratu!H104</f>
        <v>28559.756018288215</v>
      </c>
      <c r="BC22" s="7">
        <f>jährl_Abgänge_LF12_Kalib_stratu!I104</f>
        <v>27914.982835543567</v>
      </c>
      <c r="BD22" s="7">
        <f>jährl_Abgänge_LF12_Kalib_stratu!J104</f>
        <v>27443.145733505287</v>
      </c>
      <c r="BE22" s="7">
        <f>jährl_Abgänge_LF12_Kalib_stratu!K104</f>
        <v>27069.433743081136</v>
      </c>
      <c r="BF22" s="7">
        <f>jährl_Abgänge_LF12_Kalib_stratu!L104</f>
        <v>27271.581072947265</v>
      </c>
      <c r="BG22" s="7">
        <f>jährl_Abgänge_LF12_Kalib_stratu!M104</f>
        <v>28997.787613669781</v>
      </c>
      <c r="BH22" s="105">
        <f>jährl_Abgänge_LFI23_stratu!D61</f>
        <v>16962.034829931523</v>
      </c>
      <c r="BI22" s="105">
        <f>jährl_Abgänge_LFI23_stratu!E61</f>
        <v>17639.017453696062</v>
      </c>
      <c r="BJ22" s="105">
        <f>jährl_Abgänge_LFI23_stratu!F61</f>
        <v>18032.54050474902</v>
      </c>
      <c r="BK22" s="105">
        <f>jährl_Abgänge_LFI23_stratu!G61</f>
        <v>18904.171004840042</v>
      </c>
      <c r="BL22" s="105">
        <f>jährl_Abgänge_LFI23_stratu!H61</f>
        <v>21215.311900081626</v>
      </c>
      <c r="BM22" s="105">
        <f>jährl_Abgänge_LFI23_stratu!I61</f>
        <v>20960.213656635384</v>
      </c>
      <c r="BN22" s="105">
        <f>jährl_Abgänge_LFI23_stratu!J61</f>
        <v>19452.144167434195</v>
      </c>
      <c r="BO22" s="105">
        <f>jährl_Abgänge_LFI23_stratu!K61</f>
        <v>16692.755921852611</v>
      </c>
      <c r="BP22" s="105">
        <f>jährl_Abgänge_LFI23_stratu!L61</f>
        <v>16963.110869524247</v>
      </c>
      <c r="BQ22" s="105">
        <f>jährl_Abgänge_LFI23_stratu!M61</f>
        <v>18728.6996912553</v>
      </c>
      <c r="BR22" s="7">
        <f>jährl_Abgänge_LFI34a_stratu!D61</f>
        <v>31300.667934623489</v>
      </c>
      <c r="BS22" s="7">
        <f>jährl_Abgänge_LFI34a_stratu!E61</f>
        <v>34867.898604465328</v>
      </c>
      <c r="BT22" s="7">
        <f>jährl_Abgänge_LFI34a_stratu!F61</f>
        <v>37267.570033263262</v>
      </c>
      <c r="BU22" s="7">
        <f>jährl_Abgänge_LFI34a_stratu!G61</f>
        <v>36979.585512990852</v>
      </c>
      <c r="BV22" s="7">
        <f>jährl_Abgänge_LFI34a_stratu!H61</f>
        <v>37952.070756556728</v>
      </c>
      <c r="BW22" s="7">
        <f>jährl_Abgänge_LFI34a_stratu!I61</f>
        <v>39512.336161608473</v>
      </c>
      <c r="BX22" s="7">
        <f>jährl_Abgänge_LFI34a_stratu!J61</f>
        <v>39593.870996491867</v>
      </c>
      <c r="BY22" s="7"/>
      <c r="BZ22" s="7"/>
      <c r="CA22" s="7"/>
      <c r="CB22" s="7"/>
      <c r="CC22" s="7"/>
      <c r="CD22" s="7"/>
      <c r="CE22" s="7"/>
      <c r="CF22" s="7"/>
      <c r="CG22" s="7"/>
      <c r="CH22" s="7">
        <f t="shared" si="3"/>
        <v>1118659.0441087456</v>
      </c>
      <c r="CI22" s="7">
        <f t="shared" si="3"/>
        <v>1134546.2538832312</v>
      </c>
      <c r="CJ22" s="7">
        <f t="shared" si="3"/>
        <v>1148652.0574560233</v>
      </c>
      <c r="CK22" s="7">
        <f t="shared" si="3"/>
        <v>1161574.5997248229</v>
      </c>
      <c r="CL22" s="7">
        <f t="shared" si="3"/>
        <v>1175182.7149257804</v>
      </c>
      <c r="CM22" s="7">
        <f t="shared" si="3"/>
        <v>1189398.7121074921</v>
      </c>
      <c r="CN22" s="7">
        <f t="shared" si="3"/>
        <v>1204259.4824719485</v>
      </c>
      <c r="CO22" s="7">
        <f t="shared" si="3"/>
        <v>1219592.0899384432</v>
      </c>
      <c r="CP22" s="7">
        <f t="shared" si="3"/>
        <v>1235298.409395362</v>
      </c>
      <c r="CQ22" s="7">
        <f t="shared" si="3"/>
        <v>1250802.5815224147</v>
      </c>
      <c r="CR22" s="7">
        <f t="shared" si="3"/>
        <v>1264580.5471087447</v>
      </c>
      <c r="CS22" s="7">
        <f t="shared" si="3"/>
        <v>1289080.0144121465</v>
      </c>
      <c r="CT22" s="7">
        <f t="shared" si="3"/>
        <v>1311588.248025117</v>
      </c>
      <c r="CU22" s="7">
        <f t="shared" si="3"/>
        <v>1332388.707520368</v>
      </c>
      <c r="CV22" s="7">
        <f t="shared" si="3"/>
        <v>1352317.5365155281</v>
      </c>
      <c r="CW22" s="7">
        <f t="shared" si="3"/>
        <v>1369935.2246154465</v>
      </c>
      <c r="CX22" s="7">
        <f t="shared" si="3"/>
        <v>1387808.010958811</v>
      </c>
      <c r="CY22" s="7">
        <f t="shared" si="11"/>
        <v>1407188.8667913768</v>
      </c>
      <c r="CZ22" s="7">
        <f t="shared" si="11"/>
        <v>1429329.1108695243</v>
      </c>
      <c r="DA22" s="113">
        <f t="shared" si="12"/>
        <v>1451199</v>
      </c>
      <c r="DB22" s="7">
        <f t="shared" si="13"/>
        <v>1454855.3320653765</v>
      </c>
      <c r="DC22" s="7">
        <f t="shared" si="13"/>
        <v>1451068.433460911</v>
      </c>
      <c r="DD22" s="7">
        <f t="shared" si="13"/>
        <v>1441005.8634276479</v>
      </c>
      <c r="DE22" s="7">
        <f t="shared" si="13"/>
        <v>1431231.277914657</v>
      </c>
      <c r="DF22" s="7">
        <f t="shared" si="13"/>
        <v>1420484.2071581003</v>
      </c>
      <c r="DG22" s="7">
        <f t="shared" si="13"/>
        <v>1408176.8709964918</v>
      </c>
      <c r="DH22" s="7">
        <f t="shared" si="13"/>
        <v>1395788</v>
      </c>
      <c r="DI22" s="7"/>
      <c r="DJ22" s="7"/>
      <c r="DK22" s="7"/>
      <c r="DL22" s="7"/>
      <c r="DM22" s="7"/>
      <c r="DN22" s="7"/>
      <c r="DO22" s="7"/>
      <c r="DP22" s="7"/>
    </row>
    <row r="23" spans="1:120" s="1" customFormat="1">
      <c r="A23" s="129">
        <v>3</v>
      </c>
      <c r="B23" s="129">
        <v>1</v>
      </c>
      <c r="C23" s="129">
        <v>1200</v>
      </c>
      <c r="D23" s="141">
        <v>26455740</v>
      </c>
      <c r="E23" s="131"/>
      <c r="F23" s="131">
        <v>721319.46880000003</v>
      </c>
      <c r="G23" s="131">
        <v>703523</v>
      </c>
      <c r="H23" s="131">
        <v>600459</v>
      </c>
      <c r="I23" s="131"/>
      <c r="J23" s="110">
        <v>130711</v>
      </c>
      <c r="K23" s="110">
        <v>130533</v>
      </c>
      <c r="L23" s="110">
        <v>135067</v>
      </c>
      <c r="M23" s="131"/>
      <c r="N23" s="133">
        <f t="shared" si="5"/>
        <v>721319.46880000003</v>
      </c>
      <c r="O23" s="133">
        <f t="shared" si="0"/>
        <v>721319.46880000003</v>
      </c>
      <c r="P23" s="133">
        <f t="shared" si="0"/>
        <v>721319.46880000003</v>
      </c>
      <c r="Q23" s="133">
        <f t="shared" si="0"/>
        <v>721319.46880000003</v>
      </c>
      <c r="R23" s="133">
        <f t="shared" si="0"/>
        <v>721319.46880000003</v>
      </c>
      <c r="S23" s="133">
        <f t="shared" si="0"/>
        <v>721319.46880000003</v>
      </c>
      <c r="T23" s="133">
        <f t="shared" si="0"/>
        <v>721319.46880000003</v>
      </c>
      <c r="U23" s="133">
        <f t="shared" si="0"/>
        <v>721319.46880000003</v>
      </c>
      <c r="V23" s="133">
        <f t="shared" si="0"/>
        <v>721319.46880000003</v>
      </c>
      <c r="W23" s="133">
        <f t="shared" si="0"/>
        <v>721319.46880000003</v>
      </c>
      <c r="X23" s="7">
        <f t="shared" si="6"/>
        <v>715387.31253333332</v>
      </c>
      <c r="Y23" s="133">
        <f t="shared" si="7"/>
        <v>709455.1562666666</v>
      </c>
      <c r="Z23" s="133">
        <f t="shared" si="8"/>
        <v>703523</v>
      </c>
      <c r="AA23" s="133">
        <f t="shared" si="1"/>
        <v>703523</v>
      </c>
      <c r="AB23" s="133">
        <f t="shared" si="1"/>
        <v>703523</v>
      </c>
      <c r="AC23" s="133">
        <f t="shared" si="1"/>
        <v>703523</v>
      </c>
      <c r="AD23" s="133">
        <f t="shared" si="1"/>
        <v>703523</v>
      </c>
      <c r="AE23" s="133">
        <f t="shared" si="1"/>
        <v>703523</v>
      </c>
      <c r="AF23" s="133">
        <f t="shared" si="1"/>
        <v>703523</v>
      </c>
      <c r="AG23" s="133">
        <f t="shared" si="1"/>
        <v>703523</v>
      </c>
      <c r="AH23" s="133">
        <f t="shared" si="9"/>
        <v>669168.33333333337</v>
      </c>
      <c r="AI23" s="133">
        <f t="shared" si="10"/>
        <v>634813.66666666663</v>
      </c>
      <c r="AJ23" s="133">
        <f t="shared" si="2"/>
        <v>600459</v>
      </c>
      <c r="AK23" s="133">
        <f t="shared" si="2"/>
        <v>600459</v>
      </c>
      <c r="AL23" s="133">
        <f t="shared" si="2"/>
        <v>600459</v>
      </c>
      <c r="AM23" s="133">
        <f t="shared" si="2"/>
        <v>600459</v>
      </c>
      <c r="AN23" s="133">
        <f t="shared" si="2"/>
        <v>600459</v>
      </c>
      <c r="AO23" s="133"/>
      <c r="AP23" s="133"/>
      <c r="AQ23" s="133"/>
      <c r="AR23" s="133"/>
      <c r="AS23" s="133"/>
      <c r="AT23" s="133"/>
      <c r="AU23" s="133"/>
      <c r="AV23" s="133"/>
      <c r="AW23" s="134"/>
      <c r="AX23" s="7">
        <f>jährl_Abgänge_LF12_Kalib_stratu!D105</f>
        <v>443140.85907132347</v>
      </c>
      <c r="AY23" s="7">
        <f>jährl_Abgänge_LF12_Kalib_stratu!E105</f>
        <v>508745.12794496759</v>
      </c>
      <c r="AZ23" s="7">
        <f>jährl_Abgänge_LF12_Kalib_stratu!F105</f>
        <v>552021.60871608031</v>
      </c>
      <c r="BA23" s="7">
        <f>jährl_Abgänge_LF12_Kalib_stratu!G105</f>
        <v>549815.90339222632</v>
      </c>
      <c r="BB23" s="7">
        <f>jährl_Abgänge_LF12_Kalib_stratu!H105</f>
        <v>612447.38482737239</v>
      </c>
      <c r="BC23" s="7">
        <f>jährl_Abgänge_LF12_Kalib_stratu!I105</f>
        <v>614989.91991159203</v>
      </c>
      <c r="BD23" s="7">
        <f>jährl_Abgänge_LF12_Kalib_stratu!J105</f>
        <v>614167.75871663645</v>
      </c>
      <c r="BE23" s="7">
        <f>jährl_Abgänge_LF12_Kalib_stratu!K105</f>
        <v>495096.53184380918</v>
      </c>
      <c r="BF23" s="7">
        <f>jährl_Abgänge_LF12_Kalib_stratu!L105</f>
        <v>478275.80440194876</v>
      </c>
      <c r="BG23" s="7">
        <f>jährl_Abgänge_LF12_Kalib_stratu!M105</f>
        <v>486402.08717404224</v>
      </c>
      <c r="BH23" s="105">
        <f>jährl_Abgänge_LFI23_stratu!D62</f>
        <v>565483.77055226022</v>
      </c>
      <c r="BI23" s="105">
        <f>jährl_Abgänge_LFI23_stratu!E62</f>
        <v>551361.16859336395</v>
      </c>
      <c r="BJ23" s="105">
        <f>jährl_Abgänge_LFI23_stratu!F62</f>
        <v>567298.51436642848</v>
      </c>
      <c r="BK23" s="105">
        <f>jährl_Abgänge_LFI23_stratu!G62</f>
        <v>610359.76719379507</v>
      </c>
      <c r="BL23" s="105">
        <f>jährl_Abgänge_LFI23_stratu!H62</f>
        <v>990893.79623623739</v>
      </c>
      <c r="BM23" s="105">
        <f>jährl_Abgänge_LFI23_stratu!I62</f>
        <v>1153574.0132633597</v>
      </c>
      <c r="BN23" s="105">
        <f>jährl_Abgänge_LFI23_stratu!J62</f>
        <v>1221302.0196694848</v>
      </c>
      <c r="BO23" s="105">
        <f>jährl_Abgänge_LFI23_stratu!K62</f>
        <v>955604.43072719569</v>
      </c>
      <c r="BP23" s="105">
        <f>jährl_Abgänge_LFI23_stratu!L62</f>
        <v>864639.73051024193</v>
      </c>
      <c r="BQ23" s="105">
        <f>jährl_Abgänge_LFI23_stratu!M62</f>
        <v>844352.78888763138</v>
      </c>
      <c r="BR23" s="7">
        <f>jährl_Abgänge_LFI34a_stratu!D62</f>
        <v>655345.95547991397</v>
      </c>
      <c r="BS23" s="7">
        <f>jährl_Abgänge_LFI34a_stratu!E62</f>
        <v>660417.22785713291</v>
      </c>
      <c r="BT23" s="7">
        <f>jährl_Abgänge_LFI34a_stratu!F62</f>
        <v>661934.55287531787</v>
      </c>
      <c r="BU23" s="7">
        <f>jährl_Abgänge_LFI34a_stratu!G62</f>
        <v>613838.90192978503</v>
      </c>
      <c r="BV23" s="7">
        <f>jährl_Abgänge_LFI34a_stratu!H62</f>
        <v>583174.52621311543</v>
      </c>
      <c r="BW23" s="7">
        <f>jährl_Abgänge_LFI34a_stratu!I62</f>
        <v>576018.39517164405</v>
      </c>
      <c r="BX23" s="7">
        <f>jährl_Abgänge_LFI34a_stratu!J62</f>
        <v>565211.44047309016</v>
      </c>
      <c r="BY23" s="133"/>
      <c r="BZ23" s="133"/>
      <c r="CA23" s="133"/>
      <c r="CB23" s="133"/>
      <c r="CC23" s="133"/>
      <c r="CD23" s="133"/>
      <c r="CE23" s="133"/>
      <c r="CF23" s="133"/>
      <c r="CG23" s="133"/>
      <c r="CH23" s="133">
        <f t="shared" si="3"/>
        <v>25728662.040312354</v>
      </c>
      <c r="CI23" s="133">
        <f t="shared" si="3"/>
        <v>26006840.650041033</v>
      </c>
      <c r="CJ23" s="133">
        <f t="shared" si="3"/>
        <v>26219414.990896065</v>
      </c>
      <c r="CK23" s="133">
        <f t="shared" si="3"/>
        <v>26388712.850979984</v>
      </c>
      <c r="CL23" s="133">
        <f t="shared" si="3"/>
        <v>26560216.416387759</v>
      </c>
      <c r="CM23" s="133">
        <f t="shared" si="3"/>
        <v>26669088.500360388</v>
      </c>
      <c r="CN23" s="133">
        <f t="shared" si="3"/>
        <v>26775418.049248796</v>
      </c>
      <c r="CO23" s="133">
        <f t="shared" si="3"/>
        <v>26882569.759332161</v>
      </c>
      <c r="CP23" s="133">
        <f t="shared" si="3"/>
        <v>27108792.696288355</v>
      </c>
      <c r="CQ23" s="133">
        <f t="shared" si="3"/>
        <v>27351836.360686406</v>
      </c>
      <c r="CR23" s="133">
        <f t="shared" si="3"/>
        <v>27586753.742312364</v>
      </c>
      <c r="CS23" s="133">
        <f t="shared" si="3"/>
        <v>27736657.284293439</v>
      </c>
      <c r="CT23" s="133">
        <f t="shared" si="3"/>
        <v>27894751.27196674</v>
      </c>
      <c r="CU23" s="133">
        <f t="shared" si="3"/>
        <v>28030975.757600311</v>
      </c>
      <c r="CV23" s="133">
        <f t="shared" si="3"/>
        <v>28124138.990406517</v>
      </c>
      <c r="CW23" s="133">
        <f t="shared" si="3"/>
        <v>27836768.194170281</v>
      </c>
      <c r="CX23" s="133">
        <f t="shared" si="3"/>
        <v>27386717.180906922</v>
      </c>
      <c r="CY23" s="133">
        <f t="shared" si="11"/>
        <v>26868938.161237437</v>
      </c>
      <c r="CZ23" s="133">
        <f t="shared" si="11"/>
        <v>26616856.730510242</v>
      </c>
      <c r="DA23" s="136">
        <f t="shared" si="12"/>
        <v>26455740</v>
      </c>
      <c r="DB23" s="133">
        <f t="shared" si="13"/>
        <v>26469562.37785342</v>
      </c>
      <c r="DC23" s="133">
        <f t="shared" si="13"/>
        <v>26443958.816662956</v>
      </c>
      <c r="DD23" s="133">
        <f t="shared" si="13"/>
        <v>26382483.263787638</v>
      </c>
      <c r="DE23" s="133">
        <f t="shared" si="13"/>
        <v>26369103.361857854</v>
      </c>
      <c r="DF23" s="133">
        <f t="shared" si="13"/>
        <v>26386387.835644737</v>
      </c>
      <c r="DG23" s="133">
        <f t="shared" si="13"/>
        <v>26410828.440473095</v>
      </c>
      <c r="DH23" s="133">
        <f t="shared" si="13"/>
        <v>26446076.000000004</v>
      </c>
      <c r="DI23" s="133"/>
      <c r="DJ23" s="133"/>
      <c r="DK23" s="133"/>
      <c r="DL23" s="133"/>
      <c r="DM23" s="133"/>
      <c r="DN23" s="133"/>
      <c r="DO23" s="133"/>
      <c r="DP23" s="133"/>
    </row>
    <row r="24" spans="1:120" s="1" customFormat="1">
      <c r="A24" s="137">
        <v>3</v>
      </c>
      <c r="B24" s="137">
        <v>2</v>
      </c>
      <c r="C24" s="137">
        <v>1200</v>
      </c>
      <c r="D24" s="142">
        <v>14524596</v>
      </c>
      <c r="E24" s="132"/>
      <c r="F24" s="131">
        <v>362312.05810000002</v>
      </c>
      <c r="G24" s="131">
        <v>381188</v>
      </c>
      <c r="H24" s="131">
        <v>421962</v>
      </c>
      <c r="I24" s="132"/>
      <c r="J24" s="110">
        <v>130711</v>
      </c>
      <c r="K24" s="110">
        <v>130533</v>
      </c>
      <c r="L24" s="110">
        <v>135067</v>
      </c>
      <c r="M24" s="132"/>
      <c r="N24" s="133">
        <f t="shared" si="5"/>
        <v>362312.05810000002</v>
      </c>
      <c r="O24" s="133">
        <f t="shared" si="0"/>
        <v>362312.05810000002</v>
      </c>
      <c r="P24" s="133">
        <f t="shared" si="0"/>
        <v>362312.05810000002</v>
      </c>
      <c r="Q24" s="133">
        <f t="shared" si="0"/>
        <v>362312.05810000002</v>
      </c>
      <c r="R24" s="133">
        <f t="shared" si="0"/>
        <v>362312.05810000002</v>
      </c>
      <c r="S24" s="133">
        <f t="shared" si="0"/>
        <v>362312.05810000002</v>
      </c>
      <c r="T24" s="133">
        <f t="shared" si="0"/>
        <v>362312.05810000002</v>
      </c>
      <c r="U24" s="133">
        <f t="shared" si="0"/>
        <v>362312.05810000002</v>
      </c>
      <c r="V24" s="133">
        <f t="shared" si="0"/>
        <v>362312.05810000002</v>
      </c>
      <c r="W24" s="133">
        <f t="shared" si="0"/>
        <v>362312.05810000002</v>
      </c>
      <c r="X24" s="7">
        <f t="shared" si="6"/>
        <v>368604.03873333335</v>
      </c>
      <c r="Y24" s="133">
        <f t="shared" si="7"/>
        <v>374896.01936666667</v>
      </c>
      <c r="Z24" s="133">
        <f t="shared" si="8"/>
        <v>381188</v>
      </c>
      <c r="AA24" s="133">
        <f t="shared" si="1"/>
        <v>381188</v>
      </c>
      <c r="AB24" s="133">
        <f t="shared" si="1"/>
        <v>381188</v>
      </c>
      <c r="AC24" s="133">
        <f t="shared" si="1"/>
        <v>381188</v>
      </c>
      <c r="AD24" s="133">
        <f t="shared" si="1"/>
        <v>381188</v>
      </c>
      <c r="AE24" s="133">
        <f t="shared" si="1"/>
        <v>381188</v>
      </c>
      <c r="AF24" s="133">
        <f t="shared" si="1"/>
        <v>381188</v>
      </c>
      <c r="AG24" s="133">
        <f t="shared" si="1"/>
        <v>381188</v>
      </c>
      <c r="AH24" s="133">
        <f t="shared" si="9"/>
        <v>394779.33333333331</v>
      </c>
      <c r="AI24" s="133">
        <f t="shared" si="10"/>
        <v>408370.66666666669</v>
      </c>
      <c r="AJ24" s="133">
        <f t="shared" si="2"/>
        <v>421962</v>
      </c>
      <c r="AK24" s="133">
        <f t="shared" si="2"/>
        <v>421962</v>
      </c>
      <c r="AL24" s="133">
        <f t="shared" si="2"/>
        <v>421962</v>
      </c>
      <c r="AM24" s="133">
        <f t="shared" si="2"/>
        <v>421962</v>
      </c>
      <c r="AN24" s="133">
        <f t="shared" si="2"/>
        <v>421962</v>
      </c>
      <c r="AO24" s="133"/>
      <c r="AP24" s="133"/>
      <c r="AQ24" s="133"/>
      <c r="AR24" s="133"/>
      <c r="AS24" s="133"/>
      <c r="AT24" s="133"/>
      <c r="AU24" s="133"/>
      <c r="AV24" s="133"/>
      <c r="AW24" s="134"/>
      <c r="AX24" s="7">
        <f>jährl_Abgänge_LF12_Kalib_stratu!D106</f>
        <v>175655.63305239589</v>
      </c>
      <c r="AY24" s="7">
        <f>jährl_Abgänge_LF12_Kalib_stratu!E106</f>
        <v>187293.08135630813</v>
      </c>
      <c r="AZ24" s="7">
        <f>jährl_Abgänge_LF12_Kalib_stratu!F106</f>
        <v>195023.00968042793</v>
      </c>
      <c r="BA24" s="7">
        <f>jährl_Abgänge_LF12_Kalib_stratu!G106</f>
        <v>190544.34583106832</v>
      </c>
      <c r="BB24" s="7">
        <f>jährl_Abgänge_LF12_Kalib_stratu!H106</f>
        <v>186573.21610266529</v>
      </c>
      <c r="BC24" s="7">
        <f>jährl_Abgänge_LF12_Kalib_stratu!I106</f>
        <v>182361.08605910369</v>
      </c>
      <c r="BD24" s="7">
        <f>jährl_Abgänge_LF12_Kalib_stratu!J106</f>
        <v>179278.70098734499</v>
      </c>
      <c r="BE24" s="7">
        <f>jährl_Abgänge_LF12_Kalib_stratu!K106</f>
        <v>176837.34091743</v>
      </c>
      <c r="BF24" s="7">
        <f>jährl_Abgänge_LF12_Kalib_stratu!L106</f>
        <v>178157.91513506474</v>
      </c>
      <c r="BG24" s="7">
        <f>jährl_Abgänge_LF12_Kalib_stratu!M106</f>
        <v>189434.75887819135</v>
      </c>
      <c r="BH24" s="105">
        <f>jährl_Abgänge_LFI23_stratu!D63</f>
        <v>192485.95741820917</v>
      </c>
      <c r="BI24" s="105">
        <f>jährl_Abgänge_LFI23_stratu!E63</f>
        <v>200168.38760994902</v>
      </c>
      <c r="BJ24" s="105">
        <f>jährl_Abgänge_LFI23_stratu!F63</f>
        <v>204634.10543257711</v>
      </c>
      <c r="BK24" s="105">
        <f>jährl_Abgänge_LFI23_stratu!G63</f>
        <v>214525.40874654453</v>
      </c>
      <c r="BL24" s="105">
        <f>jährl_Abgänge_LFI23_stratu!H63</f>
        <v>240752.34274410602</v>
      </c>
      <c r="BM24" s="105">
        <f>jährl_Abgänge_LFI23_stratu!I63</f>
        <v>237857.47605400786</v>
      </c>
      <c r="BN24" s="105">
        <f>jährl_Abgänge_LFI23_stratu!J63</f>
        <v>220743.83359350293</v>
      </c>
      <c r="BO24" s="105">
        <f>jährl_Abgänge_LFI23_stratu!K63</f>
        <v>189430.16788860422</v>
      </c>
      <c r="BP24" s="105">
        <f>jährl_Abgänge_LFI23_stratu!L63</f>
        <v>192498.16836538044</v>
      </c>
      <c r="BQ24" s="105">
        <f>jährl_Abgänge_LFI23_stratu!M63</f>
        <v>212534.15214711882</v>
      </c>
      <c r="BR24" s="7">
        <f>jährl_Abgänge_LFI34a_stratu!D63</f>
        <v>154240.5895225502</v>
      </c>
      <c r="BS24" s="7">
        <f>jährl_Abgänge_LFI34a_stratu!E63</f>
        <v>171818.86493279174</v>
      </c>
      <c r="BT24" s="7">
        <f>jährl_Abgänge_LFI34a_stratu!F63</f>
        <v>183643.74792286986</v>
      </c>
      <c r="BU24" s="7">
        <f>jährl_Abgänge_LFI34a_stratu!G63</f>
        <v>182224.64395125618</v>
      </c>
      <c r="BV24" s="7">
        <f>jährl_Abgänge_LFI34a_stratu!H63</f>
        <v>187016.76843827587</v>
      </c>
      <c r="BW24" s="7">
        <f>jährl_Abgänge_LFI34a_stratu!I63</f>
        <v>194705.30263791251</v>
      </c>
      <c r="BX24" s="7">
        <f>jährl_Abgänge_LFI34a_stratu!J63</f>
        <v>195107.08259434364</v>
      </c>
      <c r="BY24" s="133"/>
      <c r="BZ24" s="133"/>
      <c r="CA24" s="133"/>
      <c r="CB24" s="133"/>
      <c r="CC24" s="133"/>
      <c r="CD24" s="133"/>
      <c r="CE24" s="133"/>
      <c r="CF24" s="133"/>
      <c r="CG24" s="133"/>
      <c r="CH24" s="133">
        <f t="shared" ref="CH24:CX38" si="14">CI24-N24+AX24</f>
        <v>11223914.296752879</v>
      </c>
      <c r="CI24" s="133">
        <f t="shared" si="14"/>
        <v>11410570.721800484</v>
      </c>
      <c r="CJ24" s="133">
        <f t="shared" si="14"/>
        <v>11585589.698544176</v>
      </c>
      <c r="CK24" s="133">
        <f t="shared" si="14"/>
        <v>11752878.746963749</v>
      </c>
      <c r="CL24" s="133">
        <f t="shared" si="14"/>
        <v>11924646.45923268</v>
      </c>
      <c r="CM24" s="133">
        <f t="shared" si="14"/>
        <v>12100385.301230015</v>
      </c>
      <c r="CN24" s="133">
        <f t="shared" si="14"/>
        <v>12280336.273270912</v>
      </c>
      <c r="CO24" s="133">
        <f t="shared" si="14"/>
        <v>12463369.630383568</v>
      </c>
      <c r="CP24" s="133">
        <f t="shared" si="14"/>
        <v>12648844.347566137</v>
      </c>
      <c r="CQ24" s="133">
        <f t="shared" si="14"/>
        <v>12832998.490531072</v>
      </c>
      <c r="CR24" s="133">
        <f t="shared" si="14"/>
        <v>13005875.78975288</v>
      </c>
      <c r="CS24" s="133">
        <f t="shared" si="14"/>
        <v>13181993.871068005</v>
      </c>
      <c r="CT24" s="133">
        <f t="shared" si="14"/>
        <v>13356721.502824722</v>
      </c>
      <c r="CU24" s="133">
        <f t="shared" si="14"/>
        <v>13533275.397392144</v>
      </c>
      <c r="CV24" s="133">
        <f t="shared" si="14"/>
        <v>13699937.9886456</v>
      </c>
      <c r="CW24" s="133">
        <f t="shared" si="14"/>
        <v>13840373.645901494</v>
      </c>
      <c r="CX24" s="133">
        <f t="shared" si="14"/>
        <v>13983704.169847487</v>
      </c>
      <c r="CY24" s="133">
        <f t="shared" si="11"/>
        <v>14144148.336253984</v>
      </c>
      <c r="CZ24" s="133">
        <f t="shared" si="11"/>
        <v>14335906.16836538</v>
      </c>
      <c r="DA24" s="136">
        <f t="shared" si="12"/>
        <v>14524596</v>
      </c>
      <c r="DB24" s="133">
        <f t="shared" si="13"/>
        <v>14765134.743810784</v>
      </c>
      <c r="DC24" s="133">
        <f t="shared" si="13"/>
        <v>15001686.545544658</v>
      </c>
      <c r="DD24" s="133">
        <f t="shared" si="13"/>
        <v>15240004.797621788</v>
      </c>
      <c r="DE24" s="133">
        <f t="shared" si="13"/>
        <v>15479742.153670533</v>
      </c>
      <c r="DF24" s="133">
        <f t="shared" si="13"/>
        <v>15714687.385232257</v>
      </c>
      <c r="DG24" s="133">
        <f t="shared" si="13"/>
        <v>15941944.082594344</v>
      </c>
      <c r="DH24" s="133">
        <f t="shared" si="13"/>
        <v>16168799</v>
      </c>
      <c r="DI24" s="133"/>
      <c r="DJ24" s="133"/>
      <c r="DK24" s="133"/>
      <c r="DL24" s="133"/>
      <c r="DM24" s="133"/>
      <c r="DN24" s="133"/>
      <c r="DO24" s="133"/>
      <c r="DP24" s="133"/>
    </row>
    <row r="25" spans="1:120">
      <c r="A25" s="48">
        <v>3</v>
      </c>
      <c r="B25" s="48">
        <v>1</v>
      </c>
      <c r="C25" s="48">
        <v>1800</v>
      </c>
      <c r="D25" s="139">
        <v>16795664</v>
      </c>
      <c r="E25" s="110"/>
      <c r="F25" s="110">
        <v>320305.71250000002</v>
      </c>
      <c r="G25" s="110">
        <v>340008</v>
      </c>
      <c r="H25" s="110">
        <v>366037</v>
      </c>
      <c r="I25" s="110"/>
      <c r="J25" s="110">
        <v>71156</v>
      </c>
      <c r="K25" s="110">
        <v>75200</v>
      </c>
      <c r="L25" s="110">
        <v>78063</v>
      </c>
      <c r="M25" s="110"/>
      <c r="N25" s="7">
        <f>$F25</f>
        <v>320305.71250000002</v>
      </c>
      <c r="O25" s="7">
        <f t="shared" si="5"/>
        <v>320305.71250000002</v>
      </c>
      <c r="P25" s="7">
        <f t="shared" si="5"/>
        <v>320305.71250000002</v>
      </c>
      <c r="Q25" s="7">
        <f t="shared" si="5"/>
        <v>320305.71250000002</v>
      </c>
      <c r="R25" s="7">
        <f t="shared" si="5"/>
        <v>320305.71250000002</v>
      </c>
      <c r="S25" s="7">
        <f t="shared" si="5"/>
        <v>320305.71250000002</v>
      </c>
      <c r="T25" s="7">
        <f t="shared" si="5"/>
        <v>320305.71250000002</v>
      </c>
      <c r="U25" s="7">
        <f t="shared" si="5"/>
        <v>320305.71250000002</v>
      </c>
      <c r="V25" s="7">
        <f t="shared" si="5"/>
        <v>320305.71250000002</v>
      </c>
      <c r="W25" s="7">
        <f t="shared" si="5"/>
        <v>320305.71250000002</v>
      </c>
      <c r="X25" s="7">
        <f t="shared" si="6"/>
        <v>326873.14166666666</v>
      </c>
      <c r="Y25" s="7">
        <f t="shared" si="7"/>
        <v>333440.57083333336</v>
      </c>
      <c r="Z25" s="7">
        <f t="shared" si="8"/>
        <v>340008</v>
      </c>
      <c r="AA25" s="7">
        <f t="shared" si="8"/>
        <v>340008</v>
      </c>
      <c r="AB25" s="7">
        <f t="shared" si="8"/>
        <v>340008</v>
      </c>
      <c r="AC25" s="7">
        <f t="shared" si="8"/>
        <v>340008</v>
      </c>
      <c r="AD25" s="7">
        <f t="shared" si="8"/>
        <v>340008</v>
      </c>
      <c r="AE25" s="7">
        <f t="shared" si="8"/>
        <v>340008</v>
      </c>
      <c r="AF25" s="7">
        <f t="shared" si="8"/>
        <v>340008</v>
      </c>
      <c r="AG25" s="7">
        <f t="shared" si="8"/>
        <v>340008</v>
      </c>
      <c r="AH25" s="7">
        <f t="shared" si="9"/>
        <v>348684.33333333331</v>
      </c>
      <c r="AI25" s="7">
        <f t="shared" si="10"/>
        <v>357360.66666666669</v>
      </c>
      <c r="AJ25" s="7">
        <f t="shared" ref="AJ25:AN42" si="15">$H25</f>
        <v>366037</v>
      </c>
      <c r="AK25" s="7">
        <f t="shared" si="15"/>
        <v>366037</v>
      </c>
      <c r="AL25" s="7">
        <f t="shared" si="15"/>
        <v>366037</v>
      </c>
      <c r="AM25" s="7">
        <f t="shared" si="15"/>
        <v>366037</v>
      </c>
      <c r="AN25" s="7">
        <f t="shared" si="15"/>
        <v>366037</v>
      </c>
      <c r="AO25" s="7"/>
      <c r="AP25" s="7"/>
      <c r="AQ25" s="7"/>
      <c r="AR25" s="7"/>
      <c r="AS25" s="7"/>
      <c r="AT25" s="7"/>
      <c r="AU25" s="7"/>
      <c r="AV25" s="7"/>
      <c r="AW25" s="111"/>
      <c r="AX25" s="7">
        <f>jährl_Abgänge_LF12_Kalib_stratu!D107</f>
        <v>210380.05729053475</v>
      </c>
      <c r="AY25" s="7">
        <f>jährl_Abgänge_LF12_Kalib_stratu!E107</f>
        <v>241525.52618966755</v>
      </c>
      <c r="AZ25" s="7">
        <f>jährl_Abgänge_LF12_Kalib_stratu!F107</f>
        <v>262070.93137536731</v>
      </c>
      <c r="BA25" s="7">
        <f>jährl_Abgänge_LF12_Kalib_stratu!G107</f>
        <v>261023.77807659251</v>
      </c>
      <c r="BB25" s="7">
        <f>jährl_Abgänge_LF12_Kalib_stratu!H107</f>
        <v>290757.92328750918</v>
      </c>
      <c r="BC25" s="7">
        <f>jährl_Abgänge_LF12_Kalib_stratu!I107</f>
        <v>291964.98570509418</v>
      </c>
      <c r="BD25" s="7">
        <f>jährl_Abgänge_LF12_Kalib_stratu!J107</f>
        <v>291574.66665471526</v>
      </c>
      <c r="BE25" s="7">
        <f>jährl_Abgänge_LF12_Kalib_stratu!K107</f>
        <v>235045.88800935043</v>
      </c>
      <c r="BF25" s="7">
        <f>jährl_Abgänge_LF12_Kalib_stratu!L107</f>
        <v>227060.28810257791</v>
      </c>
      <c r="BG25" s="7">
        <f>jährl_Abgänge_LF12_Kalib_stratu!M107</f>
        <v>230918.22130859029</v>
      </c>
      <c r="BH25" s="105">
        <f>jährl_Abgänge_LFI23_stratu!D64</f>
        <v>237053.13982665059</v>
      </c>
      <c r="BI25" s="105">
        <f>jährl_Abgänge_LFI23_stratu!E64</f>
        <v>231132.88656525488</v>
      </c>
      <c r="BJ25" s="105">
        <f>jährl_Abgänge_LFI23_stratu!F64</f>
        <v>237813.88795335538</v>
      </c>
      <c r="BK25" s="105">
        <f>jährl_Abgänge_LFI23_stratu!G64</f>
        <v>255865.34357272243</v>
      </c>
      <c r="BL25" s="105">
        <f>jährl_Abgänge_LFI23_stratu!H64</f>
        <v>415386.78537696635</v>
      </c>
      <c r="BM25" s="105">
        <f>jährl_Abgänge_LFI23_stratu!I64</f>
        <v>483583.00645736663</v>
      </c>
      <c r="BN25" s="105">
        <f>jährl_Abgänge_LFI23_stratu!J64</f>
        <v>511974.86738927593</v>
      </c>
      <c r="BO25" s="105">
        <f>jährl_Abgänge_LFI23_stratu!K64</f>
        <v>400593.33712603105</v>
      </c>
      <c r="BP25" s="105">
        <f>jährl_Abgänge_LFI23_stratu!L64</f>
        <v>362460.55786207505</v>
      </c>
      <c r="BQ25" s="105">
        <f>jährl_Abgänge_LFI23_stratu!M64</f>
        <v>353956.18787030113</v>
      </c>
      <c r="BR25" s="7">
        <f>jährl_Abgänge_LFI34a_stratu!D64</f>
        <v>296462.45916564349</v>
      </c>
      <c r="BS25" s="7">
        <f>jährl_Abgänge_LFI34a_stratu!E64</f>
        <v>298756.57858070597</v>
      </c>
      <c r="BT25" s="7">
        <f>jährl_Abgänge_LFI34a_stratu!F64</f>
        <v>299442.97925577417</v>
      </c>
      <c r="BU25" s="7">
        <f>jährl_Abgänge_LFI34a_stratu!G64</f>
        <v>277685.68475314247</v>
      </c>
      <c r="BV25" s="7">
        <f>jährl_Abgänge_LFI34a_stratu!H64</f>
        <v>263813.87222767132</v>
      </c>
      <c r="BW25" s="7">
        <f>jährl_Abgänge_LFI34a_stratu!I64</f>
        <v>260576.61381640579</v>
      </c>
      <c r="BX25" s="7">
        <f>jährl_Abgänge_LFI34a_stratu!J64</f>
        <v>255687.81220065648</v>
      </c>
      <c r="BY25" s="7"/>
      <c r="BZ25" s="7"/>
      <c r="CA25" s="7"/>
      <c r="CB25" s="7"/>
      <c r="CC25" s="7"/>
      <c r="CD25" s="7"/>
      <c r="CE25" s="7"/>
      <c r="CF25" s="7"/>
      <c r="CG25" s="7"/>
      <c r="CH25" s="7">
        <f t="shared" si="14"/>
        <v>16230423.240629692</v>
      </c>
      <c r="CI25" s="7">
        <f t="shared" si="14"/>
        <v>16340348.895839157</v>
      </c>
      <c r="CJ25" s="7">
        <f t="shared" si="14"/>
        <v>16419129.082149489</v>
      </c>
      <c r="CK25" s="7">
        <f t="shared" si="14"/>
        <v>16477363.863274122</v>
      </c>
      <c r="CL25" s="7">
        <f t="shared" si="14"/>
        <v>16536645.797697529</v>
      </c>
      <c r="CM25" s="7">
        <f t="shared" si="14"/>
        <v>16566193.586910021</v>
      </c>
      <c r="CN25" s="7">
        <f t="shared" si="14"/>
        <v>16594534.313704927</v>
      </c>
      <c r="CO25" s="7">
        <f t="shared" si="14"/>
        <v>16623265.359550212</v>
      </c>
      <c r="CP25" s="7">
        <f t="shared" si="14"/>
        <v>16708525.184040861</v>
      </c>
      <c r="CQ25" s="7">
        <f t="shared" si="14"/>
        <v>16801770.608438283</v>
      </c>
      <c r="CR25" s="7">
        <f t="shared" si="14"/>
        <v>16891158.099629693</v>
      </c>
      <c r="CS25" s="7">
        <f t="shared" si="14"/>
        <v>16980978.10146971</v>
      </c>
      <c r="CT25" s="7">
        <f t="shared" si="14"/>
        <v>17083285.78573779</v>
      </c>
      <c r="CU25" s="7">
        <f t="shared" si="14"/>
        <v>17185479.897784434</v>
      </c>
      <c r="CV25" s="7">
        <f t="shared" si="14"/>
        <v>17269622.554211713</v>
      </c>
      <c r="CW25" s="7">
        <f t="shared" si="14"/>
        <v>17194243.768834747</v>
      </c>
      <c r="CX25" s="7">
        <f t="shared" si="14"/>
        <v>17050668.762377381</v>
      </c>
      <c r="CY25" s="7">
        <f t="shared" si="11"/>
        <v>16878701.894988105</v>
      </c>
      <c r="CZ25" s="7">
        <f t="shared" si="11"/>
        <v>16818116.557862073</v>
      </c>
      <c r="DA25" s="113">
        <f t="shared" si="12"/>
        <v>16795664</v>
      </c>
      <c r="DB25" s="7">
        <f t="shared" si="13"/>
        <v>16847885.874167688</v>
      </c>
      <c r="DC25" s="7">
        <f t="shared" si="13"/>
        <v>16906489.962253649</v>
      </c>
      <c r="DD25" s="7">
        <f t="shared" si="13"/>
        <v>16973083.982997876</v>
      </c>
      <c r="DE25" s="7">
        <f t="shared" si="13"/>
        <v>17061435.298244733</v>
      </c>
      <c r="DF25" s="7">
        <f t="shared" si="13"/>
        <v>17163658.426017061</v>
      </c>
      <c r="DG25" s="7">
        <f t="shared" si="13"/>
        <v>17269118.812200654</v>
      </c>
      <c r="DH25" s="7">
        <f t="shared" si="13"/>
        <v>17379467.999999996</v>
      </c>
      <c r="DI25" s="7"/>
      <c r="DJ25" s="7"/>
      <c r="DK25" s="7"/>
      <c r="DL25" s="7"/>
      <c r="DM25" s="7"/>
      <c r="DN25" s="7"/>
      <c r="DO25" s="7"/>
      <c r="DP25" s="7"/>
    </row>
    <row r="26" spans="1:120">
      <c r="A26" s="49">
        <v>3</v>
      </c>
      <c r="B26" s="49">
        <v>2</v>
      </c>
      <c r="C26" s="49">
        <v>1800</v>
      </c>
      <c r="D26" s="140">
        <v>1842489</v>
      </c>
      <c r="E26" s="112"/>
      <c r="F26" s="110">
        <v>32587.188600000001</v>
      </c>
      <c r="G26" s="110">
        <v>35882</v>
      </c>
      <c r="H26" s="110">
        <v>68695</v>
      </c>
      <c r="I26" s="112"/>
      <c r="J26" s="110">
        <v>71156</v>
      </c>
      <c r="K26" s="110">
        <v>75200</v>
      </c>
      <c r="L26" s="110">
        <v>78063</v>
      </c>
      <c r="M26" s="112"/>
      <c r="N26" s="7">
        <f t="shared" si="5"/>
        <v>32587.188600000001</v>
      </c>
      <c r="O26" s="7">
        <f t="shared" si="5"/>
        <v>32587.188600000001</v>
      </c>
      <c r="P26" s="7">
        <f t="shared" si="5"/>
        <v>32587.188600000001</v>
      </c>
      <c r="Q26" s="7">
        <f t="shared" si="5"/>
        <v>32587.188600000001</v>
      </c>
      <c r="R26" s="7">
        <f t="shared" si="5"/>
        <v>32587.188600000001</v>
      </c>
      <c r="S26" s="7">
        <f t="shared" si="5"/>
        <v>32587.188600000001</v>
      </c>
      <c r="T26" s="7">
        <f t="shared" si="5"/>
        <v>32587.188600000001</v>
      </c>
      <c r="U26" s="7">
        <f t="shared" si="5"/>
        <v>32587.188600000001</v>
      </c>
      <c r="V26" s="7">
        <f t="shared" si="5"/>
        <v>32587.188600000001</v>
      </c>
      <c r="W26" s="7">
        <f t="shared" si="5"/>
        <v>32587.188600000001</v>
      </c>
      <c r="X26" s="7">
        <f t="shared" si="6"/>
        <v>33685.45906666667</v>
      </c>
      <c r="Y26" s="7">
        <f t="shared" si="7"/>
        <v>34783.729533333331</v>
      </c>
      <c r="Z26" s="7">
        <f t="shared" si="8"/>
        <v>35882</v>
      </c>
      <c r="AA26" s="7">
        <f t="shared" si="8"/>
        <v>35882</v>
      </c>
      <c r="AB26" s="7">
        <f t="shared" si="8"/>
        <v>35882</v>
      </c>
      <c r="AC26" s="7">
        <f t="shared" si="8"/>
        <v>35882</v>
      </c>
      <c r="AD26" s="7">
        <f t="shared" si="8"/>
        <v>35882</v>
      </c>
      <c r="AE26" s="7">
        <f t="shared" si="8"/>
        <v>35882</v>
      </c>
      <c r="AF26" s="7">
        <f t="shared" si="8"/>
        <v>35882</v>
      </c>
      <c r="AG26" s="7">
        <f t="shared" si="8"/>
        <v>35882</v>
      </c>
      <c r="AH26" s="7">
        <f t="shared" si="9"/>
        <v>46819.666666666664</v>
      </c>
      <c r="AI26" s="7">
        <f t="shared" si="10"/>
        <v>57757.333333333336</v>
      </c>
      <c r="AJ26" s="7">
        <f t="shared" si="15"/>
        <v>68695</v>
      </c>
      <c r="AK26" s="7">
        <f t="shared" si="15"/>
        <v>68695</v>
      </c>
      <c r="AL26" s="7">
        <f t="shared" si="15"/>
        <v>68695</v>
      </c>
      <c r="AM26" s="7">
        <f t="shared" si="15"/>
        <v>68695</v>
      </c>
      <c r="AN26" s="7">
        <f t="shared" si="15"/>
        <v>68695</v>
      </c>
      <c r="AO26" s="7"/>
      <c r="AP26" s="7"/>
      <c r="AQ26" s="7"/>
      <c r="AR26" s="7"/>
      <c r="AS26" s="7"/>
      <c r="AT26" s="7"/>
      <c r="AU26" s="7"/>
      <c r="AV26" s="7"/>
      <c r="AW26" s="111"/>
      <c r="AX26" s="7">
        <f>jährl_Abgänge_LF12_Kalib_stratu!D108</f>
        <v>8361.4457307720404</v>
      </c>
      <c r="AY26" s="7">
        <f>jährl_Abgänge_LF12_Kalib_stratu!E108</f>
        <v>8915.4040112263992</v>
      </c>
      <c r="AZ26" s="7">
        <f>jährl_Abgänge_LF12_Kalib_stratu!F108</f>
        <v>9283.3590552050136</v>
      </c>
      <c r="BA26" s="7">
        <f>jährl_Abgänge_LF12_Kalib_stratu!G108</f>
        <v>9070.1685979902395</v>
      </c>
      <c r="BB26" s="7">
        <f>jährl_Abgänge_LF12_Kalib_stratu!H108</f>
        <v>8881.1374514400286</v>
      </c>
      <c r="BC26" s="7">
        <f>jährl_Abgänge_LF12_Kalib_stratu!I108</f>
        <v>8680.6343639034658</v>
      </c>
      <c r="BD26" s="7">
        <f>jährl_Abgänge_LF12_Kalib_stratu!J108</f>
        <v>8533.9086651542275</v>
      </c>
      <c r="BE26" s="7">
        <f>jährl_Abgänge_LF12_Kalib_stratu!K108</f>
        <v>8417.6966235638574</v>
      </c>
      <c r="BF26" s="7">
        <f>jährl_Abgänge_LF12_Kalib_stratu!L108</f>
        <v>8480.557742574576</v>
      </c>
      <c r="BG26" s="7">
        <f>jährl_Abgänge_LF12_Kalib_stratu!M108</f>
        <v>9017.3507581701742</v>
      </c>
      <c r="BH26" s="105">
        <f>jährl_Abgänge_LFI23_stratu!D65</f>
        <v>7876.3078466553488</v>
      </c>
      <c r="BI26" s="105">
        <f>jährl_Abgänge_LFI23_stratu!E65</f>
        <v>8190.6642080865149</v>
      </c>
      <c r="BJ26" s="105">
        <f>jährl_Abgänge_LFI23_stratu!F65</f>
        <v>8373.3963346223427</v>
      </c>
      <c r="BK26" s="105">
        <f>jährl_Abgänge_LFI23_stratu!G65</f>
        <v>8778.1372879386581</v>
      </c>
      <c r="BL26" s="105">
        <f>jährl_Abgänge_LFI23_stratu!H65</f>
        <v>9851.3137877177724</v>
      </c>
      <c r="BM26" s="105">
        <f>jährl_Abgänge_LFI23_stratu!I65</f>
        <v>9732.8591142856621</v>
      </c>
      <c r="BN26" s="105">
        <f>jährl_Abgänge_LFI23_stratu!J65</f>
        <v>9032.5882051529534</v>
      </c>
      <c r="BO26" s="105">
        <f>jährl_Abgänge_LFI23_stratu!K65</f>
        <v>7751.2683924916246</v>
      </c>
      <c r="BP26" s="105">
        <f>jährl_Abgänge_LFI23_stratu!L65</f>
        <v>7876.8075048138453</v>
      </c>
      <c r="BQ26" s="105">
        <f>jährl_Abgänge_LFI23_stratu!M65</f>
        <v>8696.6573182352822</v>
      </c>
      <c r="BR26" s="7">
        <f>jährl_Abgänge_LFI34a_stratu!D65</f>
        <v>14909.983222297267</v>
      </c>
      <c r="BS26" s="7">
        <f>jährl_Abgänge_LFI34a_stratu!E65</f>
        <v>16609.223300767688</v>
      </c>
      <c r="BT26" s="7">
        <f>jährl_Abgänge_LFI34a_stratu!F65</f>
        <v>17752.299889968072</v>
      </c>
      <c r="BU26" s="7">
        <f>jährl_Abgänge_LFI34a_stratu!G65</f>
        <v>17615.119291314033</v>
      </c>
      <c r="BV26" s="7">
        <f>jährl_Abgänge_LFI34a_stratu!H65</f>
        <v>18078.359842467253</v>
      </c>
      <c r="BW26" s="7">
        <f>jährl_Abgänge_LFI34a_stratu!I65</f>
        <v>18821.58778444734</v>
      </c>
      <c r="BX26" s="7">
        <f>jährl_Abgänge_LFI34a_stratu!J65</f>
        <v>18860.426668738353</v>
      </c>
      <c r="BY26" s="7"/>
      <c r="BZ26" s="7"/>
      <c r="CA26" s="7"/>
      <c r="CB26" s="7"/>
      <c r="CC26" s="7"/>
      <c r="CD26" s="7"/>
      <c r="CE26" s="7"/>
      <c r="CF26" s="7"/>
      <c r="CG26" s="7"/>
      <c r="CH26" s="7">
        <f t="shared" si="14"/>
        <v>1362078.9310817646</v>
      </c>
      <c r="CI26" s="7">
        <f t="shared" si="14"/>
        <v>1386304.6739509925</v>
      </c>
      <c r="CJ26" s="7">
        <f t="shared" si="14"/>
        <v>1409976.458539766</v>
      </c>
      <c r="CK26" s="7">
        <f t="shared" si="14"/>
        <v>1433280.288084561</v>
      </c>
      <c r="CL26" s="7">
        <f t="shared" si="14"/>
        <v>1456797.3080865708</v>
      </c>
      <c r="CM26" s="7">
        <f t="shared" si="14"/>
        <v>1480503.3592351307</v>
      </c>
      <c r="CN26" s="7">
        <f t="shared" si="14"/>
        <v>1504409.9134712273</v>
      </c>
      <c r="CO26" s="7">
        <f t="shared" si="14"/>
        <v>1528463.1934060731</v>
      </c>
      <c r="CP26" s="7">
        <f t="shared" si="14"/>
        <v>1552632.6853825094</v>
      </c>
      <c r="CQ26" s="7">
        <f t="shared" si="14"/>
        <v>1576739.3162399349</v>
      </c>
      <c r="CR26" s="7">
        <f t="shared" si="14"/>
        <v>1600309.1540817646</v>
      </c>
      <c r="CS26" s="7">
        <f t="shared" si="14"/>
        <v>1626118.3053017759</v>
      </c>
      <c r="CT26" s="7">
        <f t="shared" si="14"/>
        <v>1652711.3706270228</v>
      </c>
      <c r="CU26" s="7">
        <f t="shared" si="14"/>
        <v>1680219.9742924005</v>
      </c>
      <c r="CV26" s="7">
        <f t="shared" si="14"/>
        <v>1707323.8370044618</v>
      </c>
      <c r="CW26" s="7">
        <f t="shared" si="14"/>
        <v>1733354.523216744</v>
      </c>
      <c r="CX26" s="7">
        <f t="shared" si="14"/>
        <v>1759503.6641024584</v>
      </c>
      <c r="CY26" s="7">
        <f t="shared" ref="CY26:CZ41" si="16">CZ26-AE26+BO26</f>
        <v>1786353.0758973055</v>
      </c>
      <c r="CZ26" s="7">
        <f t="shared" si="16"/>
        <v>1814483.8075048139</v>
      </c>
      <c r="DA26" s="113">
        <f t="shared" si="12"/>
        <v>1842489</v>
      </c>
      <c r="DB26" s="7">
        <f t="shared" ref="DB26:DH41" si="17">DA26+AH26-BR26</f>
        <v>1874398.6834443696</v>
      </c>
      <c r="DC26" s="7">
        <f t="shared" si="17"/>
        <v>1915546.7934769352</v>
      </c>
      <c r="DD26" s="7">
        <f t="shared" si="17"/>
        <v>1966489.4935869672</v>
      </c>
      <c r="DE26" s="7">
        <f t="shared" si="17"/>
        <v>2017569.3742956533</v>
      </c>
      <c r="DF26" s="7">
        <f t="shared" si="17"/>
        <v>2068186.014453186</v>
      </c>
      <c r="DG26" s="7">
        <f t="shared" si="17"/>
        <v>2118059.4266687385</v>
      </c>
      <c r="DH26" s="7">
        <f t="shared" si="17"/>
        <v>2167894</v>
      </c>
      <c r="DI26" s="7"/>
      <c r="DJ26" s="7"/>
      <c r="DK26" s="7"/>
      <c r="DL26" s="7"/>
      <c r="DM26" s="7"/>
      <c r="DN26" s="7"/>
      <c r="DO26" s="7"/>
      <c r="DP26" s="7"/>
    </row>
    <row r="27" spans="1:120" s="1" customFormat="1">
      <c r="A27" s="129">
        <v>4</v>
      </c>
      <c r="B27" s="129">
        <v>1</v>
      </c>
      <c r="C27" s="129" t="s">
        <v>69</v>
      </c>
      <c r="D27" s="141">
        <v>344385</v>
      </c>
      <c r="E27" s="131"/>
      <c r="F27" s="131">
        <v>6940.0776999999998</v>
      </c>
      <c r="G27" s="131">
        <v>8476</v>
      </c>
      <c r="H27" s="131">
        <v>11623</v>
      </c>
      <c r="I27" s="131"/>
      <c r="J27" s="110">
        <v>2528</v>
      </c>
      <c r="K27" s="110">
        <v>2924</v>
      </c>
      <c r="L27" s="110">
        <v>4031</v>
      </c>
      <c r="M27" s="131"/>
      <c r="N27" s="133">
        <f t="shared" si="5"/>
        <v>6940.0776999999998</v>
      </c>
      <c r="O27" s="133">
        <f t="shared" si="5"/>
        <v>6940.0776999999998</v>
      </c>
      <c r="P27" s="133">
        <f t="shared" si="5"/>
        <v>6940.0776999999998</v>
      </c>
      <c r="Q27" s="133">
        <f t="shared" si="5"/>
        <v>6940.0776999999998</v>
      </c>
      <c r="R27" s="133">
        <f t="shared" si="5"/>
        <v>6940.0776999999998</v>
      </c>
      <c r="S27" s="133">
        <f t="shared" si="5"/>
        <v>6940.0776999999998</v>
      </c>
      <c r="T27" s="133">
        <f t="shared" si="5"/>
        <v>6940.0776999999998</v>
      </c>
      <c r="U27" s="133">
        <f t="shared" si="5"/>
        <v>6940.0776999999998</v>
      </c>
      <c r="V27" s="133">
        <f t="shared" si="5"/>
        <v>6940.0776999999998</v>
      </c>
      <c r="W27" s="133">
        <f t="shared" si="5"/>
        <v>6940.0776999999998</v>
      </c>
      <c r="X27" s="7">
        <f t="shared" si="6"/>
        <v>7452.0518000000002</v>
      </c>
      <c r="Y27" s="133">
        <f t="shared" si="7"/>
        <v>7964.0259000000005</v>
      </c>
      <c r="Z27" s="133">
        <f t="shared" si="8"/>
        <v>8476</v>
      </c>
      <c r="AA27" s="133">
        <f t="shared" si="8"/>
        <v>8476</v>
      </c>
      <c r="AB27" s="133">
        <f t="shared" si="8"/>
        <v>8476</v>
      </c>
      <c r="AC27" s="133">
        <f t="shared" si="8"/>
        <v>8476</v>
      </c>
      <c r="AD27" s="133">
        <f t="shared" si="8"/>
        <v>8476</v>
      </c>
      <c r="AE27" s="133">
        <f t="shared" si="8"/>
        <v>8476</v>
      </c>
      <c r="AF27" s="133">
        <f t="shared" si="8"/>
        <v>8476</v>
      </c>
      <c r="AG27" s="133">
        <f t="shared" si="8"/>
        <v>8476</v>
      </c>
      <c r="AH27" s="133">
        <f t="shared" si="9"/>
        <v>9525</v>
      </c>
      <c r="AI27" s="133">
        <f t="shared" si="10"/>
        <v>10574</v>
      </c>
      <c r="AJ27" s="133">
        <f t="shared" si="15"/>
        <v>11623</v>
      </c>
      <c r="AK27" s="133">
        <f t="shared" si="15"/>
        <v>11623</v>
      </c>
      <c r="AL27" s="133">
        <f t="shared" si="15"/>
        <v>11623</v>
      </c>
      <c r="AM27" s="133">
        <f t="shared" si="15"/>
        <v>11623</v>
      </c>
      <c r="AN27" s="133">
        <f t="shared" si="15"/>
        <v>11623</v>
      </c>
      <c r="AO27" s="133"/>
      <c r="AP27" s="133"/>
      <c r="AQ27" s="133"/>
      <c r="AR27" s="133"/>
      <c r="AS27" s="133"/>
      <c r="AT27" s="133"/>
      <c r="AU27" s="133"/>
      <c r="AV27" s="133"/>
      <c r="AW27" s="134"/>
      <c r="AX27" s="7">
        <f>jährl_Abgänge_LF12_Kalib_stratu!D109</f>
        <v>2780.321917399076</v>
      </c>
      <c r="AY27" s="7">
        <f>jährl_Abgänge_LF12_Kalib_stratu!E109</f>
        <v>2695.9436240176237</v>
      </c>
      <c r="AZ27" s="7">
        <f>jährl_Abgänge_LF12_Kalib_stratu!F109</f>
        <v>2633.7273367542907</v>
      </c>
      <c r="BA27" s="7">
        <f>jährl_Abgänge_LF12_Kalib_stratu!G109</f>
        <v>2666.5910222151902</v>
      </c>
      <c r="BB27" s="7">
        <f>jährl_Abgänge_LF12_Kalib_stratu!H109</f>
        <v>3678.4971369665759</v>
      </c>
      <c r="BC27" s="7">
        <f>jährl_Abgänge_LF12_Kalib_stratu!I109</f>
        <v>4329.9377543501696</v>
      </c>
      <c r="BD27" s="7">
        <f>jährl_Abgänge_LF12_Kalib_stratu!J109</f>
        <v>4465.7889084500039</v>
      </c>
      <c r="BE27" s="7">
        <f>jährl_Abgänge_LF12_Kalib_stratu!K109</f>
        <v>3528.0963631307341</v>
      </c>
      <c r="BF27" s="7">
        <f>jährl_Abgänge_LF12_Kalib_stratu!L109</f>
        <v>3028.8430119241693</v>
      </c>
      <c r="BG27" s="7">
        <f>jährl_Abgänge_LF12_Kalib_stratu!M109</f>
        <v>2819.5729247921677</v>
      </c>
      <c r="BH27" s="105">
        <f>jährl_Abgänge_LFI23_stratu!D66</f>
        <v>5104.7809305153733</v>
      </c>
      <c r="BI27" s="105">
        <f>jährl_Abgänge_LFI23_stratu!E66</f>
        <v>4700.6078330361424</v>
      </c>
      <c r="BJ27" s="105">
        <f>jährl_Abgänge_LFI23_stratu!F66</f>
        <v>4887.8031425765539</v>
      </c>
      <c r="BK27" s="105">
        <f>jährl_Abgänge_LFI23_stratu!G66</f>
        <v>5134.5943502872569</v>
      </c>
      <c r="BL27" s="105">
        <f>jährl_Abgänge_LFI23_stratu!H66</f>
        <v>4748.0831513595549</v>
      </c>
      <c r="BM27" s="105">
        <f>jährl_Abgänge_LFI23_stratu!I66</f>
        <v>4335.4968131465084</v>
      </c>
      <c r="BN27" s="105">
        <f>jährl_Abgänge_LFI23_stratu!J66</f>
        <v>4150.6924279202867</v>
      </c>
      <c r="BO27" s="105">
        <f>jährl_Abgänge_LFI23_stratu!K66</f>
        <v>4576.3304000366761</v>
      </c>
      <c r="BP27" s="105">
        <f>jährl_Abgänge_LFI23_stratu!L66</f>
        <v>4514.4251502640927</v>
      </c>
      <c r="BQ27" s="105">
        <f>jährl_Abgänge_LFI23_stratu!M66</f>
        <v>4477.1858008575482</v>
      </c>
      <c r="BR27" s="7">
        <f>jährl_Abgänge_LFI34a_stratu!D66</f>
        <v>8746.4984296382427</v>
      </c>
      <c r="BS27" s="7">
        <f>jährl_Abgänge_LFI34a_stratu!E66</f>
        <v>9483.1767490358288</v>
      </c>
      <c r="BT27" s="7">
        <f>jährl_Abgänge_LFI34a_stratu!F66</f>
        <v>10312.523588311151</v>
      </c>
      <c r="BU27" s="7">
        <f>jährl_Abgänge_LFI34a_stratu!G66</f>
        <v>10915.92802043122</v>
      </c>
      <c r="BV27" s="7">
        <f>jährl_Abgänge_LFI34a_stratu!H66</f>
        <v>11468.664692627739</v>
      </c>
      <c r="BW27" s="7">
        <f>jährl_Abgänge_LFI34a_stratu!I66</f>
        <v>11594.922701803047</v>
      </c>
      <c r="BX27" s="7">
        <f>jährl_Abgänge_LFI34a_stratu!J66</f>
        <v>11524.285818152772</v>
      </c>
      <c r="BY27" s="133"/>
      <c r="BZ27" s="133"/>
      <c r="CA27" s="133"/>
      <c r="CB27" s="133"/>
      <c r="CC27" s="133"/>
      <c r="CD27" s="133"/>
      <c r="CE27" s="133"/>
      <c r="CF27" s="133"/>
      <c r="CG27" s="133"/>
      <c r="CH27" s="133">
        <f t="shared" si="14"/>
        <v>275016.27949914226</v>
      </c>
      <c r="CI27" s="133">
        <f t="shared" si="14"/>
        <v>279176.03528174321</v>
      </c>
      <c r="CJ27" s="133">
        <f t="shared" si="14"/>
        <v>283420.16935772559</v>
      </c>
      <c r="CK27" s="133">
        <f t="shared" si="14"/>
        <v>287726.51972097135</v>
      </c>
      <c r="CL27" s="133">
        <f t="shared" si="14"/>
        <v>292000.00639875617</v>
      </c>
      <c r="CM27" s="133">
        <f t="shared" si="14"/>
        <v>295261.58696178964</v>
      </c>
      <c r="CN27" s="133">
        <f t="shared" si="14"/>
        <v>297871.72690743947</v>
      </c>
      <c r="CO27" s="133">
        <f t="shared" si="14"/>
        <v>300346.0156989895</v>
      </c>
      <c r="CP27" s="133">
        <f t="shared" si="14"/>
        <v>303757.9970358588</v>
      </c>
      <c r="CQ27" s="133">
        <f t="shared" si="14"/>
        <v>307669.23172393464</v>
      </c>
      <c r="CR27" s="133">
        <f t="shared" si="14"/>
        <v>311789.73649914248</v>
      </c>
      <c r="CS27" s="133">
        <f t="shared" si="14"/>
        <v>314137.00736862712</v>
      </c>
      <c r="CT27" s="133">
        <f t="shared" si="14"/>
        <v>317400.42543559097</v>
      </c>
      <c r="CU27" s="133">
        <f t="shared" si="14"/>
        <v>320988.62229301443</v>
      </c>
      <c r="CV27" s="133">
        <f t="shared" si="14"/>
        <v>324330.02794272715</v>
      </c>
      <c r="CW27" s="133">
        <f t="shared" si="14"/>
        <v>328057.94479136757</v>
      </c>
      <c r="CX27" s="133">
        <f t="shared" si="14"/>
        <v>332198.44797822105</v>
      </c>
      <c r="CY27" s="133">
        <f t="shared" si="16"/>
        <v>336523.75555030076</v>
      </c>
      <c r="CZ27" s="133">
        <f t="shared" si="16"/>
        <v>340423.42515026411</v>
      </c>
      <c r="DA27" s="136">
        <f t="shared" si="12"/>
        <v>344385</v>
      </c>
      <c r="DB27" s="133">
        <f t="shared" si="17"/>
        <v>345163.50157036178</v>
      </c>
      <c r="DC27" s="133">
        <f t="shared" si="17"/>
        <v>346254.32482132595</v>
      </c>
      <c r="DD27" s="133">
        <f t="shared" si="17"/>
        <v>347564.80123301479</v>
      </c>
      <c r="DE27" s="133">
        <f t="shared" si="17"/>
        <v>348271.8732125836</v>
      </c>
      <c r="DF27" s="133">
        <f t="shared" si="17"/>
        <v>348426.20851995586</v>
      </c>
      <c r="DG27" s="133">
        <f t="shared" si="17"/>
        <v>348454.28581815283</v>
      </c>
      <c r="DH27" s="133">
        <f t="shared" si="17"/>
        <v>348553.00000000006</v>
      </c>
      <c r="DI27" s="133"/>
      <c r="DJ27" s="133"/>
      <c r="DK27" s="133"/>
      <c r="DL27" s="133"/>
      <c r="DM27" s="133"/>
      <c r="DN27" s="133"/>
      <c r="DO27" s="133"/>
      <c r="DP27" s="133"/>
    </row>
    <row r="28" spans="1:120" s="1" customFormat="1">
      <c r="A28" s="137">
        <v>4</v>
      </c>
      <c r="B28" s="137">
        <v>2</v>
      </c>
      <c r="C28" s="129" t="s">
        <v>69</v>
      </c>
      <c r="D28" s="141">
        <v>526928</v>
      </c>
      <c r="E28" s="131"/>
      <c r="F28" s="131">
        <v>11773.002699999999</v>
      </c>
      <c r="G28" s="131">
        <v>14870</v>
      </c>
      <c r="H28" s="131">
        <v>31328</v>
      </c>
      <c r="I28" s="131"/>
      <c r="J28" s="110">
        <v>2528</v>
      </c>
      <c r="K28" s="110">
        <v>2924</v>
      </c>
      <c r="L28" s="110">
        <v>4031</v>
      </c>
      <c r="M28" s="131"/>
      <c r="N28" s="133">
        <f t="shared" si="5"/>
        <v>11773.002699999999</v>
      </c>
      <c r="O28" s="133">
        <f t="shared" si="5"/>
        <v>11773.002699999999</v>
      </c>
      <c r="P28" s="133">
        <f t="shared" si="5"/>
        <v>11773.002699999999</v>
      </c>
      <c r="Q28" s="133">
        <f t="shared" si="5"/>
        <v>11773.002699999999</v>
      </c>
      <c r="R28" s="133">
        <f t="shared" si="5"/>
        <v>11773.002699999999</v>
      </c>
      <c r="S28" s="133">
        <f t="shared" si="5"/>
        <v>11773.002699999999</v>
      </c>
      <c r="T28" s="133">
        <f t="shared" si="5"/>
        <v>11773.002699999999</v>
      </c>
      <c r="U28" s="133">
        <f t="shared" si="5"/>
        <v>11773.002699999999</v>
      </c>
      <c r="V28" s="133">
        <f t="shared" si="5"/>
        <v>11773.002699999999</v>
      </c>
      <c r="W28" s="133">
        <f t="shared" si="5"/>
        <v>11773.002699999999</v>
      </c>
      <c r="X28" s="7">
        <f t="shared" si="6"/>
        <v>12805.335133333332</v>
      </c>
      <c r="Y28" s="133">
        <f t="shared" si="7"/>
        <v>13837.667566666665</v>
      </c>
      <c r="Z28" s="133">
        <f t="shared" si="8"/>
        <v>14870</v>
      </c>
      <c r="AA28" s="133">
        <f t="shared" si="8"/>
        <v>14870</v>
      </c>
      <c r="AB28" s="133">
        <f t="shared" si="8"/>
        <v>14870</v>
      </c>
      <c r="AC28" s="133">
        <f t="shared" si="8"/>
        <v>14870</v>
      </c>
      <c r="AD28" s="133">
        <f t="shared" si="8"/>
        <v>14870</v>
      </c>
      <c r="AE28" s="133">
        <f t="shared" si="8"/>
        <v>14870</v>
      </c>
      <c r="AF28" s="133">
        <f t="shared" si="8"/>
        <v>14870</v>
      </c>
      <c r="AG28" s="133">
        <f t="shared" si="8"/>
        <v>14870</v>
      </c>
      <c r="AH28" s="133">
        <f t="shared" si="9"/>
        <v>20356</v>
      </c>
      <c r="AI28" s="133">
        <f t="shared" si="10"/>
        <v>25842</v>
      </c>
      <c r="AJ28" s="133">
        <f t="shared" si="15"/>
        <v>31328</v>
      </c>
      <c r="AK28" s="133">
        <f t="shared" si="15"/>
        <v>31328</v>
      </c>
      <c r="AL28" s="133">
        <f t="shared" si="15"/>
        <v>31328</v>
      </c>
      <c r="AM28" s="133">
        <f t="shared" si="15"/>
        <v>31328</v>
      </c>
      <c r="AN28" s="133">
        <f t="shared" si="15"/>
        <v>31328</v>
      </c>
      <c r="AO28" s="133"/>
      <c r="AP28" s="133"/>
      <c r="AQ28" s="133"/>
      <c r="AR28" s="133"/>
      <c r="AS28" s="133"/>
      <c r="AT28" s="133"/>
      <c r="AU28" s="133"/>
      <c r="AV28" s="133"/>
      <c r="AW28" s="134"/>
      <c r="AX28" s="7">
        <f>jährl_Abgänge_LF12_Kalib_stratu!D110</f>
        <v>15921.266963777201</v>
      </c>
      <c r="AY28" s="7">
        <f>jährl_Abgänge_LF12_Kalib_stratu!E110</f>
        <v>16594.538063592143</v>
      </c>
      <c r="AZ28" s="7">
        <f>jährl_Abgänge_LF12_Kalib_stratu!F110</f>
        <v>15846.477050789825</v>
      </c>
      <c r="BA28" s="7">
        <f>jährl_Abgänge_LF12_Kalib_stratu!G110</f>
        <v>15731.621112987779</v>
      </c>
      <c r="BB28" s="7">
        <f>jährl_Abgänge_LF12_Kalib_stratu!H110</f>
        <v>15955.343320235734</v>
      </c>
      <c r="BC28" s="7">
        <f>jährl_Abgänge_LF12_Kalib_stratu!I110</f>
        <v>16565.722902311292</v>
      </c>
      <c r="BD28" s="7">
        <f>jährl_Abgänge_LF12_Kalib_stratu!J110</f>
        <v>17240.450948483132</v>
      </c>
      <c r="BE28" s="7">
        <f>jährl_Abgänge_LF12_Kalib_stratu!K110</f>
        <v>16744.765421281074</v>
      </c>
      <c r="BF28" s="7">
        <f>jährl_Abgänge_LF12_Kalib_stratu!L110</f>
        <v>16313.104592318214</v>
      </c>
      <c r="BG28" s="7">
        <f>jährl_Abgänge_LF12_Kalib_stratu!M110</f>
        <v>15180.571624223638</v>
      </c>
      <c r="BH28" s="105">
        <f>jährl_Abgänge_LFI23_stratu!D67</f>
        <v>5775.0618762593385</v>
      </c>
      <c r="BI28" s="105">
        <f>jährl_Abgänge_LFI23_stratu!E67</f>
        <v>5672.7842587349633</v>
      </c>
      <c r="BJ28" s="105">
        <f>jährl_Abgänge_LFI23_stratu!F67</f>
        <v>7315.4648847410763</v>
      </c>
      <c r="BK28" s="105">
        <f>jährl_Abgänge_LFI23_stratu!G67</f>
        <v>7602.573218346165</v>
      </c>
      <c r="BL28" s="105">
        <f>jährl_Abgänge_LFI23_stratu!H67</f>
        <v>7396.3480160365389</v>
      </c>
      <c r="BM28" s="105">
        <f>jährl_Abgänge_LFI23_stratu!I67</f>
        <v>5861.9947002734352</v>
      </c>
      <c r="BN28" s="105">
        <f>jährl_Abgänge_LFI23_stratu!J67</f>
        <v>5689.2318608137439</v>
      </c>
      <c r="BO28" s="105">
        <f>jährl_Abgänge_LFI23_stratu!K67</f>
        <v>5866.7525315261091</v>
      </c>
      <c r="BP28" s="105">
        <f>jährl_Abgänge_LFI23_stratu!L67</f>
        <v>6179.8871473478139</v>
      </c>
      <c r="BQ28" s="105">
        <f>jährl_Abgänge_LFI23_stratu!M67</f>
        <v>6409.9015059208123</v>
      </c>
      <c r="BR28" s="7">
        <f>jährl_Abgänge_LFI34a_stratu!D67</f>
        <v>16859.75746512245</v>
      </c>
      <c r="BS28" s="7">
        <f>jährl_Abgänge_LFI34a_stratu!E67</f>
        <v>17781.792402043266</v>
      </c>
      <c r="BT28" s="7">
        <f>jährl_Abgänge_LFI34a_stratu!F67</f>
        <v>18681.083211990383</v>
      </c>
      <c r="BU28" s="7">
        <f>jährl_Abgänge_LFI34a_stratu!G67</f>
        <v>19080.975839208961</v>
      </c>
      <c r="BV28" s="7">
        <f>jährl_Abgänge_LFI34a_stratu!H67</f>
        <v>20379.71037913175</v>
      </c>
      <c r="BW28" s="7">
        <f>jährl_Abgänge_LFI34a_stratu!I67</f>
        <v>21802.789455338403</v>
      </c>
      <c r="BX28" s="7">
        <f>jährl_Abgänge_LFI34a_stratu!J67</f>
        <v>22137.891247164785</v>
      </c>
      <c r="BY28" s="133"/>
      <c r="BZ28" s="133"/>
      <c r="CA28" s="133"/>
      <c r="CB28" s="133"/>
      <c r="CC28" s="133"/>
      <c r="CD28" s="133"/>
      <c r="CE28" s="133"/>
      <c r="CF28" s="133"/>
      <c r="CG28" s="133"/>
      <c r="CH28" s="133">
        <f t="shared" si="14"/>
        <v>497918.93079407909</v>
      </c>
      <c r="CI28" s="133">
        <f t="shared" si="14"/>
        <v>493770.66653030191</v>
      </c>
      <c r="CJ28" s="133">
        <f t="shared" si="14"/>
        <v>488949.13116670976</v>
      </c>
      <c r="CK28" s="133">
        <f t="shared" si="14"/>
        <v>484875.65681591997</v>
      </c>
      <c r="CL28" s="133">
        <f t="shared" si="14"/>
        <v>480917.03840293217</v>
      </c>
      <c r="CM28" s="133">
        <f t="shared" si="14"/>
        <v>476734.69778269646</v>
      </c>
      <c r="CN28" s="133">
        <f t="shared" si="14"/>
        <v>471941.97758038517</v>
      </c>
      <c r="CO28" s="133">
        <f t="shared" si="14"/>
        <v>466474.52933190204</v>
      </c>
      <c r="CP28" s="133">
        <f t="shared" si="14"/>
        <v>461502.76661062101</v>
      </c>
      <c r="CQ28" s="133">
        <f t="shared" si="14"/>
        <v>456962.66471830278</v>
      </c>
      <c r="CR28" s="133">
        <f t="shared" si="14"/>
        <v>453555.09579407913</v>
      </c>
      <c r="CS28" s="133">
        <f t="shared" si="14"/>
        <v>460585.36905115313</v>
      </c>
      <c r="CT28" s="133">
        <f t="shared" si="14"/>
        <v>468750.25235908484</v>
      </c>
      <c r="CU28" s="133">
        <f t="shared" si="14"/>
        <v>476304.78747434379</v>
      </c>
      <c r="CV28" s="133">
        <f t="shared" si="14"/>
        <v>483572.21425599762</v>
      </c>
      <c r="CW28" s="133">
        <f t="shared" si="14"/>
        <v>491045.86623996106</v>
      </c>
      <c r="CX28" s="133">
        <f t="shared" si="14"/>
        <v>500053.87153968762</v>
      </c>
      <c r="CY28" s="133">
        <f t="shared" si="16"/>
        <v>509234.63967887388</v>
      </c>
      <c r="CZ28" s="133">
        <f t="shared" si="16"/>
        <v>518237.88714734779</v>
      </c>
      <c r="DA28" s="136">
        <f t="shared" si="12"/>
        <v>526928</v>
      </c>
      <c r="DB28" s="133">
        <f t="shared" si="17"/>
        <v>530424.2425348775</v>
      </c>
      <c r="DC28" s="133">
        <f t="shared" si="17"/>
        <v>538484.45013283426</v>
      </c>
      <c r="DD28" s="133">
        <f t="shared" si="17"/>
        <v>551131.36692084384</v>
      </c>
      <c r="DE28" s="133">
        <f t="shared" si="17"/>
        <v>563378.39108163491</v>
      </c>
      <c r="DF28" s="133">
        <f t="shared" si="17"/>
        <v>574326.68070250319</v>
      </c>
      <c r="DG28" s="133">
        <f t="shared" si="17"/>
        <v>583851.89124716481</v>
      </c>
      <c r="DH28" s="133">
        <f t="shared" si="17"/>
        <v>593042</v>
      </c>
      <c r="DI28" s="133"/>
      <c r="DJ28" s="133"/>
      <c r="DK28" s="133"/>
      <c r="DL28" s="133"/>
      <c r="DM28" s="133"/>
      <c r="DN28" s="133"/>
      <c r="DO28" s="133"/>
      <c r="DP28" s="133"/>
    </row>
    <row r="29" spans="1:120">
      <c r="A29" s="48">
        <v>4</v>
      </c>
      <c r="B29" s="48">
        <v>1</v>
      </c>
      <c r="C29" s="48" t="s">
        <v>70</v>
      </c>
      <c r="D29" s="139">
        <v>155824</v>
      </c>
      <c r="E29" s="110"/>
      <c r="F29" s="110">
        <v>2933.2305000000001</v>
      </c>
      <c r="G29" s="110">
        <v>5757</v>
      </c>
      <c r="H29" s="110">
        <v>4187</v>
      </c>
      <c r="I29" s="110"/>
      <c r="J29" s="110">
        <v>4091</v>
      </c>
      <c r="K29" s="110">
        <v>4674</v>
      </c>
      <c r="L29" s="110">
        <v>6366</v>
      </c>
      <c r="M29" s="110"/>
      <c r="N29" s="7">
        <f t="shared" si="5"/>
        <v>2933.2305000000001</v>
      </c>
      <c r="O29" s="7">
        <f t="shared" si="5"/>
        <v>2933.2305000000001</v>
      </c>
      <c r="P29" s="7">
        <f t="shared" si="5"/>
        <v>2933.2305000000001</v>
      </c>
      <c r="Q29" s="7">
        <f t="shared" si="5"/>
        <v>2933.2305000000001</v>
      </c>
      <c r="R29" s="7">
        <f t="shared" si="5"/>
        <v>2933.2305000000001</v>
      </c>
      <c r="S29" s="7">
        <f t="shared" si="5"/>
        <v>2933.2305000000001</v>
      </c>
      <c r="T29" s="7">
        <f t="shared" si="5"/>
        <v>2933.2305000000001</v>
      </c>
      <c r="U29" s="7">
        <f t="shared" si="5"/>
        <v>2933.2305000000001</v>
      </c>
      <c r="V29" s="7">
        <f t="shared" si="5"/>
        <v>2933.2305000000001</v>
      </c>
      <c r="W29" s="7">
        <f t="shared" si="5"/>
        <v>2933.2305000000001</v>
      </c>
      <c r="X29" s="7">
        <f t="shared" si="6"/>
        <v>3874.4869999999996</v>
      </c>
      <c r="Y29" s="7">
        <f t="shared" si="7"/>
        <v>4815.7434999999996</v>
      </c>
      <c r="Z29" s="7">
        <f t="shared" si="8"/>
        <v>5757</v>
      </c>
      <c r="AA29" s="7">
        <f t="shared" si="8"/>
        <v>5757</v>
      </c>
      <c r="AB29" s="7">
        <f t="shared" si="8"/>
        <v>5757</v>
      </c>
      <c r="AC29" s="7">
        <f t="shared" si="8"/>
        <v>5757</v>
      </c>
      <c r="AD29" s="7">
        <f t="shared" si="8"/>
        <v>5757</v>
      </c>
      <c r="AE29" s="7">
        <f t="shared" si="8"/>
        <v>5757</v>
      </c>
      <c r="AF29" s="7">
        <f t="shared" si="8"/>
        <v>5757</v>
      </c>
      <c r="AG29" s="7">
        <f t="shared" si="8"/>
        <v>5757</v>
      </c>
      <c r="AH29" s="7">
        <f t="shared" si="9"/>
        <v>5233.666666666667</v>
      </c>
      <c r="AI29" s="7">
        <f t="shared" si="10"/>
        <v>4710.333333333333</v>
      </c>
      <c r="AJ29" s="7">
        <f t="shared" si="15"/>
        <v>4187</v>
      </c>
      <c r="AK29" s="7">
        <f t="shared" si="15"/>
        <v>4187</v>
      </c>
      <c r="AL29" s="7">
        <f t="shared" si="15"/>
        <v>4187</v>
      </c>
      <c r="AM29" s="7">
        <f t="shared" si="15"/>
        <v>4187</v>
      </c>
      <c r="AN29" s="7">
        <f t="shared" si="15"/>
        <v>4187</v>
      </c>
      <c r="AO29" s="7"/>
      <c r="AP29" s="7"/>
      <c r="AQ29" s="7"/>
      <c r="AR29" s="7"/>
      <c r="AS29" s="7"/>
      <c r="AT29" s="7"/>
      <c r="AU29" s="7"/>
      <c r="AV29" s="7"/>
      <c r="AW29" s="111"/>
      <c r="AX29" s="7">
        <f>jährl_Abgänge_LF12_Kalib_stratu!D111</f>
        <v>2916.9584825805932</v>
      </c>
      <c r="AY29" s="7">
        <f>jährl_Abgänge_LF12_Kalib_stratu!E111</f>
        <v>2828.4334894549952</v>
      </c>
      <c r="AZ29" s="7">
        <f>jährl_Abgänge_LF12_Kalib_stratu!F111</f>
        <v>2763.1596354628568</v>
      </c>
      <c r="BA29" s="7">
        <f>jährl_Abgänge_LF12_Kalib_stratu!G111</f>
        <v>2797.6383789040869</v>
      </c>
      <c r="BB29" s="7">
        <f>jährl_Abgänge_LF12_Kalib_stratu!H111</f>
        <v>3859.2737623925059</v>
      </c>
      <c r="BC29" s="7">
        <f>jährl_Abgänge_LF12_Kalib_stratu!I111</f>
        <v>4542.7288770262194</v>
      </c>
      <c r="BD29" s="7">
        <f>jährl_Abgänge_LF12_Kalib_stratu!J111</f>
        <v>4685.2563210031303</v>
      </c>
      <c r="BE29" s="7">
        <f>jährl_Abgänge_LF12_Kalib_stratu!K111</f>
        <v>3701.4816699438916</v>
      </c>
      <c r="BF29" s="7">
        <f>jährl_Abgänge_LF12_Kalib_stratu!L111</f>
        <v>3177.6929357525964</v>
      </c>
      <c r="BG29" s="7">
        <f>jährl_Abgänge_LF12_Kalib_stratu!M111</f>
        <v>2958.1384474791248</v>
      </c>
      <c r="BH29" s="105">
        <f>jährl_Abgänge_LFI23_stratu!D68</f>
        <v>4732.5687245588588</v>
      </c>
      <c r="BI29" s="105">
        <f>jährl_Abgänge_LFI23_stratu!E68</f>
        <v>4357.8656792226557</v>
      </c>
      <c r="BJ29" s="105">
        <f>jährl_Abgänge_LFI23_stratu!F68</f>
        <v>4531.4117489509854</v>
      </c>
      <c r="BK29" s="105">
        <f>jährl_Abgänge_LFI23_stratu!G68</f>
        <v>4760.2083157391835</v>
      </c>
      <c r="BL29" s="105">
        <f>jährl_Abgänge_LFI23_stratu!H68</f>
        <v>4401.8793616400071</v>
      </c>
      <c r="BM29" s="105">
        <f>jährl_Abgänge_LFI23_stratu!I68</f>
        <v>4019.376522245841</v>
      </c>
      <c r="BN29" s="105">
        <f>jährl_Abgänge_LFI23_stratu!J68</f>
        <v>3848.0470439415394</v>
      </c>
      <c r="BO29" s="105">
        <f>jährl_Abgänge_LFI23_stratu!K68</f>
        <v>4242.649864756283</v>
      </c>
      <c r="BP29" s="105">
        <f>jährl_Abgänge_LFI23_stratu!L68</f>
        <v>4185.2584011562667</v>
      </c>
      <c r="BQ29" s="105">
        <f>jährl_Abgänge_LFI23_stratu!M68</f>
        <v>4150.7343377883726</v>
      </c>
      <c r="BR29" s="7">
        <f>jährl_Abgänge_LFI34a_stratu!D68</f>
        <v>5515.9662529889129</v>
      </c>
      <c r="BS29" s="7">
        <f>jährl_Abgänge_LFI34a_stratu!E68</f>
        <v>5980.5513417298189</v>
      </c>
      <c r="BT29" s="7">
        <f>jährl_Abgänge_LFI34a_stratu!F68</f>
        <v>6503.57769499184</v>
      </c>
      <c r="BU29" s="7">
        <f>jährl_Abgänge_LFI34a_stratu!G68</f>
        <v>6884.1138045279513</v>
      </c>
      <c r="BV29" s="7">
        <f>jährl_Abgänge_LFI34a_stratu!H68</f>
        <v>7232.6963664699988</v>
      </c>
      <c r="BW29" s="7">
        <f>jährl_Abgänge_LFI34a_stratu!I68</f>
        <v>7312.3207925626893</v>
      </c>
      <c r="BX29" s="7">
        <f>jährl_Abgänge_LFI34a_stratu!J68</f>
        <v>7267.7737467287898</v>
      </c>
      <c r="BY29" s="7"/>
      <c r="BZ29" s="7"/>
      <c r="CA29" s="7"/>
      <c r="CB29" s="7"/>
      <c r="CC29" s="7"/>
      <c r="CD29" s="7"/>
      <c r="CE29" s="7"/>
      <c r="CF29" s="7"/>
      <c r="CG29" s="7"/>
      <c r="CH29" s="7">
        <f t="shared" si="14"/>
        <v>150812.49216221151</v>
      </c>
      <c r="CI29" s="7">
        <f t="shared" si="14"/>
        <v>150828.76417963093</v>
      </c>
      <c r="CJ29" s="7">
        <f t="shared" si="14"/>
        <v>150933.56119017594</v>
      </c>
      <c r="CK29" s="7">
        <f t="shared" si="14"/>
        <v>151103.63205471309</v>
      </c>
      <c r="CL29" s="7">
        <f t="shared" si="14"/>
        <v>151239.22417580901</v>
      </c>
      <c r="CM29" s="7">
        <f t="shared" si="14"/>
        <v>150313.18091341649</v>
      </c>
      <c r="CN29" s="7">
        <f t="shared" si="14"/>
        <v>148703.68253639029</v>
      </c>
      <c r="CO29" s="7">
        <f t="shared" si="14"/>
        <v>146951.65671538716</v>
      </c>
      <c r="CP29" s="7">
        <f t="shared" si="14"/>
        <v>146183.40554544327</v>
      </c>
      <c r="CQ29" s="7">
        <f t="shared" si="14"/>
        <v>145938.94310969068</v>
      </c>
      <c r="CR29" s="7">
        <f t="shared" si="14"/>
        <v>145914.03516221157</v>
      </c>
      <c r="CS29" s="7">
        <f t="shared" si="14"/>
        <v>145055.9534376527</v>
      </c>
      <c r="CT29" s="7">
        <f t="shared" si="14"/>
        <v>145513.83125843006</v>
      </c>
      <c r="CU29" s="7">
        <f t="shared" si="14"/>
        <v>146739.41950947908</v>
      </c>
      <c r="CV29" s="7">
        <f t="shared" si="14"/>
        <v>147736.2111937399</v>
      </c>
      <c r="CW29" s="7">
        <f t="shared" si="14"/>
        <v>149091.33183209991</v>
      </c>
      <c r="CX29" s="7">
        <f t="shared" si="14"/>
        <v>150828.95530985406</v>
      </c>
      <c r="CY29" s="7">
        <f t="shared" si="16"/>
        <v>152737.90826591253</v>
      </c>
      <c r="CZ29" s="7">
        <f t="shared" si="16"/>
        <v>154252.25840115626</v>
      </c>
      <c r="DA29" s="113">
        <f t="shared" si="12"/>
        <v>155824</v>
      </c>
      <c r="DB29" s="7">
        <f t="shared" si="17"/>
        <v>155541.70041367775</v>
      </c>
      <c r="DC29" s="7">
        <f t="shared" si="17"/>
        <v>154271.48240528128</v>
      </c>
      <c r="DD29" s="7">
        <f t="shared" si="17"/>
        <v>151954.90471028944</v>
      </c>
      <c r="DE29" s="7">
        <f t="shared" si="17"/>
        <v>149257.79090576147</v>
      </c>
      <c r="DF29" s="7">
        <f t="shared" si="17"/>
        <v>146212.09453929149</v>
      </c>
      <c r="DG29" s="7">
        <f t="shared" si="17"/>
        <v>143086.77374672881</v>
      </c>
      <c r="DH29" s="7">
        <f t="shared" si="17"/>
        <v>140006.00000000003</v>
      </c>
      <c r="DI29" s="7"/>
      <c r="DJ29" s="7"/>
      <c r="DK29" s="7"/>
      <c r="DL29" s="7"/>
      <c r="DM29" s="7"/>
      <c r="DN29" s="7"/>
      <c r="DO29" s="7"/>
      <c r="DP29" s="7"/>
    </row>
    <row r="30" spans="1:120">
      <c r="A30" s="49">
        <v>4</v>
      </c>
      <c r="B30" s="49">
        <v>2</v>
      </c>
      <c r="C30" s="48" t="s">
        <v>70</v>
      </c>
      <c r="D30" s="139">
        <v>699848</v>
      </c>
      <c r="E30" s="110"/>
      <c r="F30" s="110">
        <v>21282.679599999999</v>
      </c>
      <c r="G30" s="110">
        <v>23116</v>
      </c>
      <c r="H30" s="110">
        <v>18669</v>
      </c>
      <c r="I30" s="110"/>
      <c r="J30" s="110">
        <v>4091</v>
      </c>
      <c r="K30" s="110">
        <v>4674</v>
      </c>
      <c r="L30" s="110">
        <v>6366</v>
      </c>
      <c r="M30" s="110"/>
      <c r="N30" s="7">
        <f t="shared" si="5"/>
        <v>21282.679599999999</v>
      </c>
      <c r="O30" s="7">
        <f t="shared" si="5"/>
        <v>21282.679599999999</v>
      </c>
      <c r="P30" s="7">
        <f t="shared" si="5"/>
        <v>21282.679599999999</v>
      </c>
      <c r="Q30" s="7">
        <f t="shared" si="5"/>
        <v>21282.679599999999</v>
      </c>
      <c r="R30" s="7">
        <f t="shared" si="5"/>
        <v>21282.679599999999</v>
      </c>
      <c r="S30" s="7">
        <f t="shared" si="5"/>
        <v>21282.679599999999</v>
      </c>
      <c r="T30" s="7">
        <f t="shared" si="5"/>
        <v>21282.679599999999</v>
      </c>
      <c r="U30" s="7">
        <f t="shared" si="5"/>
        <v>21282.679599999999</v>
      </c>
      <c r="V30" s="7">
        <f t="shared" si="5"/>
        <v>21282.679599999999</v>
      </c>
      <c r="W30" s="7">
        <f t="shared" si="5"/>
        <v>21282.679599999999</v>
      </c>
      <c r="X30" s="7">
        <f t="shared" si="6"/>
        <v>21893.786400000001</v>
      </c>
      <c r="Y30" s="7">
        <f t="shared" si="7"/>
        <v>22504.893200000002</v>
      </c>
      <c r="Z30" s="7">
        <f t="shared" si="8"/>
        <v>23116</v>
      </c>
      <c r="AA30" s="7">
        <f t="shared" si="8"/>
        <v>23116</v>
      </c>
      <c r="AB30" s="7">
        <f t="shared" si="8"/>
        <v>23116</v>
      </c>
      <c r="AC30" s="7">
        <f t="shared" si="8"/>
        <v>23116</v>
      </c>
      <c r="AD30" s="7">
        <f t="shared" si="8"/>
        <v>23116</v>
      </c>
      <c r="AE30" s="7">
        <f t="shared" si="8"/>
        <v>23116</v>
      </c>
      <c r="AF30" s="7">
        <f t="shared" si="8"/>
        <v>23116</v>
      </c>
      <c r="AG30" s="7">
        <f t="shared" si="8"/>
        <v>23116</v>
      </c>
      <c r="AH30" s="7">
        <f t="shared" si="9"/>
        <v>21633.666666666668</v>
      </c>
      <c r="AI30" s="7">
        <f t="shared" si="10"/>
        <v>20151.333333333332</v>
      </c>
      <c r="AJ30" s="7">
        <f t="shared" si="15"/>
        <v>18669</v>
      </c>
      <c r="AK30" s="7">
        <f t="shared" si="15"/>
        <v>18669</v>
      </c>
      <c r="AL30" s="7">
        <f t="shared" si="15"/>
        <v>18669</v>
      </c>
      <c r="AM30" s="7">
        <f t="shared" si="15"/>
        <v>18669</v>
      </c>
      <c r="AN30" s="7">
        <f t="shared" si="15"/>
        <v>18669</v>
      </c>
      <c r="AO30" s="7"/>
      <c r="AP30" s="7"/>
      <c r="AQ30" s="7"/>
      <c r="AR30" s="7"/>
      <c r="AS30" s="7"/>
      <c r="AT30" s="7"/>
      <c r="AU30" s="7"/>
      <c r="AV30" s="7"/>
      <c r="AW30" s="111"/>
      <c r="AX30" s="7">
        <f>jährl_Abgänge_LF12_Kalib_stratu!D112</f>
        <v>12366.505019686851</v>
      </c>
      <c r="AY30" s="7">
        <f>jährl_Abgänge_LF12_Kalib_stratu!E112</f>
        <v>12889.454007001379</v>
      </c>
      <c r="AZ30" s="7">
        <f>jährl_Abgänge_LF12_Kalib_stratu!F112</f>
        <v>12308.413547664895</v>
      </c>
      <c r="BA30" s="7">
        <f>jährl_Abgänge_LF12_Kalib_stratu!G112</f>
        <v>12219.201644202605</v>
      </c>
      <c r="BB30" s="7">
        <f>jährl_Abgänge_LF12_Kalib_stratu!H112</f>
        <v>12392.973103800749</v>
      </c>
      <c r="BC30" s="7">
        <f>jährl_Abgänge_LF12_Kalib_stratu!I112</f>
        <v>12867.072444187725</v>
      </c>
      <c r="BD30" s="7">
        <f>jährl_Abgänge_LF12_Kalib_stratu!J112</f>
        <v>13391.153083554631</v>
      </c>
      <c r="BE30" s="7">
        <f>jährl_Abgänge_LF12_Kalib_stratu!K112</f>
        <v>13006.139907513012</v>
      </c>
      <c r="BF30" s="7">
        <f>jährl_Abgänge_LF12_Kalib_stratu!L112</f>
        <v>12670.856552217463</v>
      </c>
      <c r="BG30" s="7">
        <f>jährl_Abgänge_LF12_Kalib_stratu!M112</f>
        <v>11791.185690170709</v>
      </c>
      <c r="BH30" s="105">
        <f>jährl_Abgänge_LFI23_stratu!D69</f>
        <v>8948.3121215804495</v>
      </c>
      <c r="BI30" s="105">
        <f>jährl_Abgänge_LFI23_stratu!E69</f>
        <v>8789.8355434467885</v>
      </c>
      <c r="BJ30" s="105">
        <f>jährl_Abgänge_LFI23_stratu!F69</f>
        <v>11335.12757191886</v>
      </c>
      <c r="BK30" s="105">
        <f>jährl_Abgänge_LFI23_stratu!G69</f>
        <v>11779.994663709966</v>
      </c>
      <c r="BL30" s="105">
        <f>jährl_Abgänge_LFI23_stratu!H69</f>
        <v>11460.453935464488</v>
      </c>
      <c r="BM30" s="105">
        <f>jährl_Abgänge_LFI23_stratu!I69</f>
        <v>9083.0123307827853</v>
      </c>
      <c r="BN30" s="105">
        <f>jährl_Abgänge_LFI23_stratu!J69</f>
        <v>8815.3206863259529</v>
      </c>
      <c r="BO30" s="105">
        <f>jährl_Abgänge_LFI23_stratu!K69</f>
        <v>9090.3844698148787</v>
      </c>
      <c r="BP30" s="105">
        <f>jährl_Abgänge_LFI23_stratu!L69</f>
        <v>9575.5786267749336</v>
      </c>
      <c r="BQ30" s="105">
        <f>jährl_Abgänge_LFI23_stratu!M69</f>
        <v>9931.9800501808913</v>
      </c>
      <c r="BR30" s="7">
        <f>jährl_Abgänge_LFI34a_stratu!D69</f>
        <v>17835.158137638751</v>
      </c>
      <c r="BS30" s="7">
        <f>jährl_Abgänge_LFI34a_stratu!E69</f>
        <v>18810.536279490989</v>
      </c>
      <c r="BT30" s="7">
        <f>jährl_Abgänge_LFI34a_stratu!F69</f>
        <v>19761.854460687347</v>
      </c>
      <c r="BU30" s="7">
        <f>jährl_Abgänge_LFI34a_stratu!G69</f>
        <v>20184.882387350786</v>
      </c>
      <c r="BV30" s="7">
        <f>jährl_Abgänge_LFI34a_stratu!H69</f>
        <v>21558.753627566057</v>
      </c>
      <c r="BW30" s="7">
        <f>jährl_Abgänge_LFI34a_stratu!I69</f>
        <v>23064.163205314464</v>
      </c>
      <c r="BX30" s="7">
        <f>jährl_Abgänge_LFI34a_stratu!J69</f>
        <v>23418.651901951609</v>
      </c>
      <c r="BY30" s="7"/>
      <c r="BZ30" s="7"/>
      <c r="CA30" s="7"/>
      <c r="CB30" s="7"/>
      <c r="CC30" s="7"/>
      <c r="CD30" s="7"/>
      <c r="CE30" s="7"/>
      <c r="CF30" s="7"/>
      <c r="CG30" s="7"/>
      <c r="CH30" s="7">
        <f t="shared" si="14"/>
        <v>495591.49934981909</v>
      </c>
      <c r="CI30" s="7">
        <f t="shared" si="14"/>
        <v>504507.67393013224</v>
      </c>
      <c r="CJ30" s="7">
        <f t="shared" si="14"/>
        <v>512900.89952313085</v>
      </c>
      <c r="CK30" s="7">
        <f t="shared" si="14"/>
        <v>521875.16557546594</v>
      </c>
      <c r="CL30" s="7">
        <f t="shared" si="14"/>
        <v>530938.64353126334</v>
      </c>
      <c r="CM30" s="7">
        <f t="shared" si="14"/>
        <v>539828.35002746258</v>
      </c>
      <c r="CN30" s="7">
        <f t="shared" si="14"/>
        <v>548243.95718327491</v>
      </c>
      <c r="CO30" s="7">
        <f t="shared" si="14"/>
        <v>556135.48369972035</v>
      </c>
      <c r="CP30" s="7">
        <f t="shared" si="14"/>
        <v>564412.02339220734</v>
      </c>
      <c r="CQ30" s="7">
        <f t="shared" si="14"/>
        <v>573023.84643998987</v>
      </c>
      <c r="CR30" s="7">
        <f t="shared" si="14"/>
        <v>582515.34034981916</v>
      </c>
      <c r="CS30" s="7">
        <f t="shared" si="14"/>
        <v>595460.81462823867</v>
      </c>
      <c r="CT30" s="7">
        <f t="shared" si="14"/>
        <v>609175.8722847919</v>
      </c>
      <c r="CU30" s="7">
        <f t="shared" si="14"/>
        <v>620956.74471287301</v>
      </c>
      <c r="CV30" s="7">
        <f t="shared" si="14"/>
        <v>632292.75004916301</v>
      </c>
      <c r="CW30" s="7">
        <f t="shared" si="14"/>
        <v>643948.29611369851</v>
      </c>
      <c r="CX30" s="7">
        <f t="shared" si="14"/>
        <v>657981.28378291568</v>
      </c>
      <c r="CY30" s="7">
        <f t="shared" si="16"/>
        <v>672281.96309658978</v>
      </c>
      <c r="CZ30" s="7">
        <f t="shared" si="16"/>
        <v>686307.57862677495</v>
      </c>
      <c r="DA30" s="113">
        <f t="shared" si="12"/>
        <v>699848</v>
      </c>
      <c r="DB30" s="7">
        <f t="shared" si="17"/>
        <v>703646.50852902792</v>
      </c>
      <c r="DC30" s="7">
        <f t="shared" si="17"/>
        <v>704987.30558287026</v>
      </c>
      <c r="DD30" s="7">
        <f t="shared" si="17"/>
        <v>703894.45112218289</v>
      </c>
      <c r="DE30" s="7">
        <f t="shared" si="17"/>
        <v>702378.56873483211</v>
      </c>
      <c r="DF30" s="7">
        <f t="shared" si="17"/>
        <v>699488.81510726607</v>
      </c>
      <c r="DG30" s="7">
        <f t="shared" si="17"/>
        <v>695093.65190195164</v>
      </c>
      <c r="DH30" s="7">
        <f t="shared" si="17"/>
        <v>690344</v>
      </c>
      <c r="DI30" s="7"/>
      <c r="DJ30" s="7"/>
      <c r="DK30" s="7"/>
      <c r="DL30" s="7"/>
      <c r="DM30" s="7"/>
      <c r="DN30" s="7"/>
      <c r="DO30" s="7"/>
      <c r="DP30" s="7"/>
    </row>
    <row r="31" spans="1:120" s="1" customFormat="1">
      <c r="A31" s="129">
        <v>4</v>
      </c>
      <c r="B31" s="129">
        <v>1</v>
      </c>
      <c r="C31" s="129" t="s">
        <v>71</v>
      </c>
      <c r="D31" s="141">
        <v>8681140</v>
      </c>
      <c r="E31" s="131"/>
      <c r="F31" s="131">
        <v>175248.96770000001</v>
      </c>
      <c r="G31" s="131">
        <v>174700</v>
      </c>
      <c r="H31" s="131">
        <v>189979</v>
      </c>
      <c r="I31" s="131"/>
      <c r="J31" s="110">
        <v>51000</v>
      </c>
      <c r="K31" s="110">
        <v>50792</v>
      </c>
      <c r="L31" s="110">
        <v>58252</v>
      </c>
      <c r="M31" s="131"/>
      <c r="N31" s="133">
        <f t="shared" si="5"/>
        <v>175248.96770000001</v>
      </c>
      <c r="O31" s="133">
        <f t="shared" si="5"/>
        <v>175248.96770000001</v>
      </c>
      <c r="P31" s="133">
        <f t="shared" si="5"/>
        <v>175248.96770000001</v>
      </c>
      <c r="Q31" s="133">
        <f t="shared" si="5"/>
        <v>175248.96770000001</v>
      </c>
      <c r="R31" s="133">
        <f t="shared" si="5"/>
        <v>175248.96770000001</v>
      </c>
      <c r="S31" s="133">
        <f t="shared" si="5"/>
        <v>175248.96770000001</v>
      </c>
      <c r="T31" s="133">
        <f t="shared" si="5"/>
        <v>175248.96770000001</v>
      </c>
      <c r="U31" s="133">
        <f t="shared" si="5"/>
        <v>175248.96770000001</v>
      </c>
      <c r="V31" s="133">
        <f t="shared" si="5"/>
        <v>175248.96770000001</v>
      </c>
      <c r="W31" s="133">
        <f t="shared" si="5"/>
        <v>175248.96770000001</v>
      </c>
      <c r="X31" s="7">
        <f t="shared" si="6"/>
        <v>175065.97846666668</v>
      </c>
      <c r="Y31" s="133">
        <f t="shared" si="7"/>
        <v>174882.98923333336</v>
      </c>
      <c r="Z31" s="133">
        <f t="shared" si="8"/>
        <v>174700</v>
      </c>
      <c r="AA31" s="133">
        <f t="shared" si="8"/>
        <v>174700</v>
      </c>
      <c r="AB31" s="133">
        <f t="shared" si="8"/>
        <v>174700</v>
      </c>
      <c r="AC31" s="133">
        <f t="shared" si="8"/>
        <v>174700</v>
      </c>
      <c r="AD31" s="133">
        <f t="shared" si="8"/>
        <v>174700</v>
      </c>
      <c r="AE31" s="133">
        <f t="shared" si="8"/>
        <v>174700</v>
      </c>
      <c r="AF31" s="133">
        <f t="shared" si="8"/>
        <v>174700</v>
      </c>
      <c r="AG31" s="133">
        <f t="shared" si="8"/>
        <v>174700</v>
      </c>
      <c r="AH31" s="133">
        <f t="shared" si="9"/>
        <v>179793</v>
      </c>
      <c r="AI31" s="133">
        <f t="shared" si="10"/>
        <v>184886</v>
      </c>
      <c r="AJ31" s="133">
        <f t="shared" si="15"/>
        <v>189979</v>
      </c>
      <c r="AK31" s="133">
        <f t="shared" si="15"/>
        <v>189979</v>
      </c>
      <c r="AL31" s="133">
        <f t="shared" si="15"/>
        <v>189979</v>
      </c>
      <c r="AM31" s="133">
        <f t="shared" si="15"/>
        <v>189979</v>
      </c>
      <c r="AN31" s="133">
        <f t="shared" si="15"/>
        <v>189979</v>
      </c>
      <c r="AO31" s="133"/>
      <c r="AP31" s="133"/>
      <c r="AQ31" s="133"/>
      <c r="AR31" s="133"/>
      <c r="AS31" s="133"/>
      <c r="AT31" s="133"/>
      <c r="AU31" s="133"/>
      <c r="AV31" s="133"/>
      <c r="AW31" s="134"/>
      <c r="AX31" s="7">
        <f>jährl_Abgänge_LF12_Kalib_stratu!D113</f>
        <v>124467.04260365562</v>
      </c>
      <c r="AY31" s="7">
        <f>jährl_Abgänge_LF12_Kalib_stratu!E113</f>
        <v>120689.66827465789</v>
      </c>
      <c r="AZ31" s="7">
        <f>jährl_Abgänge_LF12_Kalib_stratu!F113</f>
        <v>117904.42343340916</v>
      </c>
      <c r="BA31" s="7">
        <f>jährl_Abgänge_LF12_Kalib_stratu!G113</f>
        <v>119375.63642956517</v>
      </c>
      <c r="BB31" s="7">
        <f>jährl_Abgänge_LF12_Kalib_stratu!H113</f>
        <v>164675.77261432845</v>
      </c>
      <c r="BC31" s="7">
        <f>jährl_Abgänge_LF12_Kalib_stratu!I113</f>
        <v>193838.9017362564</v>
      </c>
      <c r="BD31" s="7">
        <f>jährl_Abgänge_LF12_Kalib_stratu!J113</f>
        <v>199920.56849552065</v>
      </c>
      <c r="BE31" s="7">
        <f>jährl_Abgänge_LF12_Kalib_stratu!K113</f>
        <v>157942.76108515973</v>
      </c>
      <c r="BF31" s="7">
        <f>jährl_Abgänge_LF12_Kalib_stratu!L113</f>
        <v>135592.61963363446</v>
      </c>
      <c r="BG31" s="7">
        <f>jährl_Abgänge_LF12_Kalib_stratu!M113</f>
        <v>126224.19769381243</v>
      </c>
      <c r="BH31" s="105">
        <f>jährl_Abgänge_LFI23_stratu!D70</f>
        <v>128419.77950569084</v>
      </c>
      <c r="BI31" s="105">
        <f>jährl_Abgänge_LFI23_stratu!E70</f>
        <v>118252.09145660256</v>
      </c>
      <c r="BJ31" s="105">
        <f>jährl_Abgänge_LFI23_stratu!F70</f>
        <v>122961.32006070882</v>
      </c>
      <c r="BK31" s="105">
        <f>jährl_Abgänge_LFI23_stratu!G70</f>
        <v>129169.78873145979</v>
      </c>
      <c r="BL31" s="105">
        <f>jährl_Abgänge_LFI23_stratu!H70</f>
        <v>119446.41693188589</v>
      </c>
      <c r="BM31" s="105">
        <f>jährl_Abgänge_LFI23_stratu!I70</f>
        <v>109067.07895409915</v>
      </c>
      <c r="BN31" s="105">
        <f>jährl_Abgänge_LFI23_stratu!J70</f>
        <v>104417.99827356146</v>
      </c>
      <c r="BO31" s="105">
        <f>jährl_Abgänge_LFI23_stratu!K70</f>
        <v>115125.67315176973</v>
      </c>
      <c r="BP31" s="105">
        <f>jährl_Abgänge_LFI23_stratu!L70</f>
        <v>113568.33726718414</v>
      </c>
      <c r="BQ31" s="105">
        <f>jährl_Abgänge_LFI23_stratu!M70</f>
        <v>112631.51566703743</v>
      </c>
      <c r="BR31" s="7">
        <f>jährl_Abgänge_LFI34a_stratu!D70</f>
        <v>122351.7551172651</v>
      </c>
      <c r="BS31" s="7">
        <f>jährl_Abgänge_LFI34a_stratu!E70</f>
        <v>132656.89448934863</v>
      </c>
      <c r="BT31" s="7">
        <f>jährl_Abgänge_LFI34a_stratu!F70</f>
        <v>144258.3418802777</v>
      </c>
      <c r="BU31" s="7">
        <f>jährl_Abgänge_LFI34a_stratu!G70</f>
        <v>152699.15872936742</v>
      </c>
      <c r="BV31" s="7">
        <f>jährl_Abgänge_LFI34a_stratu!H70</f>
        <v>160431.20172977046</v>
      </c>
      <c r="BW31" s="7">
        <f>jährl_Abgänge_LFI34a_stratu!I70</f>
        <v>162197.38154955572</v>
      </c>
      <c r="BX31" s="7">
        <f>jährl_Abgänge_LFI34a_stratu!J70</f>
        <v>161209.26650441499</v>
      </c>
      <c r="BY31" s="133"/>
      <c r="BZ31" s="133"/>
      <c r="CA31" s="133"/>
      <c r="CB31" s="133"/>
      <c r="CC31" s="133"/>
      <c r="CD31" s="133"/>
      <c r="CE31" s="133"/>
      <c r="CF31" s="133"/>
      <c r="CG31" s="133"/>
      <c r="CH31" s="133">
        <f t="shared" si="14"/>
        <v>7876861.431632963</v>
      </c>
      <c r="CI31" s="133">
        <f t="shared" si="14"/>
        <v>7927643.3567293072</v>
      </c>
      <c r="CJ31" s="133">
        <f t="shared" si="14"/>
        <v>7982202.6561546493</v>
      </c>
      <c r="CK31" s="133">
        <f t="shared" si="14"/>
        <v>8039547.2004212402</v>
      </c>
      <c r="CL31" s="133">
        <f t="shared" si="14"/>
        <v>8095420.5316916751</v>
      </c>
      <c r="CM31" s="133">
        <f t="shared" si="14"/>
        <v>8105993.7267773468</v>
      </c>
      <c r="CN31" s="133">
        <f t="shared" si="14"/>
        <v>8087403.7927410901</v>
      </c>
      <c r="CO31" s="133">
        <f t="shared" si="14"/>
        <v>8062732.1919455696</v>
      </c>
      <c r="CP31" s="133">
        <f t="shared" si="14"/>
        <v>8080038.3985604094</v>
      </c>
      <c r="CQ31" s="133">
        <f t="shared" si="14"/>
        <v>8119694.7466267748</v>
      </c>
      <c r="CR31" s="133">
        <f t="shared" si="14"/>
        <v>8168719.516632962</v>
      </c>
      <c r="CS31" s="133">
        <f t="shared" si="14"/>
        <v>8215365.7155939378</v>
      </c>
      <c r="CT31" s="133">
        <f t="shared" si="14"/>
        <v>8271996.6133706691</v>
      </c>
      <c r="CU31" s="133">
        <f t="shared" si="14"/>
        <v>8323735.2933099605</v>
      </c>
      <c r="CV31" s="133">
        <f t="shared" si="14"/>
        <v>8369265.504578501</v>
      </c>
      <c r="CW31" s="133">
        <f t="shared" si="14"/>
        <v>8424519.0876466148</v>
      </c>
      <c r="CX31" s="133">
        <f t="shared" si="14"/>
        <v>8490152.008692516</v>
      </c>
      <c r="CY31" s="133">
        <f t="shared" si="16"/>
        <v>8560434.0104189552</v>
      </c>
      <c r="CZ31" s="133">
        <f t="shared" si="16"/>
        <v>8620008.3372671846</v>
      </c>
      <c r="DA31" s="136">
        <f t="shared" si="12"/>
        <v>8681140</v>
      </c>
      <c r="DB31" s="133">
        <f t="shared" si="17"/>
        <v>8738581.2448827345</v>
      </c>
      <c r="DC31" s="133">
        <f t="shared" si="17"/>
        <v>8790810.3503933866</v>
      </c>
      <c r="DD31" s="133">
        <f t="shared" si="17"/>
        <v>8836531.0085131098</v>
      </c>
      <c r="DE31" s="133">
        <f t="shared" si="17"/>
        <v>8873810.8497837428</v>
      </c>
      <c r="DF31" s="133">
        <f t="shared" si="17"/>
        <v>8903358.6480539721</v>
      </c>
      <c r="DG31" s="133">
        <f t="shared" si="17"/>
        <v>8931140.2665044162</v>
      </c>
      <c r="DH31" s="133">
        <f t="shared" si="17"/>
        <v>8959910.0000000019</v>
      </c>
      <c r="DI31" s="133"/>
      <c r="DJ31" s="133"/>
      <c r="DK31" s="133"/>
      <c r="DL31" s="133"/>
      <c r="DM31" s="133"/>
      <c r="DN31" s="133"/>
      <c r="DO31" s="133"/>
      <c r="DP31" s="133"/>
    </row>
    <row r="32" spans="1:120" s="1" customFormat="1">
      <c r="A32" s="137">
        <v>4</v>
      </c>
      <c r="B32" s="137">
        <v>2</v>
      </c>
      <c r="C32" s="129" t="s">
        <v>71</v>
      </c>
      <c r="D32" s="141">
        <v>4613737</v>
      </c>
      <c r="E32" s="131"/>
      <c r="F32" s="131">
        <v>107395.22990000001</v>
      </c>
      <c r="G32" s="131">
        <v>104256</v>
      </c>
      <c r="H32" s="131">
        <v>175241</v>
      </c>
      <c r="I32" s="131"/>
      <c r="J32" s="110">
        <v>51000</v>
      </c>
      <c r="K32" s="110">
        <v>50792</v>
      </c>
      <c r="L32" s="110">
        <v>58252</v>
      </c>
      <c r="M32" s="131"/>
      <c r="N32" s="133">
        <f t="shared" si="5"/>
        <v>107395.22990000001</v>
      </c>
      <c r="O32" s="133">
        <f t="shared" si="5"/>
        <v>107395.22990000001</v>
      </c>
      <c r="P32" s="133">
        <f t="shared" si="5"/>
        <v>107395.22990000001</v>
      </c>
      <c r="Q32" s="133">
        <f t="shared" si="5"/>
        <v>107395.22990000001</v>
      </c>
      <c r="R32" s="133">
        <f t="shared" si="5"/>
        <v>107395.22990000001</v>
      </c>
      <c r="S32" s="133">
        <f t="shared" si="5"/>
        <v>107395.22990000001</v>
      </c>
      <c r="T32" s="133">
        <f t="shared" si="5"/>
        <v>107395.22990000001</v>
      </c>
      <c r="U32" s="133">
        <f t="shared" si="5"/>
        <v>107395.22990000001</v>
      </c>
      <c r="V32" s="133">
        <f t="shared" si="5"/>
        <v>107395.22990000001</v>
      </c>
      <c r="W32" s="133">
        <f t="shared" si="5"/>
        <v>107395.22990000001</v>
      </c>
      <c r="X32" s="7">
        <f t="shared" si="6"/>
        <v>106348.81993333333</v>
      </c>
      <c r="Y32" s="133">
        <f t="shared" si="7"/>
        <v>105302.40996666667</v>
      </c>
      <c r="Z32" s="133">
        <f t="shared" si="8"/>
        <v>104256</v>
      </c>
      <c r="AA32" s="133">
        <f t="shared" si="8"/>
        <v>104256</v>
      </c>
      <c r="AB32" s="133">
        <f t="shared" si="8"/>
        <v>104256</v>
      </c>
      <c r="AC32" s="133">
        <f t="shared" si="8"/>
        <v>104256</v>
      </c>
      <c r="AD32" s="133">
        <f t="shared" si="8"/>
        <v>104256</v>
      </c>
      <c r="AE32" s="133">
        <f t="shared" si="8"/>
        <v>104256</v>
      </c>
      <c r="AF32" s="133">
        <f t="shared" si="8"/>
        <v>104256</v>
      </c>
      <c r="AG32" s="133">
        <f t="shared" si="8"/>
        <v>104256</v>
      </c>
      <c r="AH32" s="133">
        <f t="shared" si="9"/>
        <v>127917.66666666667</v>
      </c>
      <c r="AI32" s="133">
        <f t="shared" si="10"/>
        <v>151579.33333333334</v>
      </c>
      <c r="AJ32" s="133">
        <f t="shared" si="15"/>
        <v>175241</v>
      </c>
      <c r="AK32" s="133">
        <f t="shared" si="15"/>
        <v>175241</v>
      </c>
      <c r="AL32" s="133">
        <f t="shared" si="15"/>
        <v>175241</v>
      </c>
      <c r="AM32" s="133">
        <f t="shared" si="15"/>
        <v>175241</v>
      </c>
      <c r="AN32" s="133">
        <f t="shared" si="15"/>
        <v>175241</v>
      </c>
      <c r="AO32" s="133"/>
      <c r="AP32" s="133"/>
      <c r="AQ32" s="133"/>
      <c r="AR32" s="133"/>
      <c r="AS32" s="133"/>
      <c r="AT32" s="133"/>
      <c r="AU32" s="133"/>
      <c r="AV32" s="133"/>
      <c r="AW32" s="134"/>
      <c r="AX32" s="7">
        <f>jährl_Abgänge_LF12_Kalib_stratu!D114</f>
        <v>47364.438945502021</v>
      </c>
      <c r="AY32" s="7">
        <f>jährl_Abgänge_LF12_Kalib_stratu!E114</f>
        <v>49367.364213541761</v>
      </c>
      <c r="AZ32" s="7">
        <f>jährl_Abgänge_LF12_Kalib_stratu!F114</f>
        <v>47141.945203296113</v>
      </c>
      <c r="BA32" s="7">
        <f>jährl_Abgänge_LF12_Kalib_stratu!G114</f>
        <v>46800.258384908469</v>
      </c>
      <c r="BB32" s="7">
        <f>jährl_Abgänge_LF12_Kalib_stratu!H114</f>
        <v>47465.813258779817</v>
      </c>
      <c r="BC32" s="7">
        <f>jährl_Abgänge_LF12_Kalib_stratu!I114</f>
        <v>49281.641516328236</v>
      </c>
      <c r="BD32" s="7">
        <f>jährl_Abgänge_LF12_Kalib_stratu!J114</f>
        <v>51288.901078047318</v>
      </c>
      <c r="BE32" s="7">
        <f>jährl_Abgänge_LF12_Kalib_stratu!K114</f>
        <v>49814.278050699941</v>
      </c>
      <c r="BF32" s="7">
        <f>jährl_Abgänge_LF12_Kalib_stratu!L114</f>
        <v>48530.123151150066</v>
      </c>
      <c r="BG32" s="7">
        <f>jährl_Abgänge_LF12_Kalib_stratu!M114</f>
        <v>45160.932197746341</v>
      </c>
      <c r="BH32" s="105">
        <f>jährl_Abgänge_LFI23_stratu!D71</f>
        <v>50437.834592796593</v>
      </c>
      <c r="BI32" s="105">
        <f>jährl_Abgänge_LFI23_stratu!E71</f>
        <v>49544.569435509446</v>
      </c>
      <c r="BJ32" s="105">
        <f>jährl_Abgänge_LFI23_stratu!F71</f>
        <v>63891.299475561274</v>
      </c>
      <c r="BK32" s="105">
        <f>jährl_Abgänge_LFI23_stratu!G71</f>
        <v>66398.826312653226</v>
      </c>
      <c r="BL32" s="105">
        <f>jährl_Abgänge_LFI23_stratu!H71</f>
        <v>64597.710953921131</v>
      </c>
      <c r="BM32" s="105">
        <f>jährl_Abgänge_LFI23_stratu!I71</f>
        <v>51197.082457539436</v>
      </c>
      <c r="BN32" s="105">
        <f>jährl_Abgänge_LFI23_stratu!J71</f>
        <v>49688.218360988154</v>
      </c>
      <c r="BO32" s="105">
        <f>jährl_Abgänge_LFI23_stratu!K71</f>
        <v>51238.636073913534</v>
      </c>
      <c r="BP32" s="105">
        <f>jährl_Abgänge_LFI23_stratu!L71</f>
        <v>53973.469448257252</v>
      </c>
      <c r="BQ32" s="105">
        <f>jährl_Abgänge_LFI23_stratu!M71</f>
        <v>55982.352888859903</v>
      </c>
      <c r="BR32" s="7">
        <f>jährl_Abgänge_LFI34a_stratu!D71</f>
        <v>84514.583934576032</v>
      </c>
      <c r="BS32" s="7">
        <f>jährl_Abgänge_LFI34a_stratu!E71</f>
        <v>89136.560213191493</v>
      </c>
      <c r="BT32" s="7">
        <f>jährl_Abgänge_LFI34a_stratu!F71</f>
        <v>93644.524743291942</v>
      </c>
      <c r="BU32" s="7">
        <f>jährl_Abgänge_LFI34a_stratu!G71</f>
        <v>95649.106308465562</v>
      </c>
      <c r="BV32" s="7">
        <f>jährl_Abgänge_LFI34a_stratu!H71</f>
        <v>102159.40217186103</v>
      </c>
      <c r="BW32" s="7">
        <f>jährl_Abgänge_LFI34a_stratu!I71</f>
        <v>109293.01226562477</v>
      </c>
      <c r="BX32" s="7">
        <f>jährl_Abgänge_LFI34a_stratu!J71</f>
        <v>110972.81036298916</v>
      </c>
      <c r="BY32" s="133"/>
      <c r="BZ32" s="133"/>
      <c r="CA32" s="133"/>
      <c r="CB32" s="133"/>
      <c r="CC32" s="133"/>
      <c r="CD32" s="133"/>
      <c r="CE32" s="133"/>
      <c r="CF32" s="133"/>
      <c r="CG32" s="133"/>
      <c r="CH32" s="133">
        <f t="shared" si="14"/>
        <v>3581524.8142111371</v>
      </c>
      <c r="CI32" s="133">
        <f t="shared" si="14"/>
        <v>3641555.6051656352</v>
      </c>
      <c r="CJ32" s="133">
        <f t="shared" si="14"/>
        <v>3699583.4708520938</v>
      </c>
      <c r="CK32" s="133">
        <f t="shared" si="14"/>
        <v>3759836.755548798</v>
      </c>
      <c r="CL32" s="133">
        <f t="shared" si="14"/>
        <v>3820431.7270638896</v>
      </c>
      <c r="CM32" s="133">
        <f t="shared" si="14"/>
        <v>3880361.1437051101</v>
      </c>
      <c r="CN32" s="133">
        <f t="shared" si="14"/>
        <v>3938474.7320887819</v>
      </c>
      <c r="CO32" s="133">
        <f t="shared" si="14"/>
        <v>3994581.0609107348</v>
      </c>
      <c r="CP32" s="133">
        <f t="shared" si="14"/>
        <v>4052162.0127600352</v>
      </c>
      <c r="CQ32" s="133">
        <f t="shared" si="14"/>
        <v>4111027.1195088853</v>
      </c>
      <c r="CR32" s="133">
        <f t="shared" si="14"/>
        <v>4173261.4172111391</v>
      </c>
      <c r="CS32" s="133">
        <f t="shared" si="14"/>
        <v>4229172.4025516761</v>
      </c>
      <c r="CT32" s="133">
        <f t="shared" si="14"/>
        <v>4284930.2430828335</v>
      </c>
      <c r="CU32" s="133">
        <f t="shared" si="14"/>
        <v>4325294.9436072726</v>
      </c>
      <c r="CV32" s="133">
        <f t="shared" si="14"/>
        <v>4363152.1172946198</v>
      </c>
      <c r="CW32" s="133">
        <f t="shared" si="14"/>
        <v>4402810.4063406987</v>
      </c>
      <c r="CX32" s="133">
        <f t="shared" si="14"/>
        <v>4455869.3238831591</v>
      </c>
      <c r="CY32" s="133">
        <f t="shared" si="16"/>
        <v>4510437.1055221707</v>
      </c>
      <c r="CZ32" s="133">
        <f t="shared" si="16"/>
        <v>4563454.4694482572</v>
      </c>
      <c r="DA32" s="136">
        <f t="shared" si="12"/>
        <v>4613737</v>
      </c>
      <c r="DB32" s="133">
        <f t="shared" si="17"/>
        <v>4657140.0827320907</v>
      </c>
      <c r="DC32" s="133">
        <f t="shared" si="17"/>
        <v>4719582.8558522323</v>
      </c>
      <c r="DD32" s="133">
        <f t="shared" si="17"/>
        <v>4801179.3311089408</v>
      </c>
      <c r="DE32" s="133">
        <f t="shared" si="17"/>
        <v>4880771.2248004749</v>
      </c>
      <c r="DF32" s="133">
        <f t="shared" si="17"/>
        <v>4953852.8226286136</v>
      </c>
      <c r="DG32" s="133">
        <f t="shared" si="17"/>
        <v>5019800.8103629891</v>
      </c>
      <c r="DH32" s="133">
        <f t="shared" si="17"/>
        <v>5084069</v>
      </c>
      <c r="DI32" s="133"/>
      <c r="DJ32" s="133"/>
      <c r="DK32" s="133"/>
      <c r="DL32" s="133"/>
      <c r="DM32" s="133"/>
      <c r="DN32" s="133"/>
      <c r="DO32" s="133"/>
      <c r="DP32" s="133"/>
    </row>
    <row r="33" spans="1:120">
      <c r="A33" s="48">
        <v>4</v>
      </c>
      <c r="B33" s="48">
        <v>1</v>
      </c>
      <c r="C33" s="48" t="s">
        <v>72</v>
      </c>
      <c r="D33" s="139">
        <v>4569552</v>
      </c>
      <c r="E33" s="110"/>
      <c r="F33" s="110">
        <v>103930.1087</v>
      </c>
      <c r="G33" s="110">
        <v>94714</v>
      </c>
      <c r="H33" s="110">
        <v>93223</v>
      </c>
      <c r="I33" s="110"/>
      <c r="J33" s="110">
        <v>43327</v>
      </c>
      <c r="K33" s="110">
        <v>43702</v>
      </c>
      <c r="L33" s="110">
        <v>42706</v>
      </c>
      <c r="M33" s="110"/>
      <c r="N33" s="7">
        <f t="shared" si="5"/>
        <v>103930.1087</v>
      </c>
      <c r="O33" s="7">
        <f t="shared" si="5"/>
        <v>103930.1087</v>
      </c>
      <c r="P33" s="7">
        <f t="shared" si="5"/>
        <v>103930.1087</v>
      </c>
      <c r="Q33" s="7">
        <f t="shared" si="5"/>
        <v>103930.1087</v>
      </c>
      <c r="R33" s="7">
        <f t="shared" si="5"/>
        <v>103930.1087</v>
      </c>
      <c r="S33" s="7">
        <f t="shared" si="5"/>
        <v>103930.1087</v>
      </c>
      <c r="T33" s="7">
        <f t="shared" si="5"/>
        <v>103930.1087</v>
      </c>
      <c r="U33" s="7">
        <f t="shared" si="5"/>
        <v>103930.1087</v>
      </c>
      <c r="V33" s="7">
        <f t="shared" si="5"/>
        <v>103930.1087</v>
      </c>
      <c r="W33" s="7">
        <f t="shared" si="5"/>
        <v>103930.1087</v>
      </c>
      <c r="X33" s="7">
        <f t="shared" si="6"/>
        <v>100858.07246666665</v>
      </c>
      <c r="Y33" s="7">
        <f t="shared" si="7"/>
        <v>97786.036233333332</v>
      </c>
      <c r="Z33" s="7">
        <f t="shared" si="8"/>
        <v>94714</v>
      </c>
      <c r="AA33" s="7">
        <f t="shared" si="8"/>
        <v>94714</v>
      </c>
      <c r="AB33" s="7">
        <f t="shared" si="8"/>
        <v>94714</v>
      </c>
      <c r="AC33" s="7">
        <f t="shared" si="8"/>
        <v>94714</v>
      </c>
      <c r="AD33" s="7">
        <f t="shared" si="8"/>
        <v>94714</v>
      </c>
      <c r="AE33" s="7">
        <f t="shared" si="8"/>
        <v>94714</v>
      </c>
      <c r="AF33" s="7">
        <f t="shared" si="8"/>
        <v>94714</v>
      </c>
      <c r="AG33" s="7">
        <f t="shared" si="8"/>
        <v>94714</v>
      </c>
      <c r="AH33" s="7">
        <f t="shared" si="9"/>
        <v>94217</v>
      </c>
      <c r="AI33" s="7">
        <f t="shared" si="10"/>
        <v>93720</v>
      </c>
      <c r="AJ33" s="7">
        <f t="shared" si="15"/>
        <v>93223</v>
      </c>
      <c r="AK33" s="7">
        <f t="shared" si="15"/>
        <v>93223</v>
      </c>
      <c r="AL33" s="7">
        <f t="shared" si="15"/>
        <v>93223</v>
      </c>
      <c r="AM33" s="7">
        <f t="shared" si="15"/>
        <v>93223</v>
      </c>
      <c r="AN33" s="7">
        <f t="shared" si="15"/>
        <v>93223</v>
      </c>
      <c r="AO33" s="7"/>
      <c r="AP33" s="7"/>
      <c r="AQ33" s="7"/>
      <c r="AR33" s="7"/>
      <c r="AS33" s="7"/>
      <c r="AT33" s="7"/>
      <c r="AU33" s="7"/>
      <c r="AV33" s="7"/>
      <c r="AW33" s="111"/>
      <c r="AX33" s="7">
        <f>jährl_Abgänge_LF12_Kalib_stratu!D115</f>
        <v>74405.741175380273</v>
      </c>
      <c r="AY33" s="7">
        <f>jährl_Abgänge_LF12_Kalib_stratu!E115</f>
        <v>72147.646737152842</v>
      </c>
      <c r="AZ33" s="7">
        <f>jährl_Abgänge_LF12_Kalib_stratu!F115</f>
        <v>70482.642070592789</v>
      </c>
      <c r="BA33" s="7">
        <f>jährl_Abgänge_LF12_Kalib_stratu!G115</f>
        <v>71362.125435152338</v>
      </c>
      <c r="BB33" s="7">
        <f>jährl_Abgänge_LF12_Kalib_stratu!H115</f>
        <v>98442.307768286526</v>
      </c>
      <c r="BC33" s="7">
        <f>jährl_Abgänge_LF12_Kalib_stratu!I115</f>
        <v>115875.87244468091</v>
      </c>
      <c r="BD33" s="7">
        <f>jährl_Abgänge_LF12_Kalib_stratu!J115</f>
        <v>119511.46073648016</v>
      </c>
      <c r="BE33" s="7">
        <f>jährl_Abgänge_LF12_Kalib_stratu!K115</f>
        <v>94417.349010605991</v>
      </c>
      <c r="BF33" s="7">
        <f>jährl_Abgänge_LF12_Kalib_stratu!L115</f>
        <v>81056.552407035982</v>
      </c>
      <c r="BG33" s="7">
        <f>jährl_Abgänge_LF12_Kalib_stratu!M115</f>
        <v>75456.159214632135</v>
      </c>
      <c r="BH33" s="105">
        <f>jährl_Abgänge_LFI23_stratu!D72</f>
        <v>83989.684274087485</v>
      </c>
      <c r="BI33" s="105">
        <f>jährl_Abgänge_LFI23_stratu!E72</f>
        <v>77339.767008013281</v>
      </c>
      <c r="BJ33" s="105">
        <f>jährl_Abgänge_LFI23_stratu!F72</f>
        <v>80419.717971609658</v>
      </c>
      <c r="BK33" s="105">
        <f>jährl_Abgänge_LFI23_stratu!G72</f>
        <v>84480.208695772817</v>
      </c>
      <c r="BL33" s="105">
        <f>jährl_Abgänge_LFI23_stratu!H72</f>
        <v>78120.885150215821</v>
      </c>
      <c r="BM33" s="105">
        <f>jährl_Abgänge_LFI23_stratu!I72</f>
        <v>71332.54364173564</v>
      </c>
      <c r="BN33" s="105">
        <f>jährl_Abgänge_LFI23_stratu!J72</f>
        <v>68291.93089480426</v>
      </c>
      <c r="BO33" s="105">
        <f>jährl_Abgänge_LFI23_stratu!K72</f>
        <v>75295.012786020539</v>
      </c>
      <c r="BP33" s="105">
        <f>jährl_Abgänge_LFI23_stratu!L72</f>
        <v>74276.476936180887</v>
      </c>
      <c r="BQ33" s="105">
        <f>jährl_Abgänge_LFI23_stratu!M72</f>
        <v>73663.772641559495</v>
      </c>
      <c r="BR33" s="7">
        <f>jährl_Abgänge_LFI34a_stratu!D72</f>
        <v>45296.079643979261</v>
      </c>
      <c r="BS33" s="7">
        <f>jährl_Abgänge_LFI34a_stratu!E72</f>
        <v>49111.165200314972</v>
      </c>
      <c r="BT33" s="7">
        <f>jährl_Abgänge_LFI34a_stratu!F72</f>
        <v>53406.159452757907</v>
      </c>
      <c r="BU33" s="7">
        <f>jährl_Abgänge_LFI34a_stratu!G72</f>
        <v>56531.050566008947</v>
      </c>
      <c r="BV33" s="7">
        <f>jährl_Abgänge_LFI34a_stratu!H72</f>
        <v>59393.545143395742</v>
      </c>
      <c r="BW33" s="7">
        <f>jährl_Abgänge_LFI34a_stratu!I72</f>
        <v>60047.405986715137</v>
      </c>
      <c r="BX33" s="7">
        <f>jährl_Abgänge_LFI34a_stratu!J72</f>
        <v>59681.594006828032</v>
      </c>
      <c r="BY33" s="7"/>
      <c r="BZ33" s="7"/>
      <c r="CA33" s="7"/>
      <c r="CB33" s="7"/>
      <c r="CC33" s="7"/>
      <c r="CD33" s="7"/>
      <c r="CE33" s="7"/>
      <c r="CF33" s="7"/>
      <c r="CG33" s="7"/>
      <c r="CH33" s="7">
        <f t="shared" si="14"/>
        <v>4235312.8886584425</v>
      </c>
      <c r="CI33" s="7">
        <f t="shared" si="14"/>
        <v>4264837.2561830627</v>
      </c>
      <c r="CJ33" s="7">
        <f t="shared" si="14"/>
        <v>4296619.7181459097</v>
      </c>
      <c r="CK33" s="7">
        <f t="shared" si="14"/>
        <v>4330067.1847753171</v>
      </c>
      <c r="CL33" s="7">
        <f t="shared" si="14"/>
        <v>4362635.1680401647</v>
      </c>
      <c r="CM33" s="7">
        <f t="shared" si="14"/>
        <v>4368122.9689718783</v>
      </c>
      <c r="CN33" s="7">
        <f t="shared" si="14"/>
        <v>4356177.2052271971</v>
      </c>
      <c r="CO33" s="7">
        <f t="shared" si="14"/>
        <v>4340595.8531907164</v>
      </c>
      <c r="CP33" s="7">
        <f t="shared" si="14"/>
        <v>4350108.6128801098</v>
      </c>
      <c r="CQ33" s="7">
        <f t="shared" si="14"/>
        <v>4372982.169173074</v>
      </c>
      <c r="CR33" s="7">
        <f t="shared" si="14"/>
        <v>4401456.1186584411</v>
      </c>
      <c r="CS33" s="7">
        <f t="shared" si="14"/>
        <v>4418324.5068510203</v>
      </c>
      <c r="CT33" s="7">
        <f t="shared" si="14"/>
        <v>4438770.7760763401</v>
      </c>
      <c r="CU33" s="7">
        <f t="shared" si="14"/>
        <v>4453065.0581047302</v>
      </c>
      <c r="CV33" s="7">
        <f t="shared" si="14"/>
        <v>4463298.8494089572</v>
      </c>
      <c r="CW33" s="7">
        <f t="shared" si="14"/>
        <v>4479891.9642587416</v>
      </c>
      <c r="CX33" s="7">
        <f t="shared" si="14"/>
        <v>4503273.4206170058</v>
      </c>
      <c r="CY33" s="7">
        <f t="shared" si="16"/>
        <v>4529695.4897222016</v>
      </c>
      <c r="CZ33" s="7">
        <f t="shared" si="16"/>
        <v>4549114.4769361811</v>
      </c>
      <c r="DA33" s="113">
        <f t="shared" si="12"/>
        <v>4569552</v>
      </c>
      <c r="DB33" s="7">
        <f t="shared" si="17"/>
        <v>4618472.9203560203</v>
      </c>
      <c r="DC33" s="7">
        <f t="shared" si="17"/>
        <v>4663081.7551557049</v>
      </c>
      <c r="DD33" s="7">
        <f t="shared" si="17"/>
        <v>4702898.5957029471</v>
      </c>
      <c r="DE33" s="7">
        <f t="shared" si="17"/>
        <v>4739590.5451369379</v>
      </c>
      <c r="DF33" s="7">
        <f t="shared" si="17"/>
        <v>4773419.9999935422</v>
      </c>
      <c r="DG33" s="7">
        <f t="shared" si="17"/>
        <v>4806595.5940068271</v>
      </c>
      <c r="DH33" s="7">
        <f t="shared" si="17"/>
        <v>4840136.9999999991</v>
      </c>
      <c r="DI33" s="7"/>
      <c r="DJ33" s="7"/>
      <c r="DK33" s="7"/>
      <c r="DL33" s="7"/>
      <c r="DM33" s="7"/>
      <c r="DN33" s="7"/>
      <c r="DO33" s="7"/>
      <c r="DP33" s="7"/>
    </row>
    <row r="34" spans="1:120">
      <c r="A34" s="49">
        <v>4</v>
      </c>
      <c r="B34" s="49">
        <v>2</v>
      </c>
      <c r="C34" s="48" t="s">
        <v>72</v>
      </c>
      <c r="D34" s="139">
        <v>4224697</v>
      </c>
      <c r="E34" s="110"/>
      <c r="F34" s="110">
        <v>83788.582399999999</v>
      </c>
      <c r="G34" s="110">
        <v>99375</v>
      </c>
      <c r="H34" s="110">
        <v>86311</v>
      </c>
      <c r="I34" s="110"/>
      <c r="J34" s="110">
        <v>43327</v>
      </c>
      <c r="K34" s="110">
        <v>43702</v>
      </c>
      <c r="L34" s="110">
        <v>42706</v>
      </c>
      <c r="M34" s="110"/>
      <c r="N34" s="7">
        <f t="shared" si="5"/>
        <v>83788.582399999999</v>
      </c>
      <c r="O34" s="7">
        <f t="shared" si="5"/>
        <v>83788.582399999999</v>
      </c>
      <c r="P34" s="7">
        <f t="shared" si="5"/>
        <v>83788.582399999999</v>
      </c>
      <c r="Q34" s="7">
        <f t="shared" si="5"/>
        <v>83788.582399999999</v>
      </c>
      <c r="R34" s="7">
        <f t="shared" si="5"/>
        <v>83788.582399999999</v>
      </c>
      <c r="S34" s="7">
        <f t="shared" si="5"/>
        <v>83788.582399999999</v>
      </c>
      <c r="T34" s="7">
        <f t="shared" si="5"/>
        <v>83788.582399999999</v>
      </c>
      <c r="U34" s="7">
        <f t="shared" si="5"/>
        <v>83788.582399999999</v>
      </c>
      <c r="V34" s="7">
        <f t="shared" si="5"/>
        <v>83788.582399999999</v>
      </c>
      <c r="W34" s="7">
        <f t="shared" si="5"/>
        <v>83788.582399999999</v>
      </c>
      <c r="X34" s="7">
        <f t="shared" si="6"/>
        <v>88984.054933333347</v>
      </c>
      <c r="Y34" s="7">
        <f t="shared" si="7"/>
        <v>94179.527466666666</v>
      </c>
      <c r="Z34" s="7">
        <f t="shared" si="8"/>
        <v>99375</v>
      </c>
      <c r="AA34" s="7">
        <f t="shared" si="8"/>
        <v>99375</v>
      </c>
      <c r="AB34" s="7">
        <f t="shared" si="8"/>
        <v>99375</v>
      </c>
      <c r="AC34" s="7">
        <f t="shared" si="8"/>
        <v>99375</v>
      </c>
      <c r="AD34" s="7">
        <f t="shared" si="8"/>
        <v>99375</v>
      </c>
      <c r="AE34" s="7">
        <f t="shared" si="8"/>
        <v>99375</v>
      </c>
      <c r="AF34" s="7">
        <f t="shared" si="8"/>
        <v>99375</v>
      </c>
      <c r="AG34" s="7">
        <f t="shared" si="8"/>
        <v>99375</v>
      </c>
      <c r="AH34" s="7">
        <f t="shared" si="9"/>
        <v>95020.333333333328</v>
      </c>
      <c r="AI34" s="7">
        <f t="shared" si="10"/>
        <v>90665.666666666672</v>
      </c>
      <c r="AJ34" s="7">
        <f t="shared" si="15"/>
        <v>86311</v>
      </c>
      <c r="AK34" s="7">
        <f t="shared" si="15"/>
        <v>86311</v>
      </c>
      <c r="AL34" s="7">
        <f t="shared" si="15"/>
        <v>86311</v>
      </c>
      <c r="AM34" s="7">
        <f t="shared" si="15"/>
        <v>86311</v>
      </c>
      <c r="AN34" s="7">
        <f t="shared" si="15"/>
        <v>86311</v>
      </c>
      <c r="AO34" s="7"/>
      <c r="AP34" s="7"/>
      <c r="AQ34" s="7"/>
      <c r="AR34" s="7"/>
      <c r="AS34" s="7"/>
      <c r="AT34" s="7"/>
      <c r="AU34" s="7"/>
      <c r="AV34" s="7"/>
      <c r="AW34" s="111"/>
      <c r="AX34" s="7">
        <f>jährl_Abgänge_LF12_Kalib_stratu!D116</f>
        <v>30988.560656390728</v>
      </c>
      <c r="AY34" s="7">
        <f>jährl_Abgänge_LF12_Kalib_stratu!E116</f>
        <v>32298.990433259467</v>
      </c>
      <c r="AZ34" s="7">
        <f>jährl_Abgänge_LF12_Kalib_stratu!F116</f>
        <v>30842.992357060753</v>
      </c>
      <c r="BA34" s="7">
        <f>jährl_Abgänge_LF12_Kalib_stratu!G116</f>
        <v>30619.441040232581</v>
      </c>
      <c r="BB34" s="7">
        <f>jährl_Abgänge_LF12_Kalib_stratu!H116</f>
        <v>31054.885606626565</v>
      </c>
      <c r="BC34" s="7">
        <f>jährl_Abgänge_LF12_Kalib_stratu!I116</f>
        <v>32242.90567724056</v>
      </c>
      <c r="BD34" s="7">
        <f>jährl_Abgänge_LF12_Kalib_stratu!J116</f>
        <v>33556.171200200144</v>
      </c>
      <c r="BE34" s="7">
        <f>jährl_Abgänge_LF12_Kalib_stratu!K116</f>
        <v>32591.38736351534</v>
      </c>
      <c r="BF34" s="7">
        <f>jährl_Abgänge_LF12_Kalib_stratu!L116</f>
        <v>31751.218813378175</v>
      </c>
      <c r="BG34" s="7">
        <f>jährl_Abgänge_LF12_Kalib_stratu!M116</f>
        <v>29546.898852095721</v>
      </c>
      <c r="BH34" s="105">
        <f>jährl_Abgänge_LFI23_stratu!D73</f>
        <v>40871.897851550333</v>
      </c>
      <c r="BI34" s="105">
        <f>jährl_Abgänge_LFI23_stratu!E73</f>
        <v>40148.047540414984</v>
      </c>
      <c r="BJ34" s="105">
        <f>jährl_Abgänge_LFI23_stratu!F73</f>
        <v>51773.80604957413</v>
      </c>
      <c r="BK34" s="105">
        <f>jährl_Abgänge_LFI23_stratu!G73</f>
        <v>53805.760465798827</v>
      </c>
      <c r="BL34" s="105">
        <f>jährl_Abgänge_LFI23_stratu!H73</f>
        <v>52346.240969070263</v>
      </c>
      <c r="BM34" s="105">
        <f>jährl_Abgänge_LFI23_stratu!I73</f>
        <v>41487.148316252264</v>
      </c>
      <c r="BN34" s="105">
        <f>jährl_Abgänge_LFI23_stratu!J73</f>
        <v>40264.452303943217</v>
      </c>
      <c r="BO34" s="105">
        <f>jährl_Abgänge_LFI23_stratu!K73</f>
        <v>41520.820958575561</v>
      </c>
      <c r="BP34" s="105">
        <f>jährl_Abgänge_LFI23_stratu!L73</f>
        <v>43736.971418237656</v>
      </c>
      <c r="BQ34" s="105">
        <f>jährl_Abgänge_LFI23_stratu!M73</f>
        <v>45364.85412658273</v>
      </c>
      <c r="BR34" s="7">
        <f>jährl_Abgänge_LFI34a_stratu!D73</f>
        <v>34057.020826664258</v>
      </c>
      <c r="BS34" s="7">
        <f>jährl_Abgänge_LFI34a_stratu!E73</f>
        <v>35919.548393539684</v>
      </c>
      <c r="BT34" s="7">
        <f>jährl_Abgänge_LFI34a_stratu!F73</f>
        <v>37736.13240472458</v>
      </c>
      <c r="BU34" s="7">
        <f>jährl_Abgänge_LFI34a_stratu!G73</f>
        <v>38543.922882243984</v>
      </c>
      <c r="BV34" s="7">
        <f>jährl_Abgänge_LFI34a_stratu!H73</f>
        <v>41167.390590243871</v>
      </c>
      <c r="BW34" s="7">
        <f>jährl_Abgänge_LFI34a_stratu!I73</f>
        <v>44042.036553367638</v>
      </c>
      <c r="BX34" s="7">
        <f>jährl_Abgänge_LFI34a_stratu!J73</f>
        <v>44718.948349215985</v>
      </c>
      <c r="BY34" s="7"/>
      <c r="BZ34" s="7"/>
      <c r="CA34" s="7"/>
      <c r="CB34" s="7"/>
      <c r="CC34" s="7"/>
      <c r="CD34" s="7"/>
      <c r="CE34" s="7"/>
      <c r="CF34" s="7"/>
      <c r="CG34" s="7"/>
      <c r="CH34" s="7">
        <f t="shared" si="14"/>
        <v>3229471.1914734156</v>
      </c>
      <c r="CI34" s="7">
        <f t="shared" si="14"/>
        <v>3282271.2132170252</v>
      </c>
      <c r="CJ34" s="7">
        <f t="shared" si="14"/>
        <v>3333760.8051837659</v>
      </c>
      <c r="CK34" s="7">
        <f t="shared" si="14"/>
        <v>3386706.3952267054</v>
      </c>
      <c r="CL34" s="7">
        <f t="shared" si="14"/>
        <v>3439875.5365864728</v>
      </c>
      <c r="CM34" s="7">
        <f t="shared" si="14"/>
        <v>3492609.2333798464</v>
      </c>
      <c r="CN34" s="7">
        <f t="shared" si="14"/>
        <v>3544154.9101026063</v>
      </c>
      <c r="CO34" s="7">
        <f t="shared" si="14"/>
        <v>3594387.3213024065</v>
      </c>
      <c r="CP34" s="7">
        <f t="shared" si="14"/>
        <v>3645584.5163388913</v>
      </c>
      <c r="CQ34" s="7">
        <f t="shared" si="14"/>
        <v>3697621.8799255132</v>
      </c>
      <c r="CR34" s="7">
        <f t="shared" si="14"/>
        <v>3751863.5634734174</v>
      </c>
      <c r="CS34" s="7">
        <f t="shared" si="14"/>
        <v>3799975.7205552002</v>
      </c>
      <c r="CT34" s="7">
        <f t="shared" si="14"/>
        <v>3854007.200481452</v>
      </c>
      <c r="CU34" s="7">
        <f t="shared" si="14"/>
        <v>3901608.3944318779</v>
      </c>
      <c r="CV34" s="7">
        <f t="shared" si="14"/>
        <v>3947177.633966079</v>
      </c>
      <c r="CW34" s="7">
        <f t="shared" si="14"/>
        <v>3994206.3929970087</v>
      </c>
      <c r="CX34" s="7">
        <f t="shared" si="14"/>
        <v>4052094.2446807567</v>
      </c>
      <c r="CY34" s="7">
        <f t="shared" si="16"/>
        <v>4111204.7923768135</v>
      </c>
      <c r="CZ34" s="7">
        <f t="shared" si="16"/>
        <v>4169058.9714182378</v>
      </c>
      <c r="DA34" s="113">
        <f t="shared" si="12"/>
        <v>4224697</v>
      </c>
      <c r="DB34" s="7">
        <f t="shared" si="17"/>
        <v>4285660.3125066692</v>
      </c>
      <c r="DC34" s="7">
        <f t="shared" si="17"/>
        <v>4340406.4307797961</v>
      </c>
      <c r="DD34" s="7">
        <f t="shared" si="17"/>
        <v>4388981.298375072</v>
      </c>
      <c r="DE34" s="7">
        <f t="shared" si="17"/>
        <v>4436748.375492828</v>
      </c>
      <c r="DF34" s="7">
        <f t="shared" si="17"/>
        <v>4481891.984902584</v>
      </c>
      <c r="DG34" s="7">
        <f t="shared" si="17"/>
        <v>4524160.948349216</v>
      </c>
      <c r="DH34" s="7">
        <f t="shared" si="17"/>
        <v>4565753</v>
      </c>
      <c r="DI34" s="7"/>
      <c r="DJ34" s="7"/>
      <c r="DK34" s="7"/>
      <c r="DL34" s="7"/>
      <c r="DM34" s="7"/>
      <c r="DN34" s="7"/>
      <c r="DO34" s="7"/>
      <c r="DP34" s="7"/>
    </row>
    <row r="35" spans="1:120" s="1" customFormat="1">
      <c r="A35" s="129">
        <v>4</v>
      </c>
      <c r="B35" s="129">
        <v>1</v>
      </c>
      <c r="C35" s="129">
        <v>1800</v>
      </c>
      <c r="D35" s="141">
        <v>46495007</v>
      </c>
      <c r="E35" s="131"/>
      <c r="F35" s="131">
        <v>757235.70739999996</v>
      </c>
      <c r="G35" s="131">
        <v>826622</v>
      </c>
      <c r="H35" s="131">
        <v>957254</v>
      </c>
      <c r="I35" s="131"/>
      <c r="J35" s="110">
        <v>225189</v>
      </c>
      <c r="K35" s="110">
        <v>235303</v>
      </c>
      <c r="L35" s="110">
        <v>260371</v>
      </c>
      <c r="M35" s="131"/>
      <c r="N35" s="133">
        <f t="shared" si="5"/>
        <v>757235.70739999996</v>
      </c>
      <c r="O35" s="133">
        <f t="shared" si="5"/>
        <v>757235.70739999996</v>
      </c>
      <c r="P35" s="133">
        <f t="shared" si="5"/>
        <v>757235.70739999996</v>
      </c>
      <c r="Q35" s="133">
        <f t="shared" si="5"/>
        <v>757235.70739999996</v>
      </c>
      <c r="R35" s="133">
        <f t="shared" si="5"/>
        <v>757235.70739999996</v>
      </c>
      <c r="S35" s="133">
        <f t="shared" si="5"/>
        <v>757235.70739999996</v>
      </c>
      <c r="T35" s="133">
        <f t="shared" si="5"/>
        <v>757235.70739999996</v>
      </c>
      <c r="U35" s="133">
        <f t="shared" si="5"/>
        <v>757235.70739999996</v>
      </c>
      <c r="V35" s="133">
        <f t="shared" si="5"/>
        <v>757235.70739999996</v>
      </c>
      <c r="W35" s="133">
        <f t="shared" si="5"/>
        <v>757235.70739999996</v>
      </c>
      <c r="X35" s="7">
        <f t="shared" si="6"/>
        <v>780364.47159999993</v>
      </c>
      <c r="Y35" s="133">
        <f t="shared" si="7"/>
        <v>803493.23579999991</v>
      </c>
      <c r="Z35" s="133">
        <f t="shared" si="8"/>
        <v>826622</v>
      </c>
      <c r="AA35" s="133">
        <f t="shared" si="8"/>
        <v>826622</v>
      </c>
      <c r="AB35" s="133">
        <f t="shared" si="8"/>
        <v>826622</v>
      </c>
      <c r="AC35" s="133">
        <f t="shared" si="8"/>
        <v>826622</v>
      </c>
      <c r="AD35" s="133">
        <f t="shared" si="8"/>
        <v>826622</v>
      </c>
      <c r="AE35" s="133">
        <f t="shared" si="8"/>
        <v>826622</v>
      </c>
      <c r="AF35" s="133">
        <f t="shared" si="8"/>
        <v>826622</v>
      </c>
      <c r="AG35" s="133">
        <f t="shared" si="8"/>
        <v>826622</v>
      </c>
      <c r="AH35" s="133">
        <f t="shared" si="9"/>
        <v>870166</v>
      </c>
      <c r="AI35" s="133">
        <f t="shared" si="10"/>
        <v>913710</v>
      </c>
      <c r="AJ35" s="133">
        <f t="shared" si="15"/>
        <v>957254</v>
      </c>
      <c r="AK35" s="133">
        <f t="shared" si="15"/>
        <v>957254</v>
      </c>
      <c r="AL35" s="133">
        <f t="shared" si="15"/>
        <v>957254</v>
      </c>
      <c r="AM35" s="133">
        <f t="shared" si="15"/>
        <v>957254</v>
      </c>
      <c r="AN35" s="133">
        <f t="shared" si="15"/>
        <v>957254</v>
      </c>
      <c r="AO35" s="133"/>
      <c r="AP35" s="133"/>
      <c r="AQ35" s="133"/>
      <c r="AR35" s="133"/>
      <c r="AS35" s="133"/>
      <c r="AT35" s="133"/>
      <c r="AU35" s="133"/>
      <c r="AV35" s="133"/>
      <c r="AW35" s="134"/>
      <c r="AX35" s="7">
        <f>jährl_Abgänge_LF12_Kalib_stratu!D117</f>
        <v>540766.7782096623</v>
      </c>
      <c r="AY35" s="7">
        <f>jährl_Abgänge_LF12_Kalib_stratu!E117</f>
        <v>524355.37722146208</v>
      </c>
      <c r="AZ35" s="7">
        <f>jährl_Abgänge_LF12_Kalib_stratu!F117</f>
        <v>512254.43991452135</v>
      </c>
      <c r="BA35" s="7">
        <f>jährl_Abgänge_LF12_Kalib_stratu!G117</f>
        <v>518646.35776963481</v>
      </c>
      <c r="BB35" s="7">
        <f>jährl_Abgänge_LF12_Kalib_stratu!H117</f>
        <v>715459.97352412296</v>
      </c>
      <c r="BC35" s="7">
        <f>jährl_Abgänge_LF12_Kalib_stratu!I117</f>
        <v>842163.80650580395</v>
      </c>
      <c r="BD35" s="7">
        <f>jährl_Abgänge_LF12_Kalib_stratu!J117</f>
        <v>868586.57088387816</v>
      </c>
      <c r="BE35" s="7">
        <f>jährl_Abgänge_LF12_Kalib_stratu!K117</f>
        <v>686207.33864091779</v>
      </c>
      <c r="BF35" s="7">
        <f>jährl_Abgänge_LF12_Kalib_stratu!L117</f>
        <v>589103.60955370823</v>
      </c>
      <c r="BG35" s="7">
        <f>jährl_Abgänge_LF12_Kalib_stratu!M117</f>
        <v>548401.01677628909</v>
      </c>
      <c r="BH35" s="105">
        <f>jährl_Abgänge_LFI23_stratu!D74</f>
        <v>607646.27890004986</v>
      </c>
      <c r="BI35" s="105">
        <f>jährl_Abgänge_LFI23_stratu!E74</f>
        <v>559535.63868694147</v>
      </c>
      <c r="BJ35" s="105">
        <f>jährl_Abgänge_LFI23_stratu!F74</f>
        <v>581818.38398357271</v>
      </c>
      <c r="BK35" s="105">
        <f>jährl_Abgänge_LFI23_stratu!G74</f>
        <v>611195.11161829182</v>
      </c>
      <c r="BL35" s="105">
        <f>jährl_Abgänge_LFI23_stratu!H74</f>
        <v>565186.85093512398</v>
      </c>
      <c r="BM35" s="105">
        <f>jährl_Abgänge_LFI23_stratu!I74</f>
        <v>516074.74278539309</v>
      </c>
      <c r="BN35" s="105">
        <f>jährl_Abgänge_LFI23_stratu!J74</f>
        <v>494076.60054664512</v>
      </c>
      <c r="BO35" s="105">
        <f>jährl_Abgänge_LFI23_stratu!K74</f>
        <v>544742.30656529218</v>
      </c>
      <c r="BP35" s="105">
        <f>jährl_Abgänge_LFI23_stratu!L74</f>
        <v>537373.43115600199</v>
      </c>
      <c r="BQ35" s="105">
        <f>jährl_Abgänge_LFI23_stratu!M74</f>
        <v>532940.65482268704</v>
      </c>
      <c r="BR35" s="7">
        <f>jährl_Abgänge_LFI34a_stratu!D74</f>
        <v>363307.94724977971</v>
      </c>
      <c r="BS35" s="7">
        <f>jährl_Abgänge_LFI34a_stratu!E74</f>
        <v>393907.74557556806</v>
      </c>
      <c r="BT35" s="7">
        <f>jährl_Abgänge_LFI34a_stratu!F74</f>
        <v>428356.7653929388</v>
      </c>
      <c r="BU35" s="7">
        <f>jährl_Abgänge_LFI34a_stratu!G74</f>
        <v>453420.69553121109</v>
      </c>
      <c r="BV35" s="7">
        <f>jährl_Abgänge_LFI34a_stratu!H74</f>
        <v>476380.01203493535</v>
      </c>
      <c r="BW35" s="7">
        <f>jährl_Abgänge_LFI34a_stratu!I74</f>
        <v>481624.45797022409</v>
      </c>
      <c r="BX35" s="7">
        <f>jährl_Abgänge_LFI34a_stratu!J74</f>
        <v>478690.37624534289</v>
      </c>
      <c r="BY35" s="133"/>
      <c r="BZ35" s="133"/>
      <c r="CA35" s="133"/>
      <c r="CB35" s="133"/>
      <c r="CC35" s="133"/>
      <c r="CD35" s="133"/>
      <c r="CE35" s="133"/>
      <c r="CF35" s="133"/>
      <c r="CG35" s="133"/>
      <c r="CH35" s="133">
        <f t="shared" si="14"/>
        <v>42916032.832777314</v>
      </c>
      <c r="CI35" s="133">
        <f t="shared" si="14"/>
        <v>43132501.761967652</v>
      </c>
      <c r="CJ35" s="133">
        <f t="shared" si="14"/>
        <v>43365382.092146188</v>
      </c>
      <c r="CK35" s="133">
        <f t="shared" si="14"/>
        <v>43610363.359631665</v>
      </c>
      <c r="CL35" s="133">
        <f t="shared" si="14"/>
        <v>43848952.709262028</v>
      </c>
      <c r="CM35" s="133">
        <f t="shared" si="14"/>
        <v>43890728.443137906</v>
      </c>
      <c r="CN35" s="133">
        <f t="shared" si="14"/>
        <v>43805800.344032101</v>
      </c>
      <c r="CO35" s="133">
        <f t="shared" si="14"/>
        <v>43694449.480548225</v>
      </c>
      <c r="CP35" s="133">
        <f t="shared" si="14"/>
        <v>43765477.849307306</v>
      </c>
      <c r="CQ35" s="133">
        <f t="shared" si="14"/>
        <v>43933609.947153598</v>
      </c>
      <c r="CR35" s="133">
        <f t="shared" si="14"/>
        <v>44142444.637777314</v>
      </c>
      <c r="CS35" s="133">
        <f t="shared" si="14"/>
        <v>44315162.830477268</v>
      </c>
      <c r="CT35" s="133">
        <f t="shared" si="14"/>
        <v>44559120.427590325</v>
      </c>
      <c r="CU35" s="133">
        <f t="shared" si="14"/>
        <v>44803924.043606751</v>
      </c>
      <c r="CV35" s="133">
        <f t="shared" si="14"/>
        <v>45019350.931988455</v>
      </c>
      <c r="CW35" s="133">
        <f t="shared" si="14"/>
        <v>45280786.081053331</v>
      </c>
      <c r="CX35" s="133">
        <f t="shared" si="14"/>
        <v>45591333.338267937</v>
      </c>
      <c r="CY35" s="133">
        <f t="shared" si="16"/>
        <v>45923878.737721294</v>
      </c>
      <c r="CZ35" s="133">
        <f t="shared" si="16"/>
        <v>46205758.431156002</v>
      </c>
      <c r="DA35" s="136">
        <f t="shared" si="12"/>
        <v>46495007</v>
      </c>
      <c r="DB35" s="133">
        <f t="shared" si="17"/>
        <v>47001865.052750222</v>
      </c>
      <c r="DC35" s="133">
        <f t="shared" si="17"/>
        <v>47521667.307174653</v>
      </c>
      <c r="DD35" s="133">
        <f t="shared" si="17"/>
        <v>48050564.541781716</v>
      </c>
      <c r="DE35" s="133">
        <f t="shared" si="17"/>
        <v>48554397.846250504</v>
      </c>
      <c r="DF35" s="133">
        <f t="shared" si="17"/>
        <v>49035271.834215567</v>
      </c>
      <c r="DG35" s="133">
        <f t="shared" si="17"/>
        <v>49510901.376245342</v>
      </c>
      <c r="DH35" s="133">
        <f t="shared" si="17"/>
        <v>49989465</v>
      </c>
      <c r="DI35" s="133"/>
      <c r="DJ35" s="133"/>
      <c r="DK35" s="133"/>
      <c r="DL35" s="133"/>
      <c r="DM35" s="133"/>
      <c r="DN35" s="133"/>
      <c r="DO35" s="133"/>
      <c r="DP35" s="133"/>
    </row>
    <row r="36" spans="1:120" s="1" customFormat="1">
      <c r="A36" s="137">
        <v>4</v>
      </c>
      <c r="B36" s="137">
        <v>2</v>
      </c>
      <c r="C36" s="137">
        <v>1800</v>
      </c>
      <c r="D36" s="142">
        <v>2208317</v>
      </c>
      <c r="E36" s="132"/>
      <c r="F36" s="131">
        <v>56847.377500000002</v>
      </c>
      <c r="G36" s="131">
        <v>66149</v>
      </c>
      <c r="H36" s="131">
        <v>97772</v>
      </c>
      <c r="I36" s="132"/>
      <c r="J36" s="110">
        <v>225189</v>
      </c>
      <c r="K36" s="110">
        <v>235303</v>
      </c>
      <c r="L36" s="110">
        <v>260371</v>
      </c>
      <c r="M36" s="132"/>
      <c r="N36" s="133">
        <f t="shared" si="5"/>
        <v>56847.377500000002</v>
      </c>
      <c r="O36" s="133">
        <f t="shared" si="5"/>
        <v>56847.377500000002</v>
      </c>
      <c r="P36" s="133">
        <f t="shared" si="5"/>
        <v>56847.377500000002</v>
      </c>
      <c r="Q36" s="133">
        <f t="shared" si="5"/>
        <v>56847.377500000002</v>
      </c>
      <c r="R36" s="133">
        <f t="shared" si="5"/>
        <v>56847.377500000002</v>
      </c>
      <c r="S36" s="133">
        <f t="shared" si="5"/>
        <v>56847.377500000002</v>
      </c>
      <c r="T36" s="133">
        <f t="shared" si="5"/>
        <v>56847.377500000002</v>
      </c>
      <c r="U36" s="133">
        <f t="shared" si="5"/>
        <v>56847.377500000002</v>
      </c>
      <c r="V36" s="133">
        <f t="shared" si="5"/>
        <v>56847.377500000002</v>
      </c>
      <c r="W36" s="133">
        <f t="shared" si="5"/>
        <v>56847.377500000002</v>
      </c>
      <c r="X36" s="7">
        <f t="shared" si="6"/>
        <v>59947.918333333335</v>
      </c>
      <c r="Y36" s="133">
        <f t="shared" si="7"/>
        <v>63048.459166666667</v>
      </c>
      <c r="Z36" s="133">
        <f t="shared" si="8"/>
        <v>66149</v>
      </c>
      <c r="AA36" s="133">
        <f t="shared" si="8"/>
        <v>66149</v>
      </c>
      <c r="AB36" s="133">
        <f t="shared" si="8"/>
        <v>66149</v>
      </c>
      <c r="AC36" s="133">
        <f t="shared" si="8"/>
        <v>66149</v>
      </c>
      <c r="AD36" s="133">
        <f t="shared" si="8"/>
        <v>66149</v>
      </c>
      <c r="AE36" s="133">
        <f t="shared" si="8"/>
        <v>66149</v>
      </c>
      <c r="AF36" s="133">
        <f t="shared" si="8"/>
        <v>66149</v>
      </c>
      <c r="AG36" s="133">
        <f t="shared" si="8"/>
        <v>66149</v>
      </c>
      <c r="AH36" s="133">
        <f t="shared" si="9"/>
        <v>76690</v>
      </c>
      <c r="AI36" s="133">
        <f t="shared" si="10"/>
        <v>87231</v>
      </c>
      <c r="AJ36" s="133">
        <f t="shared" si="15"/>
        <v>97772</v>
      </c>
      <c r="AK36" s="133">
        <f t="shared" si="15"/>
        <v>97772</v>
      </c>
      <c r="AL36" s="133">
        <f t="shared" si="15"/>
        <v>97772</v>
      </c>
      <c r="AM36" s="133">
        <f t="shared" si="15"/>
        <v>97772</v>
      </c>
      <c r="AN36" s="133">
        <f t="shared" si="15"/>
        <v>97772</v>
      </c>
      <c r="AO36" s="133"/>
      <c r="AP36" s="133"/>
      <c r="AQ36" s="133"/>
      <c r="AR36" s="133"/>
      <c r="AS36" s="133"/>
      <c r="AT36" s="133"/>
      <c r="AU36" s="133"/>
      <c r="AV36" s="133"/>
      <c r="AW36" s="134"/>
      <c r="AX36" s="7">
        <f>jährl_Abgänge_LF12_Kalib_stratu!D118</f>
        <v>15408.852866411067</v>
      </c>
      <c r="AY36" s="7">
        <f>jährl_Abgänge_LF12_Kalib_stratu!E118</f>
        <v>16060.455238248564</v>
      </c>
      <c r="AZ36" s="7">
        <f>jährl_Abgänge_LF12_Kalib_stratu!F118</f>
        <v>15336.470010967711</v>
      </c>
      <c r="BA36" s="7">
        <f>jährl_Abgänge_LF12_Kalib_stratu!G118</f>
        <v>15225.310625822554</v>
      </c>
      <c r="BB36" s="7">
        <f>jährl_Abgänge_LF12_Kalib_stratu!H118</f>
        <v>15441.832500763505</v>
      </c>
      <c r="BC36" s="7">
        <f>jährl_Abgänge_LF12_Kalib_stratu!I118</f>
        <v>16032.567471432725</v>
      </c>
      <c r="BD36" s="7">
        <f>jährl_Abgänge_LF12_Kalib_stratu!J118</f>
        <v>16685.579898895739</v>
      </c>
      <c r="BE36" s="7">
        <f>jährl_Abgänge_LF12_Kalib_stratu!K118</f>
        <v>16205.847640524396</v>
      </c>
      <c r="BF36" s="7">
        <f>jährl_Abgänge_LF12_Kalib_stratu!L118</f>
        <v>15788.079493252295</v>
      </c>
      <c r="BG36" s="7">
        <f>jährl_Abgänge_LF12_Kalib_stratu!M118</f>
        <v>14691.996253681453</v>
      </c>
      <c r="BH36" s="105">
        <f>jährl_Abgänge_LFI23_stratu!D75</f>
        <v>21053.573545440977</v>
      </c>
      <c r="BI36" s="105">
        <f>jährl_Abgänge_LFI23_stratu!E75</f>
        <v>20680.710121855169</v>
      </c>
      <c r="BJ36" s="105">
        <f>jährl_Abgänge_LFI23_stratu!F75</f>
        <v>26669.268878855346</v>
      </c>
      <c r="BK36" s="105">
        <f>jährl_Abgänge_LFI23_stratu!G75</f>
        <v>27715.951416043852</v>
      </c>
      <c r="BL36" s="105">
        <f>jährl_Abgänge_LFI23_stratu!H75</f>
        <v>26964.136533921508</v>
      </c>
      <c r="BM36" s="105">
        <f>jährl_Abgänge_LFI23_stratu!I75</f>
        <v>21370.495968630519</v>
      </c>
      <c r="BN36" s="105">
        <f>jährl_Abgänge_LFI23_stratu!J75</f>
        <v>20740.671522690594</v>
      </c>
      <c r="BO36" s="105">
        <f>jährl_Abgänge_LFI23_stratu!K75</f>
        <v>21387.841124810879</v>
      </c>
      <c r="BP36" s="105">
        <f>jährl_Abgänge_LFI23_stratu!L75</f>
        <v>22529.405112363493</v>
      </c>
      <c r="BQ36" s="105">
        <f>jährl_Abgänge_LFI23_stratu!M75</f>
        <v>23367.945775387649</v>
      </c>
      <c r="BR36" s="7">
        <f>jährl_Abgänge_LFI34a_stratu!D75</f>
        <v>19194.676774110583</v>
      </c>
      <c r="BS36" s="7">
        <f>jährl_Abgänge_LFI34a_stratu!E75</f>
        <v>20244.404958234492</v>
      </c>
      <c r="BT36" s="7">
        <f>jährl_Abgänge_LFI34a_stratu!F75</f>
        <v>21268.239165729578</v>
      </c>
      <c r="BU36" s="7">
        <f>jährl_Abgänge_LFI34a_stratu!G75</f>
        <v>21723.513195601558</v>
      </c>
      <c r="BV36" s="7">
        <f>jährl_Abgänge_LFI34a_stratu!H75</f>
        <v>23202.110367640424</v>
      </c>
      <c r="BW36" s="7">
        <f>jährl_Abgänge_LFI34a_stratu!I75</f>
        <v>24822.272635590831</v>
      </c>
      <c r="BX36" s="7">
        <f>jährl_Abgänge_LFI34a_stratu!J75</f>
        <v>25203.782903092531</v>
      </c>
      <c r="BY36" s="133"/>
      <c r="BZ36" s="133"/>
      <c r="CA36" s="133"/>
      <c r="CB36" s="133"/>
      <c r="CC36" s="133"/>
      <c r="CD36" s="133"/>
      <c r="CE36" s="133"/>
      <c r="CF36" s="133"/>
      <c r="CG36" s="133"/>
      <c r="CH36" s="133">
        <f t="shared" si="14"/>
        <v>1419792.8937246124</v>
      </c>
      <c r="CI36" s="133">
        <f t="shared" si="14"/>
        <v>1461231.4183582014</v>
      </c>
      <c r="CJ36" s="133">
        <f t="shared" si="14"/>
        <v>1502018.3406199529</v>
      </c>
      <c r="CK36" s="133">
        <f t="shared" si="14"/>
        <v>1543529.2481089851</v>
      </c>
      <c r="CL36" s="133">
        <f t="shared" si="14"/>
        <v>1585151.3149831626</v>
      </c>
      <c r="CM36" s="133">
        <f t="shared" si="14"/>
        <v>1626556.859982399</v>
      </c>
      <c r="CN36" s="133">
        <f t="shared" si="14"/>
        <v>1667371.6700109662</v>
      </c>
      <c r="CO36" s="133">
        <f t="shared" si="14"/>
        <v>1707533.4676120705</v>
      </c>
      <c r="CP36" s="133">
        <f t="shared" si="14"/>
        <v>1748174.9974715461</v>
      </c>
      <c r="CQ36" s="133">
        <f t="shared" si="14"/>
        <v>1789234.2954782937</v>
      </c>
      <c r="CR36" s="133">
        <f t="shared" si="14"/>
        <v>1831389.6767246122</v>
      </c>
      <c r="CS36" s="133">
        <f t="shared" si="14"/>
        <v>1870284.0215125044</v>
      </c>
      <c r="CT36" s="133">
        <f t="shared" si="14"/>
        <v>1912651.770557316</v>
      </c>
      <c r="CU36" s="133">
        <f t="shared" si="14"/>
        <v>1952131.5016784607</v>
      </c>
      <c r="CV36" s="133">
        <f t="shared" si="14"/>
        <v>1990564.5502624169</v>
      </c>
      <c r="CW36" s="133">
        <f t="shared" si="14"/>
        <v>2029749.4137284954</v>
      </c>
      <c r="CX36" s="133">
        <f t="shared" si="14"/>
        <v>2074527.9177598648</v>
      </c>
      <c r="CY36" s="133">
        <f t="shared" si="16"/>
        <v>2119936.2462371741</v>
      </c>
      <c r="CZ36" s="133">
        <f t="shared" si="16"/>
        <v>2164697.4051123634</v>
      </c>
      <c r="DA36" s="136">
        <f t="shared" si="12"/>
        <v>2208317</v>
      </c>
      <c r="DB36" s="133">
        <f t="shared" si="17"/>
        <v>2265812.3232258894</v>
      </c>
      <c r="DC36" s="133">
        <f t="shared" si="17"/>
        <v>2332798.9182676547</v>
      </c>
      <c r="DD36" s="133">
        <f t="shared" si="17"/>
        <v>2409302.6791019253</v>
      </c>
      <c r="DE36" s="133">
        <f t="shared" si="17"/>
        <v>2485351.1659063236</v>
      </c>
      <c r="DF36" s="133">
        <f t="shared" si="17"/>
        <v>2559921.0555386832</v>
      </c>
      <c r="DG36" s="133">
        <f t="shared" si="17"/>
        <v>2632870.7829030924</v>
      </c>
      <c r="DH36" s="133">
        <f t="shared" si="17"/>
        <v>2705439</v>
      </c>
      <c r="DI36" s="133"/>
      <c r="DJ36" s="133"/>
      <c r="DK36" s="133"/>
      <c r="DL36" s="133"/>
      <c r="DM36" s="133"/>
      <c r="DN36" s="133"/>
      <c r="DO36" s="133"/>
      <c r="DP36" s="133"/>
    </row>
    <row r="37" spans="1:120">
      <c r="A37" s="48">
        <v>5</v>
      </c>
      <c r="B37" s="48">
        <v>1</v>
      </c>
      <c r="C37" s="48">
        <v>600</v>
      </c>
      <c r="D37" s="139">
        <v>198058</v>
      </c>
      <c r="E37" s="110"/>
      <c r="F37" s="110">
        <v>1592.7842000000001</v>
      </c>
      <c r="G37" s="110">
        <v>2356</v>
      </c>
      <c r="H37" s="110">
        <v>5782</v>
      </c>
      <c r="I37" s="110"/>
      <c r="J37" s="110">
        <v>18764</v>
      </c>
      <c r="K37" s="110">
        <v>18962</v>
      </c>
      <c r="L37" s="110">
        <v>20065</v>
      </c>
      <c r="M37" s="110"/>
      <c r="N37" s="7">
        <f t="shared" si="5"/>
        <v>1592.7842000000001</v>
      </c>
      <c r="O37" s="7">
        <f t="shared" si="5"/>
        <v>1592.7842000000001</v>
      </c>
      <c r="P37" s="7">
        <f t="shared" si="5"/>
        <v>1592.7842000000001</v>
      </c>
      <c r="Q37" s="7">
        <f t="shared" si="5"/>
        <v>1592.7842000000001</v>
      </c>
      <c r="R37" s="7">
        <f t="shared" si="5"/>
        <v>1592.7842000000001</v>
      </c>
      <c r="S37" s="7">
        <f t="shared" si="5"/>
        <v>1592.7842000000001</v>
      </c>
      <c r="T37" s="7">
        <f t="shared" si="5"/>
        <v>1592.7842000000001</v>
      </c>
      <c r="U37" s="7">
        <f t="shared" si="5"/>
        <v>1592.7842000000001</v>
      </c>
      <c r="V37" s="7">
        <f t="shared" si="5"/>
        <v>1592.7842000000001</v>
      </c>
      <c r="W37" s="7">
        <f t="shared" si="5"/>
        <v>1592.7842000000001</v>
      </c>
      <c r="X37" s="7">
        <f t="shared" si="6"/>
        <v>1847.1894666666667</v>
      </c>
      <c r="Y37" s="7">
        <f t="shared" si="7"/>
        <v>2101.5947333333334</v>
      </c>
      <c r="Z37" s="7">
        <f t="shared" si="8"/>
        <v>2356</v>
      </c>
      <c r="AA37" s="7">
        <f t="shared" si="8"/>
        <v>2356</v>
      </c>
      <c r="AB37" s="7">
        <f t="shared" si="8"/>
        <v>2356</v>
      </c>
      <c r="AC37" s="7">
        <f t="shared" si="8"/>
        <v>2356</v>
      </c>
      <c r="AD37" s="7">
        <f t="shared" si="8"/>
        <v>2356</v>
      </c>
      <c r="AE37" s="7">
        <f t="shared" si="8"/>
        <v>2356</v>
      </c>
      <c r="AF37" s="7">
        <f t="shared" si="8"/>
        <v>2356</v>
      </c>
      <c r="AG37" s="7">
        <f t="shared" si="8"/>
        <v>2356</v>
      </c>
      <c r="AH37" s="7">
        <f t="shared" si="9"/>
        <v>3498</v>
      </c>
      <c r="AI37" s="7">
        <f t="shared" si="10"/>
        <v>4640</v>
      </c>
      <c r="AJ37" s="7">
        <f t="shared" si="15"/>
        <v>5782</v>
      </c>
      <c r="AK37" s="7">
        <f t="shared" si="15"/>
        <v>5782</v>
      </c>
      <c r="AL37" s="7">
        <f t="shared" si="15"/>
        <v>5782</v>
      </c>
      <c r="AM37" s="7">
        <f t="shared" si="15"/>
        <v>5782</v>
      </c>
      <c r="AN37" s="7">
        <f t="shared" si="15"/>
        <v>5782</v>
      </c>
      <c r="AO37" s="7"/>
      <c r="AP37" s="7"/>
      <c r="AQ37" s="7"/>
      <c r="AR37" s="7"/>
      <c r="AS37" s="7"/>
      <c r="AT37" s="7"/>
      <c r="AU37" s="7"/>
      <c r="AV37" s="7"/>
      <c r="AW37" s="111"/>
      <c r="AX37" s="7">
        <f>jährl_Abgänge_LF12_Kalib_stratu!D119</f>
        <v>1221.7632253151669</v>
      </c>
      <c r="AY37" s="7">
        <f>jährl_Abgänge_LF12_Kalib_stratu!E119</f>
        <v>1236.28950578747</v>
      </c>
      <c r="AZ37" s="7">
        <f>jährl_Abgänge_LF12_Kalib_stratu!F119</f>
        <v>1313.0222084770508</v>
      </c>
      <c r="BA37" s="7">
        <f>jährl_Abgänge_LF12_Kalib_stratu!G119</f>
        <v>1307.6581925307412</v>
      </c>
      <c r="BB37" s="7">
        <f>jährl_Abgänge_LF12_Kalib_stratu!H119</f>
        <v>1175.5276302374666</v>
      </c>
      <c r="BC37" s="7">
        <f>jährl_Abgänge_LF12_Kalib_stratu!I119</f>
        <v>945.81440496613163</v>
      </c>
      <c r="BD37" s="7">
        <f>jährl_Abgänge_LF12_Kalib_stratu!J119</f>
        <v>942.68287023288121</v>
      </c>
      <c r="BE37" s="7">
        <f>jährl_Abgänge_LF12_Kalib_stratu!K119</f>
        <v>1154.1725837016882</v>
      </c>
      <c r="BF37" s="7">
        <f>jährl_Abgänge_LF12_Kalib_stratu!L119</f>
        <v>1322.1642695531527</v>
      </c>
      <c r="BG37" s="7">
        <f>jährl_Abgänge_LF12_Kalib_stratu!M119</f>
        <v>1365.1471091982507</v>
      </c>
      <c r="BH37" s="105">
        <f>jährl_Abgänge_LFI23_stratu!D76</f>
        <v>495.51750912533868</v>
      </c>
      <c r="BI37" s="105">
        <f>jährl_Abgänge_LFI23_stratu!E76</f>
        <v>566.04551270565128</v>
      </c>
      <c r="BJ37" s="105">
        <f>jährl_Abgänge_LFI23_stratu!F76</f>
        <v>562.46935577085662</v>
      </c>
      <c r="BK37" s="105">
        <f>jährl_Abgänge_LFI23_stratu!G76</f>
        <v>549.34623120777496</v>
      </c>
      <c r="BL37" s="105">
        <f>jährl_Abgänge_LFI23_stratu!H76</f>
        <v>409.36975224673864</v>
      </c>
      <c r="BM37" s="105">
        <f>jährl_Abgänge_LFI23_stratu!I76</f>
        <v>309.54328300201138</v>
      </c>
      <c r="BN37" s="105">
        <f>jährl_Abgänge_LFI23_stratu!J76</f>
        <v>262.70512137815115</v>
      </c>
      <c r="BO37" s="105">
        <f>jährl_Abgänge_LFI23_stratu!K76</f>
        <v>318.5276300702518</v>
      </c>
      <c r="BP37" s="105">
        <f>jährl_Abgänge_LFI23_stratu!L76</f>
        <v>345.80769447550011</v>
      </c>
      <c r="BQ37" s="105">
        <f>jährl_Abgänge_LFI23_stratu!M76</f>
        <v>360.66791001772486</v>
      </c>
      <c r="BR37" s="7">
        <f>jährl_Abgänge_LFI34a_stratu!D76</f>
        <v>0</v>
      </c>
      <c r="BS37" s="7">
        <f>jährl_Abgänge_LFI34a_stratu!E76</f>
        <v>0</v>
      </c>
      <c r="BT37" s="7">
        <f>jährl_Abgänge_LFI34a_stratu!F76</f>
        <v>0</v>
      </c>
      <c r="BU37" s="7">
        <f>jährl_Abgänge_LFI34a_stratu!G76</f>
        <v>0</v>
      </c>
      <c r="BV37" s="7">
        <f>jährl_Abgänge_LFI34a_stratu!H76</f>
        <v>0</v>
      </c>
      <c r="BW37" s="7">
        <f>jährl_Abgänge_LFI34a_stratu!I76</f>
        <v>0</v>
      </c>
      <c r="BX37" s="7">
        <f>jährl_Abgänge_LFI34a_stratu!J76</f>
        <v>0</v>
      </c>
      <c r="BY37" s="7"/>
      <c r="BZ37" s="7"/>
      <c r="CA37" s="7"/>
      <c r="CB37" s="7"/>
      <c r="CC37" s="7"/>
      <c r="CD37" s="7"/>
      <c r="CE37" s="7"/>
      <c r="CF37" s="7"/>
      <c r="CG37" s="7"/>
      <c r="CH37" s="7">
        <f t="shared" si="14"/>
        <v>177492.94788998232</v>
      </c>
      <c r="CI37" s="7">
        <f t="shared" si="14"/>
        <v>177863.96886466714</v>
      </c>
      <c r="CJ37" s="7">
        <f t="shared" si="14"/>
        <v>178220.46355887968</v>
      </c>
      <c r="CK37" s="7">
        <f t="shared" si="14"/>
        <v>178500.22555040263</v>
      </c>
      <c r="CL37" s="7">
        <f t="shared" si="14"/>
        <v>178785.35155787188</v>
      </c>
      <c r="CM37" s="7">
        <f t="shared" si="14"/>
        <v>179202.60812763442</v>
      </c>
      <c r="CN37" s="7">
        <f t="shared" si="14"/>
        <v>179849.57792266828</v>
      </c>
      <c r="CO37" s="7">
        <f t="shared" si="14"/>
        <v>180499.6792524354</v>
      </c>
      <c r="CP37" s="7">
        <f t="shared" si="14"/>
        <v>180938.29086873369</v>
      </c>
      <c r="CQ37" s="7">
        <f t="shared" si="14"/>
        <v>181208.91079918054</v>
      </c>
      <c r="CR37" s="7">
        <f t="shared" si="14"/>
        <v>181436.54788998229</v>
      </c>
      <c r="CS37" s="7">
        <f t="shared" si="14"/>
        <v>182788.21984752361</v>
      </c>
      <c r="CT37" s="7">
        <f t="shared" si="14"/>
        <v>184323.76906815128</v>
      </c>
      <c r="CU37" s="7">
        <f t="shared" si="14"/>
        <v>186117.29971238042</v>
      </c>
      <c r="CV37" s="7">
        <f t="shared" si="14"/>
        <v>187923.95348117265</v>
      </c>
      <c r="CW37" s="7">
        <f t="shared" si="14"/>
        <v>189870.58372892591</v>
      </c>
      <c r="CX37" s="7">
        <f t="shared" si="14"/>
        <v>191917.04044592389</v>
      </c>
      <c r="CY37" s="7">
        <f t="shared" si="16"/>
        <v>194010.33532454574</v>
      </c>
      <c r="CZ37" s="7">
        <f t="shared" si="16"/>
        <v>196047.80769447549</v>
      </c>
      <c r="DA37" s="113">
        <f t="shared" si="12"/>
        <v>198058</v>
      </c>
      <c r="DB37" s="7">
        <f t="shared" si="17"/>
        <v>201556</v>
      </c>
      <c r="DC37" s="7">
        <f t="shared" si="17"/>
        <v>206196</v>
      </c>
      <c r="DD37" s="7">
        <f t="shared" si="17"/>
        <v>211978</v>
      </c>
      <c r="DE37" s="7">
        <f t="shared" si="17"/>
        <v>217760</v>
      </c>
      <c r="DF37" s="7">
        <f t="shared" si="17"/>
        <v>223542</v>
      </c>
      <c r="DG37" s="7">
        <f t="shared" si="17"/>
        <v>229324</v>
      </c>
      <c r="DH37" s="7">
        <f t="shared" si="17"/>
        <v>235106</v>
      </c>
      <c r="DI37" s="7"/>
      <c r="DJ37" s="7"/>
      <c r="DK37" s="7"/>
      <c r="DL37" s="7"/>
      <c r="DM37" s="7"/>
      <c r="DN37" s="7"/>
      <c r="DO37" s="7"/>
      <c r="DP37" s="7"/>
    </row>
    <row r="38" spans="1:120">
      <c r="A38" s="49">
        <v>5</v>
      </c>
      <c r="B38" s="49">
        <v>2</v>
      </c>
      <c r="C38" s="49">
        <v>600</v>
      </c>
      <c r="D38" s="140">
        <v>3089906</v>
      </c>
      <c r="E38" s="112"/>
      <c r="F38" s="110">
        <v>101091.2882</v>
      </c>
      <c r="G38" s="110">
        <v>75164</v>
      </c>
      <c r="H38" s="110">
        <v>131714</v>
      </c>
      <c r="I38" s="112"/>
      <c r="J38" s="110">
        <v>18764</v>
      </c>
      <c r="K38" s="110">
        <v>18962</v>
      </c>
      <c r="L38" s="110">
        <v>20065</v>
      </c>
      <c r="M38" s="112"/>
      <c r="N38" s="7">
        <f t="shared" si="5"/>
        <v>101091.2882</v>
      </c>
      <c r="O38" s="7">
        <f t="shared" si="5"/>
        <v>101091.2882</v>
      </c>
      <c r="P38" s="7">
        <f t="shared" si="5"/>
        <v>101091.2882</v>
      </c>
      <c r="Q38" s="7">
        <f t="shared" si="5"/>
        <v>101091.2882</v>
      </c>
      <c r="R38" s="7">
        <f t="shared" si="5"/>
        <v>101091.2882</v>
      </c>
      <c r="S38" s="7">
        <f t="shared" si="5"/>
        <v>101091.2882</v>
      </c>
      <c r="T38" s="7">
        <f t="shared" si="5"/>
        <v>101091.2882</v>
      </c>
      <c r="U38" s="7">
        <f t="shared" si="5"/>
        <v>101091.2882</v>
      </c>
      <c r="V38" s="7">
        <f t="shared" si="5"/>
        <v>101091.2882</v>
      </c>
      <c r="W38" s="7">
        <f t="shared" si="5"/>
        <v>101091.2882</v>
      </c>
      <c r="X38" s="7">
        <f t="shared" si="6"/>
        <v>92448.858800000002</v>
      </c>
      <c r="Y38" s="7">
        <f t="shared" si="7"/>
        <v>83806.429400000008</v>
      </c>
      <c r="Z38" s="7">
        <f t="shared" si="8"/>
        <v>75164</v>
      </c>
      <c r="AA38" s="7">
        <f t="shared" si="8"/>
        <v>75164</v>
      </c>
      <c r="AB38" s="7">
        <f t="shared" si="8"/>
        <v>75164</v>
      </c>
      <c r="AC38" s="7">
        <f t="shared" si="8"/>
        <v>75164</v>
      </c>
      <c r="AD38" s="7">
        <f t="shared" si="8"/>
        <v>75164</v>
      </c>
      <c r="AE38" s="7">
        <f t="shared" si="8"/>
        <v>75164</v>
      </c>
      <c r="AF38" s="7">
        <f t="shared" si="8"/>
        <v>75164</v>
      </c>
      <c r="AG38" s="7">
        <f t="shared" si="8"/>
        <v>75164</v>
      </c>
      <c r="AH38" s="7">
        <f t="shared" si="9"/>
        <v>94014</v>
      </c>
      <c r="AI38" s="7">
        <f t="shared" si="10"/>
        <v>112864</v>
      </c>
      <c r="AJ38" s="7">
        <f t="shared" si="15"/>
        <v>131714</v>
      </c>
      <c r="AK38" s="7">
        <f t="shared" si="15"/>
        <v>131714</v>
      </c>
      <c r="AL38" s="7">
        <f t="shared" si="15"/>
        <v>131714</v>
      </c>
      <c r="AM38" s="7">
        <f t="shared" si="15"/>
        <v>131714</v>
      </c>
      <c r="AN38" s="7">
        <f t="shared" si="15"/>
        <v>131714</v>
      </c>
      <c r="AO38" s="7"/>
      <c r="AP38" s="7"/>
      <c r="AQ38" s="7"/>
      <c r="AR38" s="7"/>
      <c r="AS38" s="7"/>
      <c r="AT38" s="7"/>
      <c r="AU38" s="7"/>
      <c r="AV38" s="7"/>
      <c r="AW38" s="111"/>
      <c r="AX38" s="7">
        <f>jährl_Abgänge_LF12_Kalib_stratu!D120</f>
        <v>44639.605439735453</v>
      </c>
      <c r="AY38" s="7">
        <f>jährl_Abgänge_LF12_Kalib_stratu!E120</f>
        <v>44292.719685464137</v>
      </c>
      <c r="AZ38" s="7">
        <f>jährl_Abgänge_LF12_Kalib_stratu!F120</f>
        <v>43031.687943466066</v>
      </c>
      <c r="BA38" s="7">
        <f>jährl_Abgänge_LF12_Kalib_stratu!G120</f>
        <v>38981.286636239216</v>
      </c>
      <c r="BB38" s="7">
        <f>jährl_Abgänge_LF12_Kalib_stratu!H120</f>
        <v>36768.86970054113</v>
      </c>
      <c r="BC38" s="7">
        <f>jährl_Abgänge_LF12_Kalib_stratu!I120</f>
        <v>36871.915174604073</v>
      </c>
      <c r="BD38" s="7">
        <f>jährl_Abgänge_LF12_Kalib_stratu!J120</f>
        <v>39702.60495467986</v>
      </c>
      <c r="BE38" s="7">
        <f>jährl_Abgänge_LF12_Kalib_stratu!K120</f>
        <v>44971.697536839325</v>
      </c>
      <c r="BF38" s="7">
        <f>jährl_Abgänge_LF12_Kalib_stratu!L120</f>
        <v>48547.681562489219</v>
      </c>
      <c r="BG38" s="7">
        <f>jährl_Abgänge_LF12_Kalib_stratu!M120</f>
        <v>51216.661365941465</v>
      </c>
      <c r="BH38" s="105">
        <f>jährl_Abgänge_LFI23_stratu!D77</f>
        <v>49415.556577083102</v>
      </c>
      <c r="BI38" s="105">
        <f>jährl_Abgänge_LFI23_stratu!E77</f>
        <v>52404.969472618912</v>
      </c>
      <c r="BJ38" s="105">
        <f>jährl_Abgänge_LFI23_stratu!F77</f>
        <v>55938.629043067573</v>
      </c>
      <c r="BK38" s="105">
        <f>jährl_Abgänge_LFI23_stratu!G77</f>
        <v>56074.110738783318</v>
      </c>
      <c r="BL38" s="105">
        <f>jährl_Abgänge_LFI23_stratu!H77</f>
        <v>53689.26171145845</v>
      </c>
      <c r="BM38" s="105">
        <f>jährl_Abgänge_LFI23_stratu!I77</f>
        <v>51015.354134712696</v>
      </c>
      <c r="BN38" s="105">
        <f>jährl_Abgänge_LFI23_stratu!J77</f>
        <v>49443.859260092206</v>
      </c>
      <c r="BO38" s="105">
        <f>jährl_Abgänge_LFI23_stratu!K77</f>
        <v>49646.617825255824</v>
      </c>
      <c r="BP38" s="105">
        <f>jährl_Abgänge_LFI23_stratu!L77</f>
        <v>49576.557085348031</v>
      </c>
      <c r="BQ38" s="105">
        <f>jährl_Abgänge_LFI23_stratu!M77</f>
        <v>48565.084151579904</v>
      </c>
      <c r="BR38" s="7">
        <f>jährl_Abgänge_LFI34a_stratu!D77</f>
        <v>44495.97163933824</v>
      </c>
      <c r="BS38" s="7">
        <f>jährl_Abgänge_LFI34a_stratu!E77</f>
        <v>47543.490854295633</v>
      </c>
      <c r="BT38" s="7">
        <f>jährl_Abgänge_LFI34a_stratu!F77</f>
        <v>51513.539128745513</v>
      </c>
      <c r="BU38" s="7">
        <f>jährl_Abgänge_LFI34a_stratu!G77</f>
        <v>49139.972347094677</v>
      </c>
      <c r="BV38" s="7">
        <f>jährl_Abgänge_LFI34a_stratu!H77</f>
        <v>52312.913203227959</v>
      </c>
      <c r="BW38" s="7">
        <f>jährl_Abgänge_LFI34a_stratu!I77</f>
        <v>55781.652689001952</v>
      </c>
      <c r="BX38" s="7">
        <f>jährl_Abgänge_LFI34a_stratu!J77</f>
        <v>58970.460138296025</v>
      </c>
      <c r="BY38" s="7"/>
      <c r="BZ38" s="7"/>
      <c r="CA38" s="7"/>
      <c r="CB38" s="7"/>
      <c r="CC38" s="7"/>
      <c r="CD38" s="7"/>
      <c r="CE38" s="7"/>
      <c r="CF38" s="7"/>
      <c r="CG38" s="7"/>
      <c r="CH38" s="7">
        <f t="shared" si="14"/>
        <v>2272819.4756484218</v>
      </c>
      <c r="CI38" s="7">
        <f t="shared" si="14"/>
        <v>2329271.1584086861</v>
      </c>
      <c r="CJ38" s="7">
        <f t="shared" si="14"/>
        <v>2386069.7269232217</v>
      </c>
      <c r="CK38" s="7">
        <f t="shared" si="14"/>
        <v>2444129.3271797555</v>
      </c>
      <c r="CL38" s="7">
        <f t="shared" si="14"/>
        <v>2506239.328743516</v>
      </c>
      <c r="CM38" s="7">
        <f t="shared" si="14"/>
        <v>2570561.7472429746</v>
      </c>
      <c r="CN38" s="7">
        <f t="shared" si="14"/>
        <v>2634781.1202683705</v>
      </c>
      <c r="CO38" s="7">
        <f t="shared" si="14"/>
        <v>2696169.8035136904</v>
      </c>
      <c r="CP38" s="7">
        <f t="shared" si="14"/>
        <v>2752289.394176851</v>
      </c>
      <c r="CQ38" s="7">
        <f t="shared" si="14"/>
        <v>2804833.0008143615</v>
      </c>
      <c r="CR38" s="7">
        <f t="shared" si="14"/>
        <v>2854707.6276484197</v>
      </c>
      <c r="CS38" s="7">
        <f t="shared" si="14"/>
        <v>2897740.9298713366</v>
      </c>
      <c r="CT38" s="7">
        <f t="shared" si="14"/>
        <v>2929142.3897987176</v>
      </c>
      <c r="CU38" s="7">
        <f t="shared" si="14"/>
        <v>2948367.7607556502</v>
      </c>
      <c r="CV38" s="7">
        <f t="shared" si="14"/>
        <v>2967457.6500168671</v>
      </c>
      <c r="CW38" s="7">
        <f t="shared" si="14"/>
        <v>2988932.3883054084</v>
      </c>
      <c r="CX38" s="7">
        <f t="shared" si="14"/>
        <v>3013081.0341706956</v>
      </c>
      <c r="CY38" s="7">
        <f t="shared" si="16"/>
        <v>3038801.1749106036</v>
      </c>
      <c r="CZ38" s="7">
        <f t="shared" si="16"/>
        <v>3064318.5570853478</v>
      </c>
      <c r="DA38" s="113">
        <f t="shared" si="12"/>
        <v>3089906</v>
      </c>
      <c r="DB38" s="7">
        <f t="shared" si="17"/>
        <v>3139424.0283606616</v>
      </c>
      <c r="DC38" s="7">
        <f t="shared" si="17"/>
        <v>3204744.5375063661</v>
      </c>
      <c r="DD38" s="7">
        <f t="shared" si="17"/>
        <v>3284944.9983776207</v>
      </c>
      <c r="DE38" s="7">
        <f t="shared" si="17"/>
        <v>3367519.026030526</v>
      </c>
      <c r="DF38" s="7">
        <f t="shared" si="17"/>
        <v>3446920.1128272982</v>
      </c>
      <c r="DG38" s="7">
        <f t="shared" si="17"/>
        <v>3522852.4601382962</v>
      </c>
      <c r="DH38" s="7">
        <f t="shared" si="17"/>
        <v>3595596</v>
      </c>
      <c r="DI38" s="7"/>
      <c r="DJ38" s="7"/>
      <c r="DK38" s="7"/>
      <c r="DL38" s="7"/>
      <c r="DM38" s="7"/>
      <c r="DN38" s="7"/>
      <c r="DO38" s="7"/>
      <c r="DP38" s="7"/>
    </row>
    <row r="39" spans="1:120" s="1" customFormat="1">
      <c r="A39" s="129">
        <v>5</v>
      </c>
      <c r="B39" s="129">
        <v>1</v>
      </c>
      <c r="C39" s="129">
        <v>1200</v>
      </c>
      <c r="D39" s="141">
        <v>1612354</v>
      </c>
      <c r="E39" s="131"/>
      <c r="F39" s="131">
        <v>22067.537499999999</v>
      </c>
      <c r="G39" s="131">
        <v>29429</v>
      </c>
      <c r="H39" s="131">
        <v>14909</v>
      </c>
      <c r="I39" s="131"/>
      <c r="J39" s="110">
        <v>51329</v>
      </c>
      <c r="K39" s="110">
        <v>52298</v>
      </c>
      <c r="L39" s="110">
        <v>53491</v>
      </c>
      <c r="M39" s="131"/>
      <c r="N39" s="133">
        <f t="shared" si="5"/>
        <v>22067.537499999999</v>
      </c>
      <c r="O39" s="133">
        <f t="shared" si="5"/>
        <v>22067.537499999999</v>
      </c>
      <c r="P39" s="133">
        <f t="shared" si="5"/>
        <v>22067.537499999999</v>
      </c>
      <c r="Q39" s="133">
        <f t="shared" si="5"/>
        <v>22067.537499999999</v>
      </c>
      <c r="R39" s="133">
        <f t="shared" si="5"/>
        <v>22067.537499999999</v>
      </c>
      <c r="S39" s="133">
        <f t="shared" si="5"/>
        <v>22067.537499999999</v>
      </c>
      <c r="T39" s="133">
        <f t="shared" si="5"/>
        <v>22067.537499999999</v>
      </c>
      <c r="U39" s="133">
        <f t="shared" si="5"/>
        <v>22067.537499999999</v>
      </c>
      <c r="V39" s="133">
        <f t="shared" si="5"/>
        <v>22067.537499999999</v>
      </c>
      <c r="W39" s="133">
        <f t="shared" si="5"/>
        <v>22067.537499999999</v>
      </c>
      <c r="X39" s="7">
        <f t="shared" si="6"/>
        <v>24521.358333333334</v>
      </c>
      <c r="Y39" s="133">
        <f t="shared" si="7"/>
        <v>26975.179166666669</v>
      </c>
      <c r="Z39" s="133">
        <f t="shared" si="8"/>
        <v>29429</v>
      </c>
      <c r="AA39" s="133">
        <f t="shared" si="8"/>
        <v>29429</v>
      </c>
      <c r="AB39" s="133">
        <f t="shared" si="8"/>
        <v>29429</v>
      </c>
      <c r="AC39" s="133">
        <f t="shared" si="8"/>
        <v>29429</v>
      </c>
      <c r="AD39" s="133">
        <f t="shared" si="8"/>
        <v>29429</v>
      </c>
      <c r="AE39" s="133">
        <f t="shared" si="8"/>
        <v>29429</v>
      </c>
      <c r="AF39" s="133">
        <f t="shared" si="8"/>
        <v>29429</v>
      </c>
      <c r="AG39" s="133">
        <f t="shared" si="8"/>
        <v>29429</v>
      </c>
      <c r="AH39" s="133">
        <f t="shared" si="9"/>
        <v>24589</v>
      </c>
      <c r="AI39" s="133">
        <f t="shared" si="10"/>
        <v>19749</v>
      </c>
      <c r="AJ39" s="133">
        <f t="shared" si="15"/>
        <v>14909</v>
      </c>
      <c r="AK39" s="133">
        <f t="shared" si="15"/>
        <v>14909</v>
      </c>
      <c r="AL39" s="133">
        <f t="shared" si="15"/>
        <v>14909</v>
      </c>
      <c r="AM39" s="133">
        <f t="shared" si="15"/>
        <v>14909</v>
      </c>
      <c r="AN39" s="133">
        <f t="shared" si="15"/>
        <v>14909</v>
      </c>
      <c r="AO39" s="133"/>
      <c r="AP39" s="133"/>
      <c r="AQ39" s="133"/>
      <c r="AR39" s="133"/>
      <c r="AS39" s="133"/>
      <c r="AT39" s="133"/>
      <c r="AU39" s="133"/>
      <c r="AV39" s="133"/>
      <c r="AW39" s="134"/>
      <c r="AX39" s="7">
        <f>jährl_Abgänge_LF12_Kalib_stratu!D121</f>
        <v>12204.57930609699</v>
      </c>
      <c r="AY39" s="7">
        <f>jährl_Abgänge_LF12_Kalib_stratu!E121</f>
        <v>12349.686916453407</v>
      </c>
      <c r="AZ39" s="7">
        <f>jährl_Abgänge_LF12_Kalib_stratu!F121</f>
        <v>13116.194154469653</v>
      </c>
      <c r="BA39" s="7">
        <f>jährl_Abgänge_LF12_Kalib_stratu!G121</f>
        <v>13062.611302523021</v>
      </c>
      <c r="BB39" s="7">
        <f>jährl_Abgänge_LF12_Kalib_stratu!H121</f>
        <v>11742.717322368664</v>
      </c>
      <c r="BC39" s="7">
        <f>jährl_Abgänge_LF12_Kalib_stratu!I121</f>
        <v>9448.0392559535248</v>
      </c>
      <c r="BD39" s="7">
        <f>jährl_Abgänge_LF12_Kalib_stratu!J121</f>
        <v>9416.7573649865644</v>
      </c>
      <c r="BE39" s="7">
        <f>jährl_Abgänge_LF12_Kalib_stratu!K121</f>
        <v>11529.395007839132</v>
      </c>
      <c r="BF39" s="7">
        <f>jährl_Abgänge_LF12_Kalib_stratu!L121</f>
        <v>13207.51709422804</v>
      </c>
      <c r="BG39" s="7">
        <f>jährl_Abgänge_LF12_Kalib_stratu!M121</f>
        <v>13636.886275081004</v>
      </c>
      <c r="BH39" s="105">
        <f>jährl_Abgänge_LFI23_stratu!D78</f>
        <v>9220.4191052078568</v>
      </c>
      <c r="BI39" s="105">
        <f>jährl_Abgänge_LFI23_stratu!E78</f>
        <v>10532.779899101808</v>
      </c>
      <c r="BJ39" s="105">
        <f>jährl_Abgänge_LFI23_stratu!F78</f>
        <v>10466.236002836657</v>
      </c>
      <c r="BK39" s="105">
        <f>jährl_Abgänge_LFI23_stratu!G78</f>
        <v>10222.045421851852</v>
      </c>
      <c r="BL39" s="105">
        <f>jährl_Abgänge_LFI23_stratu!H78</f>
        <v>7617.4113229070172</v>
      </c>
      <c r="BM39" s="105">
        <f>jährl_Abgänge_LFI23_stratu!I78</f>
        <v>5759.8747731809672</v>
      </c>
      <c r="BN39" s="105">
        <f>jährl_Abgänge_LFI23_stratu!J78</f>
        <v>4888.3263973188032</v>
      </c>
      <c r="BO39" s="105">
        <f>jährl_Abgänge_LFI23_stratu!K78</f>
        <v>5927.0524083407145</v>
      </c>
      <c r="BP39" s="105">
        <f>jährl_Abgänge_LFI23_stratu!L78</f>
        <v>6434.67044887665</v>
      </c>
      <c r="BQ39" s="105">
        <f>jährl_Abgänge_LFI23_stratu!M78</f>
        <v>6711.184220377665</v>
      </c>
      <c r="BR39" s="7">
        <f>jährl_Abgänge_LFI34a_stratu!D78</f>
        <v>30423.546847011654</v>
      </c>
      <c r="BS39" s="7">
        <f>jährl_Abgänge_LFI34a_stratu!E78</f>
        <v>39588.046670421842</v>
      </c>
      <c r="BT39" s="7">
        <f>jährl_Abgänge_LFI34a_stratu!F78</f>
        <v>44505.542277410823</v>
      </c>
      <c r="BU39" s="7">
        <f>jährl_Abgänge_LFI34a_stratu!G78</f>
        <v>48118.373386920044</v>
      </c>
      <c r="BV39" s="7">
        <f>jährl_Abgänge_LFI34a_stratu!H78</f>
        <v>47445.647025050399</v>
      </c>
      <c r="BW39" s="7">
        <f>jährl_Abgänge_LFI34a_stratu!I78</f>
        <v>49892.38185779722</v>
      </c>
      <c r="BX39" s="7">
        <f>jährl_Abgänge_LFI34a_stratu!J78</f>
        <v>48523.461935388063</v>
      </c>
      <c r="BY39" s="133"/>
      <c r="BZ39" s="133"/>
      <c r="CA39" s="133"/>
      <c r="CB39" s="133"/>
      <c r="CC39" s="133"/>
      <c r="CD39" s="133"/>
      <c r="CE39" s="133"/>
      <c r="CF39" s="133"/>
      <c r="CG39" s="133"/>
      <c r="CH39" s="133">
        <f t="shared" ref="CH39:CX42" si="18">CI39-N39+AX39</f>
        <v>1324962.287279621</v>
      </c>
      <c r="CI39" s="133">
        <f t="shared" si="18"/>
        <v>1334825.2454735241</v>
      </c>
      <c r="CJ39" s="133">
        <f t="shared" si="18"/>
        <v>1344543.0960570709</v>
      </c>
      <c r="CK39" s="133">
        <f t="shared" si="18"/>
        <v>1353494.4394026012</v>
      </c>
      <c r="CL39" s="133">
        <f t="shared" si="18"/>
        <v>1362499.3656000784</v>
      </c>
      <c r="CM39" s="133">
        <f t="shared" si="18"/>
        <v>1372824.1857777098</v>
      </c>
      <c r="CN39" s="133">
        <f t="shared" si="18"/>
        <v>1385443.6840217563</v>
      </c>
      <c r="CO39" s="133">
        <f t="shared" si="18"/>
        <v>1398094.4641567699</v>
      </c>
      <c r="CP39" s="133">
        <f t="shared" si="18"/>
        <v>1408632.6066489308</v>
      </c>
      <c r="CQ39" s="133">
        <f t="shared" si="18"/>
        <v>1417492.627054703</v>
      </c>
      <c r="CR39" s="133">
        <f t="shared" si="18"/>
        <v>1425923.2782796221</v>
      </c>
      <c r="CS39" s="133">
        <f t="shared" si="18"/>
        <v>1441224.2175077477</v>
      </c>
      <c r="CT39" s="133">
        <f t="shared" si="18"/>
        <v>1457666.6167753127</v>
      </c>
      <c r="CU39" s="133">
        <f t="shared" si="18"/>
        <v>1476629.3807724761</v>
      </c>
      <c r="CV39" s="133">
        <f t="shared" si="18"/>
        <v>1495836.3353506243</v>
      </c>
      <c r="CW39" s="133">
        <f t="shared" si="18"/>
        <v>1517647.9240277172</v>
      </c>
      <c r="CX39" s="133">
        <f t="shared" si="18"/>
        <v>1541317.0492545362</v>
      </c>
      <c r="CY39" s="133">
        <f t="shared" si="16"/>
        <v>1565857.7228572173</v>
      </c>
      <c r="CZ39" s="133">
        <f t="shared" si="16"/>
        <v>1589359.6704488767</v>
      </c>
      <c r="DA39" s="136">
        <f t="shared" si="12"/>
        <v>1612354</v>
      </c>
      <c r="DB39" s="133">
        <f t="shared" si="17"/>
        <v>1606519.4531529883</v>
      </c>
      <c r="DC39" s="133">
        <f t="shared" si="17"/>
        <v>1586680.4064825666</v>
      </c>
      <c r="DD39" s="133">
        <f t="shared" si="17"/>
        <v>1557083.8642051558</v>
      </c>
      <c r="DE39" s="133">
        <f t="shared" si="17"/>
        <v>1523874.4908182358</v>
      </c>
      <c r="DF39" s="133">
        <f t="shared" si="17"/>
        <v>1491337.8437931854</v>
      </c>
      <c r="DG39" s="133">
        <f t="shared" si="17"/>
        <v>1456354.4619353882</v>
      </c>
      <c r="DH39" s="133">
        <f t="shared" si="17"/>
        <v>1422740</v>
      </c>
      <c r="DI39" s="133"/>
      <c r="DJ39" s="133"/>
      <c r="DK39" s="133"/>
      <c r="DL39" s="133"/>
      <c r="DM39" s="133"/>
      <c r="DN39" s="133"/>
      <c r="DO39" s="133"/>
      <c r="DP39" s="133"/>
    </row>
    <row r="40" spans="1:120" s="1" customFormat="1">
      <c r="A40" s="137">
        <v>5</v>
      </c>
      <c r="B40" s="137">
        <v>2</v>
      </c>
      <c r="C40" s="137">
        <v>1200</v>
      </c>
      <c r="D40" s="142">
        <v>8735521</v>
      </c>
      <c r="E40" s="132"/>
      <c r="F40" s="131">
        <v>203568.12659999999</v>
      </c>
      <c r="G40" s="131">
        <v>198304</v>
      </c>
      <c r="H40" s="131">
        <v>222433</v>
      </c>
      <c r="I40" s="132"/>
      <c r="J40" s="110">
        <v>51329</v>
      </c>
      <c r="K40" s="110">
        <v>52298</v>
      </c>
      <c r="L40" s="110">
        <v>53491</v>
      </c>
      <c r="M40" s="132"/>
      <c r="N40" s="133">
        <f t="shared" si="5"/>
        <v>203568.12659999999</v>
      </c>
      <c r="O40" s="133">
        <f t="shared" si="5"/>
        <v>203568.12659999999</v>
      </c>
      <c r="P40" s="133">
        <f t="shared" si="5"/>
        <v>203568.12659999999</v>
      </c>
      <c r="Q40" s="133">
        <f t="shared" si="5"/>
        <v>203568.12659999999</v>
      </c>
      <c r="R40" s="133">
        <f t="shared" si="5"/>
        <v>203568.12659999999</v>
      </c>
      <c r="S40" s="133">
        <f t="shared" si="5"/>
        <v>203568.12659999999</v>
      </c>
      <c r="T40" s="133">
        <f t="shared" si="5"/>
        <v>203568.12659999999</v>
      </c>
      <c r="U40" s="133">
        <f t="shared" si="5"/>
        <v>203568.12659999999</v>
      </c>
      <c r="V40" s="133">
        <f t="shared" si="5"/>
        <v>203568.12659999999</v>
      </c>
      <c r="W40" s="133">
        <f t="shared" si="5"/>
        <v>203568.12659999999</v>
      </c>
      <c r="X40" s="7">
        <f t="shared" si="6"/>
        <v>201813.41773333331</v>
      </c>
      <c r="Y40" s="133">
        <f t="shared" si="7"/>
        <v>200058.70886666665</v>
      </c>
      <c r="Z40" s="133">
        <f t="shared" si="8"/>
        <v>198304</v>
      </c>
      <c r="AA40" s="133">
        <f t="shared" si="8"/>
        <v>198304</v>
      </c>
      <c r="AB40" s="133">
        <f t="shared" si="8"/>
        <v>198304</v>
      </c>
      <c r="AC40" s="133">
        <f t="shared" si="8"/>
        <v>198304</v>
      </c>
      <c r="AD40" s="133">
        <f t="shared" si="8"/>
        <v>198304</v>
      </c>
      <c r="AE40" s="133">
        <f t="shared" si="8"/>
        <v>198304</v>
      </c>
      <c r="AF40" s="133">
        <f t="shared" si="8"/>
        <v>198304</v>
      </c>
      <c r="AG40" s="133">
        <f t="shared" si="8"/>
        <v>198304</v>
      </c>
      <c r="AH40" s="133">
        <f t="shared" si="9"/>
        <v>206347</v>
      </c>
      <c r="AI40" s="133">
        <f t="shared" si="10"/>
        <v>214390</v>
      </c>
      <c r="AJ40" s="133">
        <f t="shared" si="15"/>
        <v>222433</v>
      </c>
      <c r="AK40" s="133">
        <f t="shared" si="15"/>
        <v>222433</v>
      </c>
      <c r="AL40" s="133">
        <f t="shared" si="15"/>
        <v>222433</v>
      </c>
      <c r="AM40" s="133">
        <f t="shared" si="15"/>
        <v>222433</v>
      </c>
      <c r="AN40" s="133">
        <f t="shared" si="15"/>
        <v>222433</v>
      </c>
      <c r="AO40" s="133"/>
      <c r="AP40" s="133"/>
      <c r="AQ40" s="133"/>
      <c r="AR40" s="133"/>
      <c r="AS40" s="133"/>
      <c r="AT40" s="133"/>
      <c r="AU40" s="133"/>
      <c r="AV40" s="133"/>
      <c r="AW40" s="134"/>
      <c r="AX40" s="7">
        <f>jährl_Abgänge_LF12_Kalib_stratu!D122</f>
        <v>74610.911666525164</v>
      </c>
      <c r="AY40" s="7">
        <f>jährl_Abgänge_LF12_Kalib_stratu!E122</f>
        <v>74031.124678818611</v>
      </c>
      <c r="AZ40" s="7">
        <f>jährl_Abgänge_LF12_Kalib_stratu!F122</f>
        <v>71923.428452920693</v>
      </c>
      <c r="BA40" s="7">
        <f>jährl_Abgänge_LF12_Kalib_stratu!G122</f>
        <v>65153.562743523617</v>
      </c>
      <c r="BB40" s="7">
        <f>jährl_Abgänge_LF12_Kalib_stratu!H122</f>
        <v>61455.71544104816</v>
      </c>
      <c r="BC40" s="7">
        <f>jährl_Abgänge_LF12_Kalib_stratu!I122</f>
        <v>61627.946281513927</v>
      </c>
      <c r="BD40" s="7">
        <f>jährl_Abgänge_LF12_Kalib_stratu!J122</f>
        <v>66359.178626783993</v>
      </c>
      <c r="BE40" s="7">
        <f>jährl_Abgänge_LF12_Kalib_stratu!K122</f>
        <v>75165.972444461891</v>
      </c>
      <c r="BF40" s="7">
        <f>jährl_Abgänge_LF12_Kalib_stratu!L122</f>
        <v>81142.89418537794</v>
      </c>
      <c r="BG40" s="7">
        <f>jährl_Abgänge_LF12_Kalib_stratu!M122</f>
        <v>85603.843479025993</v>
      </c>
      <c r="BH40" s="105">
        <f>jährl_Abgänge_LFI23_stratu!D79</f>
        <v>55476.452148881152</v>
      </c>
      <c r="BI40" s="105">
        <f>jährl_Abgänge_LFI23_stratu!E79</f>
        <v>58832.521227932077</v>
      </c>
      <c r="BJ40" s="105">
        <f>jährl_Abgänge_LFI23_stratu!F79</f>
        <v>62799.589690768014</v>
      </c>
      <c r="BK40" s="105">
        <f>jährl_Abgänge_LFI23_stratu!G79</f>
        <v>62951.688429101545</v>
      </c>
      <c r="BL40" s="105">
        <f>jährl_Abgänge_LFI23_stratu!H79</f>
        <v>60274.333925559433</v>
      </c>
      <c r="BM40" s="105">
        <f>jährl_Abgänge_LFI23_stratu!I79</f>
        <v>57272.46738783313</v>
      </c>
      <c r="BN40" s="105">
        <f>jährl_Abgänge_LFI23_stratu!J79</f>
        <v>55508.22620038232</v>
      </c>
      <c r="BO40" s="105">
        <f>jährl_Abgänge_LFI23_stratu!K79</f>
        <v>55735.853421792424</v>
      </c>
      <c r="BP40" s="105">
        <f>jährl_Abgänge_LFI23_stratu!L79</f>
        <v>55657.199622174747</v>
      </c>
      <c r="BQ40" s="105">
        <f>jährl_Abgänge_LFI23_stratu!M79</f>
        <v>54521.66794557518</v>
      </c>
      <c r="BR40" s="7">
        <f>jährl_Abgänge_LFI34a_stratu!D79</f>
        <v>90731.298203831757</v>
      </c>
      <c r="BS40" s="7">
        <f>jährl_Abgänge_LFI34a_stratu!E79</f>
        <v>96945.464666257147</v>
      </c>
      <c r="BT40" s="7">
        <f>jährl_Abgänge_LFI34a_stratu!F79</f>
        <v>105040.75106189719</v>
      </c>
      <c r="BU40" s="7">
        <f>jährl_Abgänge_LFI34a_stratu!G79</f>
        <v>100200.8343786917</v>
      </c>
      <c r="BV40" s="7">
        <f>jährl_Abgänge_LFI34a_stratu!H79</f>
        <v>106670.74687626338</v>
      </c>
      <c r="BW40" s="7">
        <f>jährl_Abgänge_LFI34a_stratu!I79</f>
        <v>113743.81945070119</v>
      </c>
      <c r="BX40" s="7">
        <f>jährl_Abgänge_LFI34a_stratu!J79</f>
        <v>120246.08536235764</v>
      </c>
      <c r="BY40" s="133"/>
      <c r="BZ40" s="133"/>
      <c r="CA40" s="133"/>
      <c r="CB40" s="133"/>
      <c r="CC40" s="133"/>
      <c r="CD40" s="133"/>
      <c r="CE40" s="133"/>
      <c r="CF40" s="133"/>
      <c r="CG40" s="133"/>
      <c r="CH40" s="133">
        <f t="shared" si="18"/>
        <v>6151422.5174544239</v>
      </c>
      <c r="CI40" s="133">
        <f t="shared" si="18"/>
        <v>6280379.7323878985</v>
      </c>
      <c r="CJ40" s="133">
        <f t="shared" si="18"/>
        <v>6409916.7343090801</v>
      </c>
      <c r="CK40" s="133">
        <f t="shared" si="18"/>
        <v>6541561.432456159</v>
      </c>
      <c r="CL40" s="133">
        <f t="shared" si="18"/>
        <v>6679975.996312636</v>
      </c>
      <c r="CM40" s="133">
        <f t="shared" si="18"/>
        <v>6822088.4074715879</v>
      </c>
      <c r="CN40" s="133">
        <f t="shared" si="18"/>
        <v>6964028.5877900738</v>
      </c>
      <c r="CO40" s="133">
        <f t="shared" si="18"/>
        <v>7101237.5357632898</v>
      </c>
      <c r="CP40" s="133">
        <f t="shared" si="18"/>
        <v>7229639.6899188282</v>
      </c>
      <c r="CQ40" s="133">
        <f t="shared" si="18"/>
        <v>7352064.9223334501</v>
      </c>
      <c r="CR40" s="133">
        <f t="shared" si="18"/>
        <v>7470029.205454424</v>
      </c>
      <c r="CS40" s="133">
        <f t="shared" si="18"/>
        <v>7616366.1710388763</v>
      </c>
      <c r="CT40" s="133">
        <f t="shared" si="18"/>
        <v>7757592.3586776108</v>
      </c>
      <c r="CU40" s="133">
        <f t="shared" si="18"/>
        <v>7893096.7689868426</v>
      </c>
      <c r="CV40" s="133">
        <f t="shared" si="18"/>
        <v>8028449.0805577412</v>
      </c>
      <c r="CW40" s="133">
        <f t="shared" si="18"/>
        <v>8166478.746632182</v>
      </c>
      <c r="CX40" s="133">
        <f t="shared" si="18"/>
        <v>8307510.2792443493</v>
      </c>
      <c r="CY40" s="133">
        <f t="shared" si="16"/>
        <v>8450306.0530439671</v>
      </c>
      <c r="CZ40" s="133">
        <f t="shared" si="16"/>
        <v>8592874.1996221747</v>
      </c>
      <c r="DA40" s="136">
        <f t="shared" si="12"/>
        <v>8735521</v>
      </c>
      <c r="DB40" s="133">
        <f t="shared" si="17"/>
        <v>8851136.7017961685</v>
      </c>
      <c r="DC40" s="133">
        <f t="shared" si="17"/>
        <v>8968581.2371299118</v>
      </c>
      <c r="DD40" s="133">
        <f t="shared" si="17"/>
        <v>9085973.4860680141</v>
      </c>
      <c r="DE40" s="133">
        <f t="shared" si="17"/>
        <v>9208205.6516893227</v>
      </c>
      <c r="DF40" s="133">
        <f t="shared" si="17"/>
        <v>9323967.9048130587</v>
      </c>
      <c r="DG40" s="133">
        <f t="shared" si="17"/>
        <v>9432657.085362358</v>
      </c>
      <c r="DH40" s="133">
        <f t="shared" si="17"/>
        <v>9534844</v>
      </c>
      <c r="DI40" s="133"/>
      <c r="DJ40" s="133"/>
      <c r="DK40" s="133"/>
      <c r="DL40" s="133"/>
      <c r="DM40" s="133"/>
      <c r="DN40" s="133"/>
      <c r="DO40" s="133"/>
      <c r="DP40" s="133"/>
    </row>
    <row r="41" spans="1:120">
      <c r="A41" s="48">
        <v>5</v>
      </c>
      <c r="B41" s="48">
        <v>1</v>
      </c>
      <c r="C41" s="48">
        <v>1800</v>
      </c>
      <c r="D41" s="139">
        <v>9354519</v>
      </c>
      <c r="E41" s="110"/>
      <c r="F41" s="110">
        <v>134303.59469999999</v>
      </c>
      <c r="G41" s="110">
        <v>151864</v>
      </c>
      <c r="H41" s="110">
        <v>259964</v>
      </c>
      <c r="I41" s="110"/>
      <c r="J41" s="110">
        <v>56437</v>
      </c>
      <c r="K41" s="110">
        <v>61806</v>
      </c>
      <c r="L41" s="110">
        <v>73343</v>
      </c>
      <c r="M41" s="110"/>
      <c r="N41" s="7">
        <f t="shared" si="5"/>
        <v>134303.59469999999</v>
      </c>
      <c r="O41" s="7">
        <f t="shared" si="5"/>
        <v>134303.59469999999</v>
      </c>
      <c r="P41" s="7">
        <f t="shared" si="5"/>
        <v>134303.59469999999</v>
      </c>
      <c r="Q41" s="7">
        <f t="shared" si="5"/>
        <v>134303.59469999999</v>
      </c>
      <c r="R41" s="7">
        <f t="shared" si="5"/>
        <v>134303.59469999999</v>
      </c>
      <c r="S41" s="7">
        <f t="shared" si="5"/>
        <v>134303.59469999999</v>
      </c>
      <c r="T41" s="7">
        <f t="shared" si="5"/>
        <v>134303.59469999999</v>
      </c>
      <c r="U41" s="7">
        <f t="shared" si="5"/>
        <v>134303.59469999999</v>
      </c>
      <c r="V41" s="7">
        <f t="shared" si="5"/>
        <v>134303.59469999999</v>
      </c>
      <c r="W41" s="7">
        <f t="shared" si="5"/>
        <v>134303.59469999999</v>
      </c>
      <c r="X41" s="7">
        <f t="shared" si="6"/>
        <v>140157.06313333331</v>
      </c>
      <c r="Y41" s="7">
        <f t="shared" si="7"/>
        <v>146010.53156666667</v>
      </c>
      <c r="Z41" s="7">
        <f t="shared" si="8"/>
        <v>151864</v>
      </c>
      <c r="AA41" s="7">
        <f t="shared" si="8"/>
        <v>151864</v>
      </c>
      <c r="AB41" s="7">
        <f t="shared" si="8"/>
        <v>151864</v>
      </c>
      <c r="AC41" s="7">
        <f t="shared" si="8"/>
        <v>151864</v>
      </c>
      <c r="AD41" s="7">
        <f t="shared" si="8"/>
        <v>151864</v>
      </c>
      <c r="AE41" s="7">
        <f t="shared" si="8"/>
        <v>151864</v>
      </c>
      <c r="AF41" s="7">
        <f t="shared" si="8"/>
        <v>151864</v>
      </c>
      <c r="AG41" s="7">
        <f t="shared" si="8"/>
        <v>151864</v>
      </c>
      <c r="AH41" s="7">
        <f t="shared" si="9"/>
        <v>187897.33333333334</v>
      </c>
      <c r="AI41" s="7">
        <f t="shared" si="10"/>
        <v>223930.66666666666</v>
      </c>
      <c r="AJ41" s="7">
        <f t="shared" si="15"/>
        <v>259964</v>
      </c>
      <c r="AK41" s="7">
        <f t="shared" si="15"/>
        <v>259964</v>
      </c>
      <c r="AL41" s="7">
        <f t="shared" si="15"/>
        <v>259964</v>
      </c>
      <c r="AM41" s="7">
        <f t="shared" si="15"/>
        <v>259964</v>
      </c>
      <c r="AN41" s="7">
        <f t="shared" si="15"/>
        <v>259964</v>
      </c>
      <c r="AO41" s="7"/>
      <c r="AP41" s="7"/>
      <c r="AQ41" s="7"/>
      <c r="AR41" s="7"/>
      <c r="AS41" s="7"/>
      <c r="AT41" s="7"/>
      <c r="AU41" s="7"/>
      <c r="AV41" s="7"/>
      <c r="AW41" s="111"/>
      <c r="AX41" s="7">
        <f>jährl_Abgänge_LF12_Kalib_stratu!D123</f>
        <v>42890.357347743855</v>
      </c>
      <c r="AY41" s="7">
        <f>jährl_Abgänge_LF12_Kalib_stratu!E123</f>
        <v>43400.306695932755</v>
      </c>
      <c r="AZ41" s="7">
        <f>jährl_Abgänge_LF12_Kalib_stratu!F123</f>
        <v>46094.030791094752</v>
      </c>
      <c r="BA41" s="7">
        <f>jährl_Abgänge_LF12_Kalib_stratu!G123</f>
        <v>45905.725433731532</v>
      </c>
      <c r="BB41" s="7">
        <f>jährl_Abgänge_LF12_Kalib_stratu!H123</f>
        <v>41267.243184558429</v>
      </c>
      <c r="BC41" s="7">
        <f>jährl_Abgänge_LF12_Kalib_stratu!I123</f>
        <v>33203.092852280432</v>
      </c>
      <c r="BD41" s="7">
        <f>jährl_Abgänge_LF12_Kalib_stratu!J123</f>
        <v>33093.159404478931</v>
      </c>
      <c r="BE41" s="7">
        <f>jährl_Abgänge_LF12_Kalib_stratu!K123</f>
        <v>40517.567995357211</v>
      </c>
      <c r="BF41" s="7">
        <f>jährl_Abgänge_LF12_Kalib_stratu!L123</f>
        <v>46414.965533870105</v>
      </c>
      <c r="BG41" s="7">
        <f>jährl_Abgänge_LF12_Kalib_stratu!M123</f>
        <v>47923.890760952025</v>
      </c>
      <c r="BH41" s="105">
        <f>jährl_Abgänge_LFI23_stratu!D80</f>
        <v>57317.624602199161</v>
      </c>
      <c r="BI41" s="105">
        <f>jährl_Abgänge_LFI23_stratu!E80</f>
        <v>65475.757379978342</v>
      </c>
      <c r="BJ41" s="105">
        <f>jährl_Abgänge_LFI23_stratu!F80</f>
        <v>65062.09526525523</v>
      </c>
      <c r="BK41" s="105">
        <f>jährl_Abgänge_LFI23_stratu!G80</f>
        <v>63544.113935710833</v>
      </c>
      <c r="BL41" s="105">
        <f>jährl_Abgänge_LFI23_stratu!H80</f>
        <v>47352.719834646079</v>
      </c>
      <c r="BM41" s="105">
        <f>jährl_Abgänge_LFI23_stratu!I80</f>
        <v>35805.567646962321</v>
      </c>
      <c r="BN41" s="105">
        <f>jährl_Abgänge_LFI23_stratu!J80</f>
        <v>30387.69216209327</v>
      </c>
      <c r="BO41" s="105">
        <f>jährl_Abgänge_LFI23_stratu!K80</f>
        <v>36844.807276379775</v>
      </c>
      <c r="BP41" s="105">
        <f>jährl_Abgänge_LFI23_stratu!L80</f>
        <v>40000.353673648096</v>
      </c>
      <c r="BQ41" s="105">
        <f>jährl_Abgänge_LFI23_stratu!M80</f>
        <v>41719.268223126834</v>
      </c>
      <c r="BR41" s="7">
        <f>jährl_Abgänge_LFI34a_stratu!D80</f>
        <v>58029.16539129585</v>
      </c>
      <c r="BS41" s="7">
        <f>jährl_Abgänge_LFI34a_stratu!E80</f>
        <v>75509.319124042115</v>
      </c>
      <c r="BT41" s="7">
        <f>jährl_Abgänge_LFI34a_stratu!F80</f>
        <v>84888.835829437812</v>
      </c>
      <c r="BU41" s="7">
        <f>jährl_Abgänge_LFI34a_stratu!G80</f>
        <v>91779.86582797076</v>
      </c>
      <c r="BV41" s="7">
        <f>jährl_Abgänge_LFI34a_stratu!H80</f>
        <v>90496.723217665509</v>
      </c>
      <c r="BW41" s="7">
        <f>jährl_Abgänge_LFI34a_stratu!I80</f>
        <v>95163.568309465045</v>
      </c>
      <c r="BX41" s="7">
        <f>jährl_Abgänge_LFI34a_stratu!J80</f>
        <v>92552.52230012299</v>
      </c>
      <c r="BY41" s="7"/>
      <c r="BZ41" s="7"/>
      <c r="CA41" s="7"/>
      <c r="CB41" s="7"/>
      <c r="CC41" s="7"/>
      <c r="CD41" s="7"/>
      <c r="CE41" s="7"/>
      <c r="CF41" s="7"/>
      <c r="CG41" s="7"/>
      <c r="CH41" s="7">
        <f t="shared" si="18"/>
        <v>7524768.5300768679</v>
      </c>
      <c r="CI41" s="7">
        <f t="shared" si="18"/>
        <v>7616181.7674291246</v>
      </c>
      <c r="CJ41" s="7">
        <f t="shared" si="18"/>
        <v>7707085.0554331923</v>
      </c>
      <c r="CK41" s="7">
        <f t="shared" si="18"/>
        <v>7795294.619342098</v>
      </c>
      <c r="CL41" s="7">
        <f t="shared" si="18"/>
        <v>7883692.4886083668</v>
      </c>
      <c r="CM41" s="7">
        <f t="shared" si="18"/>
        <v>7976728.8401238089</v>
      </c>
      <c r="CN41" s="7">
        <f t="shared" si="18"/>
        <v>8077829.3419715287</v>
      </c>
      <c r="CO41" s="7">
        <f t="shared" si="18"/>
        <v>8179039.77726705</v>
      </c>
      <c r="CP41" s="7">
        <f t="shared" si="18"/>
        <v>8272825.8039716929</v>
      </c>
      <c r="CQ41" s="7">
        <f t="shared" si="18"/>
        <v>8360714.4331378229</v>
      </c>
      <c r="CR41" s="7">
        <f t="shared" si="18"/>
        <v>8447094.1370768715</v>
      </c>
      <c r="CS41" s="7">
        <f t="shared" si="18"/>
        <v>8529933.5756080057</v>
      </c>
      <c r="CT41" s="7">
        <f t="shared" si="18"/>
        <v>8610468.3497946933</v>
      </c>
      <c r="CU41" s="7">
        <f t="shared" si="18"/>
        <v>8697270.2545294389</v>
      </c>
      <c r="CV41" s="7">
        <f t="shared" si="18"/>
        <v>8785590.1405937281</v>
      </c>
      <c r="CW41" s="7">
        <f t="shared" si="18"/>
        <v>8890101.4207590818</v>
      </c>
      <c r="CX41" s="7">
        <f t="shared" si="18"/>
        <v>9006159.8531121202</v>
      </c>
      <c r="CY41" s="7">
        <f t="shared" si="16"/>
        <v>9127636.1609500274</v>
      </c>
      <c r="CZ41" s="7">
        <f t="shared" si="16"/>
        <v>9242655.3536736481</v>
      </c>
      <c r="DA41" s="113">
        <f t="shared" si="12"/>
        <v>9354519</v>
      </c>
      <c r="DB41" s="7">
        <f t="shared" si="17"/>
        <v>9484387.1679420378</v>
      </c>
      <c r="DC41" s="7">
        <f t="shared" si="17"/>
        <v>9632808.5154846609</v>
      </c>
      <c r="DD41" s="7">
        <f t="shared" si="17"/>
        <v>9807883.6796552222</v>
      </c>
      <c r="DE41" s="7">
        <f t="shared" si="17"/>
        <v>9976067.813827252</v>
      </c>
      <c r="DF41" s="7">
        <f t="shared" si="17"/>
        <v>10145535.090609586</v>
      </c>
      <c r="DG41" s="7">
        <f t="shared" si="17"/>
        <v>10310335.52230012</v>
      </c>
      <c r="DH41" s="7">
        <f t="shared" si="17"/>
        <v>10477746.999999998</v>
      </c>
      <c r="DI41" s="7"/>
      <c r="DJ41" s="7"/>
      <c r="DK41" s="7"/>
      <c r="DL41" s="7"/>
      <c r="DM41" s="7"/>
      <c r="DN41" s="7"/>
      <c r="DO41" s="7"/>
      <c r="DP41" s="7"/>
    </row>
    <row r="42" spans="1:120">
      <c r="A42" s="49">
        <v>5</v>
      </c>
      <c r="B42" s="49">
        <v>2</v>
      </c>
      <c r="C42" s="49">
        <v>1800</v>
      </c>
      <c r="D42" s="140">
        <v>2390893</v>
      </c>
      <c r="E42" s="112"/>
      <c r="F42" s="110">
        <v>47041.731399999997</v>
      </c>
      <c r="G42" s="110">
        <v>69274</v>
      </c>
      <c r="H42" s="110">
        <v>44289</v>
      </c>
      <c r="I42" s="112"/>
      <c r="J42" s="13">
        <v>56437</v>
      </c>
      <c r="K42" s="13">
        <v>61806</v>
      </c>
      <c r="L42" s="13">
        <v>73343</v>
      </c>
      <c r="M42" s="112"/>
      <c r="N42" s="7">
        <f t="shared" si="5"/>
        <v>47041.731399999997</v>
      </c>
      <c r="O42" s="7">
        <f t="shared" si="5"/>
        <v>47041.731399999997</v>
      </c>
      <c r="P42" s="7">
        <f t="shared" si="5"/>
        <v>47041.731399999997</v>
      </c>
      <c r="Q42" s="7">
        <f t="shared" si="5"/>
        <v>47041.731399999997</v>
      </c>
      <c r="R42" s="7">
        <f t="shared" si="5"/>
        <v>47041.731399999997</v>
      </c>
      <c r="S42" s="7">
        <f t="shared" si="5"/>
        <v>47041.731399999997</v>
      </c>
      <c r="T42" s="7">
        <f t="shared" si="5"/>
        <v>47041.731399999997</v>
      </c>
      <c r="U42" s="7">
        <f t="shared" si="5"/>
        <v>47041.731399999997</v>
      </c>
      <c r="V42" s="7">
        <f t="shared" si="5"/>
        <v>47041.731399999997</v>
      </c>
      <c r="W42" s="7">
        <f t="shared" si="5"/>
        <v>47041.731399999997</v>
      </c>
      <c r="X42" s="7">
        <f t="shared" si="6"/>
        <v>54452.487599999993</v>
      </c>
      <c r="Y42" s="7">
        <f t="shared" si="7"/>
        <v>61863.243799999997</v>
      </c>
      <c r="Z42" s="7">
        <f t="shared" si="8"/>
        <v>69274</v>
      </c>
      <c r="AA42" s="7">
        <f t="shared" si="8"/>
        <v>69274</v>
      </c>
      <c r="AB42" s="7">
        <f t="shared" si="8"/>
        <v>69274</v>
      </c>
      <c r="AC42" s="7">
        <f t="shared" si="8"/>
        <v>69274</v>
      </c>
      <c r="AD42" s="7">
        <f t="shared" si="8"/>
        <v>69274</v>
      </c>
      <c r="AE42" s="7">
        <f t="shared" si="8"/>
        <v>69274</v>
      </c>
      <c r="AF42" s="7">
        <f t="shared" si="8"/>
        <v>69274</v>
      </c>
      <c r="AG42" s="7">
        <f t="shared" si="8"/>
        <v>69274</v>
      </c>
      <c r="AH42" s="7">
        <f t="shared" si="9"/>
        <v>60945.666666666664</v>
      </c>
      <c r="AI42" s="7">
        <f t="shared" si="10"/>
        <v>52617.333333333336</v>
      </c>
      <c r="AJ42" s="7">
        <f t="shared" si="15"/>
        <v>44289</v>
      </c>
      <c r="AK42" s="7">
        <f t="shared" si="15"/>
        <v>44289</v>
      </c>
      <c r="AL42" s="7">
        <f t="shared" si="15"/>
        <v>44289</v>
      </c>
      <c r="AM42" s="7">
        <f t="shared" si="15"/>
        <v>44289</v>
      </c>
      <c r="AN42" s="7">
        <f t="shared" si="15"/>
        <v>44289</v>
      </c>
      <c r="AO42" s="7"/>
      <c r="AP42" s="7"/>
      <c r="AQ42" s="7"/>
      <c r="AR42" s="7"/>
      <c r="AS42" s="7"/>
      <c r="AT42" s="7"/>
      <c r="AU42" s="7"/>
      <c r="AV42" s="7"/>
      <c r="AW42" s="111"/>
      <c r="AX42" s="7">
        <f>jährl_Abgänge_LF12_Kalib_stratu!D124</f>
        <v>15432.263373522768</v>
      </c>
      <c r="AY42" s="7">
        <f>jährl_Abgänge_LF12_Kalib_stratu!E124</f>
        <v>15312.342234711068</v>
      </c>
      <c r="AZ42" s="7">
        <f>jährl_Abgänge_LF12_Kalib_stratu!F124</f>
        <v>14876.393624207358</v>
      </c>
      <c r="BA42" s="7">
        <f>jährl_Abgänge_LF12_Kalib_stratu!G124</f>
        <v>13476.137973964853</v>
      </c>
      <c r="BB42" s="7">
        <f>jährl_Abgänge_LF12_Kalib_stratu!H124</f>
        <v>12711.288004808464</v>
      </c>
      <c r="BC42" s="7">
        <f>jährl_Abgänge_LF12_Kalib_stratu!I124</f>
        <v>12746.911637220173</v>
      </c>
      <c r="BD42" s="7">
        <f>jährl_Abgänge_LF12_Kalib_stratu!J124</f>
        <v>13725.50340084683</v>
      </c>
      <c r="BE42" s="7">
        <f>jährl_Abgänge_LF12_Kalib_stratu!K124</f>
        <v>15547.070228473385</v>
      </c>
      <c r="BF42" s="7">
        <f>jährl_Abgänge_LF12_Kalib_stratu!L124</f>
        <v>16783.316085929295</v>
      </c>
      <c r="BG42" s="7">
        <f>jährl_Abgänge_LF12_Kalib_stratu!M124</f>
        <v>17706.003436315794</v>
      </c>
      <c r="BH42" s="105">
        <f>jährl_Abgänge_LFI23_stratu!D81</f>
        <v>9549.3117553131688</v>
      </c>
      <c r="BI42" s="105">
        <f>jährl_Abgänge_LFI23_stratu!E81</f>
        <v>10127.001003036095</v>
      </c>
      <c r="BJ42" s="105">
        <f>jährl_Abgänge_LFI23_stratu!F81</f>
        <v>10809.863227257392</v>
      </c>
      <c r="BK42" s="105">
        <f>jährl_Abgänge_LFI23_stratu!G81</f>
        <v>10836.044394467559</v>
      </c>
      <c r="BL42" s="105">
        <f>jährl_Abgänge_LFI23_stratu!H81</f>
        <v>10375.184122343417</v>
      </c>
      <c r="BM42" s="105">
        <f>jährl_Abgänge_LFI23_stratu!I81</f>
        <v>9858.4647160688182</v>
      </c>
      <c r="BN42" s="105">
        <f>jährl_Abgänge_LFI23_stratu!J81</f>
        <v>9554.7811087372083</v>
      </c>
      <c r="BO42" s="105">
        <f>jährl_Abgänge_LFI23_stratu!K81</f>
        <v>9593.963198020916</v>
      </c>
      <c r="BP42" s="105">
        <f>jährl_Abgänge_LFI23_stratu!L81</f>
        <v>9580.4243067581247</v>
      </c>
      <c r="BQ42" s="105">
        <f>jährl_Abgänge_LFI23_stratu!M81</f>
        <v>9384.9621679973025</v>
      </c>
      <c r="BR42" s="7">
        <f>jährl_Abgänge_LFI34a_stratu!D81</f>
        <v>17953.709847160313</v>
      </c>
      <c r="BS42" s="7">
        <f>jährl_Abgänge_LFI34a_stratu!E81</f>
        <v>19183.355447046903</v>
      </c>
      <c r="BT42" s="7">
        <f>jährl_Abgänge_LFI34a_stratu!F81</f>
        <v>20785.232924325715</v>
      </c>
      <c r="BU42" s="7">
        <f>jährl_Abgänge_LFI34a_stratu!G81</f>
        <v>19827.52084993778</v>
      </c>
      <c r="BV42" s="7">
        <f>jährl_Abgänge_LFI34a_stratu!H81</f>
        <v>21107.772913089819</v>
      </c>
      <c r="BW42" s="7">
        <f>jährl_Abgänge_LFI34a_stratu!I81</f>
        <v>22507.376966413074</v>
      </c>
      <c r="BX42" s="7">
        <f>jährl_Abgänge_LFI34a_stratu!J81</f>
        <v>23794.031052026396</v>
      </c>
      <c r="BY42" s="7"/>
      <c r="BZ42" s="7"/>
      <c r="CA42" s="7"/>
      <c r="CB42" s="7"/>
      <c r="CC42" s="7"/>
      <c r="CD42" s="7"/>
      <c r="CE42" s="7"/>
      <c r="CF42" s="7"/>
      <c r="CG42" s="7"/>
      <c r="CH42" s="7">
        <f t="shared" si="18"/>
        <v>1557844.2224320034</v>
      </c>
      <c r="CI42" s="7">
        <f t="shared" si="18"/>
        <v>1589453.6904584805</v>
      </c>
      <c r="CJ42" s="7">
        <f t="shared" si="18"/>
        <v>1621183.0796237693</v>
      </c>
      <c r="CK42" s="7">
        <f t="shared" si="18"/>
        <v>1653348.4173995617</v>
      </c>
      <c r="CL42" s="7">
        <f t="shared" si="18"/>
        <v>1686914.0108255967</v>
      </c>
      <c r="CM42" s="7">
        <f t="shared" si="18"/>
        <v>1721244.4542207883</v>
      </c>
      <c r="CN42" s="7">
        <f t="shared" si="18"/>
        <v>1755539.2739835682</v>
      </c>
      <c r="CO42" s="7">
        <f t="shared" si="18"/>
        <v>1788855.5019827213</v>
      </c>
      <c r="CP42" s="7">
        <f t="shared" si="18"/>
        <v>1820350.1631542479</v>
      </c>
      <c r="CQ42" s="7">
        <f t="shared" si="18"/>
        <v>1850608.5784683186</v>
      </c>
      <c r="CR42" s="7">
        <f t="shared" si="18"/>
        <v>1879944.3064320027</v>
      </c>
      <c r="CS42" s="7">
        <f t="shared" si="18"/>
        <v>1924847.4822766895</v>
      </c>
      <c r="CT42" s="7">
        <f t="shared" si="18"/>
        <v>1976583.7250736535</v>
      </c>
      <c r="CU42" s="7">
        <f t="shared" si="18"/>
        <v>2035047.861846396</v>
      </c>
      <c r="CV42" s="7">
        <f t="shared" si="18"/>
        <v>2093485.8174519285</v>
      </c>
      <c r="CW42" s="7">
        <f t="shared" si="18"/>
        <v>2152384.6333295852</v>
      </c>
      <c r="CX42" s="7">
        <f t="shared" si="18"/>
        <v>2211800.1686135163</v>
      </c>
      <c r="CY42" s="7">
        <f t="shared" ref="CY42:CZ42" si="19">CZ42-AE42+BO42</f>
        <v>2271519.3875047793</v>
      </c>
      <c r="CZ42" s="7">
        <f t="shared" si="19"/>
        <v>2331199.4243067582</v>
      </c>
      <c r="DA42" s="113">
        <f t="shared" si="12"/>
        <v>2390893</v>
      </c>
      <c r="DB42" s="7">
        <f t="shared" ref="DB42:DH42" si="20">DA42+AH42-BR42</f>
        <v>2433884.9568195064</v>
      </c>
      <c r="DC42" s="7">
        <f t="shared" si="20"/>
        <v>2467318.9347057929</v>
      </c>
      <c r="DD42" s="7">
        <f t="shared" si="20"/>
        <v>2490822.7017814671</v>
      </c>
      <c r="DE42" s="7">
        <f t="shared" si="20"/>
        <v>2515284.1809315295</v>
      </c>
      <c r="DF42" s="7">
        <f t="shared" si="20"/>
        <v>2538465.4080184395</v>
      </c>
      <c r="DG42" s="7">
        <f t="shared" si="20"/>
        <v>2560247.0310520264</v>
      </c>
      <c r="DH42" s="7">
        <f t="shared" si="20"/>
        <v>2580742</v>
      </c>
      <c r="DI42" s="7"/>
      <c r="DJ42" s="7"/>
      <c r="DK42" s="7"/>
      <c r="DL42" s="7"/>
      <c r="DM42" s="7"/>
      <c r="DN42" s="7"/>
      <c r="DO42" s="7"/>
      <c r="DP42" s="7"/>
    </row>
    <row r="43" spans="1:120">
      <c r="A43" s="168" t="s">
        <v>3</v>
      </c>
      <c r="J43" s="171">
        <f>SUM(J9:J42)/2</f>
        <v>1086199</v>
      </c>
      <c r="K43" s="171">
        <f>SUM(K9:K42)/2</f>
        <v>1110887</v>
      </c>
      <c r="L43" s="171">
        <f>SUM(L9:L42)/2</f>
        <v>1165345</v>
      </c>
    </row>
    <row r="48" spans="1:120" s="33" customFormat="1">
      <c r="A48" s="66" t="s">
        <v>245</v>
      </c>
    </row>
    <row r="49" spans="1:120">
      <c r="A49" s="116" t="s">
        <v>129</v>
      </c>
      <c r="B49" s="117"/>
      <c r="C49" s="117"/>
      <c r="D49" s="118"/>
      <c r="E49" s="12"/>
      <c r="F49" s="12"/>
      <c r="G49" s="12"/>
      <c r="H49" s="12"/>
      <c r="I49" s="12"/>
      <c r="N49" s="93" t="s">
        <v>93</v>
      </c>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17"/>
      <c r="AX49" s="91" t="s">
        <v>91</v>
      </c>
      <c r="AY49" s="91"/>
      <c r="AZ49" s="91"/>
      <c r="BA49" s="91"/>
      <c r="BB49" s="91"/>
      <c r="BC49" s="91"/>
      <c r="BD49" s="91"/>
      <c r="BE49" s="91"/>
      <c r="BF49" s="91"/>
      <c r="BG49" s="91"/>
      <c r="BH49" s="91"/>
      <c r="BI49" s="91"/>
      <c r="BJ49" s="91"/>
      <c r="BK49" s="91"/>
      <c r="BL49" s="91"/>
      <c r="BM49" s="91"/>
      <c r="BN49" s="91"/>
      <c r="BO49" s="91"/>
      <c r="BP49" s="91"/>
      <c r="BQ49" s="91"/>
      <c r="BR49" s="91"/>
      <c r="BS49" s="91"/>
      <c r="BT49" s="91"/>
      <c r="BU49" s="91"/>
      <c r="BV49" s="91"/>
      <c r="BW49" s="91"/>
      <c r="BX49" s="91"/>
      <c r="BY49" s="91"/>
      <c r="BZ49" s="91"/>
      <c r="CA49" s="91"/>
      <c r="CB49" s="91"/>
      <c r="CC49" s="91"/>
      <c r="CD49" s="91"/>
      <c r="CE49" s="91"/>
      <c r="CF49" s="91"/>
      <c r="CG49" s="1"/>
      <c r="CH49" s="92" t="s">
        <v>109</v>
      </c>
      <c r="CI49" s="92"/>
      <c r="CJ49" s="92"/>
      <c r="CK49" s="92"/>
      <c r="CL49" s="92"/>
      <c r="CM49" s="92"/>
      <c r="CN49" s="92"/>
      <c r="CO49" s="92"/>
      <c r="CP49" s="92"/>
      <c r="CQ49" s="92"/>
      <c r="CR49" s="92"/>
      <c r="CS49" s="92"/>
      <c r="CT49" s="92"/>
      <c r="CU49" s="92"/>
      <c r="CV49" s="92"/>
      <c r="CW49" s="92"/>
      <c r="CX49" s="92"/>
      <c r="CY49" s="92"/>
      <c r="CZ49" s="92"/>
      <c r="DA49" s="92"/>
      <c r="DB49" s="92"/>
      <c r="DC49" s="92"/>
      <c r="DD49" s="92"/>
      <c r="DE49" s="92"/>
      <c r="DF49" s="92"/>
      <c r="DG49" s="92"/>
      <c r="DH49" s="92"/>
      <c r="DI49" s="92"/>
      <c r="DJ49" s="92"/>
      <c r="DK49" s="92"/>
      <c r="DL49" s="92"/>
      <c r="DM49" s="92"/>
      <c r="DN49" s="92"/>
      <c r="DO49" s="92"/>
      <c r="DP49" s="92"/>
    </row>
    <row r="50" spans="1:120">
      <c r="A50" s="119" t="s">
        <v>130</v>
      </c>
      <c r="B50" s="119" t="s">
        <v>131</v>
      </c>
      <c r="C50" s="119"/>
      <c r="D50" s="119"/>
      <c r="F50" s="120"/>
      <c r="G50" s="120"/>
      <c r="H50" s="121"/>
      <c r="I50" s="121"/>
      <c r="J50" s="121"/>
      <c r="K50" s="121"/>
      <c r="L50" s="121"/>
      <c r="M50" s="121"/>
      <c r="N50" s="1" t="s">
        <v>21</v>
      </c>
      <c r="O50" s="1" t="s">
        <v>20</v>
      </c>
      <c r="P50" s="1" t="s">
        <v>19</v>
      </c>
      <c r="Q50" s="1" t="s">
        <v>18</v>
      </c>
      <c r="R50" s="1" t="s">
        <v>17</v>
      </c>
      <c r="S50" s="1" t="s">
        <v>16</v>
      </c>
      <c r="T50" s="1" t="s">
        <v>15</v>
      </c>
      <c r="U50" s="1" t="s">
        <v>14</v>
      </c>
      <c r="V50" s="1" t="s">
        <v>13</v>
      </c>
      <c r="W50" s="1" t="s">
        <v>12</v>
      </c>
      <c r="X50" s="1" t="s">
        <v>29</v>
      </c>
      <c r="Y50" s="1" t="s">
        <v>28</v>
      </c>
      <c r="Z50" s="1" t="s">
        <v>27</v>
      </c>
      <c r="AA50" s="1" t="s">
        <v>26</v>
      </c>
      <c r="AB50" s="1" t="s">
        <v>25</v>
      </c>
      <c r="AC50" s="1" t="s">
        <v>24</v>
      </c>
      <c r="AD50" s="1" t="s">
        <v>23</v>
      </c>
      <c r="AE50" s="1" t="s">
        <v>22</v>
      </c>
      <c r="AF50" s="1" t="s">
        <v>31</v>
      </c>
      <c r="AG50" s="1" t="s">
        <v>33</v>
      </c>
      <c r="AH50" s="1" t="s">
        <v>34</v>
      </c>
      <c r="AI50" s="1" t="s">
        <v>35</v>
      </c>
      <c r="AJ50" s="1" t="s">
        <v>38</v>
      </c>
      <c r="AK50" s="1" t="s">
        <v>39</v>
      </c>
      <c r="AL50" s="1" t="s">
        <v>40</v>
      </c>
      <c r="AM50" s="1" t="s">
        <v>41</v>
      </c>
      <c r="AN50" s="1" t="s">
        <v>42</v>
      </c>
      <c r="AO50" s="1" t="s">
        <v>52</v>
      </c>
      <c r="AP50" s="1" t="s">
        <v>53</v>
      </c>
      <c r="AQ50" s="1" t="s">
        <v>54</v>
      </c>
      <c r="AR50" s="1" t="s">
        <v>55</v>
      </c>
      <c r="AS50" s="1" t="s">
        <v>56</v>
      </c>
      <c r="AT50" s="1" t="s">
        <v>57</v>
      </c>
      <c r="AU50" s="1" t="s">
        <v>58</v>
      </c>
      <c r="AV50" s="1" t="s">
        <v>59</v>
      </c>
      <c r="AW50" s="17"/>
      <c r="AX50" s="1" t="s">
        <v>21</v>
      </c>
      <c r="AY50" s="1" t="s">
        <v>20</v>
      </c>
      <c r="AZ50" s="1" t="s">
        <v>19</v>
      </c>
      <c r="BA50" s="1" t="s">
        <v>18</v>
      </c>
      <c r="BB50" s="1" t="s">
        <v>17</v>
      </c>
      <c r="BC50" s="1" t="s">
        <v>16</v>
      </c>
      <c r="BD50" s="1" t="s">
        <v>15</v>
      </c>
      <c r="BE50" s="1" t="s">
        <v>14</v>
      </c>
      <c r="BF50" s="1" t="s">
        <v>13</v>
      </c>
      <c r="BG50" s="1" t="s">
        <v>12</v>
      </c>
      <c r="BH50" s="1" t="s">
        <v>29</v>
      </c>
      <c r="BI50" s="1" t="s">
        <v>28</v>
      </c>
      <c r="BJ50" s="1" t="s">
        <v>27</v>
      </c>
      <c r="BK50" s="1" t="s">
        <v>26</v>
      </c>
      <c r="BL50" s="1" t="s">
        <v>25</v>
      </c>
      <c r="BM50" s="1" t="s">
        <v>24</v>
      </c>
      <c r="BN50" s="1" t="s">
        <v>23</v>
      </c>
      <c r="BO50" s="1" t="s">
        <v>22</v>
      </c>
      <c r="BP50" s="1" t="s">
        <v>31</v>
      </c>
      <c r="BQ50" s="1" t="s">
        <v>33</v>
      </c>
      <c r="BR50" s="1" t="s">
        <v>34</v>
      </c>
      <c r="BS50" s="1" t="s">
        <v>35</v>
      </c>
      <c r="BT50" s="1" t="s">
        <v>38</v>
      </c>
      <c r="BU50" s="1" t="s">
        <v>39</v>
      </c>
      <c r="BV50" s="1" t="s">
        <v>40</v>
      </c>
      <c r="BW50" s="1" t="s">
        <v>41</v>
      </c>
      <c r="BX50" s="1" t="s">
        <v>42</v>
      </c>
      <c r="BY50" s="1" t="s">
        <v>52</v>
      </c>
      <c r="BZ50" s="1" t="s">
        <v>53</v>
      </c>
      <c r="CA50" s="1" t="s">
        <v>54</v>
      </c>
      <c r="CB50" s="1" t="s">
        <v>55</v>
      </c>
      <c r="CC50" s="1" t="s">
        <v>56</v>
      </c>
      <c r="CD50" s="1" t="s">
        <v>57</v>
      </c>
      <c r="CE50" s="1" t="s">
        <v>58</v>
      </c>
      <c r="CF50" s="1" t="s">
        <v>59</v>
      </c>
      <c r="CH50" s="1" t="s">
        <v>21</v>
      </c>
      <c r="CI50" s="1" t="s">
        <v>20</v>
      </c>
      <c r="CJ50" s="1" t="s">
        <v>19</v>
      </c>
      <c r="CK50" s="1" t="s">
        <v>18</v>
      </c>
      <c r="CL50" s="1" t="s">
        <v>17</v>
      </c>
      <c r="CM50" s="1" t="s">
        <v>16</v>
      </c>
      <c r="CN50" s="1" t="s">
        <v>15</v>
      </c>
      <c r="CO50" s="1" t="s">
        <v>14</v>
      </c>
      <c r="CP50" s="1" t="s">
        <v>13</v>
      </c>
      <c r="CQ50" s="1" t="s">
        <v>12</v>
      </c>
      <c r="CR50" s="1" t="s">
        <v>29</v>
      </c>
      <c r="CS50" s="1" t="s">
        <v>28</v>
      </c>
      <c r="CT50" s="1" t="s">
        <v>27</v>
      </c>
      <c r="CU50" s="1" t="s">
        <v>26</v>
      </c>
      <c r="CV50" s="1" t="s">
        <v>25</v>
      </c>
      <c r="CW50" s="1" t="s">
        <v>24</v>
      </c>
      <c r="CX50" s="1" t="s">
        <v>23</v>
      </c>
      <c r="CY50" s="1" t="s">
        <v>22</v>
      </c>
      <c r="CZ50" s="1" t="s">
        <v>31</v>
      </c>
      <c r="DA50" s="1" t="s">
        <v>33</v>
      </c>
      <c r="DB50" s="1" t="s">
        <v>34</v>
      </c>
      <c r="DC50" s="1" t="s">
        <v>35</v>
      </c>
      <c r="DD50" s="1" t="s">
        <v>38</v>
      </c>
      <c r="DE50" s="1" t="s">
        <v>39</v>
      </c>
      <c r="DF50" s="1" t="s">
        <v>40</v>
      </c>
      <c r="DG50" s="1" t="s">
        <v>41</v>
      </c>
      <c r="DH50" s="1" t="s">
        <v>42</v>
      </c>
      <c r="DI50" s="1" t="s">
        <v>52</v>
      </c>
      <c r="DJ50" s="1" t="s">
        <v>53</v>
      </c>
      <c r="DK50" s="1" t="s">
        <v>54</v>
      </c>
      <c r="DL50" s="1" t="s">
        <v>55</v>
      </c>
      <c r="DM50" s="1" t="s">
        <v>56</v>
      </c>
      <c r="DN50" s="1" t="s">
        <v>57</v>
      </c>
      <c r="DO50" s="1" t="s">
        <v>58</v>
      </c>
      <c r="DP50" s="1" t="s">
        <v>59</v>
      </c>
    </row>
    <row r="51" spans="1:120" ht="14.25">
      <c r="A51" s="122"/>
      <c r="B51" s="122"/>
      <c r="C51" s="122"/>
      <c r="D51" s="122"/>
      <c r="F51" s="120"/>
      <c r="G51" s="123"/>
      <c r="H51" s="123"/>
      <c r="I51" s="120"/>
      <c r="J51" s="120"/>
      <c r="K51" s="120"/>
      <c r="L51" s="120"/>
      <c r="M51" s="120"/>
      <c r="N51" s="8" t="s">
        <v>138</v>
      </c>
      <c r="O51" s="8" t="s">
        <v>139</v>
      </c>
      <c r="P51" s="8" t="s">
        <v>140</v>
      </c>
      <c r="Q51" s="8" t="s">
        <v>141</v>
      </c>
      <c r="R51" s="8" t="s">
        <v>142</v>
      </c>
      <c r="S51" s="8" t="s">
        <v>143</v>
      </c>
      <c r="T51" s="8" t="s">
        <v>144</v>
      </c>
      <c r="U51" s="8" t="s">
        <v>145</v>
      </c>
      <c r="V51" s="8" t="s">
        <v>146</v>
      </c>
      <c r="W51" s="8" t="s">
        <v>147</v>
      </c>
      <c r="X51" s="8" t="s">
        <v>148</v>
      </c>
      <c r="Y51" s="8" t="s">
        <v>149</v>
      </c>
      <c r="Z51" s="8" t="s">
        <v>150</v>
      </c>
      <c r="AA51" s="8" t="s">
        <v>151</v>
      </c>
      <c r="AB51" s="8" t="s">
        <v>152</v>
      </c>
      <c r="AC51" s="8" t="s">
        <v>153</v>
      </c>
      <c r="AD51" s="8" t="s">
        <v>154</v>
      </c>
      <c r="AE51" s="8" t="s">
        <v>155</v>
      </c>
      <c r="AF51" s="8" t="s">
        <v>156</v>
      </c>
      <c r="AG51" s="8" t="s">
        <v>157</v>
      </c>
      <c r="AH51" s="8" t="s">
        <v>158</v>
      </c>
      <c r="AI51" s="8" t="s">
        <v>159</v>
      </c>
      <c r="AJ51" s="8" t="s">
        <v>160</v>
      </c>
      <c r="AK51" s="8" t="s">
        <v>161</v>
      </c>
      <c r="AL51" s="8" t="s">
        <v>162</v>
      </c>
      <c r="AM51" s="8" t="s">
        <v>163</v>
      </c>
      <c r="AN51" s="8" t="s">
        <v>164</v>
      </c>
      <c r="AO51" s="8" t="s">
        <v>165</v>
      </c>
      <c r="AP51" s="8" t="s">
        <v>166</v>
      </c>
      <c r="AQ51" s="8" t="s">
        <v>167</v>
      </c>
      <c r="AR51" s="8" t="s">
        <v>168</v>
      </c>
      <c r="AS51" s="8" t="s">
        <v>169</v>
      </c>
      <c r="AT51" s="8" t="s">
        <v>170</v>
      </c>
      <c r="AU51" s="8" t="s">
        <v>171</v>
      </c>
      <c r="AV51" s="8" t="s">
        <v>172</v>
      </c>
      <c r="AX51" s="128" t="s">
        <v>173</v>
      </c>
      <c r="AY51" s="128" t="s">
        <v>174</v>
      </c>
      <c r="AZ51" s="128" t="s">
        <v>175</v>
      </c>
      <c r="BA51" s="128" t="s">
        <v>176</v>
      </c>
      <c r="BB51" s="128" t="s">
        <v>177</v>
      </c>
      <c r="BC51" s="128" t="s">
        <v>178</v>
      </c>
      <c r="BD51" s="128" t="s">
        <v>179</v>
      </c>
      <c r="BE51" s="128" t="s">
        <v>180</v>
      </c>
      <c r="BF51" s="128" t="s">
        <v>181</v>
      </c>
      <c r="BG51" s="128" t="s">
        <v>182</v>
      </c>
      <c r="BH51" s="128" t="s">
        <v>183</v>
      </c>
      <c r="BI51" s="128" t="s">
        <v>184</v>
      </c>
      <c r="BJ51" s="128" t="s">
        <v>185</v>
      </c>
      <c r="BK51" s="128" t="s">
        <v>186</v>
      </c>
      <c r="BL51" s="10" t="s">
        <v>187</v>
      </c>
      <c r="BM51" s="10" t="s">
        <v>188</v>
      </c>
      <c r="BN51" s="10" t="s">
        <v>189</v>
      </c>
      <c r="BO51" s="10" t="s">
        <v>190</v>
      </c>
      <c r="BP51" s="10" t="s">
        <v>191</v>
      </c>
      <c r="BQ51" s="10" t="s">
        <v>192</v>
      </c>
      <c r="BR51" s="10" t="s">
        <v>193</v>
      </c>
      <c r="BS51" s="10" t="s">
        <v>194</v>
      </c>
      <c r="BT51" s="10" t="s">
        <v>195</v>
      </c>
      <c r="BU51" s="10" t="s">
        <v>196</v>
      </c>
      <c r="BV51" s="10" t="s">
        <v>197</v>
      </c>
      <c r="BW51" s="10" t="s">
        <v>198</v>
      </c>
      <c r="BX51" s="10" t="s">
        <v>199</v>
      </c>
      <c r="BY51" s="10" t="s">
        <v>200</v>
      </c>
      <c r="BZ51" s="10" t="s">
        <v>201</v>
      </c>
      <c r="CA51" s="10" t="s">
        <v>202</v>
      </c>
      <c r="CB51" s="10" t="s">
        <v>203</v>
      </c>
      <c r="CC51" s="10" t="s">
        <v>204</v>
      </c>
      <c r="CD51" s="10" t="s">
        <v>205</v>
      </c>
      <c r="CE51" s="10" t="s">
        <v>206</v>
      </c>
      <c r="CF51" s="10" t="s">
        <v>207</v>
      </c>
      <c r="CH51" s="8" t="s">
        <v>208</v>
      </c>
      <c r="CI51" s="8" t="s">
        <v>209</v>
      </c>
      <c r="CJ51" s="8" t="s">
        <v>210</v>
      </c>
      <c r="CK51" s="8" t="s">
        <v>211</v>
      </c>
      <c r="CL51" s="8" t="s">
        <v>212</v>
      </c>
      <c r="CM51" s="8" t="s">
        <v>213</v>
      </c>
      <c r="CN51" s="8" t="s">
        <v>214</v>
      </c>
      <c r="CO51" s="8" t="s">
        <v>215</v>
      </c>
      <c r="CP51" s="8" t="s">
        <v>216</v>
      </c>
      <c r="CQ51" s="8" t="s">
        <v>217</v>
      </c>
      <c r="CR51" s="8" t="s">
        <v>218</v>
      </c>
      <c r="CS51" s="8" t="s">
        <v>219</v>
      </c>
      <c r="CT51" s="8" t="s">
        <v>220</v>
      </c>
      <c r="CU51" s="8" t="s">
        <v>221</v>
      </c>
      <c r="CV51" s="8" t="s">
        <v>222</v>
      </c>
      <c r="CW51" s="8" t="s">
        <v>223</v>
      </c>
      <c r="CX51" s="8" t="s">
        <v>224</v>
      </c>
      <c r="CY51" s="8" t="s">
        <v>225</v>
      </c>
      <c r="CZ51" s="8" t="s">
        <v>226</v>
      </c>
      <c r="DA51" s="8" t="s">
        <v>227</v>
      </c>
      <c r="DB51" s="8" t="s">
        <v>228</v>
      </c>
      <c r="DC51" s="8" t="s">
        <v>229</v>
      </c>
      <c r="DD51" s="8" t="s">
        <v>230</v>
      </c>
      <c r="DE51" s="8" t="s">
        <v>231</v>
      </c>
      <c r="DF51" s="8" t="s">
        <v>232</v>
      </c>
      <c r="DG51" s="8" t="s">
        <v>233</v>
      </c>
      <c r="DH51" s="8" t="s">
        <v>234</v>
      </c>
      <c r="DI51" s="8" t="s">
        <v>235</v>
      </c>
      <c r="DJ51" s="8" t="s">
        <v>236</v>
      </c>
      <c r="DK51" s="8" t="s">
        <v>237</v>
      </c>
      <c r="DL51" s="8" t="s">
        <v>238</v>
      </c>
      <c r="DM51" s="8" t="s">
        <v>239</v>
      </c>
      <c r="DN51" s="8" t="s">
        <v>240</v>
      </c>
      <c r="DO51" s="8" t="s">
        <v>241</v>
      </c>
      <c r="DP51" s="8" t="s">
        <v>242</v>
      </c>
    </row>
    <row r="52" spans="1:120">
      <c r="A52" s="124">
        <v>1</v>
      </c>
      <c r="B52" s="124">
        <v>600</v>
      </c>
      <c r="C52" s="124"/>
      <c r="D52" s="124"/>
      <c r="F52" s="125"/>
      <c r="G52" s="125"/>
      <c r="H52" s="125"/>
      <c r="I52" s="125"/>
      <c r="J52" s="125"/>
      <c r="K52" s="125"/>
      <c r="L52" s="125"/>
      <c r="M52" s="125"/>
      <c r="N52" s="7">
        <f t="shared" ref="N52:T52" si="21">N9+N10</f>
        <v>360438.39250000002</v>
      </c>
      <c r="O52" s="7">
        <f t="shared" si="21"/>
        <v>360438.39250000002</v>
      </c>
      <c r="P52" s="7">
        <f t="shared" si="21"/>
        <v>360438.39250000002</v>
      </c>
      <c r="Q52" s="7">
        <f t="shared" si="21"/>
        <v>360438.39250000002</v>
      </c>
      <c r="R52" s="7">
        <f t="shared" si="21"/>
        <v>360438.39250000002</v>
      </c>
      <c r="S52" s="7">
        <f t="shared" si="21"/>
        <v>360438.39250000002</v>
      </c>
      <c r="T52" s="7">
        <f t="shared" si="21"/>
        <v>360438.39250000002</v>
      </c>
      <c r="U52" s="7">
        <f t="shared" ref="U52:AN52" si="22">U9+U10</f>
        <v>360438.39250000002</v>
      </c>
      <c r="V52" s="7">
        <f t="shared" si="22"/>
        <v>360438.39250000002</v>
      </c>
      <c r="W52" s="7">
        <f t="shared" si="22"/>
        <v>360438.39250000002</v>
      </c>
      <c r="X52" s="7">
        <f t="shared" si="22"/>
        <v>352647.92833333329</v>
      </c>
      <c r="Y52" s="7">
        <f t="shared" si="22"/>
        <v>344857.46416666667</v>
      </c>
      <c r="Z52" s="7">
        <f t="shared" si="22"/>
        <v>337067</v>
      </c>
      <c r="AA52" s="7">
        <f t="shared" si="22"/>
        <v>337067</v>
      </c>
      <c r="AB52" s="7">
        <f t="shared" si="22"/>
        <v>337067</v>
      </c>
      <c r="AC52" s="7">
        <f t="shared" si="22"/>
        <v>337067</v>
      </c>
      <c r="AD52" s="7">
        <f t="shared" si="22"/>
        <v>337067</v>
      </c>
      <c r="AE52" s="7">
        <f t="shared" si="22"/>
        <v>337067</v>
      </c>
      <c r="AF52" s="7">
        <f t="shared" si="22"/>
        <v>337067</v>
      </c>
      <c r="AG52" s="7">
        <f t="shared" si="22"/>
        <v>337067</v>
      </c>
      <c r="AH52" s="7">
        <f t="shared" si="22"/>
        <v>350235.33333333331</v>
      </c>
      <c r="AI52" s="7">
        <f t="shared" si="22"/>
        <v>363403.66666666669</v>
      </c>
      <c r="AJ52" s="7">
        <f t="shared" si="22"/>
        <v>376572</v>
      </c>
      <c r="AK52" s="7">
        <f t="shared" si="22"/>
        <v>376572</v>
      </c>
      <c r="AL52" s="7">
        <f t="shared" si="22"/>
        <v>376572</v>
      </c>
      <c r="AM52" s="7">
        <f t="shared" si="22"/>
        <v>376572</v>
      </c>
      <c r="AN52" s="7">
        <f t="shared" si="22"/>
        <v>376572</v>
      </c>
      <c r="AX52" s="7">
        <f>AX9+AX10</f>
        <v>238873.34055824371</v>
      </c>
      <c r="AY52" s="7">
        <f t="shared" ref="AY52:BW52" si="23">AY9+AY10</f>
        <v>233408.460947432</v>
      </c>
      <c r="AZ52" s="7">
        <f t="shared" si="23"/>
        <v>238311.7308433592</v>
      </c>
      <c r="BA52" s="7">
        <f t="shared" si="23"/>
        <v>239406.93507080013</v>
      </c>
      <c r="BB52" s="7">
        <f t="shared" si="23"/>
        <v>241002.11391758261</v>
      </c>
      <c r="BC52" s="7">
        <f t="shared" si="23"/>
        <v>233201.34271734592</v>
      </c>
      <c r="BD52" s="7">
        <f t="shared" si="23"/>
        <v>228599.48577486922</v>
      </c>
      <c r="BE52" s="7">
        <f t="shared" si="23"/>
        <v>225489.97530726355</v>
      </c>
      <c r="BF52" s="7">
        <f t="shared" si="23"/>
        <v>236914.55989295867</v>
      </c>
      <c r="BG52" s="7">
        <f t="shared" si="23"/>
        <v>245802.21997014538</v>
      </c>
      <c r="BH52" s="7">
        <f t="shared" si="23"/>
        <v>411666.67919837579</v>
      </c>
      <c r="BI52" s="7">
        <f t="shared" si="23"/>
        <v>410415.11225880391</v>
      </c>
      <c r="BJ52" s="7">
        <f t="shared" si="23"/>
        <v>410345.13427683304</v>
      </c>
      <c r="BK52" s="7">
        <f t="shared" si="23"/>
        <v>420714.69637009047</v>
      </c>
      <c r="BL52" s="7">
        <f t="shared" si="23"/>
        <v>449504.05758589238</v>
      </c>
      <c r="BM52" s="7">
        <f t="shared" si="23"/>
        <v>417751.49945339607</v>
      </c>
      <c r="BN52" s="7">
        <f t="shared" si="23"/>
        <v>389373.56366723799</v>
      </c>
      <c r="BO52" s="7">
        <f t="shared" si="23"/>
        <v>338878.40196923946</v>
      </c>
      <c r="BP52" s="7">
        <f t="shared" si="23"/>
        <v>347686.46388817439</v>
      </c>
      <c r="BQ52" s="7">
        <f t="shared" si="23"/>
        <v>371004.39133195672</v>
      </c>
      <c r="BR52" s="7">
        <f t="shared" si="23"/>
        <v>302267.17201885825</v>
      </c>
      <c r="BS52" s="7">
        <f t="shared" si="23"/>
        <v>329242.21795125888</v>
      </c>
      <c r="BT52" s="7">
        <f t="shared" si="23"/>
        <v>347049.73415002989</v>
      </c>
      <c r="BU52" s="7">
        <f t="shared" si="23"/>
        <v>344313.02815416327</v>
      </c>
      <c r="BV52" s="7">
        <f t="shared" si="23"/>
        <v>342767.82899577194</v>
      </c>
      <c r="BW52" s="7">
        <f t="shared" si="23"/>
        <v>343533.20464516908</v>
      </c>
      <c r="CH52" s="7">
        <f>CH9+CH10</f>
        <v>12199813.456168056</v>
      </c>
      <c r="CI52" s="7">
        <f t="shared" ref="CI52:DG52" si="24">CI9+CI10</f>
        <v>12321378.508109812</v>
      </c>
      <c r="CJ52" s="7">
        <f t="shared" si="24"/>
        <v>12448408.439662378</v>
      </c>
      <c r="CK52" s="7">
        <f t="shared" si="24"/>
        <v>12570535.101319019</v>
      </c>
      <c r="CL52" s="7">
        <f t="shared" si="24"/>
        <v>12691566.558748217</v>
      </c>
      <c r="CM52" s="7">
        <f t="shared" si="24"/>
        <v>12811002.837330634</v>
      </c>
      <c r="CN52" s="7">
        <f t="shared" si="24"/>
        <v>12938239.887113286</v>
      </c>
      <c r="CO52" s="7">
        <f t="shared" si="24"/>
        <v>13070078.793838415</v>
      </c>
      <c r="CP52" s="7">
        <f t="shared" si="24"/>
        <v>13205027.21103115</v>
      </c>
      <c r="CQ52" s="7">
        <f t="shared" si="24"/>
        <v>13328551.04363819</v>
      </c>
      <c r="CR52" s="7">
        <f t="shared" si="24"/>
        <v>13443187.216168044</v>
      </c>
      <c r="CS52" s="7">
        <f t="shared" si="24"/>
        <v>13384168.465303</v>
      </c>
      <c r="CT52" s="7">
        <f t="shared" si="24"/>
        <v>13318610.817210864</v>
      </c>
      <c r="CU52" s="7">
        <f t="shared" si="24"/>
        <v>13245332.682934031</v>
      </c>
      <c r="CV52" s="7">
        <f t="shared" si="24"/>
        <v>13161684.98656394</v>
      </c>
      <c r="CW52" s="7">
        <f t="shared" si="24"/>
        <v>13049247.928978048</v>
      </c>
      <c r="CX52" s="7">
        <f t="shared" si="24"/>
        <v>12968563.429524653</v>
      </c>
      <c r="CY52" s="7">
        <f t="shared" si="24"/>
        <v>12916256.865857415</v>
      </c>
      <c r="CZ52" s="7">
        <f t="shared" si="24"/>
        <v>12914445.463888174</v>
      </c>
      <c r="DA52" s="7">
        <f t="shared" si="24"/>
        <v>12903826</v>
      </c>
      <c r="DB52" s="7">
        <f t="shared" si="24"/>
        <v>12951794.161314473</v>
      </c>
      <c r="DC52" s="7">
        <f t="shared" si="24"/>
        <v>12985955.610029882</v>
      </c>
      <c r="DD52" s="7">
        <f t="shared" si="24"/>
        <v>13015477.875879852</v>
      </c>
      <c r="DE52" s="7">
        <f t="shared" si="24"/>
        <v>13047736.847725689</v>
      </c>
      <c r="DF52" s="7">
        <f t="shared" si="24"/>
        <v>13081541.018729918</v>
      </c>
      <c r="DG52" s="7">
        <f t="shared" si="24"/>
        <v>13114579.814084748</v>
      </c>
      <c r="DH52" s="7">
        <f t="shared" ref="DH52" si="25">DH9+DH10</f>
        <v>13146196.999999998</v>
      </c>
    </row>
    <row r="53" spans="1:120">
      <c r="A53" s="124">
        <v>1</v>
      </c>
      <c r="B53" s="124">
        <v>1200</v>
      </c>
      <c r="C53" s="124"/>
      <c r="D53" s="124"/>
      <c r="F53" s="125"/>
      <c r="G53" s="125"/>
      <c r="H53" s="125"/>
      <c r="I53" s="125"/>
      <c r="J53" s="125"/>
      <c r="K53" s="125"/>
      <c r="L53" s="125"/>
      <c r="M53" s="125"/>
      <c r="N53" s="7">
        <f t="shared" ref="N53:T53" si="26">N11+N12</f>
        <v>789133.8933</v>
      </c>
      <c r="O53" s="7">
        <f t="shared" si="26"/>
        <v>789133.8933</v>
      </c>
      <c r="P53" s="7">
        <f t="shared" si="26"/>
        <v>789133.8933</v>
      </c>
      <c r="Q53" s="7">
        <f t="shared" si="26"/>
        <v>789133.8933</v>
      </c>
      <c r="R53" s="7">
        <f t="shared" si="26"/>
        <v>789133.8933</v>
      </c>
      <c r="S53" s="7">
        <f t="shared" si="26"/>
        <v>789133.8933</v>
      </c>
      <c r="T53" s="7">
        <f t="shared" si="26"/>
        <v>789133.8933</v>
      </c>
      <c r="U53" s="7">
        <f t="shared" ref="U53:AN53" si="27">U11+U12</f>
        <v>789133.8933</v>
      </c>
      <c r="V53" s="7">
        <f t="shared" si="27"/>
        <v>789133.8933</v>
      </c>
      <c r="W53" s="7">
        <f t="shared" si="27"/>
        <v>789133.8933</v>
      </c>
      <c r="X53" s="7">
        <f t="shared" si="27"/>
        <v>777015.2622</v>
      </c>
      <c r="Y53" s="7">
        <f t="shared" si="27"/>
        <v>764896.63110000012</v>
      </c>
      <c r="Z53" s="7">
        <f t="shared" si="27"/>
        <v>752778</v>
      </c>
      <c r="AA53" s="7">
        <f t="shared" si="27"/>
        <v>752778</v>
      </c>
      <c r="AB53" s="7">
        <f t="shared" si="27"/>
        <v>752778</v>
      </c>
      <c r="AC53" s="7">
        <f t="shared" si="27"/>
        <v>752778</v>
      </c>
      <c r="AD53" s="7">
        <f t="shared" si="27"/>
        <v>752778</v>
      </c>
      <c r="AE53" s="7">
        <f t="shared" si="27"/>
        <v>752778</v>
      </c>
      <c r="AF53" s="7">
        <f t="shared" si="27"/>
        <v>752778</v>
      </c>
      <c r="AG53" s="7">
        <f t="shared" si="27"/>
        <v>752778</v>
      </c>
      <c r="AH53" s="7">
        <f t="shared" si="27"/>
        <v>793710.66666666663</v>
      </c>
      <c r="AI53" s="7">
        <f t="shared" si="27"/>
        <v>834643.33333333337</v>
      </c>
      <c r="AJ53" s="7">
        <f t="shared" si="27"/>
        <v>875576</v>
      </c>
      <c r="AK53" s="7">
        <f t="shared" si="27"/>
        <v>875576</v>
      </c>
      <c r="AL53" s="7">
        <f t="shared" si="27"/>
        <v>875576</v>
      </c>
      <c r="AM53" s="7">
        <f t="shared" si="27"/>
        <v>875576</v>
      </c>
      <c r="AN53" s="7">
        <f t="shared" si="27"/>
        <v>875576</v>
      </c>
      <c r="AX53" s="7">
        <f>AX11+AX12</f>
        <v>549622.52841191774</v>
      </c>
      <c r="AY53" s="7">
        <f t="shared" ref="AY53:BW53" si="28">AY11+AY12</f>
        <v>525980.78938634566</v>
      </c>
      <c r="AZ53" s="7">
        <f t="shared" si="28"/>
        <v>540936.17188627634</v>
      </c>
      <c r="BA53" s="7">
        <f t="shared" si="28"/>
        <v>545662.74297423218</v>
      </c>
      <c r="BB53" s="7">
        <f t="shared" si="28"/>
        <v>558404.05004117195</v>
      </c>
      <c r="BC53" s="7">
        <f t="shared" si="28"/>
        <v>529228.55498435139</v>
      </c>
      <c r="BD53" s="7">
        <f t="shared" si="28"/>
        <v>507774.10988765018</v>
      </c>
      <c r="BE53" s="7">
        <f t="shared" si="28"/>
        <v>487524.01882628718</v>
      </c>
      <c r="BF53" s="7">
        <f t="shared" si="28"/>
        <v>519821.94829646166</v>
      </c>
      <c r="BG53" s="7">
        <f t="shared" si="28"/>
        <v>542880.02030530665</v>
      </c>
      <c r="BH53" s="7">
        <f t="shared" si="28"/>
        <v>624000.8957251031</v>
      </c>
      <c r="BI53" s="7">
        <f t="shared" si="28"/>
        <v>620300.22467248188</v>
      </c>
      <c r="BJ53" s="7">
        <f t="shared" si="28"/>
        <v>615151.01384612429</v>
      </c>
      <c r="BK53" s="7">
        <f t="shared" si="28"/>
        <v>634982.26551244489</v>
      </c>
      <c r="BL53" s="7">
        <f t="shared" si="28"/>
        <v>708385.01604350843</v>
      </c>
      <c r="BM53" s="7">
        <f t="shared" si="28"/>
        <v>657728.75843181158</v>
      </c>
      <c r="BN53" s="7">
        <f t="shared" si="28"/>
        <v>610667.28361200658</v>
      </c>
      <c r="BO53" s="7">
        <f t="shared" si="28"/>
        <v>510117.69106896361</v>
      </c>
      <c r="BP53" s="7">
        <f t="shared" si="28"/>
        <v>542704.23831696424</v>
      </c>
      <c r="BQ53" s="7">
        <f t="shared" si="28"/>
        <v>590112.6127705914</v>
      </c>
      <c r="BR53" s="7">
        <f t="shared" si="28"/>
        <v>680422.40278101258</v>
      </c>
      <c r="BS53" s="7">
        <f t="shared" si="28"/>
        <v>739558.13473988662</v>
      </c>
      <c r="BT53" s="7">
        <f t="shared" si="28"/>
        <v>777243.07193392073</v>
      </c>
      <c r="BU53" s="7">
        <f t="shared" si="28"/>
        <v>766878.9071637278</v>
      </c>
      <c r="BV53" s="7">
        <f t="shared" si="28"/>
        <v>758580.26318755327</v>
      </c>
      <c r="BW53" s="7">
        <f t="shared" si="28"/>
        <v>756999.21550821234</v>
      </c>
      <c r="CH53" s="7">
        <f>CH11+CH12</f>
        <v>29977929.495929401</v>
      </c>
      <c r="CI53" s="7">
        <f t="shared" ref="CI53:DG53" si="29">CI11+CI12</f>
        <v>30217440.860817485</v>
      </c>
      <c r="CJ53" s="7">
        <f t="shared" si="29"/>
        <v>30480593.964731142</v>
      </c>
      <c r="CK53" s="7">
        <f t="shared" si="29"/>
        <v>30728791.686144866</v>
      </c>
      <c r="CL53" s="7">
        <f t="shared" si="29"/>
        <v>30972262.836470634</v>
      </c>
      <c r="CM53" s="7">
        <f t="shared" si="29"/>
        <v>31202992.679729462</v>
      </c>
      <c r="CN53" s="7">
        <f t="shared" si="29"/>
        <v>31462898.018045109</v>
      </c>
      <c r="CO53" s="7">
        <f t="shared" si="29"/>
        <v>31744257.801457457</v>
      </c>
      <c r="CP53" s="7">
        <f t="shared" si="29"/>
        <v>32045867.675931171</v>
      </c>
      <c r="CQ53" s="7">
        <f t="shared" si="29"/>
        <v>32315179.62093471</v>
      </c>
      <c r="CR53" s="7">
        <f t="shared" si="29"/>
        <v>32561433.493929408</v>
      </c>
      <c r="CS53" s="7">
        <f t="shared" si="29"/>
        <v>32714447.860404301</v>
      </c>
      <c r="CT53" s="7">
        <f t="shared" si="29"/>
        <v>32859044.266831819</v>
      </c>
      <c r="CU53" s="7">
        <f t="shared" si="29"/>
        <v>32996671.252985697</v>
      </c>
      <c r="CV53" s="7">
        <f t="shared" si="29"/>
        <v>33114466.987473249</v>
      </c>
      <c r="CW53" s="7">
        <f t="shared" si="29"/>
        <v>33158859.971429743</v>
      </c>
      <c r="CX53" s="7">
        <f t="shared" si="29"/>
        <v>33253909.212997932</v>
      </c>
      <c r="CY53" s="7">
        <f t="shared" si="29"/>
        <v>33396019.929385927</v>
      </c>
      <c r="CZ53" s="7">
        <f t="shared" si="29"/>
        <v>33638680.238316968</v>
      </c>
      <c r="DA53" s="7">
        <f t="shared" si="29"/>
        <v>33848754</v>
      </c>
      <c r="DB53" s="7">
        <f t="shared" si="29"/>
        <v>33962042.263885647</v>
      </c>
      <c r="DC53" s="7">
        <f t="shared" si="29"/>
        <v>34057127.4624791</v>
      </c>
      <c r="DD53" s="7">
        <f t="shared" si="29"/>
        <v>34155460.390545174</v>
      </c>
      <c r="DE53" s="7">
        <f t="shared" si="29"/>
        <v>34264157.48338145</v>
      </c>
      <c r="DF53" s="7">
        <f t="shared" si="29"/>
        <v>34381153.220193893</v>
      </c>
      <c r="DG53" s="7">
        <f t="shared" si="29"/>
        <v>34499730.004685685</v>
      </c>
      <c r="DH53" s="7">
        <f t="shared" ref="DH53" si="30">DH11+DH12</f>
        <v>34616565.999999993</v>
      </c>
    </row>
    <row r="54" spans="1:120">
      <c r="A54" s="124">
        <v>1</v>
      </c>
      <c r="B54" s="124">
        <v>1800</v>
      </c>
      <c r="C54" s="124"/>
      <c r="D54" s="124"/>
      <c r="F54" s="125"/>
      <c r="G54" s="125"/>
      <c r="H54" s="125"/>
      <c r="I54" s="125"/>
      <c r="J54" s="125"/>
      <c r="K54" s="125"/>
      <c r="L54" s="125"/>
      <c r="M54" s="125"/>
      <c r="N54" s="7">
        <f t="shared" ref="N54:T54" si="31">N13+N14</f>
        <v>90925.762499999997</v>
      </c>
      <c r="O54" s="7">
        <f t="shared" si="31"/>
        <v>90925.762499999997</v>
      </c>
      <c r="P54" s="7">
        <f t="shared" si="31"/>
        <v>90925.762499999997</v>
      </c>
      <c r="Q54" s="7">
        <f t="shared" si="31"/>
        <v>90925.762499999997</v>
      </c>
      <c r="R54" s="7">
        <f t="shared" si="31"/>
        <v>90925.762499999997</v>
      </c>
      <c r="S54" s="7">
        <f t="shared" si="31"/>
        <v>90925.762499999997</v>
      </c>
      <c r="T54" s="7">
        <f t="shared" si="31"/>
        <v>90925.762499999997</v>
      </c>
      <c r="U54" s="7">
        <f t="shared" ref="U54:AN54" si="32">U13+U14</f>
        <v>90925.762499999997</v>
      </c>
      <c r="V54" s="7">
        <f t="shared" si="32"/>
        <v>90925.762499999997</v>
      </c>
      <c r="W54" s="7">
        <f t="shared" si="32"/>
        <v>90925.762499999997</v>
      </c>
      <c r="X54" s="7">
        <f t="shared" si="32"/>
        <v>90236.84166666666</v>
      </c>
      <c r="Y54" s="7">
        <f t="shared" si="32"/>
        <v>89547.920833333337</v>
      </c>
      <c r="Z54" s="7">
        <f t="shared" si="32"/>
        <v>88859</v>
      </c>
      <c r="AA54" s="7">
        <f t="shared" si="32"/>
        <v>88859</v>
      </c>
      <c r="AB54" s="7">
        <f t="shared" si="32"/>
        <v>88859</v>
      </c>
      <c r="AC54" s="7">
        <f t="shared" si="32"/>
        <v>88859</v>
      </c>
      <c r="AD54" s="7">
        <f t="shared" si="32"/>
        <v>88859</v>
      </c>
      <c r="AE54" s="7">
        <f t="shared" si="32"/>
        <v>88859</v>
      </c>
      <c r="AF54" s="7">
        <f t="shared" si="32"/>
        <v>88859</v>
      </c>
      <c r="AG54" s="7">
        <f t="shared" si="32"/>
        <v>88859</v>
      </c>
      <c r="AH54" s="7">
        <f t="shared" si="32"/>
        <v>89050</v>
      </c>
      <c r="AI54" s="7">
        <f t="shared" si="32"/>
        <v>89241</v>
      </c>
      <c r="AJ54" s="7">
        <f t="shared" si="32"/>
        <v>89432</v>
      </c>
      <c r="AK54" s="7">
        <f t="shared" si="32"/>
        <v>89432</v>
      </c>
      <c r="AL54" s="7">
        <f t="shared" si="32"/>
        <v>89432</v>
      </c>
      <c r="AM54" s="7">
        <f t="shared" si="32"/>
        <v>89432</v>
      </c>
      <c r="AN54" s="7">
        <f t="shared" si="32"/>
        <v>89432</v>
      </c>
      <c r="AX54" s="7">
        <f>AX13+AX14</f>
        <v>60813.249203003281</v>
      </c>
      <c r="AY54" s="7">
        <f t="shared" ref="AY54:BW54" si="33">AY13+AY14</f>
        <v>56995.935144721181</v>
      </c>
      <c r="AZ54" s="7">
        <f t="shared" si="33"/>
        <v>59049.459919629415</v>
      </c>
      <c r="BA54" s="7">
        <f t="shared" si="33"/>
        <v>59811.976691674434</v>
      </c>
      <c r="BB54" s="7">
        <f t="shared" si="33"/>
        <v>62206.457230949112</v>
      </c>
      <c r="BC54" s="7">
        <f t="shared" si="33"/>
        <v>57759.585189485573</v>
      </c>
      <c r="BD54" s="7">
        <f t="shared" si="33"/>
        <v>54206.166966513323</v>
      </c>
      <c r="BE54" s="7">
        <f t="shared" si="33"/>
        <v>50543.991515352383</v>
      </c>
      <c r="BF54" s="7">
        <f t="shared" si="33"/>
        <v>54770.161660577098</v>
      </c>
      <c r="BG54" s="7">
        <f t="shared" si="33"/>
        <v>57604.60247809429</v>
      </c>
      <c r="BH54" s="7">
        <f t="shared" si="33"/>
        <v>56585.987799068338</v>
      </c>
      <c r="BI54" s="7">
        <f t="shared" si="33"/>
        <v>56106.759824651861</v>
      </c>
      <c r="BJ54" s="7">
        <f t="shared" si="33"/>
        <v>55238.16259403935</v>
      </c>
      <c r="BK54" s="7">
        <f t="shared" si="33"/>
        <v>57364.097487215637</v>
      </c>
      <c r="BL54" s="7">
        <f t="shared" si="33"/>
        <v>66390.963738624152</v>
      </c>
      <c r="BM54" s="7">
        <f t="shared" si="33"/>
        <v>61596.146051093223</v>
      </c>
      <c r="BN54" s="7">
        <f t="shared" si="33"/>
        <v>57006.218986869557</v>
      </c>
      <c r="BO54" s="7">
        <f t="shared" si="33"/>
        <v>45975.927345738841</v>
      </c>
      <c r="BP54" s="7">
        <f t="shared" si="33"/>
        <v>50462.931591218359</v>
      </c>
      <c r="BQ54" s="7">
        <f t="shared" si="33"/>
        <v>55722.804581480639</v>
      </c>
      <c r="BR54" s="7">
        <f t="shared" si="33"/>
        <v>32031.084414877871</v>
      </c>
      <c r="BS54" s="7">
        <f t="shared" si="33"/>
        <v>34368.628460412983</v>
      </c>
      <c r="BT54" s="7">
        <f t="shared" si="33"/>
        <v>35467.400479739474</v>
      </c>
      <c r="BU54" s="7">
        <f t="shared" si="33"/>
        <v>33797.215788704598</v>
      </c>
      <c r="BV54" s="7">
        <f t="shared" si="33"/>
        <v>32050.836184143205</v>
      </c>
      <c r="BW54" s="7">
        <f t="shared" si="33"/>
        <v>31047.164598551328</v>
      </c>
      <c r="CH54" s="7">
        <f>CH13+CH14</f>
        <v>4072981.3939185212</v>
      </c>
      <c r="CI54" s="7">
        <f t="shared" ref="CI54:DG54" si="34">CI13+CI14</f>
        <v>4103093.9072155179</v>
      </c>
      <c r="CJ54" s="7">
        <f t="shared" si="34"/>
        <v>4137023.7345707966</v>
      </c>
      <c r="CK54" s="7">
        <f t="shared" si="34"/>
        <v>4168900.0371511672</v>
      </c>
      <c r="CL54" s="7">
        <f t="shared" si="34"/>
        <v>4200013.8229594929</v>
      </c>
      <c r="CM54" s="7">
        <f t="shared" si="34"/>
        <v>4228733.1282285433</v>
      </c>
      <c r="CN54" s="7">
        <f t="shared" si="34"/>
        <v>4261899.3055390576</v>
      </c>
      <c r="CO54" s="7">
        <f t="shared" si="34"/>
        <v>4298618.901072544</v>
      </c>
      <c r="CP54" s="7">
        <f t="shared" si="34"/>
        <v>4339000.6720571909</v>
      </c>
      <c r="CQ54" s="7">
        <f t="shared" si="34"/>
        <v>4375156.2728966139</v>
      </c>
      <c r="CR54" s="7">
        <f t="shared" si="34"/>
        <v>4408477.4329185197</v>
      </c>
      <c r="CS54" s="7">
        <f t="shared" si="34"/>
        <v>4442128.2867861176</v>
      </c>
      <c r="CT54" s="7">
        <f t="shared" si="34"/>
        <v>4475569.4477947997</v>
      </c>
      <c r="CU54" s="7">
        <f t="shared" si="34"/>
        <v>4509190.2852007598</v>
      </c>
      <c r="CV54" s="7">
        <f t="shared" si="34"/>
        <v>4540685.1877135448</v>
      </c>
      <c r="CW54" s="7">
        <f t="shared" si="34"/>
        <v>4563153.2239749199</v>
      </c>
      <c r="CX54" s="7">
        <f t="shared" si="34"/>
        <v>4590416.0779238269</v>
      </c>
      <c r="CY54" s="7">
        <f t="shared" si="34"/>
        <v>4622268.8589369571</v>
      </c>
      <c r="CZ54" s="7">
        <f t="shared" si="34"/>
        <v>4665151.9315912183</v>
      </c>
      <c r="DA54" s="7">
        <f t="shared" si="34"/>
        <v>4703548</v>
      </c>
      <c r="DB54" s="7">
        <f t="shared" si="34"/>
        <v>4760566.9155851221</v>
      </c>
      <c r="DC54" s="7">
        <f t="shared" si="34"/>
        <v>4815439.2871247092</v>
      </c>
      <c r="DD54" s="7">
        <f t="shared" si="34"/>
        <v>4869403.8866449697</v>
      </c>
      <c r="DE54" s="7">
        <f t="shared" si="34"/>
        <v>4925038.6708562654</v>
      </c>
      <c r="DF54" s="7">
        <f t="shared" si="34"/>
        <v>4982419.8346721223</v>
      </c>
      <c r="DG54" s="7">
        <f t="shared" si="34"/>
        <v>5040804.6700735716</v>
      </c>
      <c r="DH54" s="7">
        <f t="shared" ref="DH54" si="35">DH13+DH14</f>
        <v>5099518.0000000009</v>
      </c>
    </row>
    <row r="55" spans="1:120">
      <c r="A55" s="124">
        <v>2</v>
      </c>
      <c r="B55" s="124">
        <v>600</v>
      </c>
      <c r="C55" s="124"/>
      <c r="D55" s="124"/>
      <c r="F55" s="125"/>
      <c r="G55" s="125"/>
      <c r="H55" s="125"/>
      <c r="I55" s="125"/>
      <c r="J55" s="125"/>
      <c r="K55" s="125"/>
      <c r="L55" s="125"/>
      <c r="M55" s="125"/>
      <c r="N55" s="7">
        <f t="shared" ref="N55:T55" si="36">N15+N16</f>
        <v>1226534.1623999998</v>
      </c>
      <c r="O55" s="7">
        <f t="shared" si="36"/>
        <v>1226534.1623999998</v>
      </c>
      <c r="P55" s="7">
        <f t="shared" si="36"/>
        <v>1226534.1623999998</v>
      </c>
      <c r="Q55" s="7">
        <f t="shared" si="36"/>
        <v>1226534.1623999998</v>
      </c>
      <c r="R55" s="7">
        <f t="shared" si="36"/>
        <v>1226534.1623999998</v>
      </c>
      <c r="S55" s="7">
        <f t="shared" si="36"/>
        <v>1226534.1623999998</v>
      </c>
      <c r="T55" s="7">
        <f t="shared" si="36"/>
        <v>1226534.1623999998</v>
      </c>
      <c r="U55" s="7">
        <f t="shared" ref="U55:AN55" si="37">U15+U16</f>
        <v>1226534.1623999998</v>
      </c>
      <c r="V55" s="7">
        <f t="shared" si="37"/>
        <v>1226534.1623999998</v>
      </c>
      <c r="W55" s="7">
        <f t="shared" si="37"/>
        <v>1226534.1623999998</v>
      </c>
      <c r="X55" s="7">
        <f t="shared" si="37"/>
        <v>1219107.4416</v>
      </c>
      <c r="Y55" s="7">
        <f t="shared" si="37"/>
        <v>1211680.7208</v>
      </c>
      <c r="Z55" s="7">
        <f t="shared" si="37"/>
        <v>1204254</v>
      </c>
      <c r="AA55" s="7">
        <f t="shared" si="37"/>
        <v>1204254</v>
      </c>
      <c r="AB55" s="7">
        <f t="shared" si="37"/>
        <v>1204254</v>
      </c>
      <c r="AC55" s="7">
        <f t="shared" si="37"/>
        <v>1204254</v>
      </c>
      <c r="AD55" s="7">
        <f t="shared" si="37"/>
        <v>1204254</v>
      </c>
      <c r="AE55" s="7">
        <f t="shared" si="37"/>
        <v>1204254</v>
      </c>
      <c r="AF55" s="7">
        <f t="shared" si="37"/>
        <v>1204254</v>
      </c>
      <c r="AG55" s="7">
        <f t="shared" si="37"/>
        <v>1204254</v>
      </c>
      <c r="AH55" s="7">
        <f t="shared" si="37"/>
        <v>1169897.3333333335</v>
      </c>
      <c r="AI55" s="7">
        <f t="shared" si="37"/>
        <v>1135540.6666666665</v>
      </c>
      <c r="AJ55" s="7">
        <f t="shared" si="37"/>
        <v>1101184</v>
      </c>
      <c r="AK55" s="7">
        <f t="shared" si="37"/>
        <v>1101184</v>
      </c>
      <c r="AL55" s="7">
        <f t="shared" si="37"/>
        <v>1101184</v>
      </c>
      <c r="AM55" s="7">
        <f t="shared" si="37"/>
        <v>1101184</v>
      </c>
      <c r="AN55" s="7">
        <f t="shared" si="37"/>
        <v>1101184</v>
      </c>
      <c r="AX55" s="7">
        <f>AX15+AX16</f>
        <v>995514.1212645499</v>
      </c>
      <c r="AY55" s="7">
        <f t="shared" ref="AY55:BW55" si="38">AY15+AY16</f>
        <v>981266.88843745412</v>
      </c>
      <c r="AZ55" s="7">
        <f t="shared" si="38"/>
        <v>1005244.8772909911</v>
      </c>
      <c r="BA55" s="7">
        <f t="shared" si="38"/>
        <v>990590.43016533449</v>
      </c>
      <c r="BB55" s="7">
        <f t="shared" si="38"/>
        <v>1092875.2329601028</v>
      </c>
      <c r="BC55" s="7">
        <f t="shared" si="38"/>
        <v>1050181.9748702869</v>
      </c>
      <c r="BD55" s="7">
        <f t="shared" si="38"/>
        <v>1039816.9522351852</v>
      </c>
      <c r="BE55" s="7">
        <f t="shared" si="38"/>
        <v>944079.26775728632</v>
      </c>
      <c r="BF55" s="7">
        <f t="shared" si="38"/>
        <v>992748.04203836387</v>
      </c>
      <c r="BG55" s="7">
        <f t="shared" si="38"/>
        <v>1020627.6869804454</v>
      </c>
      <c r="BH55" s="7">
        <f t="shared" si="38"/>
        <v>1085170.6656524159</v>
      </c>
      <c r="BI55" s="7">
        <f t="shared" si="38"/>
        <v>1082941.8801212551</v>
      </c>
      <c r="BJ55" s="7">
        <f t="shared" si="38"/>
        <v>1089891.2379921149</v>
      </c>
      <c r="BK55" s="7">
        <f t="shared" si="38"/>
        <v>1155299.0672274139</v>
      </c>
      <c r="BL55" s="7">
        <f t="shared" si="38"/>
        <v>1703850.9850948905</v>
      </c>
      <c r="BM55" s="7">
        <f t="shared" si="38"/>
        <v>1806569.0577701093</v>
      </c>
      <c r="BN55" s="7">
        <f t="shared" si="38"/>
        <v>1775280.6324697756</v>
      </c>
      <c r="BO55" s="7">
        <f t="shared" si="38"/>
        <v>1290297.8623820536</v>
      </c>
      <c r="BP55" s="7">
        <f t="shared" si="38"/>
        <v>1227727.0588080559</v>
      </c>
      <c r="BQ55" s="7">
        <f t="shared" si="38"/>
        <v>1328171.5524819158</v>
      </c>
      <c r="BR55" s="7">
        <f t="shared" si="38"/>
        <v>1445307.6710893239</v>
      </c>
      <c r="BS55" s="7">
        <f t="shared" si="38"/>
        <v>1460039.3104541865</v>
      </c>
      <c r="BT55" s="7">
        <f t="shared" si="38"/>
        <v>1394706.0929583889</v>
      </c>
      <c r="BU55" s="7">
        <f t="shared" si="38"/>
        <v>1284925.354527453</v>
      </c>
      <c r="BV55" s="7">
        <f t="shared" si="38"/>
        <v>1201879.734523077</v>
      </c>
      <c r="BW55" s="7">
        <f t="shared" si="38"/>
        <v>1166060.4260100145</v>
      </c>
      <c r="CH55" s="7">
        <f>CH15+CH16</f>
        <v>34662533.135118097</v>
      </c>
      <c r="CI55" s="7">
        <f t="shared" ref="CI55:DG55" si="39">CI15+CI16</f>
        <v>34893553.176253542</v>
      </c>
      <c r="CJ55" s="7">
        <f t="shared" si="39"/>
        <v>35138820.450216085</v>
      </c>
      <c r="CK55" s="7">
        <f t="shared" si="39"/>
        <v>35360109.735325098</v>
      </c>
      <c r="CL55" s="7">
        <f t="shared" si="39"/>
        <v>35596053.467559755</v>
      </c>
      <c r="CM55" s="7">
        <f t="shared" si="39"/>
        <v>35729712.396999657</v>
      </c>
      <c r="CN55" s="7">
        <f t="shared" si="39"/>
        <v>35906064.58452937</v>
      </c>
      <c r="CO55" s="7">
        <f t="shared" si="39"/>
        <v>36092781.794694185</v>
      </c>
      <c r="CP55" s="7">
        <f t="shared" si="39"/>
        <v>36375236.689336896</v>
      </c>
      <c r="CQ55" s="7">
        <f t="shared" si="39"/>
        <v>36609022.809698537</v>
      </c>
      <c r="CR55" s="7">
        <f t="shared" si="39"/>
        <v>36814929.285118088</v>
      </c>
      <c r="CS55" s="7">
        <f t="shared" si="39"/>
        <v>36948866.061065674</v>
      </c>
      <c r="CT55" s="7">
        <f t="shared" si="39"/>
        <v>37077604.901744418</v>
      </c>
      <c r="CU55" s="7">
        <f t="shared" si="39"/>
        <v>37191967.663752303</v>
      </c>
      <c r="CV55" s="7">
        <f t="shared" si="39"/>
        <v>37240922.596524887</v>
      </c>
      <c r="CW55" s="7">
        <f t="shared" si="39"/>
        <v>36741325.611429997</v>
      </c>
      <c r="CX55" s="7">
        <f t="shared" si="39"/>
        <v>36139010.553659886</v>
      </c>
      <c r="CY55" s="7">
        <f t="shared" si="39"/>
        <v>35567983.921190113</v>
      </c>
      <c r="CZ55" s="7">
        <f t="shared" si="39"/>
        <v>35481940.058808059</v>
      </c>
      <c r="DA55" s="7">
        <f t="shared" si="39"/>
        <v>35458467</v>
      </c>
      <c r="DB55" s="7">
        <f t="shared" si="39"/>
        <v>35183056.662244007</v>
      </c>
      <c r="DC55" s="7">
        <f t="shared" si="39"/>
        <v>34858558.018456489</v>
      </c>
      <c r="DD55" s="7">
        <f t="shared" si="39"/>
        <v>34565035.925498106</v>
      </c>
      <c r="DE55" s="7">
        <f t="shared" si="39"/>
        <v>34381294.570970654</v>
      </c>
      <c r="DF55" s="7">
        <f t="shared" si="39"/>
        <v>34280598.836447574</v>
      </c>
      <c r="DG55" s="7">
        <f t="shared" si="39"/>
        <v>34215722.410437562</v>
      </c>
      <c r="DH55" s="7">
        <f t="shared" ref="DH55" si="40">DH15+DH16</f>
        <v>34178225</v>
      </c>
    </row>
    <row r="56" spans="1:120">
      <c r="A56" s="124">
        <v>2</v>
      </c>
      <c r="B56" s="124">
        <v>1200</v>
      </c>
      <c r="C56" s="124"/>
      <c r="D56" s="124"/>
      <c r="F56" s="125"/>
      <c r="G56" s="125"/>
      <c r="H56" s="125"/>
      <c r="I56" s="125"/>
      <c r="J56" s="125"/>
      <c r="K56" s="125"/>
      <c r="L56" s="125"/>
      <c r="M56" s="125"/>
      <c r="N56" s="7">
        <f t="shared" ref="N56:T56" si="41">N17+N18</f>
        <v>863131.88599999994</v>
      </c>
      <c r="O56" s="7">
        <f t="shared" si="41"/>
        <v>863131.88599999994</v>
      </c>
      <c r="P56" s="7">
        <f t="shared" si="41"/>
        <v>863131.88599999994</v>
      </c>
      <c r="Q56" s="7">
        <f t="shared" si="41"/>
        <v>863131.88599999994</v>
      </c>
      <c r="R56" s="7">
        <f t="shared" si="41"/>
        <v>863131.88599999994</v>
      </c>
      <c r="S56" s="7">
        <f t="shared" si="41"/>
        <v>863131.88599999994</v>
      </c>
      <c r="T56" s="7">
        <f t="shared" si="41"/>
        <v>863131.88599999994</v>
      </c>
      <c r="U56" s="7">
        <f t="shared" ref="U56:AN56" si="42">U17+U18</f>
        <v>863131.88599999994</v>
      </c>
      <c r="V56" s="7">
        <f t="shared" si="42"/>
        <v>863131.88599999994</v>
      </c>
      <c r="W56" s="7">
        <f t="shared" si="42"/>
        <v>863131.88599999994</v>
      </c>
      <c r="X56" s="7">
        <f t="shared" si="42"/>
        <v>860646.92400000012</v>
      </c>
      <c r="Y56" s="7">
        <f t="shared" si="42"/>
        <v>858161.96200000006</v>
      </c>
      <c r="Z56" s="7">
        <f t="shared" si="42"/>
        <v>855677</v>
      </c>
      <c r="AA56" s="7">
        <f t="shared" si="42"/>
        <v>855677</v>
      </c>
      <c r="AB56" s="7">
        <f t="shared" si="42"/>
        <v>855677</v>
      </c>
      <c r="AC56" s="7">
        <f t="shared" si="42"/>
        <v>855677</v>
      </c>
      <c r="AD56" s="7">
        <f t="shared" si="42"/>
        <v>855677</v>
      </c>
      <c r="AE56" s="7">
        <f t="shared" si="42"/>
        <v>855677</v>
      </c>
      <c r="AF56" s="7">
        <f t="shared" si="42"/>
        <v>855677</v>
      </c>
      <c r="AG56" s="7">
        <f t="shared" si="42"/>
        <v>855677</v>
      </c>
      <c r="AH56" s="7">
        <f t="shared" si="42"/>
        <v>845440.66666666663</v>
      </c>
      <c r="AI56" s="7">
        <f t="shared" si="42"/>
        <v>835204.33333333337</v>
      </c>
      <c r="AJ56" s="7">
        <f t="shared" si="42"/>
        <v>824968</v>
      </c>
      <c r="AK56" s="7">
        <f t="shared" si="42"/>
        <v>824968</v>
      </c>
      <c r="AL56" s="7">
        <f t="shared" si="42"/>
        <v>824968</v>
      </c>
      <c r="AM56" s="7">
        <f t="shared" si="42"/>
        <v>824968</v>
      </c>
      <c r="AN56" s="7">
        <f t="shared" si="42"/>
        <v>824968</v>
      </c>
      <c r="AX56" s="7">
        <f>AX17+AX18</f>
        <v>668107.19923892361</v>
      </c>
      <c r="AY56" s="7">
        <f t="shared" ref="AY56:BW56" si="43">AY17+AY18</f>
        <v>654531.70458928868</v>
      </c>
      <c r="AZ56" s="7">
        <f t="shared" si="43"/>
        <v>669813.83756712941</v>
      </c>
      <c r="BA56" s="7">
        <f t="shared" si="43"/>
        <v>658213.84611362335</v>
      </c>
      <c r="BB56" s="7">
        <f t="shared" si="43"/>
        <v>732241.96209599497</v>
      </c>
      <c r="BC56" s="7">
        <f t="shared" si="43"/>
        <v>703927.83433207707</v>
      </c>
      <c r="BD56" s="7">
        <f t="shared" si="43"/>
        <v>696378.47990655375</v>
      </c>
      <c r="BE56" s="7">
        <f t="shared" si="43"/>
        <v>626429.40944036283</v>
      </c>
      <c r="BF56" s="7">
        <f t="shared" si="43"/>
        <v>660996.74392864597</v>
      </c>
      <c r="BG56" s="7">
        <f t="shared" si="43"/>
        <v>682115.64878740057</v>
      </c>
      <c r="BH56" s="7">
        <f t="shared" si="43"/>
        <v>731831.32700349356</v>
      </c>
      <c r="BI56" s="7">
        <f t="shared" si="43"/>
        <v>725971.62573352107</v>
      </c>
      <c r="BJ56" s="7">
        <f t="shared" si="43"/>
        <v>726528.25223168428</v>
      </c>
      <c r="BK56" s="7">
        <f t="shared" si="43"/>
        <v>773241.0440933865</v>
      </c>
      <c r="BL56" s="7">
        <f t="shared" si="43"/>
        <v>1186431.7021815139</v>
      </c>
      <c r="BM56" s="7">
        <f t="shared" si="43"/>
        <v>1272709.461954271</v>
      </c>
      <c r="BN56" s="7">
        <f t="shared" si="43"/>
        <v>1260254.5339012453</v>
      </c>
      <c r="BO56" s="7">
        <f t="shared" si="43"/>
        <v>903815.60942862427</v>
      </c>
      <c r="BP56" s="7">
        <f t="shared" si="43"/>
        <v>860059.62905532611</v>
      </c>
      <c r="BQ56" s="7">
        <f t="shared" si="43"/>
        <v>930786.81441693439</v>
      </c>
      <c r="BR56" s="7">
        <f t="shared" si="43"/>
        <v>1079892.169521098</v>
      </c>
      <c r="BS56" s="7">
        <f t="shared" si="43"/>
        <v>1078881.41009108</v>
      </c>
      <c r="BT56" s="7">
        <f t="shared" si="43"/>
        <v>1015840.3435398112</v>
      </c>
      <c r="BU56" s="7">
        <f t="shared" si="43"/>
        <v>922732.17886192887</v>
      </c>
      <c r="BV56" s="7">
        <f t="shared" si="43"/>
        <v>851338.45133070322</v>
      </c>
      <c r="BW56" s="7">
        <f t="shared" si="43"/>
        <v>820264.54836382205</v>
      </c>
      <c r="CH56" s="7">
        <f>CH17+CH18</f>
        <v>26726916.105583072</v>
      </c>
      <c r="CI56" s="7">
        <f t="shared" ref="CI56:DG56" si="44">CI17+CI18</f>
        <v>26921940.792344149</v>
      </c>
      <c r="CJ56" s="7">
        <f t="shared" si="44"/>
        <v>27130540.97375486</v>
      </c>
      <c r="CK56" s="7">
        <f t="shared" si="44"/>
        <v>27323859.022187728</v>
      </c>
      <c r="CL56" s="7">
        <f t="shared" si="44"/>
        <v>27528777.062074102</v>
      </c>
      <c r="CM56" s="7">
        <f t="shared" si="44"/>
        <v>27659666.985978108</v>
      </c>
      <c r="CN56" s="7">
        <f t="shared" si="44"/>
        <v>27818871.037646033</v>
      </c>
      <c r="CO56" s="7">
        <f t="shared" si="44"/>
        <v>27985624.443739478</v>
      </c>
      <c r="CP56" s="7">
        <f t="shared" si="44"/>
        <v>28222326.920299113</v>
      </c>
      <c r="CQ56" s="7">
        <f t="shared" si="44"/>
        <v>28424462.062370468</v>
      </c>
      <c r="CR56" s="7">
        <f t="shared" si="44"/>
        <v>28605478.29958307</v>
      </c>
      <c r="CS56" s="7">
        <f t="shared" si="44"/>
        <v>28734293.896579575</v>
      </c>
      <c r="CT56" s="7">
        <f t="shared" si="44"/>
        <v>28866484.232846051</v>
      </c>
      <c r="CU56" s="7">
        <f t="shared" si="44"/>
        <v>28995632.980614368</v>
      </c>
      <c r="CV56" s="7">
        <f t="shared" si="44"/>
        <v>29078068.936520983</v>
      </c>
      <c r="CW56" s="7">
        <f t="shared" si="44"/>
        <v>28747314.234339468</v>
      </c>
      <c r="CX56" s="7">
        <f t="shared" si="44"/>
        <v>28330281.772385199</v>
      </c>
      <c r="CY56" s="7">
        <f t="shared" si="44"/>
        <v>27925704.23848395</v>
      </c>
      <c r="CZ56" s="7">
        <f t="shared" si="44"/>
        <v>27877565.629055329</v>
      </c>
      <c r="DA56" s="7">
        <f t="shared" si="44"/>
        <v>27873183</v>
      </c>
      <c r="DB56" s="7">
        <f t="shared" si="44"/>
        <v>27638731.497145571</v>
      </c>
      <c r="DC56" s="7">
        <f t="shared" si="44"/>
        <v>27395054.420387823</v>
      </c>
      <c r="DD56" s="7">
        <f t="shared" si="44"/>
        <v>27204182.076848011</v>
      </c>
      <c r="DE56" s="7">
        <f t="shared" si="44"/>
        <v>27106417.897986084</v>
      </c>
      <c r="DF56" s="7">
        <f t="shared" si="44"/>
        <v>27080047.446655378</v>
      </c>
      <c r="DG56" s="7">
        <f t="shared" si="44"/>
        <v>27084750.898291558</v>
      </c>
      <c r="DH56" s="7">
        <f t="shared" ref="DH56" si="45">DH17+DH18</f>
        <v>27113725.000000004</v>
      </c>
    </row>
    <row r="57" spans="1:120">
      <c r="A57" s="124">
        <v>2</v>
      </c>
      <c r="B57" s="124">
        <v>1800</v>
      </c>
      <c r="C57" s="124"/>
      <c r="D57" s="124"/>
      <c r="F57" s="125"/>
      <c r="G57" s="125"/>
      <c r="H57" s="125"/>
      <c r="I57" s="125"/>
      <c r="J57" s="125"/>
      <c r="K57" s="125"/>
      <c r="L57" s="125"/>
      <c r="M57" s="125"/>
      <c r="N57" s="7">
        <f t="shared" ref="N57:T57" si="46">N19+N20</f>
        <v>8288.556700000001</v>
      </c>
      <c r="O57" s="7">
        <f t="shared" si="46"/>
        <v>8288.556700000001</v>
      </c>
      <c r="P57" s="7">
        <f t="shared" si="46"/>
        <v>8288.556700000001</v>
      </c>
      <c r="Q57" s="7">
        <f t="shared" si="46"/>
        <v>8288.556700000001</v>
      </c>
      <c r="R57" s="7">
        <f t="shared" si="46"/>
        <v>8288.556700000001</v>
      </c>
      <c r="S57" s="7">
        <f t="shared" si="46"/>
        <v>8288.556700000001</v>
      </c>
      <c r="T57" s="7">
        <f t="shared" si="46"/>
        <v>8288.556700000001</v>
      </c>
      <c r="U57" s="7">
        <f t="shared" ref="U57:AN57" si="47">U19+U20</f>
        <v>8288.556700000001</v>
      </c>
      <c r="V57" s="7">
        <f t="shared" si="47"/>
        <v>8288.556700000001</v>
      </c>
      <c r="W57" s="7">
        <f t="shared" si="47"/>
        <v>8288.556700000001</v>
      </c>
      <c r="X57" s="7">
        <f t="shared" si="47"/>
        <v>7738.7044666666661</v>
      </c>
      <c r="Y57" s="7">
        <f t="shared" si="47"/>
        <v>7188.8522333333331</v>
      </c>
      <c r="Z57" s="7">
        <f t="shared" si="47"/>
        <v>6639</v>
      </c>
      <c r="AA57" s="7">
        <f t="shared" si="47"/>
        <v>6639</v>
      </c>
      <c r="AB57" s="7">
        <f t="shared" si="47"/>
        <v>6639</v>
      </c>
      <c r="AC57" s="7">
        <f t="shared" si="47"/>
        <v>6639</v>
      </c>
      <c r="AD57" s="7">
        <f t="shared" si="47"/>
        <v>6639</v>
      </c>
      <c r="AE57" s="7">
        <f t="shared" si="47"/>
        <v>6639</v>
      </c>
      <c r="AF57" s="7">
        <f t="shared" si="47"/>
        <v>6639</v>
      </c>
      <c r="AG57" s="7">
        <f t="shared" si="47"/>
        <v>6639</v>
      </c>
      <c r="AH57" s="7">
        <f t="shared" si="47"/>
        <v>6510.3333333333339</v>
      </c>
      <c r="AI57" s="7">
        <f t="shared" si="47"/>
        <v>6381.6666666666661</v>
      </c>
      <c r="AJ57" s="7">
        <f t="shared" si="47"/>
        <v>6253</v>
      </c>
      <c r="AK57" s="7">
        <f t="shared" si="47"/>
        <v>6253</v>
      </c>
      <c r="AL57" s="7">
        <f t="shared" si="47"/>
        <v>6253</v>
      </c>
      <c r="AM57" s="7">
        <f t="shared" si="47"/>
        <v>6253</v>
      </c>
      <c r="AN57" s="7">
        <f t="shared" si="47"/>
        <v>6253</v>
      </c>
      <c r="AX57" s="7">
        <f>AX19+AX20</f>
        <v>4076.4150453751972</v>
      </c>
      <c r="AY57" s="7">
        <f t="shared" ref="AY57:BW57" si="48">AY19+AY20</f>
        <v>3908.6114434046654</v>
      </c>
      <c r="AZ57" s="7">
        <f t="shared" si="48"/>
        <v>3984.7086560704374</v>
      </c>
      <c r="BA57" s="7">
        <f t="shared" si="48"/>
        <v>3876.5647122514911</v>
      </c>
      <c r="BB57" s="7">
        <f t="shared" si="48"/>
        <v>4442.1985460149344</v>
      </c>
      <c r="BC57" s="7">
        <f t="shared" si="48"/>
        <v>4276.5985934930286</v>
      </c>
      <c r="BD57" s="7">
        <f t="shared" si="48"/>
        <v>4217.9787270664165</v>
      </c>
      <c r="BE57" s="7">
        <f t="shared" si="48"/>
        <v>3670.5678328822587</v>
      </c>
      <c r="BF57" s="7">
        <f t="shared" si="48"/>
        <v>3921.8035300411229</v>
      </c>
      <c r="BG57" s="7">
        <f t="shared" si="48"/>
        <v>4101.6439134004486</v>
      </c>
      <c r="BH57" s="7">
        <f t="shared" si="48"/>
        <v>5104.935723077253</v>
      </c>
      <c r="BI57" s="7">
        <f t="shared" si="48"/>
        <v>5025.8445964825141</v>
      </c>
      <c r="BJ57" s="7">
        <f t="shared" si="48"/>
        <v>4993.4991806203707</v>
      </c>
      <c r="BK57" s="7">
        <f t="shared" si="48"/>
        <v>5342.1739515256086</v>
      </c>
      <c r="BL57" s="7">
        <f t="shared" si="48"/>
        <v>8603.8118212798145</v>
      </c>
      <c r="BM57" s="7">
        <f t="shared" si="48"/>
        <v>9354.8197956650365</v>
      </c>
      <c r="BN57" s="7">
        <f t="shared" si="48"/>
        <v>9343.7804823957886</v>
      </c>
      <c r="BO57" s="7">
        <f t="shared" si="48"/>
        <v>6599.7837409069916</v>
      </c>
      <c r="BP57" s="7">
        <f t="shared" si="48"/>
        <v>6280.8883677005106</v>
      </c>
      <c r="BQ57" s="7">
        <f t="shared" si="48"/>
        <v>6800.4623403461155</v>
      </c>
      <c r="BR57" s="7">
        <f t="shared" si="48"/>
        <v>2882.7005462425477</v>
      </c>
      <c r="BS57" s="7">
        <f t="shared" si="48"/>
        <v>2782.0482492645465</v>
      </c>
      <c r="BT57" s="7">
        <f t="shared" si="48"/>
        <v>2497.8120336737429</v>
      </c>
      <c r="BU57" s="7">
        <f t="shared" si="48"/>
        <v>2158.9299057661128</v>
      </c>
      <c r="BV57" s="7">
        <f t="shared" si="48"/>
        <v>1892.1849594922066</v>
      </c>
      <c r="BW57" s="7">
        <f t="shared" si="48"/>
        <v>1774.0994162671923</v>
      </c>
      <c r="CH57" s="7">
        <f>CH19+CH20</f>
        <v>507559.50495965395</v>
      </c>
      <c r="CI57" s="7">
        <f t="shared" ref="CI57:DG57" si="49">CI19+CI20</f>
        <v>511771.64661427878</v>
      </c>
      <c r="CJ57" s="7">
        <f t="shared" si="49"/>
        <v>516151.59187087411</v>
      </c>
      <c r="CK57" s="7">
        <f t="shared" si="49"/>
        <v>520455.43991480366</v>
      </c>
      <c r="CL57" s="7">
        <f t="shared" si="49"/>
        <v>524867.43190255214</v>
      </c>
      <c r="CM57" s="7">
        <f t="shared" si="49"/>
        <v>528713.79005653714</v>
      </c>
      <c r="CN57" s="7">
        <f t="shared" si="49"/>
        <v>532725.74816304422</v>
      </c>
      <c r="CO57" s="7">
        <f t="shared" si="49"/>
        <v>536796.32613597775</v>
      </c>
      <c r="CP57" s="7">
        <f t="shared" si="49"/>
        <v>541414.31500309543</v>
      </c>
      <c r="CQ57" s="7">
        <f t="shared" si="49"/>
        <v>545781.06817305437</v>
      </c>
      <c r="CR57" s="7">
        <f t="shared" si="49"/>
        <v>549967.98095965385</v>
      </c>
      <c r="CS57" s="7">
        <f t="shared" si="49"/>
        <v>552601.74970324326</v>
      </c>
      <c r="CT57" s="7">
        <f t="shared" si="49"/>
        <v>554764.75734009407</v>
      </c>
      <c r="CU57" s="7">
        <f t="shared" si="49"/>
        <v>556410.25815947377</v>
      </c>
      <c r="CV57" s="7">
        <f t="shared" si="49"/>
        <v>557707.08420794806</v>
      </c>
      <c r="CW57" s="7">
        <f t="shared" si="49"/>
        <v>555742.27238666825</v>
      </c>
      <c r="CX57" s="7">
        <f t="shared" si="49"/>
        <v>553026.45259100327</v>
      </c>
      <c r="CY57" s="7">
        <f t="shared" si="49"/>
        <v>550321.67210860748</v>
      </c>
      <c r="CZ57" s="7">
        <f t="shared" si="49"/>
        <v>550360.88836770051</v>
      </c>
      <c r="DA57" s="7">
        <f t="shared" si="49"/>
        <v>550719</v>
      </c>
      <c r="DB57" s="7">
        <f t="shared" si="49"/>
        <v>554346.63278709084</v>
      </c>
      <c r="DC57" s="7">
        <f t="shared" si="49"/>
        <v>557946.25120449299</v>
      </c>
      <c r="DD57" s="7">
        <f t="shared" si="49"/>
        <v>561701.43917081924</v>
      </c>
      <c r="DE57" s="7">
        <f t="shared" si="49"/>
        <v>565795.50926505309</v>
      </c>
      <c r="DF57" s="7">
        <f t="shared" si="49"/>
        <v>570156.32430556091</v>
      </c>
      <c r="DG57" s="7">
        <f t="shared" si="49"/>
        <v>574635.22488929378</v>
      </c>
      <c r="DH57" s="7">
        <f t="shared" ref="DH57" si="50">DH19+DH20</f>
        <v>579210</v>
      </c>
    </row>
    <row r="58" spans="1:120">
      <c r="A58" s="124">
        <v>3</v>
      </c>
      <c r="B58" s="124">
        <v>600</v>
      </c>
      <c r="C58" s="124"/>
      <c r="D58" s="124"/>
      <c r="F58" s="125"/>
      <c r="G58" s="125"/>
      <c r="H58" s="125"/>
      <c r="I58" s="125"/>
      <c r="J58" s="125"/>
      <c r="K58" s="125"/>
      <c r="L58" s="125"/>
      <c r="M58" s="125"/>
      <c r="N58" s="7">
        <f t="shared" ref="N58:T58" si="51">N21+N22</f>
        <v>66703.279599999994</v>
      </c>
      <c r="O58" s="7">
        <f t="shared" si="51"/>
        <v>66703.279599999994</v>
      </c>
      <c r="P58" s="7">
        <f t="shared" si="51"/>
        <v>66703.279599999994</v>
      </c>
      <c r="Q58" s="7">
        <f t="shared" si="51"/>
        <v>66703.279599999994</v>
      </c>
      <c r="R58" s="7">
        <f t="shared" si="51"/>
        <v>66703.279599999994</v>
      </c>
      <c r="S58" s="7">
        <f t="shared" si="51"/>
        <v>66703.279599999994</v>
      </c>
      <c r="T58" s="7">
        <f t="shared" si="51"/>
        <v>66703.279599999994</v>
      </c>
      <c r="U58" s="7">
        <f t="shared" ref="U58:AN58" si="52">U21+U22</f>
        <v>66703.279599999994</v>
      </c>
      <c r="V58" s="7">
        <f t="shared" si="52"/>
        <v>66703.279599999994</v>
      </c>
      <c r="W58" s="7">
        <f t="shared" si="52"/>
        <v>66703.279599999994</v>
      </c>
      <c r="X58" s="7">
        <f t="shared" si="52"/>
        <v>64549.85306666667</v>
      </c>
      <c r="Y58" s="7">
        <f t="shared" si="52"/>
        <v>62396.426533333339</v>
      </c>
      <c r="Z58" s="7">
        <f t="shared" si="52"/>
        <v>60243</v>
      </c>
      <c r="AA58" s="7">
        <f t="shared" si="52"/>
        <v>60243</v>
      </c>
      <c r="AB58" s="7">
        <f t="shared" si="52"/>
        <v>60243</v>
      </c>
      <c r="AC58" s="7">
        <f t="shared" si="52"/>
        <v>60243</v>
      </c>
      <c r="AD58" s="7">
        <f t="shared" si="52"/>
        <v>60243</v>
      </c>
      <c r="AE58" s="7">
        <f t="shared" si="52"/>
        <v>60243</v>
      </c>
      <c r="AF58" s="7">
        <f t="shared" si="52"/>
        <v>60243</v>
      </c>
      <c r="AG58" s="7">
        <f t="shared" si="52"/>
        <v>60243</v>
      </c>
      <c r="AH58" s="7">
        <f t="shared" si="52"/>
        <v>54287.666666666672</v>
      </c>
      <c r="AI58" s="7">
        <f t="shared" si="52"/>
        <v>48332.333333333328</v>
      </c>
      <c r="AJ58" s="7">
        <f t="shared" si="52"/>
        <v>42377</v>
      </c>
      <c r="AK58" s="7">
        <f t="shared" si="52"/>
        <v>42377</v>
      </c>
      <c r="AL58" s="7">
        <f t="shared" si="52"/>
        <v>42377</v>
      </c>
      <c r="AM58" s="7">
        <f t="shared" si="52"/>
        <v>42377</v>
      </c>
      <c r="AN58" s="7">
        <f t="shared" si="52"/>
        <v>42377</v>
      </c>
      <c r="AX58" s="7">
        <f>AX21+AX22</f>
        <v>38466.971747226962</v>
      </c>
      <c r="AY58" s="7">
        <f t="shared" ref="AY58:BW58" si="53">AY21+AY22</f>
        <v>41962.492793450205</v>
      </c>
      <c r="AZ58" s="7">
        <f t="shared" si="53"/>
        <v>44276.486279698234</v>
      </c>
      <c r="BA58" s="7">
        <f t="shared" si="53"/>
        <v>43533.282460050992</v>
      </c>
      <c r="BB58" s="7">
        <f t="shared" si="53"/>
        <v>44561.842038757706</v>
      </c>
      <c r="BC58" s="7">
        <f t="shared" si="53"/>
        <v>43983.500464891942</v>
      </c>
      <c r="BD58" s="7">
        <f t="shared" si="53"/>
        <v>43490.18185360029</v>
      </c>
      <c r="BE58" s="7">
        <f t="shared" si="53"/>
        <v>40005.365036564981</v>
      </c>
      <c r="BF58" s="7">
        <f t="shared" si="53"/>
        <v>39768.018731353557</v>
      </c>
      <c r="BG58" s="7">
        <f t="shared" si="53"/>
        <v>41706.549594405173</v>
      </c>
      <c r="BH58" s="7">
        <f t="shared" si="53"/>
        <v>31525.592027389812</v>
      </c>
      <c r="BI58" s="7">
        <f t="shared" si="53"/>
        <v>31838.858958298202</v>
      </c>
      <c r="BJ58" s="7">
        <f t="shared" si="53"/>
        <v>32642.834897353623</v>
      </c>
      <c r="BK58" s="7">
        <f t="shared" si="53"/>
        <v>34623.471616903611</v>
      </c>
      <c r="BL58" s="7">
        <f t="shared" si="53"/>
        <v>46734.945229256649</v>
      </c>
      <c r="BM58" s="7">
        <f t="shared" si="53"/>
        <v>50669.538660348873</v>
      </c>
      <c r="BN58" s="7">
        <f t="shared" si="53"/>
        <v>50905.746808332799</v>
      </c>
      <c r="BO58" s="7">
        <f t="shared" si="53"/>
        <v>41303.541429363329</v>
      </c>
      <c r="BP58" s="7">
        <f t="shared" si="53"/>
        <v>39231.177304362973</v>
      </c>
      <c r="BQ58" s="7">
        <f t="shared" si="53"/>
        <v>40474.2930683901</v>
      </c>
      <c r="BR58" s="7">
        <f t="shared" si="53"/>
        <v>45887.93297162107</v>
      </c>
      <c r="BS58" s="7">
        <f t="shared" si="53"/>
        <v>49568.044469707471</v>
      </c>
      <c r="BT58" s="7">
        <f t="shared" si="53"/>
        <v>52001.48984950404</v>
      </c>
      <c r="BU58" s="7">
        <f t="shared" si="53"/>
        <v>50642.950149020537</v>
      </c>
      <c r="BV58" s="7">
        <f t="shared" si="53"/>
        <v>50932.880824220207</v>
      </c>
      <c r="BW58" s="7">
        <f t="shared" si="53"/>
        <v>52333.858788388934</v>
      </c>
      <c r="CH58" s="7">
        <f>CH21+CH22</f>
        <v>1817718.3223316111</v>
      </c>
      <c r="CI58" s="7">
        <f t="shared" ref="CI58:DG58" si="54">CI21+CI22</f>
        <v>1845954.6301843841</v>
      </c>
      <c r="CJ58" s="7">
        <f t="shared" si="54"/>
        <v>1870695.4169909335</v>
      </c>
      <c r="CK58" s="7">
        <f t="shared" si="54"/>
        <v>1893122.2103112354</v>
      </c>
      <c r="CL58" s="7">
        <f t="shared" si="54"/>
        <v>1916292.2074511843</v>
      </c>
      <c r="CM58" s="7">
        <f t="shared" si="54"/>
        <v>1938433.6450124262</v>
      </c>
      <c r="CN58" s="7">
        <f t="shared" si="54"/>
        <v>1961153.4241475342</v>
      </c>
      <c r="CO58" s="7">
        <f t="shared" si="54"/>
        <v>1984366.5218939339</v>
      </c>
      <c r="CP58" s="7">
        <f t="shared" si="54"/>
        <v>2011064.436457369</v>
      </c>
      <c r="CQ58" s="7">
        <f t="shared" si="54"/>
        <v>2037999.6973260152</v>
      </c>
      <c r="CR58" s="7">
        <f t="shared" si="54"/>
        <v>2062996.4273316099</v>
      </c>
      <c r="CS58" s="7">
        <f t="shared" si="54"/>
        <v>2096020.6883708867</v>
      </c>
      <c r="CT58" s="7">
        <f t="shared" si="54"/>
        <v>2126578.2559459219</v>
      </c>
      <c r="CU58" s="7">
        <f t="shared" si="54"/>
        <v>2154178.4210485681</v>
      </c>
      <c r="CV58" s="7">
        <f t="shared" si="54"/>
        <v>2179797.9494316648</v>
      </c>
      <c r="CW58" s="7">
        <f t="shared" si="54"/>
        <v>2193306.0042024078</v>
      </c>
      <c r="CX58" s="7">
        <f t="shared" si="54"/>
        <v>2202879.4655420589</v>
      </c>
      <c r="CY58" s="7">
        <f t="shared" si="54"/>
        <v>2212216.7187337261</v>
      </c>
      <c r="CZ58" s="7">
        <f t="shared" si="54"/>
        <v>2231156.1773043629</v>
      </c>
      <c r="DA58" s="7">
        <f t="shared" si="54"/>
        <v>2252168</v>
      </c>
      <c r="DB58" s="7">
        <f t="shared" si="54"/>
        <v>2260567.7336950456</v>
      </c>
      <c r="DC58" s="7">
        <f t="shared" si="54"/>
        <v>2259332.0225586714</v>
      </c>
      <c r="DD58" s="7">
        <f t="shared" si="54"/>
        <v>2249707.5327091673</v>
      </c>
      <c r="DE58" s="7">
        <f t="shared" si="54"/>
        <v>2241441.5825601467</v>
      </c>
      <c r="DF58" s="7">
        <f t="shared" si="54"/>
        <v>2232885.7017359268</v>
      </c>
      <c r="DG58" s="7">
        <f t="shared" si="54"/>
        <v>2222928.8429475375</v>
      </c>
      <c r="DH58" s="7">
        <f t="shared" ref="DH58" si="55">DH21+DH22</f>
        <v>2213131</v>
      </c>
    </row>
    <row r="59" spans="1:120">
      <c r="A59" s="124">
        <v>3</v>
      </c>
      <c r="B59" s="124">
        <v>1200</v>
      </c>
      <c r="C59" s="124"/>
      <c r="D59" s="124"/>
      <c r="F59" s="125"/>
      <c r="G59" s="125"/>
      <c r="H59" s="125"/>
      <c r="I59" s="125"/>
      <c r="J59" s="125"/>
      <c r="K59" s="125"/>
      <c r="L59" s="125"/>
      <c r="M59" s="125"/>
      <c r="N59" s="7">
        <f t="shared" ref="N59:T59" si="56">N23+N24</f>
        <v>1083631.5268999999</v>
      </c>
      <c r="O59" s="7">
        <f t="shared" si="56"/>
        <v>1083631.5268999999</v>
      </c>
      <c r="P59" s="7">
        <f t="shared" si="56"/>
        <v>1083631.5268999999</v>
      </c>
      <c r="Q59" s="7">
        <f t="shared" si="56"/>
        <v>1083631.5268999999</v>
      </c>
      <c r="R59" s="7">
        <f t="shared" si="56"/>
        <v>1083631.5268999999</v>
      </c>
      <c r="S59" s="7">
        <f t="shared" si="56"/>
        <v>1083631.5268999999</v>
      </c>
      <c r="T59" s="7">
        <f t="shared" si="56"/>
        <v>1083631.5268999999</v>
      </c>
      <c r="U59" s="7">
        <f t="shared" ref="U59:AN59" si="57">U23+U24</f>
        <v>1083631.5268999999</v>
      </c>
      <c r="V59" s="7">
        <f t="shared" si="57"/>
        <v>1083631.5268999999</v>
      </c>
      <c r="W59" s="7">
        <f t="shared" si="57"/>
        <v>1083631.5268999999</v>
      </c>
      <c r="X59" s="7">
        <f t="shared" si="57"/>
        <v>1083991.3512666668</v>
      </c>
      <c r="Y59" s="7">
        <f t="shared" si="57"/>
        <v>1084351.1756333332</v>
      </c>
      <c r="Z59" s="7">
        <f t="shared" si="57"/>
        <v>1084711</v>
      </c>
      <c r="AA59" s="7">
        <f t="shared" si="57"/>
        <v>1084711</v>
      </c>
      <c r="AB59" s="7">
        <f t="shared" si="57"/>
        <v>1084711</v>
      </c>
      <c r="AC59" s="7">
        <f t="shared" si="57"/>
        <v>1084711</v>
      </c>
      <c r="AD59" s="7">
        <f t="shared" si="57"/>
        <v>1084711</v>
      </c>
      <c r="AE59" s="7">
        <f t="shared" si="57"/>
        <v>1084711</v>
      </c>
      <c r="AF59" s="7">
        <f t="shared" si="57"/>
        <v>1084711</v>
      </c>
      <c r="AG59" s="7">
        <f t="shared" si="57"/>
        <v>1084711</v>
      </c>
      <c r="AH59" s="7">
        <f t="shared" si="57"/>
        <v>1063947.6666666667</v>
      </c>
      <c r="AI59" s="7">
        <f t="shared" si="57"/>
        <v>1043184.3333333333</v>
      </c>
      <c r="AJ59" s="7">
        <f t="shared" si="57"/>
        <v>1022421</v>
      </c>
      <c r="AK59" s="7">
        <f t="shared" si="57"/>
        <v>1022421</v>
      </c>
      <c r="AL59" s="7">
        <f t="shared" si="57"/>
        <v>1022421</v>
      </c>
      <c r="AM59" s="7">
        <f t="shared" si="57"/>
        <v>1022421</v>
      </c>
      <c r="AN59" s="7">
        <f t="shared" si="57"/>
        <v>1022421</v>
      </c>
      <c r="AX59" s="7">
        <f>AX23+AX24</f>
        <v>618796.4921237193</v>
      </c>
      <c r="AY59" s="7">
        <f t="shared" ref="AY59:BW59" si="58">AY23+AY24</f>
        <v>696038.20930127567</v>
      </c>
      <c r="AZ59" s="7">
        <f t="shared" si="58"/>
        <v>747044.61839650827</v>
      </c>
      <c r="BA59" s="7">
        <f t="shared" si="58"/>
        <v>740360.24922329467</v>
      </c>
      <c r="BB59" s="7">
        <f t="shared" si="58"/>
        <v>799020.60093003768</v>
      </c>
      <c r="BC59" s="7">
        <f t="shared" si="58"/>
        <v>797351.00597069575</v>
      </c>
      <c r="BD59" s="7">
        <f t="shared" si="58"/>
        <v>793446.45970398141</v>
      </c>
      <c r="BE59" s="7">
        <f t="shared" si="58"/>
        <v>671933.87276123918</v>
      </c>
      <c r="BF59" s="7">
        <f t="shared" si="58"/>
        <v>656433.71953701344</v>
      </c>
      <c r="BG59" s="7">
        <f>BG23+BG24</f>
        <v>675836.8460522336</v>
      </c>
      <c r="BH59" s="7">
        <f t="shared" si="58"/>
        <v>757969.72797046939</v>
      </c>
      <c r="BI59" s="7">
        <f t="shared" si="58"/>
        <v>751529.55620331294</v>
      </c>
      <c r="BJ59" s="7">
        <f t="shared" si="58"/>
        <v>771932.61979900557</v>
      </c>
      <c r="BK59" s="7">
        <f t="shared" si="58"/>
        <v>824885.17594033957</v>
      </c>
      <c r="BL59" s="7">
        <f t="shared" si="58"/>
        <v>1231646.1389803435</v>
      </c>
      <c r="BM59" s="7">
        <f t="shared" si="58"/>
        <v>1391431.4893173676</v>
      </c>
      <c r="BN59" s="7">
        <f t="shared" si="58"/>
        <v>1442045.8532629877</v>
      </c>
      <c r="BO59" s="7">
        <f t="shared" si="58"/>
        <v>1145034.5986158</v>
      </c>
      <c r="BP59" s="7">
        <f t="shared" si="58"/>
        <v>1057137.8988756223</v>
      </c>
      <c r="BQ59" s="7">
        <f t="shared" si="58"/>
        <v>1056886.9410347501</v>
      </c>
      <c r="BR59" s="7">
        <f t="shared" si="58"/>
        <v>809586.54500246421</v>
      </c>
      <c r="BS59" s="7">
        <f t="shared" si="58"/>
        <v>832236.0927899247</v>
      </c>
      <c r="BT59" s="7">
        <f t="shared" si="58"/>
        <v>845578.30079818773</v>
      </c>
      <c r="BU59" s="7">
        <f t="shared" si="58"/>
        <v>796063.54588104121</v>
      </c>
      <c r="BV59" s="7">
        <f t="shared" si="58"/>
        <v>770191.29465139133</v>
      </c>
      <c r="BW59" s="7">
        <f t="shared" si="58"/>
        <v>770723.6978095565</v>
      </c>
      <c r="CH59" s="7">
        <f>CH23+CH24</f>
        <v>36952576.337065235</v>
      </c>
      <c r="CI59" s="7">
        <f t="shared" ref="CI59:DG59" si="59">CI23+CI24</f>
        <v>37417411.37184152</v>
      </c>
      <c r="CJ59" s="7">
        <f t="shared" si="59"/>
        <v>37805004.689440243</v>
      </c>
      <c r="CK59" s="7">
        <f t="shared" si="59"/>
        <v>38141591.597943731</v>
      </c>
      <c r="CL59" s="7">
        <f t="shared" si="59"/>
        <v>38484862.87562044</v>
      </c>
      <c r="CM59" s="7">
        <f t="shared" si="59"/>
        <v>38769473.801590405</v>
      </c>
      <c r="CN59" s="7">
        <f t="shared" si="59"/>
        <v>39055754.322519705</v>
      </c>
      <c r="CO59" s="7">
        <f t="shared" si="59"/>
        <v>39345939.389715731</v>
      </c>
      <c r="CP59" s="7">
        <f t="shared" si="59"/>
        <v>39757637.04385449</v>
      </c>
      <c r="CQ59" s="7">
        <f t="shared" si="59"/>
        <v>40184834.851217479</v>
      </c>
      <c r="CR59" s="7">
        <f t="shared" si="59"/>
        <v>40592629.532065243</v>
      </c>
      <c r="CS59" s="7">
        <f t="shared" si="59"/>
        <v>40918651.155361444</v>
      </c>
      <c r="CT59" s="7">
        <f t="shared" si="59"/>
        <v>41251472.774791464</v>
      </c>
      <c r="CU59" s="7">
        <f t="shared" si="59"/>
        <v>41564251.154992454</v>
      </c>
      <c r="CV59" s="7">
        <f t="shared" si="59"/>
        <v>41824076.979052119</v>
      </c>
      <c r="CW59" s="7">
        <f t="shared" si="59"/>
        <v>41677141.840071775</v>
      </c>
      <c r="CX59" s="7">
        <f t="shared" si="59"/>
        <v>41370421.35075441</v>
      </c>
      <c r="CY59" s="7">
        <f t="shared" si="59"/>
        <v>41013086.497491419</v>
      </c>
      <c r="CZ59" s="7">
        <f>CZ23+CZ24</f>
        <v>40952762.898875624</v>
      </c>
      <c r="DA59" s="7">
        <f t="shared" si="59"/>
        <v>40980336</v>
      </c>
      <c r="DB59" s="7">
        <f t="shared" si="59"/>
        <v>41234697.121664204</v>
      </c>
      <c r="DC59" s="7">
        <f t="shared" si="59"/>
        <v>41445645.362207614</v>
      </c>
      <c r="DD59" s="7">
        <f t="shared" si="59"/>
        <v>41622488.061409429</v>
      </c>
      <c r="DE59" s="7">
        <f t="shared" si="59"/>
        <v>41848845.515528388</v>
      </c>
      <c r="DF59" s="7">
        <f t="shared" si="59"/>
        <v>42101075.220876992</v>
      </c>
      <c r="DG59" s="7">
        <f t="shared" si="59"/>
        <v>42352772.523067437</v>
      </c>
      <c r="DH59" s="7">
        <f t="shared" ref="DH59" si="60">DH23+DH24</f>
        <v>42614875</v>
      </c>
    </row>
    <row r="60" spans="1:120">
      <c r="A60" s="124">
        <v>3</v>
      </c>
      <c r="B60" s="124">
        <v>1800</v>
      </c>
      <c r="C60" s="124"/>
      <c r="D60" s="124"/>
      <c r="F60" s="125"/>
      <c r="G60" s="125"/>
      <c r="H60" s="125"/>
      <c r="I60" s="125"/>
      <c r="J60" s="125"/>
      <c r="K60" s="125"/>
      <c r="L60" s="125"/>
      <c r="M60" s="125"/>
      <c r="N60" s="7">
        <f t="shared" ref="N60:T60" si="61">N25+N26</f>
        <v>352892.90110000002</v>
      </c>
      <c r="O60" s="7">
        <f t="shared" si="61"/>
        <v>352892.90110000002</v>
      </c>
      <c r="P60" s="7">
        <f t="shared" si="61"/>
        <v>352892.90110000002</v>
      </c>
      <c r="Q60" s="7">
        <f t="shared" si="61"/>
        <v>352892.90110000002</v>
      </c>
      <c r="R60" s="7">
        <f t="shared" si="61"/>
        <v>352892.90110000002</v>
      </c>
      <c r="S60" s="7">
        <f t="shared" si="61"/>
        <v>352892.90110000002</v>
      </c>
      <c r="T60" s="7">
        <f t="shared" si="61"/>
        <v>352892.90110000002</v>
      </c>
      <c r="U60" s="7">
        <f t="shared" ref="U60:AN60" si="62">U25+U26</f>
        <v>352892.90110000002</v>
      </c>
      <c r="V60" s="7">
        <f t="shared" si="62"/>
        <v>352892.90110000002</v>
      </c>
      <c r="W60" s="7">
        <f t="shared" si="62"/>
        <v>352892.90110000002</v>
      </c>
      <c r="X60" s="7">
        <f t="shared" si="62"/>
        <v>360558.60073333333</v>
      </c>
      <c r="Y60" s="7">
        <f t="shared" si="62"/>
        <v>368224.30036666669</v>
      </c>
      <c r="Z60" s="7">
        <f t="shared" si="62"/>
        <v>375890</v>
      </c>
      <c r="AA60" s="7">
        <f t="shared" si="62"/>
        <v>375890</v>
      </c>
      <c r="AB60" s="7">
        <f t="shared" si="62"/>
        <v>375890</v>
      </c>
      <c r="AC60" s="7">
        <f t="shared" si="62"/>
        <v>375890</v>
      </c>
      <c r="AD60" s="7">
        <f t="shared" si="62"/>
        <v>375890</v>
      </c>
      <c r="AE60" s="7">
        <f t="shared" si="62"/>
        <v>375890</v>
      </c>
      <c r="AF60" s="7">
        <f t="shared" si="62"/>
        <v>375890</v>
      </c>
      <c r="AG60" s="7">
        <f t="shared" si="62"/>
        <v>375890</v>
      </c>
      <c r="AH60" s="7">
        <f t="shared" si="62"/>
        <v>395504</v>
      </c>
      <c r="AI60" s="7">
        <f t="shared" si="62"/>
        <v>415118</v>
      </c>
      <c r="AJ60" s="7">
        <f t="shared" si="62"/>
        <v>434732</v>
      </c>
      <c r="AK60" s="7">
        <f t="shared" si="62"/>
        <v>434732</v>
      </c>
      <c r="AL60" s="7">
        <f t="shared" si="62"/>
        <v>434732</v>
      </c>
      <c r="AM60" s="7">
        <f t="shared" si="62"/>
        <v>434732</v>
      </c>
      <c r="AN60" s="7">
        <f t="shared" si="62"/>
        <v>434732</v>
      </c>
      <c r="AX60" s="7">
        <f>AX25+AX26</f>
        <v>218741.50302130679</v>
      </c>
      <c r="AY60" s="7">
        <f t="shared" ref="AY60:BW60" si="63">AY25+AY26</f>
        <v>250440.93020089396</v>
      </c>
      <c r="AZ60" s="7">
        <f t="shared" si="63"/>
        <v>271354.29043057229</v>
      </c>
      <c r="BA60" s="7">
        <f t="shared" si="63"/>
        <v>270093.94667458278</v>
      </c>
      <c r="BB60" s="7">
        <f t="shared" si="63"/>
        <v>299639.06073894922</v>
      </c>
      <c r="BC60" s="7">
        <f t="shared" si="63"/>
        <v>300645.62006899767</v>
      </c>
      <c r="BD60" s="7">
        <f t="shared" si="63"/>
        <v>300108.5753198695</v>
      </c>
      <c r="BE60" s="7">
        <f t="shared" si="63"/>
        <v>243463.58463291428</v>
      </c>
      <c r="BF60" s="7">
        <f t="shared" si="63"/>
        <v>235540.84584515248</v>
      </c>
      <c r="BG60" s="7">
        <f t="shared" si="63"/>
        <v>239935.57206676048</v>
      </c>
      <c r="BH60" s="7">
        <f t="shared" si="63"/>
        <v>244929.44767330593</v>
      </c>
      <c r="BI60" s="7">
        <f t="shared" si="63"/>
        <v>239323.55077334141</v>
      </c>
      <c r="BJ60" s="7">
        <f t="shared" si="63"/>
        <v>246187.28428797773</v>
      </c>
      <c r="BK60" s="7">
        <f t="shared" si="63"/>
        <v>264643.48086066107</v>
      </c>
      <c r="BL60" s="7">
        <f t="shared" si="63"/>
        <v>425238.09916468413</v>
      </c>
      <c r="BM60" s="7">
        <f t="shared" si="63"/>
        <v>493315.86557165231</v>
      </c>
      <c r="BN60" s="7">
        <f t="shared" si="63"/>
        <v>521007.45559442887</v>
      </c>
      <c r="BO60" s="7">
        <f t="shared" si="63"/>
        <v>408344.60551852267</v>
      </c>
      <c r="BP60" s="7">
        <f t="shared" si="63"/>
        <v>370337.36536688887</v>
      </c>
      <c r="BQ60" s="7">
        <f t="shared" si="63"/>
        <v>362652.84518853639</v>
      </c>
      <c r="BR60" s="7">
        <f t="shared" si="63"/>
        <v>311372.44238794077</v>
      </c>
      <c r="BS60" s="7">
        <f t="shared" si="63"/>
        <v>315365.80188147369</v>
      </c>
      <c r="BT60" s="7">
        <f t="shared" si="63"/>
        <v>317195.27914574224</v>
      </c>
      <c r="BU60" s="7">
        <f t="shared" si="63"/>
        <v>295300.80404445651</v>
      </c>
      <c r="BV60" s="7">
        <f t="shared" si="63"/>
        <v>281892.23207013856</v>
      </c>
      <c r="BW60" s="7">
        <f t="shared" si="63"/>
        <v>279398.20160085312</v>
      </c>
      <c r="CH60" s="7">
        <f>CH25+CH26</f>
        <v>17592502.171711456</v>
      </c>
      <c r="CI60" s="7">
        <f t="shared" ref="CI60:DG60" si="64">CI25+CI26</f>
        <v>17726653.569790147</v>
      </c>
      <c r="CJ60" s="7">
        <f t="shared" si="64"/>
        <v>17829105.540689256</v>
      </c>
      <c r="CK60" s="7">
        <f t="shared" si="64"/>
        <v>17910644.151358683</v>
      </c>
      <c r="CL60" s="7">
        <f t="shared" si="64"/>
        <v>17993443.1057841</v>
      </c>
      <c r="CM60" s="7">
        <f t="shared" si="64"/>
        <v>18046696.946145151</v>
      </c>
      <c r="CN60" s="7">
        <f t="shared" si="64"/>
        <v>18098944.227176152</v>
      </c>
      <c r="CO60" s="7">
        <f t="shared" si="64"/>
        <v>18151728.552956283</v>
      </c>
      <c r="CP60" s="7">
        <f t="shared" si="64"/>
        <v>18261157.869423371</v>
      </c>
      <c r="CQ60" s="7">
        <f t="shared" si="64"/>
        <v>18378509.924678218</v>
      </c>
      <c r="CR60" s="7">
        <f t="shared" si="64"/>
        <v>18491467.253711458</v>
      </c>
      <c r="CS60" s="7">
        <f t="shared" si="64"/>
        <v>18607096.406771485</v>
      </c>
      <c r="CT60" s="7">
        <f t="shared" si="64"/>
        <v>18735997.156364813</v>
      </c>
      <c r="CU60" s="7">
        <f t="shared" si="64"/>
        <v>18865699.872076835</v>
      </c>
      <c r="CV60" s="7">
        <f t="shared" si="64"/>
        <v>18976946.391216174</v>
      </c>
      <c r="CW60" s="7">
        <f t="shared" si="64"/>
        <v>18927598.29205149</v>
      </c>
      <c r="CX60" s="7">
        <f t="shared" si="64"/>
        <v>18810172.426479839</v>
      </c>
      <c r="CY60" s="7">
        <f t="shared" si="64"/>
        <v>18665054.970885411</v>
      </c>
      <c r="CZ60" s="7">
        <f>CZ25+CZ26</f>
        <v>18632600.365366887</v>
      </c>
      <c r="DA60" s="7">
        <f t="shared" si="64"/>
        <v>18638153</v>
      </c>
      <c r="DB60" s="7">
        <f t="shared" si="64"/>
        <v>18722284.557612058</v>
      </c>
      <c r="DC60" s="7">
        <f t="shared" si="64"/>
        <v>18822036.755730584</v>
      </c>
      <c r="DD60" s="7">
        <f t="shared" si="64"/>
        <v>18939573.476584844</v>
      </c>
      <c r="DE60" s="7">
        <f t="shared" si="64"/>
        <v>19079004.672540385</v>
      </c>
      <c r="DF60" s="7">
        <f t="shared" si="64"/>
        <v>19231844.440470248</v>
      </c>
      <c r="DG60" s="7">
        <f t="shared" si="64"/>
        <v>19387178.238869391</v>
      </c>
      <c r="DH60" s="7">
        <f t="shared" ref="DH60" si="65">DH25+DH26</f>
        <v>19547361.999999996</v>
      </c>
    </row>
    <row r="61" spans="1:120">
      <c r="A61" s="124">
        <v>4</v>
      </c>
      <c r="B61" s="124">
        <v>600</v>
      </c>
      <c r="C61" s="126"/>
      <c r="D61" s="124"/>
      <c r="F61" s="125"/>
      <c r="G61" s="125"/>
      <c r="H61" s="125"/>
      <c r="I61" s="125"/>
      <c r="J61" s="125"/>
      <c r="K61" s="125"/>
      <c r="L61" s="125"/>
      <c r="M61" s="125"/>
      <c r="N61" s="7">
        <f t="shared" ref="N61:T61" si="66">N27+N28+N29+N30</f>
        <v>42928.9905</v>
      </c>
      <c r="O61" s="7">
        <f t="shared" si="66"/>
        <v>42928.9905</v>
      </c>
      <c r="P61" s="7">
        <f t="shared" si="66"/>
        <v>42928.9905</v>
      </c>
      <c r="Q61" s="7">
        <f t="shared" si="66"/>
        <v>42928.9905</v>
      </c>
      <c r="R61" s="7">
        <f t="shared" si="66"/>
        <v>42928.9905</v>
      </c>
      <c r="S61" s="7">
        <f t="shared" si="66"/>
        <v>42928.9905</v>
      </c>
      <c r="T61" s="7">
        <f t="shared" si="66"/>
        <v>42928.9905</v>
      </c>
      <c r="U61" s="7">
        <f t="shared" ref="U61:AN61" si="67">U27+U28+U29+U30</f>
        <v>42928.9905</v>
      </c>
      <c r="V61" s="7">
        <f t="shared" si="67"/>
        <v>42928.9905</v>
      </c>
      <c r="W61" s="7">
        <f t="shared" si="67"/>
        <v>42928.9905</v>
      </c>
      <c r="X61" s="7">
        <f t="shared" si="67"/>
        <v>46025.660333333333</v>
      </c>
      <c r="Y61" s="7">
        <f t="shared" si="67"/>
        <v>49122.330166666667</v>
      </c>
      <c r="Z61" s="7">
        <f t="shared" si="67"/>
        <v>52219</v>
      </c>
      <c r="AA61" s="7">
        <f t="shared" si="67"/>
        <v>52219</v>
      </c>
      <c r="AB61" s="7">
        <f t="shared" si="67"/>
        <v>52219</v>
      </c>
      <c r="AC61" s="7">
        <f t="shared" si="67"/>
        <v>52219</v>
      </c>
      <c r="AD61" s="7">
        <f t="shared" si="67"/>
        <v>52219</v>
      </c>
      <c r="AE61" s="7">
        <f t="shared" si="67"/>
        <v>52219</v>
      </c>
      <c r="AF61" s="7">
        <f t="shared" si="67"/>
        <v>52219</v>
      </c>
      <c r="AG61" s="7">
        <f t="shared" si="67"/>
        <v>52219</v>
      </c>
      <c r="AH61" s="7">
        <f t="shared" si="67"/>
        <v>56748.333333333328</v>
      </c>
      <c r="AI61" s="7">
        <f t="shared" si="67"/>
        <v>61277.666666666672</v>
      </c>
      <c r="AJ61" s="7">
        <f t="shared" si="67"/>
        <v>65807</v>
      </c>
      <c r="AK61" s="7">
        <f t="shared" si="67"/>
        <v>65807</v>
      </c>
      <c r="AL61" s="7">
        <f t="shared" si="67"/>
        <v>65807</v>
      </c>
      <c r="AM61" s="7">
        <f t="shared" si="67"/>
        <v>65807</v>
      </c>
      <c r="AN61" s="7">
        <f t="shared" si="67"/>
        <v>65807</v>
      </c>
      <c r="AX61" s="7">
        <f>AX27+AX28+AX29+AX30</f>
        <v>33985.052383443719</v>
      </c>
      <c r="AY61" s="7">
        <f t="shared" ref="AY61:BW61" si="68">AY27+AY28+AY29+AY30</f>
        <v>35008.369184066141</v>
      </c>
      <c r="AZ61" s="7">
        <f t="shared" si="68"/>
        <v>33551.777570671868</v>
      </c>
      <c r="BA61" s="7">
        <f t="shared" si="68"/>
        <v>33415.052158309663</v>
      </c>
      <c r="BB61" s="7">
        <f t="shared" si="68"/>
        <v>35886.087323395564</v>
      </c>
      <c r="BC61" s="7">
        <f t="shared" si="68"/>
        <v>38305.461977875406</v>
      </c>
      <c r="BD61" s="7">
        <f t="shared" si="68"/>
        <v>39782.649261490893</v>
      </c>
      <c r="BE61" s="7">
        <f t="shared" si="68"/>
        <v>36980.483361868712</v>
      </c>
      <c r="BF61" s="7">
        <f t="shared" si="68"/>
        <v>35190.497092212441</v>
      </c>
      <c r="BG61" s="7">
        <f>BG27+BG28+BG29+BG30</f>
        <v>32749.468686665634</v>
      </c>
      <c r="BH61" s="7">
        <f t="shared" si="68"/>
        <v>24560.723652914021</v>
      </c>
      <c r="BI61" s="7">
        <f t="shared" si="68"/>
        <v>23521.09331444055</v>
      </c>
      <c r="BJ61" s="7">
        <f t="shared" si="68"/>
        <v>28069.807348187474</v>
      </c>
      <c r="BK61" s="7">
        <f t="shared" si="68"/>
        <v>29277.370548082574</v>
      </c>
      <c r="BL61" s="7">
        <f t="shared" si="68"/>
        <v>28006.764464500589</v>
      </c>
      <c r="BM61" s="7">
        <f t="shared" si="68"/>
        <v>23299.880366448568</v>
      </c>
      <c r="BN61" s="7">
        <f t="shared" si="68"/>
        <v>22503.292019001521</v>
      </c>
      <c r="BO61" s="7">
        <f t="shared" si="68"/>
        <v>23776.117266133948</v>
      </c>
      <c r="BP61" s="7">
        <f t="shared" si="68"/>
        <v>24455.149325543105</v>
      </c>
      <c r="BQ61" s="7">
        <f t="shared" si="68"/>
        <v>24969.801694747628</v>
      </c>
      <c r="BR61" s="7">
        <f t="shared" si="68"/>
        <v>48957.380285388354</v>
      </c>
      <c r="BS61" s="7">
        <f t="shared" si="68"/>
        <v>52056.056772299904</v>
      </c>
      <c r="BT61" s="7">
        <f t="shared" si="68"/>
        <v>55259.038955980723</v>
      </c>
      <c r="BU61" s="7">
        <f t="shared" si="68"/>
        <v>57065.900051518918</v>
      </c>
      <c r="BV61" s="7">
        <f t="shared" si="68"/>
        <v>60639.82506579555</v>
      </c>
      <c r="BW61" s="7">
        <f t="shared" si="68"/>
        <v>63774.196155018602</v>
      </c>
      <c r="CH61" s="7">
        <f>CH27+CH28+CH29+CH30</f>
        <v>1419339.2018052519</v>
      </c>
      <c r="CI61" s="7">
        <f t="shared" ref="CI61:DG61" si="69">CI27+CI28+CI29+CI30</f>
        <v>1428283.1399218084</v>
      </c>
      <c r="CJ61" s="7">
        <f t="shared" si="69"/>
        <v>1436203.7612377421</v>
      </c>
      <c r="CK61" s="7">
        <f t="shared" si="69"/>
        <v>1445580.9741670704</v>
      </c>
      <c r="CL61" s="7">
        <f t="shared" si="69"/>
        <v>1455094.9125087606</v>
      </c>
      <c r="CM61" s="7">
        <f t="shared" si="69"/>
        <v>1462137.8156853653</v>
      </c>
      <c r="CN61" s="7">
        <f t="shared" si="69"/>
        <v>1466761.3442074899</v>
      </c>
      <c r="CO61" s="7">
        <f t="shared" si="69"/>
        <v>1469907.685445999</v>
      </c>
      <c r="CP61" s="7">
        <f t="shared" si="69"/>
        <v>1475856.1925841304</v>
      </c>
      <c r="CQ61" s="7">
        <f t="shared" si="69"/>
        <v>1483594.685991918</v>
      </c>
      <c r="CR61" s="7">
        <f t="shared" si="69"/>
        <v>1493774.2078052522</v>
      </c>
      <c r="CS61" s="7">
        <f t="shared" si="69"/>
        <v>1515239.1444856715</v>
      </c>
      <c r="CT61" s="7">
        <f t="shared" si="69"/>
        <v>1540840.3813378979</v>
      </c>
      <c r="CU61" s="7">
        <f t="shared" si="69"/>
        <v>1564989.5739897103</v>
      </c>
      <c r="CV61" s="7">
        <f t="shared" si="69"/>
        <v>1587931.2034416278</v>
      </c>
      <c r="CW61" s="7">
        <f t="shared" si="69"/>
        <v>1612143.438977127</v>
      </c>
      <c r="CX61" s="7">
        <f t="shared" si="69"/>
        <v>1641062.5586106784</v>
      </c>
      <c r="CY61" s="7">
        <f t="shared" si="69"/>
        <v>1670778.266591677</v>
      </c>
      <c r="CZ61" s="7">
        <f t="shared" si="69"/>
        <v>1699221.1493255431</v>
      </c>
      <c r="DA61" s="7">
        <f t="shared" si="69"/>
        <v>1726985</v>
      </c>
      <c r="DB61" s="7">
        <f t="shared" si="69"/>
        <v>1734775.9530479449</v>
      </c>
      <c r="DC61" s="7">
        <f t="shared" si="69"/>
        <v>1743997.5629423116</v>
      </c>
      <c r="DD61" s="7">
        <f t="shared" si="69"/>
        <v>1754545.523986331</v>
      </c>
      <c r="DE61" s="7">
        <f t="shared" si="69"/>
        <v>1763286.6239348121</v>
      </c>
      <c r="DF61" s="7">
        <f t="shared" si="69"/>
        <v>1768453.7988690166</v>
      </c>
      <c r="DG61" s="7">
        <f t="shared" si="69"/>
        <v>1770486.6027139979</v>
      </c>
      <c r="DH61" s="7">
        <f t="shared" ref="DH61" si="70">DH27+DH28+DH29+DH30</f>
        <v>1771945</v>
      </c>
    </row>
    <row r="62" spans="1:120">
      <c r="A62" s="124">
        <v>4</v>
      </c>
      <c r="B62" s="124">
        <v>1200</v>
      </c>
      <c r="C62" s="126"/>
      <c r="D62" s="124"/>
      <c r="F62" s="125"/>
      <c r="G62" s="125"/>
      <c r="H62" s="125"/>
      <c r="I62" s="125"/>
      <c r="J62" s="125"/>
      <c r="K62" s="125"/>
      <c r="L62" s="125"/>
      <c r="M62" s="125"/>
      <c r="N62" s="7">
        <f t="shared" ref="N62:T62" si="71">N31+N32+N33+N34</f>
        <v>470362.88870000001</v>
      </c>
      <c r="O62" s="7">
        <f t="shared" si="71"/>
        <v>470362.88870000001</v>
      </c>
      <c r="P62" s="7">
        <f t="shared" si="71"/>
        <v>470362.88870000001</v>
      </c>
      <c r="Q62" s="7">
        <f t="shared" si="71"/>
        <v>470362.88870000001</v>
      </c>
      <c r="R62" s="7">
        <f t="shared" si="71"/>
        <v>470362.88870000001</v>
      </c>
      <c r="S62" s="7">
        <f t="shared" si="71"/>
        <v>470362.88870000001</v>
      </c>
      <c r="T62" s="7">
        <f t="shared" si="71"/>
        <v>470362.88870000001</v>
      </c>
      <c r="U62" s="7">
        <f t="shared" ref="U62:AN62" si="72">U31+U32+U33+U34</f>
        <v>470362.88870000001</v>
      </c>
      <c r="V62" s="7">
        <f t="shared" si="72"/>
        <v>470362.88870000001</v>
      </c>
      <c r="W62" s="7">
        <f t="shared" si="72"/>
        <v>470362.88870000001</v>
      </c>
      <c r="X62" s="7">
        <f t="shared" si="72"/>
        <v>471256.92580000003</v>
      </c>
      <c r="Y62" s="7">
        <f t="shared" si="72"/>
        <v>472150.96290000004</v>
      </c>
      <c r="Z62" s="7">
        <f t="shared" si="72"/>
        <v>473045</v>
      </c>
      <c r="AA62" s="7">
        <f t="shared" si="72"/>
        <v>473045</v>
      </c>
      <c r="AB62" s="7">
        <f t="shared" si="72"/>
        <v>473045</v>
      </c>
      <c r="AC62" s="7">
        <f t="shared" si="72"/>
        <v>473045</v>
      </c>
      <c r="AD62" s="7">
        <f t="shared" si="72"/>
        <v>473045</v>
      </c>
      <c r="AE62" s="7">
        <f t="shared" si="72"/>
        <v>473045</v>
      </c>
      <c r="AF62" s="7">
        <f t="shared" si="72"/>
        <v>473045</v>
      </c>
      <c r="AG62" s="7">
        <f t="shared" si="72"/>
        <v>473045</v>
      </c>
      <c r="AH62" s="7">
        <f t="shared" si="72"/>
        <v>496948</v>
      </c>
      <c r="AI62" s="7">
        <f t="shared" si="72"/>
        <v>520851.00000000006</v>
      </c>
      <c r="AJ62" s="7">
        <f t="shared" si="72"/>
        <v>544754</v>
      </c>
      <c r="AK62" s="7">
        <f t="shared" si="72"/>
        <v>544754</v>
      </c>
      <c r="AL62" s="7">
        <f t="shared" si="72"/>
        <v>544754</v>
      </c>
      <c r="AM62" s="7">
        <f t="shared" si="72"/>
        <v>544754</v>
      </c>
      <c r="AN62" s="7">
        <f t="shared" si="72"/>
        <v>544754</v>
      </c>
      <c r="AX62" s="7">
        <f>AX31+AX32+AX33+AX34</f>
        <v>277225.78338092862</v>
      </c>
      <c r="AY62" s="7">
        <f t="shared" ref="AY62:BW62" si="73">AY31+AY32+AY33+AY34</f>
        <v>274503.66965861194</v>
      </c>
      <c r="AZ62" s="7">
        <f t="shared" si="73"/>
        <v>266372.00306435884</v>
      </c>
      <c r="BA62" s="7">
        <f t="shared" si="73"/>
        <v>268157.46128985856</v>
      </c>
      <c r="BB62" s="7">
        <f t="shared" si="73"/>
        <v>341638.77924802137</v>
      </c>
      <c r="BC62" s="7">
        <f t="shared" si="73"/>
        <v>391239.32137450611</v>
      </c>
      <c r="BD62" s="7">
        <f t="shared" si="73"/>
        <v>404277.10151024832</v>
      </c>
      <c r="BE62" s="7">
        <f t="shared" si="73"/>
        <v>334765.77550998097</v>
      </c>
      <c r="BF62" s="7">
        <f t="shared" si="73"/>
        <v>296930.51400519867</v>
      </c>
      <c r="BG62" s="7">
        <f t="shared" si="73"/>
        <v>276388.18795828661</v>
      </c>
      <c r="BH62" s="7">
        <f t="shared" si="73"/>
        <v>303719.19622412522</v>
      </c>
      <c r="BI62" s="7">
        <f t="shared" si="73"/>
        <v>285284.47544054023</v>
      </c>
      <c r="BJ62" s="7">
        <f t="shared" si="73"/>
        <v>319046.14355745388</v>
      </c>
      <c r="BK62" s="7">
        <f t="shared" si="73"/>
        <v>333854.58420568466</v>
      </c>
      <c r="BL62" s="7">
        <f t="shared" si="73"/>
        <v>314511.25400509313</v>
      </c>
      <c r="BM62" s="7">
        <f t="shared" si="73"/>
        <v>273083.85336962651</v>
      </c>
      <c r="BN62" s="7">
        <f t="shared" si="73"/>
        <v>262662.59983329708</v>
      </c>
      <c r="BO62" s="7">
        <f t="shared" si="73"/>
        <v>283180.14297027938</v>
      </c>
      <c r="BP62" s="7">
        <f t="shared" si="73"/>
        <v>285555.25506985997</v>
      </c>
      <c r="BQ62" s="7">
        <f t="shared" si="73"/>
        <v>287642.49532403954</v>
      </c>
      <c r="BR62" s="7">
        <f t="shared" si="73"/>
        <v>286219.43952248467</v>
      </c>
      <c r="BS62" s="7">
        <f t="shared" si="73"/>
        <v>306824.16829639475</v>
      </c>
      <c r="BT62" s="7">
        <f t="shared" si="73"/>
        <v>329045.15848105215</v>
      </c>
      <c r="BU62" s="7">
        <f t="shared" si="73"/>
        <v>343423.2384860859</v>
      </c>
      <c r="BV62" s="7">
        <f t="shared" si="73"/>
        <v>363151.53963527107</v>
      </c>
      <c r="BW62" s="7">
        <f t="shared" si="73"/>
        <v>375579.83635526325</v>
      </c>
      <c r="CH62" s="7">
        <f>CH31+CH32+CH33+CH34</f>
        <v>18923170.325975958</v>
      </c>
      <c r="CI62" s="7">
        <f t="shared" ref="CI62:DG62" si="74">CI31+CI32+CI33+CI34</f>
        <v>19116307.43129503</v>
      </c>
      <c r="CJ62" s="7">
        <f t="shared" si="74"/>
        <v>19312166.650336418</v>
      </c>
      <c r="CK62" s="7">
        <f t="shared" si="74"/>
        <v>19516157.535972059</v>
      </c>
      <c r="CL62" s="7">
        <f t="shared" si="74"/>
        <v>19718362.963382199</v>
      </c>
      <c r="CM62" s="7">
        <f t="shared" si="74"/>
        <v>19847087.072834179</v>
      </c>
      <c r="CN62" s="7">
        <f t="shared" si="74"/>
        <v>19926210.640159674</v>
      </c>
      <c r="CO62" s="7">
        <f t="shared" si="74"/>
        <v>19992296.427349426</v>
      </c>
      <c r="CP62" s="7">
        <f t="shared" si="74"/>
        <v>20127893.540539447</v>
      </c>
      <c r="CQ62" s="7">
        <f t="shared" si="74"/>
        <v>20301325.915234245</v>
      </c>
      <c r="CR62" s="7">
        <f t="shared" si="74"/>
        <v>20495300.615975961</v>
      </c>
      <c r="CS62" s="7">
        <f t="shared" si="74"/>
        <v>20662838.345551837</v>
      </c>
      <c r="CT62" s="7">
        <f t="shared" si="74"/>
        <v>20849704.833011296</v>
      </c>
      <c r="CU62" s="7">
        <f t="shared" si="74"/>
        <v>21003703.68945384</v>
      </c>
      <c r="CV62" s="7">
        <f t="shared" si="74"/>
        <v>21142894.105248161</v>
      </c>
      <c r="CW62" s="7">
        <f t="shared" si="74"/>
        <v>21301427.851243064</v>
      </c>
      <c r="CX62" s="7">
        <f t="shared" si="74"/>
        <v>21501388.99787344</v>
      </c>
      <c r="CY62" s="7">
        <f t="shared" si="74"/>
        <v>21711771.398040142</v>
      </c>
      <c r="CZ62" s="7">
        <f t="shared" si="74"/>
        <v>21901636.255069863</v>
      </c>
      <c r="DA62" s="7">
        <f t="shared" si="74"/>
        <v>22089126</v>
      </c>
      <c r="DB62" s="7">
        <f t="shared" si="74"/>
        <v>22299854.560477514</v>
      </c>
      <c r="DC62" s="7">
        <f t="shared" si="74"/>
        <v>22513881.392181121</v>
      </c>
      <c r="DD62" s="7">
        <f t="shared" si="74"/>
        <v>22729590.233700067</v>
      </c>
      <c r="DE62" s="7">
        <f t="shared" si="74"/>
        <v>22930920.995213985</v>
      </c>
      <c r="DF62" s="7">
        <f t="shared" si="74"/>
        <v>23112523.455578711</v>
      </c>
      <c r="DG62" s="7">
        <f t="shared" si="74"/>
        <v>23281697.619223446</v>
      </c>
      <c r="DH62" s="7">
        <f t="shared" ref="DH62" si="75">DH31+DH32+DH33+DH34</f>
        <v>23449869</v>
      </c>
    </row>
    <row r="63" spans="1:120">
      <c r="A63" s="124">
        <v>4</v>
      </c>
      <c r="B63" s="124">
        <v>1800</v>
      </c>
      <c r="C63" s="124"/>
      <c r="D63" s="124"/>
      <c r="F63" s="125"/>
      <c r="G63" s="125"/>
      <c r="H63" s="125"/>
      <c r="I63" s="125"/>
      <c r="J63" s="125"/>
      <c r="K63" s="125"/>
      <c r="L63" s="125"/>
      <c r="M63" s="125"/>
      <c r="N63" s="7">
        <f t="shared" ref="N63:T63" si="76">N35+N36</f>
        <v>814083.0848999999</v>
      </c>
      <c r="O63" s="7">
        <f t="shared" si="76"/>
        <v>814083.0848999999</v>
      </c>
      <c r="P63" s="7">
        <f t="shared" si="76"/>
        <v>814083.0848999999</v>
      </c>
      <c r="Q63" s="7">
        <f t="shared" si="76"/>
        <v>814083.0848999999</v>
      </c>
      <c r="R63" s="7">
        <f t="shared" si="76"/>
        <v>814083.0848999999</v>
      </c>
      <c r="S63" s="7">
        <f t="shared" si="76"/>
        <v>814083.0848999999</v>
      </c>
      <c r="T63" s="7">
        <f t="shared" si="76"/>
        <v>814083.0848999999</v>
      </c>
      <c r="U63" s="7">
        <f t="shared" ref="U63:AN63" si="77">U35+U36</f>
        <v>814083.0848999999</v>
      </c>
      <c r="V63" s="7">
        <f t="shared" si="77"/>
        <v>814083.0848999999</v>
      </c>
      <c r="W63" s="7">
        <f t="shared" si="77"/>
        <v>814083.0848999999</v>
      </c>
      <c r="X63" s="7">
        <f t="shared" si="77"/>
        <v>840312.38993333327</v>
      </c>
      <c r="Y63" s="7">
        <f t="shared" si="77"/>
        <v>866541.69496666663</v>
      </c>
      <c r="Z63" s="7">
        <f t="shared" si="77"/>
        <v>892771</v>
      </c>
      <c r="AA63" s="7">
        <f t="shared" si="77"/>
        <v>892771</v>
      </c>
      <c r="AB63" s="7">
        <f t="shared" si="77"/>
        <v>892771</v>
      </c>
      <c r="AC63" s="7">
        <f t="shared" si="77"/>
        <v>892771</v>
      </c>
      <c r="AD63" s="7">
        <f t="shared" si="77"/>
        <v>892771</v>
      </c>
      <c r="AE63" s="7">
        <f t="shared" si="77"/>
        <v>892771</v>
      </c>
      <c r="AF63" s="7">
        <f t="shared" si="77"/>
        <v>892771</v>
      </c>
      <c r="AG63" s="7">
        <f t="shared" si="77"/>
        <v>892771</v>
      </c>
      <c r="AH63" s="7">
        <f t="shared" si="77"/>
        <v>946856</v>
      </c>
      <c r="AI63" s="7">
        <f t="shared" si="77"/>
        <v>1000941</v>
      </c>
      <c r="AJ63" s="7">
        <f t="shared" si="77"/>
        <v>1055026</v>
      </c>
      <c r="AK63" s="7">
        <f t="shared" si="77"/>
        <v>1055026</v>
      </c>
      <c r="AL63" s="7">
        <f t="shared" si="77"/>
        <v>1055026</v>
      </c>
      <c r="AM63" s="7">
        <f t="shared" si="77"/>
        <v>1055026</v>
      </c>
      <c r="AN63" s="7">
        <f t="shared" si="77"/>
        <v>1055026</v>
      </c>
      <c r="AX63" s="7">
        <f>AX35+AX36</f>
        <v>556175.63107607339</v>
      </c>
      <c r="AY63" s="7">
        <f t="shared" ref="AY63:BW63" si="78">AY35+AY36</f>
        <v>540415.83245971065</v>
      </c>
      <c r="AZ63" s="7">
        <f t="shared" si="78"/>
        <v>527590.9099254891</v>
      </c>
      <c r="BA63" s="7">
        <f t="shared" si="78"/>
        <v>533871.66839545732</v>
      </c>
      <c r="BB63" s="7">
        <f t="shared" si="78"/>
        <v>730901.80602488643</v>
      </c>
      <c r="BC63" s="7">
        <f t="shared" si="78"/>
        <v>858196.37397723668</v>
      </c>
      <c r="BD63" s="7">
        <f t="shared" si="78"/>
        <v>885272.15078277385</v>
      </c>
      <c r="BE63" s="7">
        <f t="shared" si="78"/>
        <v>702413.18628144218</v>
      </c>
      <c r="BF63" s="7">
        <f t="shared" si="78"/>
        <v>604891.68904696056</v>
      </c>
      <c r="BG63" s="7">
        <f t="shared" si="78"/>
        <v>563093.01302997058</v>
      </c>
      <c r="BH63" s="7">
        <f t="shared" si="78"/>
        <v>628699.85244549089</v>
      </c>
      <c r="BI63" s="7">
        <f t="shared" si="78"/>
        <v>580216.34880879661</v>
      </c>
      <c r="BJ63" s="7">
        <f t="shared" si="78"/>
        <v>608487.65286242811</v>
      </c>
      <c r="BK63" s="7">
        <f t="shared" si="78"/>
        <v>638911.06303433562</v>
      </c>
      <c r="BL63" s="7">
        <f t="shared" si="78"/>
        <v>592150.98746904545</v>
      </c>
      <c r="BM63" s="7">
        <f t="shared" si="78"/>
        <v>537445.23875402356</v>
      </c>
      <c r="BN63" s="7">
        <f t="shared" si="78"/>
        <v>514817.27206933568</v>
      </c>
      <c r="BO63" s="7">
        <f t="shared" si="78"/>
        <v>566130.14769010304</v>
      </c>
      <c r="BP63" s="7">
        <f t="shared" si="78"/>
        <v>559902.8362683655</v>
      </c>
      <c r="BQ63" s="7">
        <f t="shared" si="78"/>
        <v>556308.60059807473</v>
      </c>
      <c r="BR63" s="7">
        <f t="shared" si="78"/>
        <v>382502.6240238903</v>
      </c>
      <c r="BS63" s="7">
        <f t="shared" si="78"/>
        <v>414152.15053380257</v>
      </c>
      <c r="BT63" s="7">
        <f t="shared" si="78"/>
        <v>449625.00455866836</v>
      </c>
      <c r="BU63" s="7">
        <f t="shared" si="78"/>
        <v>475144.20872681268</v>
      </c>
      <c r="BV63" s="7">
        <f t="shared" si="78"/>
        <v>499582.1224025758</v>
      </c>
      <c r="BW63" s="7">
        <f t="shared" si="78"/>
        <v>506446.7306058149</v>
      </c>
      <c r="CH63" s="7">
        <f>CH35+CH36</f>
        <v>44335825.726501927</v>
      </c>
      <c r="CI63" s="7">
        <f t="shared" ref="CI63:DG63" si="79">CI35+CI36</f>
        <v>44593733.180325851</v>
      </c>
      <c r="CJ63" s="7">
        <f t="shared" si="79"/>
        <v>44867400.43276614</v>
      </c>
      <c r="CK63" s="7">
        <f t="shared" si="79"/>
        <v>45153892.607740648</v>
      </c>
      <c r="CL63" s="7">
        <f t="shared" si="79"/>
        <v>45434104.024245188</v>
      </c>
      <c r="CM63" s="7">
        <f t="shared" si="79"/>
        <v>45517285.303120308</v>
      </c>
      <c r="CN63" s="7">
        <f t="shared" si="79"/>
        <v>45473172.01404307</v>
      </c>
      <c r="CO63" s="7">
        <f t="shared" si="79"/>
        <v>45401982.948160298</v>
      </c>
      <c r="CP63" s="7">
        <f t="shared" si="79"/>
        <v>45513652.846778855</v>
      </c>
      <c r="CQ63" s="7">
        <f t="shared" si="79"/>
        <v>45722844.24263189</v>
      </c>
      <c r="CR63" s="7">
        <f t="shared" si="79"/>
        <v>45973834.314501926</v>
      </c>
      <c r="CS63" s="7">
        <f t="shared" si="79"/>
        <v>46185446.851989768</v>
      </c>
      <c r="CT63" s="7">
        <f t="shared" si="79"/>
        <v>46471772.19814764</v>
      </c>
      <c r="CU63" s="7">
        <f t="shared" si="79"/>
        <v>46756055.54528521</v>
      </c>
      <c r="CV63" s="7">
        <f t="shared" si="79"/>
        <v>47009915.482250869</v>
      </c>
      <c r="CW63" s="7">
        <f t="shared" si="79"/>
        <v>47310535.494781829</v>
      </c>
      <c r="CX63" s="7">
        <f t="shared" si="79"/>
        <v>47665861.256027803</v>
      </c>
      <c r="CY63" s="7">
        <f t="shared" si="79"/>
        <v>48043814.983958468</v>
      </c>
      <c r="CZ63" s="7">
        <f t="shared" si="79"/>
        <v>48370455.836268365</v>
      </c>
      <c r="DA63" s="7">
        <f t="shared" si="79"/>
        <v>48703324</v>
      </c>
      <c r="DB63" s="7">
        <f t="shared" si="79"/>
        <v>49267677.375976115</v>
      </c>
      <c r="DC63" s="7">
        <f t="shared" si="79"/>
        <v>49854466.225442305</v>
      </c>
      <c r="DD63" s="7">
        <f t="shared" si="79"/>
        <v>50459867.220883638</v>
      </c>
      <c r="DE63" s="7">
        <f t="shared" si="79"/>
        <v>51039749.012156829</v>
      </c>
      <c r="DF63" s="7">
        <f t="shared" si="79"/>
        <v>51595192.889754251</v>
      </c>
      <c r="DG63" s="7">
        <f t="shared" si="79"/>
        <v>52143772.159148432</v>
      </c>
      <c r="DH63" s="7">
        <f t="shared" ref="DH63" si="80">DH35+DH36</f>
        <v>52694904</v>
      </c>
    </row>
    <row r="64" spans="1:120">
      <c r="A64" s="124">
        <v>5</v>
      </c>
      <c r="B64" s="124">
        <v>600</v>
      </c>
      <c r="C64" s="124"/>
      <c r="D64" s="124"/>
      <c r="F64" s="125"/>
      <c r="G64" s="125"/>
      <c r="H64" s="125"/>
      <c r="I64" s="125"/>
      <c r="J64" s="125"/>
      <c r="K64" s="125"/>
      <c r="L64" s="125"/>
      <c r="M64" s="125"/>
      <c r="N64" s="7">
        <f t="shared" ref="N64:T64" si="81">N37+N38</f>
        <v>102684.07239999999</v>
      </c>
      <c r="O64" s="7">
        <f t="shared" si="81"/>
        <v>102684.07239999999</v>
      </c>
      <c r="P64" s="7">
        <f t="shared" si="81"/>
        <v>102684.07239999999</v>
      </c>
      <c r="Q64" s="7">
        <f t="shared" si="81"/>
        <v>102684.07239999999</v>
      </c>
      <c r="R64" s="7">
        <f t="shared" si="81"/>
        <v>102684.07239999999</v>
      </c>
      <c r="S64" s="7">
        <f t="shared" si="81"/>
        <v>102684.07239999999</v>
      </c>
      <c r="T64" s="7">
        <f t="shared" si="81"/>
        <v>102684.07239999999</v>
      </c>
      <c r="U64" s="7">
        <f t="shared" ref="U64:AN64" si="82">U37+U38</f>
        <v>102684.07239999999</v>
      </c>
      <c r="V64" s="7">
        <f t="shared" si="82"/>
        <v>102684.07239999999</v>
      </c>
      <c r="W64" s="7">
        <f t="shared" si="82"/>
        <v>102684.07239999999</v>
      </c>
      <c r="X64" s="7">
        <f t="shared" si="82"/>
        <v>94296.048266666665</v>
      </c>
      <c r="Y64" s="7">
        <f t="shared" si="82"/>
        <v>85908.02413333334</v>
      </c>
      <c r="Z64" s="7">
        <f t="shared" si="82"/>
        <v>77520</v>
      </c>
      <c r="AA64" s="7">
        <f t="shared" si="82"/>
        <v>77520</v>
      </c>
      <c r="AB64" s="7">
        <f t="shared" si="82"/>
        <v>77520</v>
      </c>
      <c r="AC64" s="7">
        <f t="shared" si="82"/>
        <v>77520</v>
      </c>
      <c r="AD64" s="7">
        <f t="shared" si="82"/>
        <v>77520</v>
      </c>
      <c r="AE64" s="7">
        <f t="shared" si="82"/>
        <v>77520</v>
      </c>
      <c r="AF64" s="7">
        <f t="shared" si="82"/>
        <v>77520</v>
      </c>
      <c r="AG64" s="7">
        <f t="shared" si="82"/>
        <v>77520</v>
      </c>
      <c r="AH64" s="7">
        <f t="shared" si="82"/>
        <v>97512</v>
      </c>
      <c r="AI64" s="7">
        <f t="shared" si="82"/>
        <v>117504</v>
      </c>
      <c r="AJ64" s="7">
        <f t="shared" si="82"/>
        <v>137496</v>
      </c>
      <c r="AK64" s="7">
        <f t="shared" si="82"/>
        <v>137496</v>
      </c>
      <c r="AL64" s="7">
        <f t="shared" si="82"/>
        <v>137496</v>
      </c>
      <c r="AM64" s="7">
        <f t="shared" si="82"/>
        <v>137496</v>
      </c>
      <c r="AN64" s="7">
        <f t="shared" si="82"/>
        <v>137496</v>
      </c>
      <c r="AX64" s="7">
        <f>AX37+AX38</f>
        <v>45861.368665050621</v>
      </c>
      <c r="AY64" s="7">
        <f t="shared" ref="AY64:BW64" si="83">AY37+AY38</f>
        <v>45529.009191251607</v>
      </c>
      <c r="AZ64" s="7">
        <f t="shared" si="83"/>
        <v>44344.710151943116</v>
      </c>
      <c r="BA64" s="7">
        <f t="shared" si="83"/>
        <v>40288.944828769956</v>
      </c>
      <c r="BB64" s="7">
        <f t="shared" si="83"/>
        <v>37944.3973307786</v>
      </c>
      <c r="BC64" s="7">
        <f t="shared" si="83"/>
        <v>37817.729579570208</v>
      </c>
      <c r="BD64" s="7">
        <f t="shared" si="83"/>
        <v>40645.287824912739</v>
      </c>
      <c r="BE64" s="7">
        <f t="shared" si="83"/>
        <v>46125.870120541011</v>
      </c>
      <c r="BF64" s="7">
        <f t="shared" si="83"/>
        <v>49869.845832042374</v>
      </c>
      <c r="BG64" s="7">
        <f t="shared" si="83"/>
        <v>52581.808475139718</v>
      </c>
      <c r="BH64" s="7">
        <f t="shared" si="83"/>
        <v>49911.074086208442</v>
      </c>
      <c r="BI64" s="7">
        <f t="shared" si="83"/>
        <v>52971.01498532456</v>
      </c>
      <c r="BJ64" s="7">
        <f t="shared" si="83"/>
        <v>56501.098398838432</v>
      </c>
      <c r="BK64" s="7">
        <f t="shared" si="83"/>
        <v>56623.456969991094</v>
      </c>
      <c r="BL64" s="7">
        <f t="shared" si="83"/>
        <v>54098.631463705191</v>
      </c>
      <c r="BM64" s="7">
        <f t="shared" si="83"/>
        <v>51324.89741771471</v>
      </c>
      <c r="BN64" s="7">
        <f t="shared" si="83"/>
        <v>49706.564381470358</v>
      </c>
      <c r="BO64" s="7">
        <f t="shared" si="83"/>
        <v>49965.145455326077</v>
      </c>
      <c r="BP64" s="7">
        <f t="shared" si="83"/>
        <v>49922.364779823532</v>
      </c>
      <c r="BQ64" s="7">
        <f t="shared" si="83"/>
        <v>48925.752061597632</v>
      </c>
      <c r="BR64" s="7">
        <f t="shared" si="83"/>
        <v>44495.97163933824</v>
      </c>
      <c r="BS64" s="7">
        <f t="shared" si="83"/>
        <v>47543.490854295633</v>
      </c>
      <c r="BT64" s="7">
        <f t="shared" si="83"/>
        <v>51513.539128745513</v>
      </c>
      <c r="BU64" s="7">
        <f t="shared" si="83"/>
        <v>49139.972347094677</v>
      </c>
      <c r="BV64" s="7">
        <f t="shared" si="83"/>
        <v>52312.913203227959</v>
      </c>
      <c r="BW64" s="7">
        <f t="shared" si="83"/>
        <v>55781.652689001952</v>
      </c>
      <c r="CH64" s="7">
        <f>CH37+CH38</f>
        <v>2450312.4235384041</v>
      </c>
      <c r="CI64" s="7">
        <f t="shared" ref="CI64:DG64" si="84">CI37+CI38</f>
        <v>2507135.1272733533</v>
      </c>
      <c r="CJ64" s="7">
        <f t="shared" si="84"/>
        <v>2564290.1904821014</v>
      </c>
      <c r="CK64" s="7">
        <f t="shared" si="84"/>
        <v>2622629.552730158</v>
      </c>
      <c r="CL64" s="7">
        <f t="shared" si="84"/>
        <v>2685024.6803013878</v>
      </c>
      <c r="CM64" s="7">
        <f t="shared" si="84"/>
        <v>2749764.3553706091</v>
      </c>
      <c r="CN64" s="7">
        <f t="shared" si="84"/>
        <v>2814630.6981910388</v>
      </c>
      <c r="CO64" s="7">
        <f t="shared" si="84"/>
        <v>2876669.4827661258</v>
      </c>
      <c r="CP64" s="7">
        <f t="shared" si="84"/>
        <v>2933227.6850455846</v>
      </c>
      <c r="CQ64" s="7">
        <f t="shared" si="84"/>
        <v>2986041.9116135421</v>
      </c>
      <c r="CR64" s="7">
        <f t="shared" si="84"/>
        <v>3036144.1755384021</v>
      </c>
      <c r="CS64" s="7">
        <f t="shared" si="84"/>
        <v>3080529.1497188602</v>
      </c>
      <c r="CT64" s="7">
        <f t="shared" si="84"/>
        <v>3113466.1588668688</v>
      </c>
      <c r="CU64" s="7">
        <f t="shared" si="84"/>
        <v>3134485.0604680306</v>
      </c>
      <c r="CV64" s="7">
        <f t="shared" si="84"/>
        <v>3155381.6034980398</v>
      </c>
      <c r="CW64" s="7">
        <f t="shared" si="84"/>
        <v>3178802.9720343342</v>
      </c>
      <c r="CX64" s="7">
        <f t="shared" si="84"/>
        <v>3204998.0746166194</v>
      </c>
      <c r="CY64" s="7">
        <f t="shared" si="84"/>
        <v>3232811.5102351494</v>
      </c>
      <c r="CZ64" s="7">
        <f t="shared" si="84"/>
        <v>3260366.3647798235</v>
      </c>
      <c r="DA64" s="7">
        <f t="shared" si="84"/>
        <v>3287964</v>
      </c>
      <c r="DB64" s="7">
        <f t="shared" si="84"/>
        <v>3340980.0283606616</v>
      </c>
      <c r="DC64" s="7">
        <f t="shared" si="84"/>
        <v>3410940.5375063661</v>
      </c>
      <c r="DD64" s="7">
        <f t="shared" si="84"/>
        <v>3496922.9983776207</v>
      </c>
      <c r="DE64" s="7">
        <f t="shared" si="84"/>
        <v>3585279.026030526</v>
      </c>
      <c r="DF64" s="7">
        <f t="shared" si="84"/>
        <v>3670462.1128272982</v>
      </c>
      <c r="DG64" s="7">
        <f t="shared" si="84"/>
        <v>3752176.4601382962</v>
      </c>
      <c r="DH64" s="7">
        <f t="shared" ref="DH64" si="85">DH37+DH38</f>
        <v>3830702</v>
      </c>
    </row>
    <row r="65" spans="1:120">
      <c r="A65" s="124">
        <v>5</v>
      </c>
      <c r="B65" s="124">
        <v>1200</v>
      </c>
      <c r="C65" s="124"/>
      <c r="D65" s="124"/>
      <c r="F65" s="125"/>
      <c r="G65" s="125"/>
      <c r="H65" s="125"/>
      <c r="I65" s="125"/>
      <c r="J65" s="125"/>
      <c r="K65" s="125"/>
      <c r="L65" s="125"/>
      <c r="M65" s="125"/>
      <c r="N65" s="7">
        <f t="shared" ref="N65:T65" si="86">N39+N40</f>
        <v>225635.66409999999</v>
      </c>
      <c r="O65" s="7">
        <f t="shared" si="86"/>
        <v>225635.66409999999</v>
      </c>
      <c r="P65" s="7">
        <f t="shared" si="86"/>
        <v>225635.66409999999</v>
      </c>
      <c r="Q65" s="7">
        <f t="shared" si="86"/>
        <v>225635.66409999999</v>
      </c>
      <c r="R65" s="7">
        <f t="shared" si="86"/>
        <v>225635.66409999999</v>
      </c>
      <c r="S65" s="7">
        <f t="shared" si="86"/>
        <v>225635.66409999999</v>
      </c>
      <c r="T65" s="7">
        <f t="shared" si="86"/>
        <v>225635.66409999999</v>
      </c>
      <c r="U65" s="7">
        <f t="shared" ref="U65:AN65" si="87">U39+U40</f>
        <v>225635.66409999999</v>
      </c>
      <c r="V65" s="7">
        <f t="shared" si="87"/>
        <v>225635.66409999999</v>
      </c>
      <c r="W65" s="7">
        <f t="shared" si="87"/>
        <v>225635.66409999999</v>
      </c>
      <c r="X65" s="7">
        <f t="shared" si="87"/>
        <v>226334.77606666664</v>
      </c>
      <c r="Y65" s="7">
        <f t="shared" si="87"/>
        <v>227033.88803333332</v>
      </c>
      <c r="Z65" s="7">
        <f t="shared" si="87"/>
        <v>227733</v>
      </c>
      <c r="AA65" s="7">
        <f t="shared" si="87"/>
        <v>227733</v>
      </c>
      <c r="AB65" s="7">
        <f t="shared" si="87"/>
        <v>227733</v>
      </c>
      <c r="AC65" s="7">
        <f t="shared" si="87"/>
        <v>227733</v>
      </c>
      <c r="AD65" s="7">
        <f t="shared" si="87"/>
        <v>227733</v>
      </c>
      <c r="AE65" s="7">
        <f t="shared" si="87"/>
        <v>227733</v>
      </c>
      <c r="AF65" s="7">
        <f t="shared" si="87"/>
        <v>227733</v>
      </c>
      <c r="AG65" s="7">
        <f t="shared" si="87"/>
        <v>227733</v>
      </c>
      <c r="AH65" s="7">
        <f t="shared" si="87"/>
        <v>230936</v>
      </c>
      <c r="AI65" s="7">
        <f t="shared" si="87"/>
        <v>234139</v>
      </c>
      <c r="AJ65" s="7">
        <f t="shared" si="87"/>
        <v>237342</v>
      </c>
      <c r="AK65" s="7">
        <f t="shared" si="87"/>
        <v>237342</v>
      </c>
      <c r="AL65" s="7">
        <f t="shared" si="87"/>
        <v>237342</v>
      </c>
      <c r="AM65" s="7">
        <f t="shared" si="87"/>
        <v>237342</v>
      </c>
      <c r="AN65" s="7">
        <f t="shared" si="87"/>
        <v>237342</v>
      </c>
      <c r="AX65" s="7">
        <f>AX39+AX40</f>
        <v>86815.490972622152</v>
      </c>
      <c r="AY65" s="7">
        <f t="shared" ref="AY65:BW65" si="88">AY39+AY40</f>
        <v>86380.811595272011</v>
      </c>
      <c r="AZ65" s="7">
        <f t="shared" si="88"/>
        <v>85039.622607390338</v>
      </c>
      <c r="BA65" s="7">
        <f t="shared" si="88"/>
        <v>78216.174046046639</v>
      </c>
      <c r="BB65" s="7">
        <f t="shared" si="88"/>
        <v>73198.432763416829</v>
      </c>
      <c r="BC65" s="7">
        <f t="shared" si="88"/>
        <v>71075.985537467452</v>
      </c>
      <c r="BD65" s="7">
        <f t="shared" si="88"/>
        <v>75775.935991770559</v>
      </c>
      <c r="BE65" s="7">
        <f t="shared" si="88"/>
        <v>86695.367452301027</v>
      </c>
      <c r="BF65" s="7">
        <f t="shared" si="88"/>
        <v>94350.411279605978</v>
      </c>
      <c r="BG65" s="7">
        <f t="shared" si="88"/>
        <v>99240.729754107</v>
      </c>
      <c r="BH65" s="7">
        <f t="shared" si="88"/>
        <v>64696.871254089012</v>
      </c>
      <c r="BI65" s="7">
        <f t="shared" si="88"/>
        <v>69365.30112703389</v>
      </c>
      <c r="BJ65" s="7">
        <f t="shared" si="88"/>
        <v>73265.825693604667</v>
      </c>
      <c r="BK65" s="7">
        <f t="shared" si="88"/>
        <v>73173.733850953402</v>
      </c>
      <c r="BL65" s="7">
        <f t="shared" si="88"/>
        <v>67891.745248466454</v>
      </c>
      <c r="BM65" s="7">
        <f t="shared" si="88"/>
        <v>63032.342161014094</v>
      </c>
      <c r="BN65" s="7">
        <f t="shared" si="88"/>
        <v>60396.55259770112</v>
      </c>
      <c r="BO65" s="7">
        <f t="shared" si="88"/>
        <v>61662.905830133139</v>
      </c>
      <c r="BP65" s="7">
        <f t="shared" si="88"/>
        <v>62091.870071051395</v>
      </c>
      <c r="BQ65" s="7">
        <f t="shared" si="88"/>
        <v>61232.852165952849</v>
      </c>
      <c r="BR65" s="7">
        <f t="shared" si="88"/>
        <v>121154.8450508434</v>
      </c>
      <c r="BS65" s="7">
        <f t="shared" si="88"/>
        <v>136533.51133667899</v>
      </c>
      <c r="BT65" s="7">
        <f t="shared" si="88"/>
        <v>149546.293339308</v>
      </c>
      <c r="BU65" s="7">
        <f t="shared" si="88"/>
        <v>148319.20776561173</v>
      </c>
      <c r="BV65" s="7">
        <f t="shared" si="88"/>
        <v>154116.39390131377</v>
      </c>
      <c r="BW65" s="7">
        <f t="shared" si="88"/>
        <v>163636.20130849842</v>
      </c>
      <c r="CH65" s="7">
        <f>CH39+CH40</f>
        <v>7476384.8047340447</v>
      </c>
      <c r="CI65" s="7">
        <f t="shared" ref="CI65:DG65" si="89">CI39+CI40</f>
        <v>7615204.977861423</v>
      </c>
      <c r="CJ65" s="7">
        <f t="shared" si="89"/>
        <v>7754459.8303661514</v>
      </c>
      <c r="CK65" s="7">
        <f t="shared" si="89"/>
        <v>7895055.8718587607</v>
      </c>
      <c r="CL65" s="7">
        <f t="shared" si="89"/>
        <v>8042475.3619127143</v>
      </c>
      <c r="CM65" s="7">
        <f t="shared" si="89"/>
        <v>8194912.5932492977</v>
      </c>
      <c r="CN65" s="7">
        <f t="shared" si="89"/>
        <v>8349472.2718118299</v>
      </c>
      <c r="CO65" s="7">
        <f t="shared" si="89"/>
        <v>8499331.999920059</v>
      </c>
      <c r="CP65" s="7">
        <f t="shared" si="89"/>
        <v>8638272.2965677585</v>
      </c>
      <c r="CQ65" s="7">
        <f t="shared" si="89"/>
        <v>8769557.5493881535</v>
      </c>
      <c r="CR65" s="7">
        <f t="shared" si="89"/>
        <v>8895952.4837340452</v>
      </c>
      <c r="CS65" s="7">
        <f t="shared" si="89"/>
        <v>9057590.3885466233</v>
      </c>
      <c r="CT65" s="7">
        <f t="shared" si="89"/>
        <v>9215258.9754529241</v>
      </c>
      <c r="CU65" s="7">
        <f t="shared" si="89"/>
        <v>9369726.1497593187</v>
      </c>
      <c r="CV65" s="7">
        <f t="shared" si="89"/>
        <v>9524285.4159083664</v>
      </c>
      <c r="CW65" s="7">
        <f t="shared" si="89"/>
        <v>9684126.6706598997</v>
      </c>
      <c r="CX65" s="7">
        <f t="shared" si="89"/>
        <v>9848827.328498885</v>
      </c>
      <c r="CY65" s="7">
        <f t="shared" si="89"/>
        <v>10016163.775901183</v>
      </c>
      <c r="CZ65" s="7">
        <f t="shared" si="89"/>
        <v>10182233.870071052</v>
      </c>
      <c r="DA65" s="7">
        <f t="shared" si="89"/>
        <v>10347875</v>
      </c>
      <c r="DB65" s="7">
        <f t="shared" si="89"/>
        <v>10457656.154949157</v>
      </c>
      <c r="DC65" s="7">
        <f t="shared" si="89"/>
        <v>10555261.643612478</v>
      </c>
      <c r="DD65" s="7">
        <f t="shared" si="89"/>
        <v>10643057.35027317</v>
      </c>
      <c r="DE65" s="7">
        <f t="shared" si="89"/>
        <v>10732080.142507559</v>
      </c>
      <c r="DF65" s="7">
        <f t="shared" si="89"/>
        <v>10815305.748606244</v>
      </c>
      <c r="DG65" s="7">
        <f t="shared" si="89"/>
        <v>10889011.547297746</v>
      </c>
      <c r="DH65" s="7">
        <f t="shared" ref="DH65" si="90">DH39+DH40</f>
        <v>10957584</v>
      </c>
    </row>
    <row r="66" spans="1:120">
      <c r="A66" s="124">
        <v>5</v>
      </c>
      <c r="B66" s="124">
        <v>1800</v>
      </c>
      <c r="C66" s="124"/>
      <c r="D66" s="124"/>
      <c r="F66" s="125"/>
      <c r="G66" s="125"/>
      <c r="H66" s="125"/>
      <c r="I66" s="125"/>
      <c r="J66" s="125"/>
      <c r="K66" s="125"/>
      <c r="L66" s="125"/>
      <c r="M66" s="125"/>
      <c r="N66" s="7">
        <f t="shared" ref="N66:T66" si="91">N41+N42</f>
        <v>181345.32609999998</v>
      </c>
      <c r="O66" s="7">
        <f t="shared" si="91"/>
        <v>181345.32609999998</v>
      </c>
      <c r="P66" s="7">
        <f t="shared" si="91"/>
        <v>181345.32609999998</v>
      </c>
      <c r="Q66" s="7">
        <f t="shared" si="91"/>
        <v>181345.32609999998</v>
      </c>
      <c r="R66" s="7">
        <f t="shared" si="91"/>
        <v>181345.32609999998</v>
      </c>
      <c r="S66" s="7">
        <f t="shared" si="91"/>
        <v>181345.32609999998</v>
      </c>
      <c r="T66" s="7">
        <f t="shared" si="91"/>
        <v>181345.32609999998</v>
      </c>
      <c r="U66" s="7">
        <f t="shared" ref="U66:AN66" si="92">U41+U42</f>
        <v>181345.32609999998</v>
      </c>
      <c r="V66" s="7">
        <f t="shared" si="92"/>
        <v>181345.32609999998</v>
      </c>
      <c r="W66" s="7">
        <f t="shared" si="92"/>
        <v>181345.32609999998</v>
      </c>
      <c r="X66" s="7">
        <f t="shared" si="92"/>
        <v>194609.55073333331</v>
      </c>
      <c r="Y66" s="7">
        <f t="shared" si="92"/>
        <v>207873.77536666667</v>
      </c>
      <c r="Z66" s="7">
        <f t="shared" si="92"/>
        <v>221138</v>
      </c>
      <c r="AA66" s="7">
        <f t="shared" si="92"/>
        <v>221138</v>
      </c>
      <c r="AB66" s="7">
        <f t="shared" si="92"/>
        <v>221138</v>
      </c>
      <c r="AC66" s="7">
        <f t="shared" si="92"/>
        <v>221138</v>
      </c>
      <c r="AD66" s="7">
        <f t="shared" si="92"/>
        <v>221138</v>
      </c>
      <c r="AE66" s="7">
        <f t="shared" si="92"/>
        <v>221138</v>
      </c>
      <c r="AF66" s="7">
        <f t="shared" si="92"/>
        <v>221138</v>
      </c>
      <c r="AG66" s="7">
        <f t="shared" si="92"/>
        <v>221138</v>
      </c>
      <c r="AH66" s="7">
        <f t="shared" si="92"/>
        <v>248843</v>
      </c>
      <c r="AI66" s="7">
        <f t="shared" si="92"/>
        <v>276548</v>
      </c>
      <c r="AJ66" s="7">
        <f t="shared" si="92"/>
        <v>304253</v>
      </c>
      <c r="AK66" s="7">
        <f t="shared" si="92"/>
        <v>304253</v>
      </c>
      <c r="AL66" s="7">
        <f t="shared" si="92"/>
        <v>304253</v>
      </c>
      <c r="AM66" s="7">
        <f t="shared" si="92"/>
        <v>304253</v>
      </c>
      <c r="AN66" s="7">
        <f t="shared" si="92"/>
        <v>304253</v>
      </c>
      <c r="AX66" s="7">
        <f>AX41+AX42</f>
        <v>58322.62072126662</v>
      </c>
      <c r="AY66" s="7">
        <f t="shared" ref="AY66:BW66" si="93">AY41+AY42</f>
        <v>58712.648930643823</v>
      </c>
      <c r="AZ66" s="7">
        <f t="shared" si="93"/>
        <v>60970.424415302114</v>
      </c>
      <c r="BA66" s="7">
        <f t="shared" si="93"/>
        <v>59381.863407696386</v>
      </c>
      <c r="BB66" s="7">
        <f t="shared" si="93"/>
        <v>53978.531189366891</v>
      </c>
      <c r="BC66" s="7">
        <f t="shared" si="93"/>
        <v>45950.004489500607</v>
      </c>
      <c r="BD66" s="7">
        <f t="shared" si="93"/>
        <v>46818.662805325759</v>
      </c>
      <c r="BE66" s="7">
        <f t="shared" si="93"/>
        <v>56064.638223830596</v>
      </c>
      <c r="BF66" s="7">
        <f t="shared" si="93"/>
        <v>63198.281619799396</v>
      </c>
      <c r="BG66" s="7">
        <f t="shared" si="93"/>
        <v>65629.894197267815</v>
      </c>
      <c r="BH66" s="7">
        <f t="shared" si="93"/>
        <v>66866.936357512328</v>
      </c>
      <c r="BI66" s="7">
        <f t="shared" si="93"/>
        <v>75602.758383014443</v>
      </c>
      <c r="BJ66" s="7">
        <f t="shared" si="93"/>
        <v>75871.958492512626</v>
      </c>
      <c r="BK66" s="7">
        <f t="shared" si="93"/>
        <v>74380.158330178398</v>
      </c>
      <c r="BL66" s="7">
        <f t="shared" si="93"/>
        <v>57727.903956989496</v>
      </c>
      <c r="BM66" s="7">
        <f t="shared" si="93"/>
        <v>45664.03236303114</v>
      </c>
      <c r="BN66" s="7">
        <f t="shared" si="93"/>
        <v>39942.47327083048</v>
      </c>
      <c r="BO66" s="7">
        <f t="shared" si="93"/>
        <v>46438.770474400691</v>
      </c>
      <c r="BP66" s="7">
        <f t="shared" si="93"/>
        <v>49580.777980406223</v>
      </c>
      <c r="BQ66" s="7">
        <f t="shared" si="93"/>
        <v>51104.230391124132</v>
      </c>
      <c r="BR66" s="7">
        <f t="shared" si="93"/>
        <v>75982.875238456167</v>
      </c>
      <c r="BS66" s="7">
        <f t="shared" si="93"/>
        <v>94692.67457108901</v>
      </c>
      <c r="BT66" s="7">
        <f t="shared" si="93"/>
        <v>105674.06875376352</v>
      </c>
      <c r="BU66" s="7">
        <f t="shared" si="93"/>
        <v>111607.38667790854</v>
      </c>
      <c r="BV66" s="7">
        <f t="shared" si="93"/>
        <v>111604.49613075533</v>
      </c>
      <c r="BW66" s="7">
        <f t="shared" si="93"/>
        <v>117670.94527587813</v>
      </c>
      <c r="CH66" s="7">
        <f>CH41+CH42</f>
        <v>9082612.7525088713</v>
      </c>
      <c r="CI66" s="7">
        <f t="shared" ref="CI66:DF66" si="94">CI41+CI42</f>
        <v>9205635.4578876048</v>
      </c>
      <c r="CJ66" s="7">
        <f t="shared" si="94"/>
        <v>9328268.1350569613</v>
      </c>
      <c r="CK66" s="7">
        <f t="shared" si="94"/>
        <v>9448643.036741659</v>
      </c>
      <c r="CL66" s="7">
        <f t="shared" si="94"/>
        <v>9570606.4994339645</v>
      </c>
      <c r="CM66" s="7">
        <f t="shared" si="94"/>
        <v>9697973.2943445966</v>
      </c>
      <c r="CN66" s="7">
        <f t="shared" si="94"/>
        <v>9833368.6159550976</v>
      </c>
      <c r="CO66" s="7">
        <f t="shared" si="94"/>
        <v>9967895.2792497706</v>
      </c>
      <c r="CP66" s="7">
        <f t="shared" si="94"/>
        <v>10093175.967125941</v>
      </c>
      <c r="CQ66" s="7">
        <f t="shared" si="94"/>
        <v>10211323.011606142</v>
      </c>
      <c r="CR66" s="7">
        <f t="shared" si="94"/>
        <v>10327038.443508875</v>
      </c>
      <c r="CS66" s="7">
        <f t="shared" si="94"/>
        <v>10454781.057884695</v>
      </c>
      <c r="CT66" s="7">
        <f t="shared" si="94"/>
        <v>10587052.074868347</v>
      </c>
      <c r="CU66" s="7">
        <f t="shared" si="94"/>
        <v>10732318.116375836</v>
      </c>
      <c r="CV66" s="7">
        <f t="shared" si="94"/>
        <v>10879075.958045656</v>
      </c>
      <c r="CW66" s="7">
        <f t="shared" si="94"/>
        <v>11042486.054088667</v>
      </c>
      <c r="CX66" s="7">
        <f t="shared" si="94"/>
        <v>11217960.021725636</v>
      </c>
      <c r="CY66" s="7">
        <f t="shared" si="94"/>
        <v>11399155.548454806</v>
      </c>
      <c r="CZ66" s="7">
        <f t="shared" si="94"/>
        <v>11573854.777980406</v>
      </c>
      <c r="DA66" s="7">
        <f t="shared" si="94"/>
        <v>11745412</v>
      </c>
      <c r="DB66" s="7">
        <f t="shared" si="94"/>
        <v>11918272.124761544</v>
      </c>
      <c r="DC66" s="7">
        <f t="shared" si="94"/>
        <v>12100127.450190455</v>
      </c>
      <c r="DD66" s="7">
        <f t="shared" si="94"/>
        <v>12298706.381436689</v>
      </c>
      <c r="DE66" s="7">
        <f t="shared" si="94"/>
        <v>12491351.994758781</v>
      </c>
      <c r="DF66" s="7">
        <f t="shared" si="94"/>
        <v>12684000.498628026</v>
      </c>
      <c r="DG66" s="7">
        <f>DG41+DG42</f>
        <v>12870582.553352147</v>
      </c>
      <c r="DH66" s="7">
        <f>DH41+DH42</f>
        <v>13058488.999999998</v>
      </c>
    </row>
    <row r="70" spans="1:120" s="33" customFormat="1">
      <c r="A70" s="66" t="s">
        <v>246</v>
      </c>
    </row>
    <row r="71" spans="1:120">
      <c r="A71" s="116" t="s">
        <v>129</v>
      </c>
      <c r="B71" s="117"/>
      <c r="C71" s="117"/>
      <c r="D71" s="118"/>
      <c r="E71" s="12"/>
      <c r="F71" s="12"/>
      <c r="G71" s="12"/>
      <c r="H71" s="12"/>
      <c r="I71" s="12"/>
      <c r="N71" s="93" t="s">
        <v>93</v>
      </c>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17"/>
      <c r="AX71" s="91" t="s">
        <v>91</v>
      </c>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1"/>
      <c r="CH71" s="92" t="s">
        <v>109</v>
      </c>
      <c r="CI71" s="92"/>
      <c r="CJ71" s="92"/>
      <c r="CK71" s="92"/>
      <c r="CL71" s="92"/>
      <c r="CM71" s="92"/>
      <c r="CN71" s="92"/>
      <c r="CO71" s="92"/>
      <c r="CP71" s="92"/>
      <c r="CQ71" s="92"/>
      <c r="CR71" s="92"/>
      <c r="CS71" s="92"/>
      <c r="CT71" s="92"/>
      <c r="CU71" s="92"/>
      <c r="CV71" s="92"/>
      <c r="CW71" s="92"/>
      <c r="CX71" s="92"/>
      <c r="CY71" s="92"/>
      <c r="CZ71" s="92"/>
      <c r="DA71" s="92"/>
      <c r="DB71" s="92"/>
      <c r="DC71" s="92"/>
      <c r="DD71" s="92"/>
      <c r="DE71" s="92"/>
      <c r="DF71" s="92"/>
      <c r="DG71" s="92"/>
      <c r="DH71" s="92"/>
      <c r="DI71" s="92"/>
      <c r="DJ71" s="92"/>
      <c r="DK71" s="92"/>
      <c r="DL71" s="92"/>
      <c r="DM71" s="92"/>
      <c r="DN71" s="92"/>
      <c r="DO71" s="92"/>
      <c r="DP71" s="92"/>
    </row>
    <row r="72" spans="1:120">
      <c r="A72" s="119" t="s">
        <v>130</v>
      </c>
      <c r="B72" s="119" t="s">
        <v>131</v>
      </c>
      <c r="C72" s="119"/>
      <c r="D72" s="119"/>
      <c r="F72" s="120"/>
      <c r="G72" s="120"/>
      <c r="H72" s="121"/>
      <c r="I72" s="121"/>
      <c r="J72" s="121"/>
      <c r="K72" s="121"/>
      <c r="L72" s="121"/>
      <c r="M72" s="121"/>
      <c r="N72" s="1" t="s">
        <v>21</v>
      </c>
      <c r="O72" s="1" t="s">
        <v>20</v>
      </c>
      <c r="P72" s="1" t="s">
        <v>19</v>
      </c>
      <c r="Q72" s="1" t="s">
        <v>18</v>
      </c>
      <c r="R72" s="1" t="s">
        <v>17</v>
      </c>
      <c r="S72" s="1" t="s">
        <v>16</v>
      </c>
      <c r="T72" s="1" t="s">
        <v>15</v>
      </c>
      <c r="U72" s="1" t="s">
        <v>14</v>
      </c>
      <c r="V72" s="1" t="s">
        <v>13</v>
      </c>
      <c r="W72" s="1" t="s">
        <v>12</v>
      </c>
      <c r="X72" s="1" t="s">
        <v>29</v>
      </c>
      <c r="Y72" s="1" t="s">
        <v>28</v>
      </c>
      <c r="Z72" s="1" t="s">
        <v>27</v>
      </c>
      <c r="AA72" s="1" t="s">
        <v>26</v>
      </c>
      <c r="AB72" s="1" t="s">
        <v>25</v>
      </c>
      <c r="AC72" s="1" t="s">
        <v>24</v>
      </c>
      <c r="AD72" s="1" t="s">
        <v>23</v>
      </c>
      <c r="AE72" s="1" t="s">
        <v>22</v>
      </c>
      <c r="AF72" s="1" t="s">
        <v>31</v>
      </c>
      <c r="AG72" s="1" t="s">
        <v>33</v>
      </c>
      <c r="AH72" s="1" t="s">
        <v>34</v>
      </c>
      <c r="AI72" s="1" t="s">
        <v>35</v>
      </c>
      <c r="AJ72" s="1" t="s">
        <v>38</v>
      </c>
      <c r="AK72" s="1" t="s">
        <v>39</v>
      </c>
      <c r="AL72" s="1" t="s">
        <v>40</v>
      </c>
      <c r="AM72" s="1" t="s">
        <v>41</v>
      </c>
      <c r="AN72" s="1" t="s">
        <v>42</v>
      </c>
      <c r="AO72" s="1" t="s">
        <v>52</v>
      </c>
      <c r="AP72" s="1" t="s">
        <v>53</v>
      </c>
      <c r="AQ72" s="1" t="s">
        <v>54</v>
      </c>
      <c r="AR72" s="1" t="s">
        <v>55</v>
      </c>
      <c r="AS72" s="1" t="s">
        <v>56</v>
      </c>
      <c r="AT72" s="1" t="s">
        <v>57</v>
      </c>
      <c r="AU72" s="1" t="s">
        <v>58</v>
      </c>
      <c r="AV72" s="1" t="s">
        <v>59</v>
      </c>
      <c r="AW72" s="17"/>
      <c r="AX72" s="1" t="s">
        <v>21</v>
      </c>
      <c r="AY72" s="1" t="s">
        <v>20</v>
      </c>
      <c r="AZ72" s="1" t="s">
        <v>19</v>
      </c>
      <c r="BA72" s="1" t="s">
        <v>18</v>
      </c>
      <c r="BB72" s="1" t="s">
        <v>17</v>
      </c>
      <c r="BC72" s="1" t="s">
        <v>16</v>
      </c>
      <c r="BD72" s="1" t="s">
        <v>15</v>
      </c>
      <c r="BE72" s="1" t="s">
        <v>14</v>
      </c>
      <c r="BF72" s="1" t="s">
        <v>13</v>
      </c>
      <c r="BG72" s="1" t="s">
        <v>12</v>
      </c>
      <c r="BH72" s="1" t="s">
        <v>29</v>
      </c>
      <c r="BI72" s="1" t="s">
        <v>28</v>
      </c>
      <c r="BJ72" s="1" t="s">
        <v>27</v>
      </c>
      <c r="BK72" s="1" t="s">
        <v>26</v>
      </c>
      <c r="BL72" s="1" t="s">
        <v>25</v>
      </c>
      <c r="BM72" s="1" t="s">
        <v>24</v>
      </c>
      <c r="BN72" s="1" t="s">
        <v>23</v>
      </c>
      <c r="BO72" s="1" t="s">
        <v>22</v>
      </c>
      <c r="BP72" s="1" t="s">
        <v>31</v>
      </c>
      <c r="BQ72" s="1" t="s">
        <v>33</v>
      </c>
      <c r="BR72" s="1" t="s">
        <v>34</v>
      </c>
      <c r="BS72" s="1" t="s">
        <v>35</v>
      </c>
      <c r="BT72" s="1" t="s">
        <v>38</v>
      </c>
      <c r="BU72" s="1" t="s">
        <v>39</v>
      </c>
      <c r="BV72" s="1" t="s">
        <v>40</v>
      </c>
      <c r="BW72" s="1" t="s">
        <v>41</v>
      </c>
      <c r="BX72" s="1" t="s">
        <v>42</v>
      </c>
      <c r="BY72" s="1" t="s">
        <v>52</v>
      </c>
      <c r="BZ72" s="1" t="s">
        <v>53</v>
      </c>
      <c r="CA72" s="1" t="s">
        <v>54</v>
      </c>
      <c r="CB72" s="1" t="s">
        <v>55</v>
      </c>
      <c r="CC72" s="1" t="s">
        <v>56</v>
      </c>
      <c r="CD72" s="1" t="s">
        <v>57</v>
      </c>
      <c r="CE72" s="1" t="s">
        <v>58</v>
      </c>
      <c r="CF72" s="1" t="s">
        <v>59</v>
      </c>
      <c r="CH72" s="1" t="s">
        <v>21</v>
      </c>
      <c r="CI72" s="1" t="s">
        <v>20</v>
      </c>
      <c r="CJ72" s="1" t="s">
        <v>19</v>
      </c>
      <c r="CK72" s="1" t="s">
        <v>18</v>
      </c>
      <c r="CL72" s="1" t="s">
        <v>17</v>
      </c>
      <c r="CM72" s="1" t="s">
        <v>16</v>
      </c>
      <c r="CN72" s="1" t="s">
        <v>15</v>
      </c>
      <c r="CO72" s="1" t="s">
        <v>14</v>
      </c>
      <c r="CP72" s="1" t="s">
        <v>13</v>
      </c>
      <c r="CQ72" s="1" t="s">
        <v>12</v>
      </c>
      <c r="CR72" s="1" t="s">
        <v>29</v>
      </c>
      <c r="CS72" s="1" t="s">
        <v>28</v>
      </c>
      <c r="CT72" s="1" t="s">
        <v>27</v>
      </c>
      <c r="CU72" s="1" t="s">
        <v>26</v>
      </c>
      <c r="CV72" s="1" t="s">
        <v>25</v>
      </c>
      <c r="CW72" s="1" t="s">
        <v>24</v>
      </c>
      <c r="CX72" s="1" t="s">
        <v>23</v>
      </c>
      <c r="CY72" s="1" t="s">
        <v>22</v>
      </c>
      <c r="CZ72" s="1" t="s">
        <v>31</v>
      </c>
      <c r="DA72" s="1" t="s">
        <v>33</v>
      </c>
      <c r="DB72" s="1" t="s">
        <v>34</v>
      </c>
      <c r="DC72" s="1" t="s">
        <v>35</v>
      </c>
      <c r="DD72" s="1" t="s">
        <v>38</v>
      </c>
      <c r="DE72" s="1" t="s">
        <v>39</v>
      </c>
      <c r="DF72" s="1" t="s">
        <v>40</v>
      </c>
      <c r="DG72" s="1" t="s">
        <v>41</v>
      </c>
      <c r="DH72" s="1" t="s">
        <v>42</v>
      </c>
      <c r="DI72" s="1" t="s">
        <v>52</v>
      </c>
      <c r="DJ72" s="1" t="s">
        <v>53</v>
      </c>
      <c r="DK72" s="1" t="s">
        <v>54</v>
      </c>
      <c r="DL72" s="1" t="s">
        <v>55</v>
      </c>
      <c r="DM72" s="1" t="s">
        <v>56</v>
      </c>
      <c r="DN72" s="1" t="s">
        <v>57</v>
      </c>
      <c r="DO72" s="1" t="s">
        <v>58</v>
      </c>
      <c r="DP72" s="1" t="s">
        <v>59</v>
      </c>
    </row>
    <row r="73" spans="1:120" ht="14.25">
      <c r="A73" s="122"/>
      <c r="B73" s="122"/>
      <c r="C73" s="122"/>
      <c r="D73" s="122"/>
      <c r="F73" s="120"/>
      <c r="G73" s="123"/>
      <c r="H73" s="123"/>
      <c r="I73" s="120"/>
      <c r="J73" s="120"/>
      <c r="K73" s="120"/>
      <c r="L73" s="120"/>
      <c r="M73" s="120"/>
      <c r="N73" s="8" t="s">
        <v>138</v>
      </c>
      <c r="O73" s="8" t="s">
        <v>139</v>
      </c>
      <c r="P73" s="8" t="s">
        <v>140</v>
      </c>
      <c r="Q73" s="8" t="s">
        <v>141</v>
      </c>
      <c r="R73" s="8" t="s">
        <v>142</v>
      </c>
      <c r="S73" s="8" t="s">
        <v>143</v>
      </c>
      <c r="T73" s="8" t="s">
        <v>144</v>
      </c>
      <c r="U73" s="8" t="s">
        <v>145</v>
      </c>
      <c r="V73" s="8" t="s">
        <v>146</v>
      </c>
      <c r="W73" s="8" t="s">
        <v>147</v>
      </c>
      <c r="X73" s="8" t="s">
        <v>148</v>
      </c>
      <c r="Y73" s="8" t="s">
        <v>149</v>
      </c>
      <c r="Z73" s="8" t="s">
        <v>150</v>
      </c>
      <c r="AA73" s="8" t="s">
        <v>151</v>
      </c>
      <c r="AB73" s="8" t="s">
        <v>152</v>
      </c>
      <c r="AC73" s="8" t="s">
        <v>153</v>
      </c>
      <c r="AD73" s="8" t="s">
        <v>154</v>
      </c>
      <c r="AE73" s="8" t="s">
        <v>155</v>
      </c>
      <c r="AF73" s="8" t="s">
        <v>156</v>
      </c>
      <c r="AG73" s="8" t="s">
        <v>157</v>
      </c>
      <c r="AH73" s="8" t="s">
        <v>158</v>
      </c>
      <c r="AI73" s="8" t="s">
        <v>159</v>
      </c>
      <c r="AJ73" s="8" t="s">
        <v>160</v>
      </c>
      <c r="AK73" s="8" t="s">
        <v>161</v>
      </c>
      <c r="AL73" s="8" t="s">
        <v>162</v>
      </c>
      <c r="AM73" s="8" t="s">
        <v>163</v>
      </c>
      <c r="AN73" s="8" t="s">
        <v>164</v>
      </c>
      <c r="AO73" s="8" t="s">
        <v>165</v>
      </c>
      <c r="AP73" s="8" t="s">
        <v>166</v>
      </c>
      <c r="AQ73" s="8" t="s">
        <v>167</v>
      </c>
      <c r="AR73" s="8" t="s">
        <v>168</v>
      </c>
      <c r="AS73" s="8" t="s">
        <v>169</v>
      </c>
      <c r="AT73" s="8" t="s">
        <v>170</v>
      </c>
      <c r="AU73" s="8" t="s">
        <v>171</v>
      </c>
      <c r="AV73" s="8" t="s">
        <v>172</v>
      </c>
      <c r="AX73" s="128" t="s">
        <v>173</v>
      </c>
      <c r="AY73" s="128" t="s">
        <v>174</v>
      </c>
      <c r="AZ73" s="128" t="s">
        <v>175</v>
      </c>
      <c r="BA73" s="128" t="s">
        <v>176</v>
      </c>
      <c r="BB73" s="128" t="s">
        <v>177</v>
      </c>
      <c r="BC73" s="128" t="s">
        <v>178</v>
      </c>
      <c r="BD73" s="128" t="s">
        <v>179</v>
      </c>
      <c r="BE73" s="128" t="s">
        <v>180</v>
      </c>
      <c r="BF73" s="128" t="s">
        <v>181</v>
      </c>
      <c r="BG73" s="128" t="s">
        <v>182</v>
      </c>
      <c r="BH73" s="128" t="s">
        <v>183</v>
      </c>
      <c r="BI73" s="128" t="s">
        <v>184</v>
      </c>
      <c r="BJ73" s="128" t="s">
        <v>185</v>
      </c>
      <c r="BK73" s="128" t="s">
        <v>186</v>
      </c>
      <c r="BL73" s="10" t="s">
        <v>187</v>
      </c>
      <c r="BM73" s="10" t="s">
        <v>188</v>
      </c>
      <c r="BN73" s="10" t="s">
        <v>189</v>
      </c>
      <c r="BO73" s="10" t="s">
        <v>190</v>
      </c>
      <c r="BP73" s="10" t="s">
        <v>191</v>
      </c>
      <c r="BQ73" s="10" t="s">
        <v>192</v>
      </c>
      <c r="BR73" s="10" t="s">
        <v>193</v>
      </c>
      <c r="BS73" s="10" t="s">
        <v>194</v>
      </c>
      <c r="BT73" s="10" t="s">
        <v>195</v>
      </c>
      <c r="BU73" s="10" t="s">
        <v>196</v>
      </c>
      <c r="BV73" s="10" t="s">
        <v>197</v>
      </c>
      <c r="BW73" s="10" t="s">
        <v>198</v>
      </c>
      <c r="BX73" s="10" t="s">
        <v>199</v>
      </c>
      <c r="BY73" s="10" t="s">
        <v>200</v>
      </c>
      <c r="BZ73" s="10" t="s">
        <v>201</v>
      </c>
      <c r="CA73" s="10" t="s">
        <v>202</v>
      </c>
      <c r="CB73" s="10" t="s">
        <v>203</v>
      </c>
      <c r="CC73" s="10" t="s">
        <v>204</v>
      </c>
      <c r="CD73" s="10" t="s">
        <v>205</v>
      </c>
      <c r="CE73" s="10" t="s">
        <v>206</v>
      </c>
      <c r="CF73" s="10" t="s">
        <v>207</v>
      </c>
      <c r="CH73" s="8" t="s">
        <v>208</v>
      </c>
      <c r="CI73" s="8" t="s">
        <v>209</v>
      </c>
      <c r="CJ73" s="8" t="s">
        <v>210</v>
      </c>
      <c r="CK73" s="8" t="s">
        <v>211</v>
      </c>
      <c r="CL73" s="8" t="s">
        <v>212</v>
      </c>
      <c r="CM73" s="8" t="s">
        <v>213</v>
      </c>
      <c r="CN73" s="8" t="s">
        <v>214</v>
      </c>
      <c r="CO73" s="8" t="s">
        <v>215</v>
      </c>
      <c r="CP73" s="8" t="s">
        <v>216</v>
      </c>
      <c r="CQ73" s="8" t="s">
        <v>217</v>
      </c>
      <c r="CR73" s="8" t="s">
        <v>218</v>
      </c>
      <c r="CS73" s="8" t="s">
        <v>219</v>
      </c>
      <c r="CT73" s="8" t="s">
        <v>220</v>
      </c>
      <c r="CU73" s="8" t="s">
        <v>221</v>
      </c>
      <c r="CV73" s="8" t="s">
        <v>222</v>
      </c>
      <c r="CW73" s="8" t="s">
        <v>223</v>
      </c>
      <c r="CX73" s="8" t="s">
        <v>224</v>
      </c>
      <c r="CY73" s="8" t="s">
        <v>225</v>
      </c>
      <c r="CZ73" s="8" t="s">
        <v>226</v>
      </c>
      <c r="DA73" s="8" t="s">
        <v>227</v>
      </c>
      <c r="DB73" s="8" t="s">
        <v>228</v>
      </c>
      <c r="DC73" s="8" t="s">
        <v>229</v>
      </c>
      <c r="DD73" s="8" t="s">
        <v>230</v>
      </c>
      <c r="DE73" s="8" t="s">
        <v>231</v>
      </c>
      <c r="DF73" s="8" t="s">
        <v>232</v>
      </c>
      <c r="DG73" s="8" t="s">
        <v>233</v>
      </c>
      <c r="DH73" s="8" t="s">
        <v>234</v>
      </c>
      <c r="DI73" s="8" t="s">
        <v>235</v>
      </c>
      <c r="DJ73" s="8" t="s">
        <v>236</v>
      </c>
      <c r="DK73" s="8" t="s">
        <v>237</v>
      </c>
      <c r="DL73" s="8" t="s">
        <v>238</v>
      </c>
      <c r="DM73" s="8" t="s">
        <v>239</v>
      </c>
      <c r="DN73" s="8" t="s">
        <v>240</v>
      </c>
      <c r="DO73" s="8" t="s">
        <v>241</v>
      </c>
      <c r="DP73" s="8" t="s">
        <v>242</v>
      </c>
    </row>
    <row r="74" spans="1:120">
      <c r="A74" s="124">
        <v>1</v>
      </c>
      <c r="B74" s="124">
        <v>600</v>
      </c>
      <c r="C74" s="124"/>
      <c r="D74" s="124"/>
      <c r="F74" s="125"/>
      <c r="G74" s="125"/>
      <c r="H74" s="125"/>
      <c r="I74" s="125"/>
      <c r="J74" s="125"/>
      <c r="K74" s="125"/>
      <c r="L74" s="125"/>
      <c r="M74" s="125"/>
      <c r="N74">
        <f>N52*0.5</f>
        <v>180219.19625000001</v>
      </c>
      <c r="O74">
        <f t="shared" ref="O74:BW74" si="95">O52*0.5</f>
        <v>180219.19625000001</v>
      </c>
      <c r="P74">
        <f t="shared" si="95"/>
        <v>180219.19625000001</v>
      </c>
      <c r="Q74">
        <f t="shared" si="95"/>
        <v>180219.19625000001</v>
      </c>
      <c r="R74">
        <f t="shared" si="95"/>
        <v>180219.19625000001</v>
      </c>
      <c r="S74">
        <f t="shared" si="95"/>
        <v>180219.19625000001</v>
      </c>
      <c r="T74">
        <f t="shared" si="95"/>
        <v>180219.19625000001</v>
      </c>
      <c r="U74">
        <f t="shared" si="95"/>
        <v>180219.19625000001</v>
      </c>
      <c r="V74">
        <f t="shared" si="95"/>
        <v>180219.19625000001</v>
      </c>
      <c r="W74">
        <f t="shared" si="95"/>
        <v>180219.19625000001</v>
      </c>
      <c r="X74">
        <f t="shared" si="95"/>
        <v>176323.96416666664</v>
      </c>
      <c r="Y74">
        <f t="shared" si="95"/>
        <v>172428.73208333334</v>
      </c>
      <c r="Z74">
        <f t="shared" si="95"/>
        <v>168533.5</v>
      </c>
      <c r="AA74">
        <f t="shared" si="95"/>
        <v>168533.5</v>
      </c>
      <c r="AB74">
        <f t="shared" si="95"/>
        <v>168533.5</v>
      </c>
      <c r="AC74">
        <f t="shared" si="95"/>
        <v>168533.5</v>
      </c>
      <c r="AD74">
        <f t="shared" si="95"/>
        <v>168533.5</v>
      </c>
      <c r="AE74">
        <f t="shared" si="95"/>
        <v>168533.5</v>
      </c>
      <c r="AF74">
        <f t="shared" si="95"/>
        <v>168533.5</v>
      </c>
      <c r="AG74">
        <f t="shared" si="95"/>
        <v>168533.5</v>
      </c>
      <c r="AH74">
        <f t="shared" si="95"/>
        <v>175117.66666666666</v>
      </c>
      <c r="AI74">
        <f t="shared" si="95"/>
        <v>181701.83333333334</v>
      </c>
      <c r="AJ74">
        <f t="shared" si="95"/>
        <v>188286</v>
      </c>
      <c r="AK74">
        <f t="shared" si="95"/>
        <v>188286</v>
      </c>
      <c r="AL74">
        <f t="shared" si="95"/>
        <v>188286</v>
      </c>
      <c r="AM74">
        <f t="shared" si="95"/>
        <v>188286</v>
      </c>
      <c r="AN74">
        <f t="shared" si="95"/>
        <v>188286</v>
      </c>
      <c r="AW74"/>
      <c r="AX74">
        <f t="shared" si="95"/>
        <v>119436.67027912186</v>
      </c>
      <c r="AY74">
        <f t="shared" si="95"/>
        <v>116704.230473716</v>
      </c>
      <c r="AZ74">
        <f t="shared" si="95"/>
        <v>119155.8654216796</v>
      </c>
      <c r="BA74">
        <f t="shared" si="95"/>
        <v>119703.46753540006</v>
      </c>
      <c r="BB74">
        <f t="shared" si="95"/>
        <v>120501.05695879131</v>
      </c>
      <c r="BC74">
        <f t="shared" si="95"/>
        <v>116600.67135867296</v>
      </c>
      <c r="BD74">
        <f t="shared" si="95"/>
        <v>114299.74288743461</v>
      </c>
      <c r="BE74">
        <f t="shared" si="95"/>
        <v>112744.98765363178</v>
      </c>
      <c r="BF74">
        <f t="shared" si="95"/>
        <v>118457.27994647934</v>
      </c>
      <c r="BG74">
        <f t="shared" si="95"/>
        <v>122901.10998507269</v>
      </c>
      <c r="BH74">
        <f t="shared" si="95"/>
        <v>205833.33959918789</v>
      </c>
      <c r="BI74">
        <f t="shared" si="95"/>
        <v>205207.55612940196</v>
      </c>
      <c r="BJ74">
        <f t="shared" si="95"/>
        <v>205172.56713841652</v>
      </c>
      <c r="BK74">
        <f t="shared" si="95"/>
        <v>210357.34818504524</v>
      </c>
      <c r="BL74">
        <f t="shared" si="95"/>
        <v>224752.02879294619</v>
      </c>
      <c r="BM74">
        <f t="shared" si="95"/>
        <v>208875.74972669804</v>
      </c>
      <c r="BN74">
        <f t="shared" si="95"/>
        <v>194686.781833619</v>
      </c>
      <c r="BO74">
        <f t="shared" si="95"/>
        <v>169439.20098461973</v>
      </c>
      <c r="BP74">
        <f t="shared" si="95"/>
        <v>173843.23194408719</v>
      </c>
      <c r="BQ74">
        <f t="shared" si="95"/>
        <v>185502.19566597836</v>
      </c>
      <c r="BR74">
        <f t="shared" si="95"/>
        <v>151133.58600942913</v>
      </c>
      <c r="BS74">
        <f t="shared" si="95"/>
        <v>164621.10897562944</v>
      </c>
      <c r="BT74">
        <f t="shared" si="95"/>
        <v>173524.86707501495</v>
      </c>
      <c r="BU74">
        <f t="shared" si="95"/>
        <v>172156.51407708164</v>
      </c>
      <c r="BV74">
        <f t="shared" si="95"/>
        <v>171383.91449788597</v>
      </c>
      <c r="BW74">
        <f t="shared" si="95"/>
        <v>171766.60232258454</v>
      </c>
      <c r="CH74">
        <f t="shared" ref="CH74:DG74" si="96">CH52*0.5</f>
        <v>6099906.7280840278</v>
      </c>
      <c r="CI74">
        <f t="shared" si="96"/>
        <v>6160689.2540549058</v>
      </c>
      <c r="CJ74">
        <f t="shared" si="96"/>
        <v>6224204.2198311891</v>
      </c>
      <c r="CK74">
        <f t="shared" si="96"/>
        <v>6285267.5506595094</v>
      </c>
      <c r="CL74">
        <f t="shared" si="96"/>
        <v>6345783.2793741086</v>
      </c>
      <c r="CM74">
        <f t="shared" si="96"/>
        <v>6405501.4186653169</v>
      </c>
      <c r="CN74">
        <f t="shared" si="96"/>
        <v>6469119.9435566431</v>
      </c>
      <c r="CO74">
        <f t="shared" si="96"/>
        <v>6535039.3969192076</v>
      </c>
      <c r="CP74">
        <f t="shared" si="96"/>
        <v>6602513.605515575</v>
      </c>
      <c r="CQ74">
        <f t="shared" si="96"/>
        <v>6664275.5218190951</v>
      </c>
      <c r="CR74">
        <f t="shared" si="96"/>
        <v>6721593.6080840221</v>
      </c>
      <c r="CS74">
        <f t="shared" si="96"/>
        <v>6692084.2326515</v>
      </c>
      <c r="CT74">
        <f t="shared" si="96"/>
        <v>6659305.4086054321</v>
      </c>
      <c r="CU74">
        <f t="shared" si="96"/>
        <v>6622666.3414670154</v>
      </c>
      <c r="CV74">
        <f t="shared" si="96"/>
        <v>6580842.4932819698</v>
      </c>
      <c r="CW74">
        <f t="shared" si="96"/>
        <v>6524623.9644890241</v>
      </c>
      <c r="CX74">
        <f t="shared" si="96"/>
        <v>6484281.7147623263</v>
      </c>
      <c r="CY74">
        <f t="shared" si="96"/>
        <v>6458128.4329287075</v>
      </c>
      <c r="CZ74">
        <f t="shared" si="96"/>
        <v>6457222.731944087</v>
      </c>
      <c r="DA74">
        <f t="shared" si="96"/>
        <v>6451913</v>
      </c>
      <c r="DB74">
        <f t="shared" si="96"/>
        <v>6475897.0806572363</v>
      </c>
      <c r="DC74">
        <f t="shared" si="96"/>
        <v>6492977.8050149409</v>
      </c>
      <c r="DD74">
        <f t="shared" si="96"/>
        <v>6507738.9379399261</v>
      </c>
      <c r="DE74">
        <f t="shared" si="96"/>
        <v>6523868.4238628447</v>
      </c>
      <c r="DF74">
        <f t="shared" si="96"/>
        <v>6540770.5093649589</v>
      </c>
      <c r="DG74">
        <f t="shared" si="96"/>
        <v>6557289.9070423739</v>
      </c>
      <c r="DH74">
        <f t="shared" ref="DH74" si="97">DH52*0.5</f>
        <v>6573098.4999999991</v>
      </c>
    </row>
    <row r="75" spans="1:120">
      <c r="A75" s="124">
        <v>1</v>
      </c>
      <c r="B75" s="124">
        <v>1200</v>
      </c>
      <c r="C75" s="124"/>
      <c r="D75" s="124"/>
      <c r="F75" s="125"/>
      <c r="G75" s="125"/>
      <c r="H75" s="125"/>
      <c r="I75" s="125"/>
      <c r="J75" s="125"/>
      <c r="K75" s="125"/>
      <c r="L75" s="125"/>
      <c r="M75" s="125"/>
      <c r="N75">
        <f t="shared" ref="N75:BW75" si="98">N53*0.5</f>
        <v>394566.94665</v>
      </c>
      <c r="O75">
        <f t="shared" si="98"/>
        <v>394566.94665</v>
      </c>
      <c r="P75">
        <f t="shared" si="98"/>
        <v>394566.94665</v>
      </c>
      <c r="Q75">
        <f t="shared" si="98"/>
        <v>394566.94665</v>
      </c>
      <c r="R75">
        <f t="shared" si="98"/>
        <v>394566.94665</v>
      </c>
      <c r="S75">
        <f t="shared" si="98"/>
        <v>394566.94665</v>
      </c>
      <c r="T75">
        <f t="shared" si="98"/>
        <v>394566.94665</v>
      </c>
      <c r="U75">
        <f t="shared" si="98"/>
        <v>394566.94665</v>
      </c>
      <c r="V75">
        <f t="shared" si="98"/>
        <v>394566.94665</v>
      </c>
      <c r="W75">
        <f t="shared" si="98"/>
        <v>394566.94665</v>
      </c>
      <c r="X75">
        <f t="shared" si="98"/>
        <v>388507.6311</v>
      </c>
      <c r="Y75">
        <f t="shared" si="98"/>
        <v>382448.31555000006</v>
      </c>
      <c r="Z75">
        <f t="shared" si="98"/>
        <v>376389</v>
      </c>
      <c r="AA75">
        <f t="shared" si="98"/>
        <v>376389</v>
      </c>
      <c r="AB75">
        <f t="shared" si="98"/>
        <v>376389</v>
      </c>
      <c r="AC75">
        <f t="shared" si="98"/>
        <v>376389</v>
      </c>
      <c r="AD75">
        <f t="shared" si="98"/>
        <v>376389</v>
      </c>
      <c r="AE75">
        <f t="shared" si="98"/>
        <v>376389</v>
      </c>
      <c r="AF75">
        <f t="shared" si="98"/>
        <v>376389</v>
      </c>
      <c r="AG75">
        <f t="shared" si="98"/>
        <v>376389</v>
      </c>
      <c r="AH75">
        <f t="shared" si="98"/>
        <v>396855.33333333331</v>
      </c>
      <c r="AI75">
        <f t="shared" si="98"/>
        <v>417321.66666666669</v>
      </c>
      <c r="AJ75">
        <f t="shared" si="98"/>
        <v>437788</v>
      </c>
      <c r="AK75">
        <f t="shared" si="98"/>
        <v>437788</v>
      </c>
      <c r="AL75">
        <f t="shared" si="98"/>
        <v>437788</v>
      </c>
      <c r="AM75">
        <f t="shared" si="98"/>
        <v>437788</v>
      </c>
      <c r="AN75">
        <f t="shared" si="98"/>
        <v>437788</v>
      </c>
      <c r="AW75"/>
      <c r="AX75">
        <f t="shared" si="98"/>
        <v>274811.26420595887</v>
      </c>
      <c r="AY75">
        <f t="shared" si="98"/>
        <v>262990.39469317283</v>
      </c>
      <c r="AZ75">
        <f t="shared" si="98"/>
        <v>270468.08594313817</v>
      </c>
      <c r="BA75">
        <f t="shared" si="98"/>
        <v>272831.37148711609</v>
      </c>
      <c r="BB75">
        <f t="shared" si="98"/>
        <v>279202.02502058598</v>
      </c>
      <c r="BC75">
        <f t="shared" si="98"/>
        <v>264614.27749217569</v>
      </c>
      <c r="BD75">
        <f t="shared" si="98"/>
        <v>253887.05494382509</v>
      </c>
      <c r="BE75">
        <f t="shared" si="98"/>
        <v>243762.00941314359</v>
      </c>
      <c r="BF75">
        <f t="shared" si="98"/>
        <v>259910.97414823083</v>
      </c>
      <c r="BG75">
        <f t="shared" si="98"/>
        <v>271440.01015265333</v>
      </c>
      <c r="BH75">
        <f t="shared" si="98"/>
        <v>312000.44786255155</v>
      </c>
      <c r="BI75">
        <f t="shared" si="98"/>
        <v>310150.11233624094</v>
      </c>
      <c r="BJ75">
        <f t="shared" si="98"/>
        <v>307575.50692306214</v>
      </c>
      <c r="BK75">
        <f t="shared" si="98"/>
        <v>317491.13275622245</v>
      </c>
      <c r="BL75">
        <f t="shared" si="98"/>
        <v>354192.50802175421</v>
      </c>
      <c r="BM75">
        <f t="shared" si="98"/>
        <v>328864.37921590579</v>
      </c>
      <c r="BN75">
        <f t="shared" si="98"/>
        <v>305333.64180600329</v>
      </c>
      <c r="BO75">
        <f t="shared" si="98"/>
        <v>255058.84553448181</v>
      </c>
      <c r="BP75">
        <f t="shared" si="98"/>
        <v>271352.11915848212</v>
      </c>
      <c r="BQ75">
        <f t="shared" si="98"/>
        <v>295056.3063852957</v>
      </c>
      <c r="BR75">
        <f t="shared" si="98"/>
        <v>340211.20139050629</v>
      </c>
      <c r="BS75">
        <f t="shared" si="98"/>
        <v>369779.06736994331</v>
      </c>
      <c r="BT75">
        <f t="shared" si="98"/>
        <v>388621.53596696036</v>
      </c>
      <c r="BU75">
        <f t="shared" si="98"/>
        <v>383439.4535818639</v>
      </c>
      <c r="BV75">
        <f t="shared" si="98"/>
        <v>379290.13159377663</v>
      </c>
      <c r="BW75">
        <f t="shared" si="98"/>
        <v>378499.60775410617</v>
      </c>
      <c r="CH75">
        <f t="shared" ref="CH75:DG75" si="99">CH53*0.5</f>
        <v>14988964.747964701</v>
      </c>
      <c r="CI75">
        <f t="shared" si="99"/>
        <v>15108720.430408742</v>
      </c>
      <c r="CJ75">
        <f t="shared" si="99"/>
        <v>15240296.982365571</v>
      </c>
      <c r="CK75">
        <f t="shared" si="99"/>
        <v>15364395.843072433</v>
      </c>
      <c r="CL75">
        <f t="shared" si="99"/>
        <v>15486131.418235317</v>
      </c>
      <c r="CM75">
        <f t="shared" si="99"/>
        <v>15601496.339864731</v>
      </c>
      <c r="CN75">
        <f t="shared" si="99"/>
        <v>15731449.009022554</v>
      </c>
      <c r="CO75">
        <f t="shared" si="99"/>
        <v>15872128.900728729</v>
      </c>
      <c r="CP75">
        <f t="shared" si="99"/>
        <v>16022933.837965585</v>
      </c>
      <c r="CQ75">
        <f t="shared" si="99"/>
        <v>16157589.810467355</v>
      </c>
      <c r="CR75">
        <f t="shared" si="99"/>
        <v>16280716.746964704</v>
      </c>
      <c r="CS75">
        <f t="shared" si="99"/>
        <v>16357223.930202151</v>
      </c>
      <c r="CT75">
        <f t="shared" si="99"/>
        <v>16429522.133415909</v>
      </c>
      <c r="CU75">
        <f t="shared" si="99"/>
        <v>16498335.626492849</v>
      </c>
      <c r="CV75">
        <f t="shared" si="99"/>
        <v>16557233.493736625</v>
      </c>
      <c r="CW75">
        <f t="shared" si="99"/>
        <v>16579429.985714871</v>
      </c>
      <c r="CX75">
        <f t="shared" si="99"/>
        <v>16626954.606498966</v>
      </c>
      <c r="CY75">
        <f t="shared" si="99"/>
        <v>16698009.964692963</v>
      </c>
      <c r="CZ75">
        <f t="shared" si="99"/>
        <v>16819340.119158484</v>
      </c>
      <c r="DA75">
        <f t="shared" si="99"/>
        <v>16924377</v>
      </c>
      <c r="DB75">
        <f t="shared" si="99"/>
        <v>16981021.131942824</v>
      </c>
      <c r="DC75">
        <f t="shared" si="99"/>
        <v>17028563.73123955</v>
      </c>
      <c r="DD75">
        <f t="shared" si="99"/>
        <v>17077730.195272587</v>
      </c>
      <c r="DE75">
        <f t="shared" si="99"/>
        <v>17132078.741690725</v>
      </c>
      <c r="DF75">
        <f t="shared" si="99"/>
        <v>17190576.610096946</v>
      </c>
      <c r="DG75">
        <f t="shared" si="99"/>
        <v>17249865.002342843</v>
      </c>
      <c r="DH75">
        <f t="shared" ref="DH75" si="100">DH53*0.5</f>
        <v>17308282.999999996</v>
      </c>
    </row>
    <row r="76" spans="1:120">
      <c r="A76" s="124">
        <v>1</v>
      </c>
      <c r="B76" s="124">
        <v>1800</v>
      </c>
      <c r="C76" s="124"/>
      <c r="D76" s="124"/>
      <c r="F76" s="125"/>
      <c r="G76" s="125"/>
      <c r="H76" s="125"/>
      <c r="I76" s="125"/>
      <c r="J76" s="125"/>
      <c r="K76" s="125"/>
      <c r="L76" s="125"/>
      <c r="M76" s="125"/>
      <c r="N76">
        <f>N54*0.5</f>
        <v>45462.881249999999</v>
      </c>
      <c r="O76">
        <f t="shared" ref="O76:BW76" si="101">O54*0.5</f>
        <v>45462.881249999999</v>
      </c>
      <c r="P76">
        <f t="shared" si="101"/>
        <v>45462.881249999999</v>
      </c>
      <c r="Q76">
        <f t="shared" si="101"/>
        <v>45462.881249999999</v>
      </c>
      <c r="R76">
        <f t="shared" si="101"/>
        <v>45462.881249999999</v>
      </c>
      <c r="S76">
        <f t="shared" si="101"/>
        <v>45462.881249999999</v>
      </c>
      <c r="T76">
        <f t="shared" si="101"/>
        <v>45462.881249999999</v>
      </c>
      <c r="U76">
        <f t="shared" si="101"/>
        <v>45462.881249999999</v>
      </c>
      <c r="V76">
        <f t="shared" si="101"/>
        <v>45462.881249999999</v>
      </c>
      <c r="W76">
        <f t="shared" si="101"/>
        <v>45462.881249999999</v>
      </c>
      <c r="X76">
        <f t="shared" si="101"/>
        <v>45118.42083333333</v>
      </c>
      <c r="Y76">
        <f t="shared" si="101"/>
        <v>44773.960416666669</v>
      </c>
      <c r="Z76">
        <f t="shared" si="101"/>
        <v>44429.5</v>
      </c>
      <c r="AA76">
        <f t="shared" si="101"/>
        <v>44429.5</v>
      </c>
      <c r="AB76">
        <f t="shared" si="101"/>
        <v>44429.5</v>
      </c>
      <c r="AC76">
        <f t="shared" si="101"/>
        <v>44429.5</v>
      </c>
      <c r="AD76">
        <f t="shared" si="101"/>
        <v>44429.5</v>
      </c>
      <c r="AE76">
        <f t="shared" si="101"/>
        <v>44429.5</v>
      </c>
      <c r="AF76">
        <f t="shared" si="101"/>
        <v>44429.5</v>
      </c>
      <c r="AG76">
        <f t="shared" si="101"/>
        <v>44429.5</v>
      </c>
      <c r="AH76">
        <f t="shared" si="101"/>
        <v>44525</v>
      </c>
      <c r="AI76">
        <f t="shared" si="101"/>
        <v>44620.5</v>
      </c>
      <c r="AJ76">
        <f t="shared" si="101"/>
        <v>44716</v>
      </c>
      <c r="AK76">
        <f t="shared" si="101"/>
        <v>44716</v>
      </c>
      <c r="AL76">
        <f t="shared" si="101"/>
        <v>44716</v>
      </c>
      <c r="AM76">
        <f t="shared" si="101"/>
        <v>44716</v>
      </c>
      <c r="AN76">
        <f t="shared" si="101"/>
        <v>44716</v>
      </c>
      <c r="AW76"/>
      <c r="AX76">
        <f t="shared" si="101"/>
        <v>30406.62460150164</v>
      </c>
      <c r="AY76">
        <f t="shared" si="101"/>
        <v>28497.967572360591</v>
      </c>
      <c r="AZ76">
        <f t="shared" si="101"/>
        <v>29524.729959814707</v>
      </c>
      <c r="BA76">
        <f t="shared" si="101"/>
        <v>29905.988345837217</v>
      </c>
      <c r="BB76">
        <f t="shared" si="101"/>
        <v>31103.228615474556</v>
      </c>
      <c r="BC76">
        <f t="shared" si="101"/>
        <v>28879.792594742787</v>
      </c>
      <c r="BD76">
        <f t="shared" si="101"/>
        <v>27103.083483256662</v>
      </c>
      <c r="BE76">
        <f t="shared" si="101"/>
        <v>25271.995757676192</v>
      </c>
      <c r="BF76">
        <f t="shared" si="101"/>
        <v>27385.080830288549</v>
      </c>
      <c r="BG76">
        <f t="shared" si="101"/>
        <v>28802.301239047145</v>
      </c>
      <c r="BH76">
        <f t="shared" si="101"/>
        <v>28292.993899534169</v>
      </c>
      <c r="BI76">
        <f t="shared" si="101"/>
        <v>28053.37991232593</v>
      </c>
      <c r="BJ76">
        <f t="shared" si="101"/>
        <v>27619.081297019675</v>
      </c>
      <c r="BK76">
        <f t="shared" si="101"/>
        <v>28682.048743607818</v>
      </c>
      <c r="BL76">
        <f t="shared" si="101"/>
        <v>33195.481869312076</v>
      </c>
      <c r="BM76">
        <f t="shared" si="101"/>
        <v>30798.073025546611</v>
      </c>
      <c r="BN76">
        <f t="shared" si="101"/>
        <v>28503.109493434778</v>
      </c>
      <c r="BO76">
        <f t="shared" si="101"/>
        <v>22987.96367286942</v>
      </c>
      <c r="BP76">
        <f t="shared" si="101"/>
        <v>25231.46579560918</v>
      </c>
      <c r="BQ76">
        <f t="shared" si="101"/>
        <v>27861.40229074032</v>
      </c>
      <c r="BR76">
        <f t="shared" si="101"/>
        <v>16015.542207438935</v>
      </c>
      <c r="BS76">
        <f t="shared" si="101"/>
        <v>17184.314230206492</v>
      </c>
      <c r="BT76">
        <f t="shared" si="101"/>
        <v>17733.700239869737</v>
      </c>
      <c r="BU76">
        <f t="shared" si="101"/>
        <v>16898.607894352299</v>
      </c>
      <c r="BV76">
        <f t="shared" si="101"/>
        <v>16025.418092071603</v>
      </c>
      <c r="BW76">
        <f t="shared" si="101"/>
        <v>15523.582299275664</v>
      </c>
      <c r="CH76">
        <f t="shared" ref="CH76:DG76" si="102">CH54*0.5</f>
        <v>2036490.6969592606</v>
      </c>
      <c r="CI76">
        <f t="shared" si="102"/>
        <v>2051546.953607759</v>
      </c>
      <c r="CJ76">
        <f t="shared" si="102"/>
        <v>2068511.8672853983</v>
      </c>
      <c r="CK76">
        <f t="shared" si="102"/>
        <v>2084450.0185755836</v>
      </c>
      <c r="CL76">
        <f t="shared" si="102"/>
        <v>2100006.9114797465</v>
      </c>
      <c r="CM76">
        <f t="shared" si="102"/>
        <v>2114366.5641142717</v>
      </c>
      <c r="CN76">
        <f t="shared" si="102"/>
        <v>2130949.6527695288</v>
      </c>
      <c r="CO76">
        <f t="shared" si="102"/>
        <v>2149309.450536272</v>
      </c>
      <c r="CP76">
        <f t="shared" si="102"/>
        <v>2169500.3360285955</v>
      </c>
      <c r="CQ76">
        <f t="shared" si="102"/>
        <v>2187578.136448307</v>
      </c>
      <c r="CR76">
        <f t="shared" si="102"/>
        <v>2204238.7164592599</v>
      </c>
      <c r="CS76">
        <f t="shared" si="102"/>
        <v>2221064.1433930588</v>
      </c>
      <c r="CT76">
        <f t="shared" si="102"/>
        <v>2237784.7238973998</v>
      </c>
      <c r="CU76">
        <f t="shared" si="102"/>
        <v>2254595.1426003799</v>
      </c>
      <c r="CV76">
        <f t="shared" si="102"/>
        <v>2270342.5938567724</v>
      </c>
      <c r="CW76">
        <f t="shared" si="102"/>
        <v>2281576.6119874599</v>
      </c>
      <c r="CX76">
        <f t="shared" si="102"/>
        <v>2295208.0389619134</v>
      </c>
      <c r="CY76">
        <f t="shared" si="102"/>
        <v>2311134.4294684785</v>
      </c>
      <c r="CZ76">
        <f t="shared" si="102"/>
        <v>2332575.9657956092</v>
      </c>
      <c r="DA76">
        <f t="shared" si="102"/>
        <v>2351774</v>
      </c>
      <c r="DB76">
        <f t="shared" si="102"/>
        <v>2380283.457792561</v>
      </c>
      <c r="DC76">
        <f t="shared" si="102"/>
        <v>2407719.6435623546</v>
      </c>
      <c r="DD76">
        <f t="shared" si="102"/>
        <v>2434701.9433224848</v>
      </c>
      <c r="DE76">
        <f t="shared" si="102"/>
        <v>2462519.3354281327</v>
      </c>
      <c r="DF76">
        <f t="shared" si="102"/>
        <v>2491209.9173360611</v>
      </c>
      <c r="DG76">
        <f t="shared" si="102"/>
        <v>2520402.3350367858</v>
      </c>
      <c r="DH76">
        <f t="shared" ref="DH76" si="103">DH54*0.5</f>
        <v>2549759.0000000005</v>
      </c>
    </row>
    <row r="77" spans="1:120">
      <c r="A77" s="124">
        <v>2</v>
      </c>
      <c r="B77" s="124">
        <v>600</v>
      </c>
      <c r="C77" s="124"/>
      <c r="D77" s="124"/>
      <c r="F77" s="125"/>
      <c r="G77" s="125"/>
      <c r="H77" s="125"/>
      <c r="I77" s="125"/>
      <c r="J77" s="125"/>
      <c r="K77" s="125"/>
      <c r="L77" s="125"/>
      <c r="M77" s="125"/>
      <c r="N77">
        <f t="shared" ref="N77:BW77" si="104">N55*0.5</f>
        <v>613267.0811999999</v>
      </c>
      <c r="O77">
        <f t="shared" si="104"/>
        <v>613267.0811999999</v>
      </c>
      <c r="P77">
        <f t="shared" si="104"/>
        <v>613267.0811999999</v>
      </c>
      <c r="Q77">
        <f t="shared" si="104"/>
        <v>613267.0811999999</v>
      </c>
      <c r="R77">
        <f t="shared" si="104"/>
        <v>613267.0811999999</v>
      </c>
      <c r="S77">
        <f t="shared" si="104"/>
        <v>613267.0811999999</v>
      </c>
      <c r="T77">
        <f t="shared" si="104"/>
        <v>613267.0811999999</v>
      </c>
      <c r="U77">
        <f t="shared" si="104"/>
        <v>613267.0811999999</v>
      </c>
      <c r="V77">
        <f t="shared" si="104"/>
        <v>613267.0811999999</v>
      </c>
      <c r="W77">
        <f t="shared" si="104"/>
        <v>613267.0811999999</v>
      </c>
      <c r="X77">
        <f t="shared" si="104"/>
        <v>609553.72080000001</v>
      </c>
      <c r="Y77">
        <f t="shared" si="104"/>
        <v>605840.36040000001</v>
      </c>
      <c r="Z77">
        <f t="shared" si="104"/>
        <v>602127</v>
      </c>
      <c r="AA77">
        <f t="shared" si="104"/>
        <v>602127</v>
      </c>
      <c r="AB77">
        <f t="shared" si="104"/>
        <v>602127</v>
      </c>
      <c r="AC77">
        <f t="shared" si="104"/>
        <v>602127</v>
      </c>
      <c r="AD77">
        <f t="shared" si="104"/>
        <v>602127</v>
      </c>
      <c r="AE77">
        <f t="shared" si="104"/>
        <v>602127</v>
      </c>
      <c r="AF77">
        <f t="shared" si="104"/>
        <v>602127</v>
      </c>
      <c r="AG77">
        <f t="shared" si="104"/>
        <v>602127</v>
      </c>
      <c r="AH77">
        <f t="shared" si="104"/>
        <v>584948.66666666674</v>
      </c>
      <c r="AI77">
        <f t="shared" si="104"/>
        <v>567770.33333333326</v>
      </c>
      <c r="AJ77">
        <f t="shared" si="104"/>
        <v>550592</v>
      </c>
      <c r="AK77">
        <f t="shared" si="104"/>
        <v>550592</v>
      </c>
      <c r="AL77">
        <f t="shared" si="104"/>
        <v>550592</v>
      </c>
      <c r="AM77">
        <f t="shared" si="104"/>
        <v>550592</v>
      </c>
      <c r="AN77">
        <f t="shared" si="104"/>
        <v>550592</v>
      </c>
      <c r="AW77"/>
      <c r="AX77">
        <f t="shared" si="104"/>
        <v>497757.06063227495</v>
      </c>
      <c r="AY77">
        <f t="shared" si="104"/>
        <v>490633.44421872706</v>
      </c>
      <c r="AZ77">
        <f t="shared" si="104"/>
        <v>502622.43864549557</v>
      </c>
      <c r="BA77">
        <f t="shared" si="104"/>
        <v>495295.21508266724</v>
      </c>
      <c r="BB77">
        <f t="shared" si="104"/>
        <v>546437.61648005142</v>
      </c>
      <c r="BC77">
        <f t="shared" si="104"/>
        <v>525090.98743514344</v>
      </c>
      <c r="BD77">
        <f t="shared" si="104"/>
        <v>519908.4761175926</v>
      </c>
      <c r="BE77">
        <f t="shared" si="104"/>
        <v>472039.63387864316</v>
      </c>
      <c r="BF77">
        <f t="shared" si="104"/>
        <v>496374.02101918194</v>
      </c>
      <c r="BG77">
        <f t="shared" si="104"/>
        <v>510313.8434902227</v>
      </c>
      <c r="BH77">
        <f t="shared" si="104"/>
        <v>542585.33282620797</v>
      </c>
      <c r="BI77">
        <f t="shared" si="104"/>
        <v>541470.94006062753</v>
      </c>
      <c r="BJ77">
        <f t="shared" si="104"/>
        <v>544945.61899605743</v>
      </c>
      <c r="BK77">
        <f t="shared" si="104"/>
        <v>577649.53361370694</v>
      </c>
      <c r="BL77">
        <f t="shared" si="104"/>
        <v>851925.49254744523</v>
      </c>
      <c r="BM77">
        <f t="shared" si="104"/>
        <v>903284.52888505463</v>
      </c>
      <c r="BN77">
        <f t="shared" si="104"/>
        <v>887640.31623488781</v>
      </c>
      <c r="BO77">
        <f t="shared" si="104"/>
        <v>645148.93119102682</v>
      </c>
      <c r="BP77">
        <f t="shared" si="104"/>
        <v>613863.52940402797</v>
      </c>
      <c r="BQ77">
        <f t="shared" si="104"/>
        <v>664085.7762409579</v>
      </c>
      <c r="BR77">
        <f t="shared" si="104"/>
        <v>722653.83554466197</v>
      </c>
      <c r="BS77">
        <f t="shared" si="104"/>
        <v>730019.65522709326</v>
      </c>
      <c r="BT77">
        <f t="shared" si="104"/>
        <v>697353.04647919443</v>
      </c>
      <c r="BU77">
        <f t="shared" si="104"/>
        <v>642462.67726372648</v>
      </c>
      <c r="BV77">
        <f t="shared" si="104"/>
        <v>600939.86726153851</v>
      </c>
      <c r="BW77">
        <f t="shared" si="104"/>
        <v>583030.21300500724</v>
      </c>
      <c r="CH77">
        <f t="shared" ref="CH77:DG77" si="105">CH55*0.5</f>
        <v>17331266.567559049</v>
      </c>
      <c r="CI77">
        <f t="shared" si="105"/>
        <v>17446776.588126771</v>
      </c>
      <c r="CJ77">
        <f t="shared" si="105"/>
        <v>17569410.225108042</v>
      </c>
      <c r="CK77">
        <f t="shared" si="105"/>
        <v>17680054.867662549</v>
      </c>
      <c r="CL77">
        <f t="shared" si="105"/>
        <v>17798026.733779877</v>
      </c>
      <c r="CM77">
        <f t="shared" si="105"/>
        <v>17864856.198499829</v>
      </c>
      <c r="CN77">
        <f t="shared" si="105"/>
        <v>17953032.292264685</v>
      </c>
      <c r="CO77">
        <f t="shared" si="105"/>
        <v>18046390.897347093</v>
      </c>
      <c r="CP77">
        <f t="shared" si="105"/>
        <v>18187618.344668448</v>
      </c>
      <c r="CQ77">
        <f t="shared" si="105"/>
        <v>18304511.404849268</v>
      </c>
      <c r="CR77">
        <f t="shared" si="105"/>
        <v>18407464.642559044</v>
      </c>
      <c r="CS77">
        <f t="shared" si="105"/>
        <v>18474433.030532837</v>
      </c>
      <c r="CT77">
        <f t="shared" si="105"/>
        <v>18538802.450872209</v>
      </c>
      <c r="CU77">
        <f t="shared" si="105"/>
        <v>18595983.831876151</v>
      </c>
      <c r="CV77">
        <f t="shared" si="105"/>
        <v>18620461.298262443</v>
      </c>
      <c r="CW77">
        <f t="shared" si="105"/>
        <v>18370662.805714998</v>
      </c>
      <c r="CX77">
        <f t="shared" si="105"/>
        <v>18069505.276829943</v>
      </c>
      <c r="CY77">
        <f t="shared" si="105"/>
        <v>17783991.960595056</v>
      </c>
      <c r="CZ77">
        <f t="shared" si="105"/>
        <v>17740970.029404029</v>
      </c>
      <c r="DA77">
        <f t="shared" si="105"/>
        <v>17729233.5</v>
      </c>
      <c r="DB77">
        <f t="shared" si="105"/>
        <v>17591528.331122003</v>
      </c>
      <c r="DC77">
        <f t="shared" si="105"/>
        <v>17429279.009228244</v>
      </c>
      <c r="DD77">
        <f t="shared" si="105"/>
        <v>17282517.962749053</v>
      </c>
      <c r="DE77">
        <f t="shared" si="105"/>
        <v>17190647.285485327</v>
      </c>
      <c r="DF77">
        <f t="shared" si="105"/>
        <v>17140299.418223787</v>
      </c>
      <c r="DG77">
        <f t="shared" si="105"/>
        <v>17107861.205218781</v>
      </c>
      <c r="DH77">
        <f t="shared" ref="DH77" si="106">DH55*0.5</f>
        <v>17089112.5</v>
      </c>
    </row>
    <row r="78" spans="1:120">
      <c r="A78" s="124">
        <v>2</v>
      </c>
      <c r="B78" s="124">
        <v>1200</v>
      </c>
      <c r="C78" s="124"/>
      <c r="D78" s="124"/>
      <c r="F78" s="125"/>
      <c r="G78" s="125"/>
      <c r="H78" s="125"/>
      <c r="I78" s="125"/>
      <c r="J78" s="125"/>
      <c r="K78" s="125"/>
      <c r="L78" s="125"/>
      <c r="M78" s="125"/>
      <c r="N78">
        <f t="shared" ref="N78:BW78" si="107">N56*0.5</f>
        <v>431565.94299999997</v>
      </c>
      <c r="O78">
        <f t="shared" si="107"/>
        <v>431565.94299999997</v>
      </c>
      <c r="P78">
        <f t="shared" si="107"/>
        <v>431565.94299999997</v>
      </c>
      <c r="Q78">
        <f t="shared" si="107"/>
        <v>431565.94299999997</v>
      </c>
      <c r="R78">
        <f t="shared" si="107"/>
        <v>431565.94299999997</v>
      </c>
      <c r="S78">
        <f t="shared" si="107"/>
        <v>431565.94299999997</v>
      </c>
      <c r="T78">
        <f t="shared" si="107"/>
        <v>431565.94299999997</v>
      </c>
      <c r="U78">
        <f t="shared" si="107"/>
        <v>431565.94299999997</v>
      </c>
      <c r="V78">
        <f t="shared" si="107"/>
        <v>431565.94299999997</v>
      </c>
      <c r="W78">
        <f t="shared" si="107"/>
        <v>431565.94299999997</v>
      </c>
      <c r="X78">
        <f t="shared" si="107"/>
        <v>430323.46200000006</v>
      </c>
      <c r="Y78">
        <f t="shared" si="107"/>
        <v>429080.98100000003</v>
      </c>
      <c r="Z78">
        <f t="shared" si="107"/>
        <v>427838.5</v>
      </c>
      <c r="AA78">
        <f t="shared" si="107"/>
        <v>427838.5</v>
      </c>
      <c r="AB78">
        <f t="shared" si="107"/>
        <v>427838.5</v>
      </c>
      <c r="AC78">
        <f t="shared" si="107"/>
        <v>427838.5</v>
      </c>
      <c r="AD78">
        <f t="shared" si="107"/>
        <v>427838.5</v>
      </c>
      <c r="AE78">
        <f t="shared" si="107"/>
        <v>427838.5</v>
      </c>
      <c r="AF78">
        <f t="shared" si="107"/>
        <v>427838.5</v>
      </c>
      <c r="AG78">
        <f t="shared" si="107"/>
        <v>427838.5</v>
      </c>
      <c r="AH78">
        <f t="shared" si="107"/>
        <v>422720.33333333331</v>
      </c>
      <c r="AI78">
        <f t="shared" si="107"/>
        <v>417602.16666666669</v>
      </c>
      <c r="AJ78">
        <f t="shared" si="107"/>
        <v>412484</v>
      </c>
      <c r="AK78">
        <f t="shared" si="107"/>
        <v>412484</v>
      </c>
      <c r="AL78">
        <f t="shared" si="107"/>
        <v>412484</v>
      </c>
      <c r="AM78">
        <f t="shared" si="107"/>
        <v>412484</v>
      </c>
      <c r="AN78">
        <f t="shared" si="107"/>
        <v>412484</v>
      </c>
      <c r="AW78"/>
      <c r="AX78">
        <f t="shared" si="107"/>
        <v>334053.59961946181</v>
      </c>
      <c r="AY78">
        <f t="shared" si="107"/>
        <v>327265.85229464434</v>
      </c>
      <c r="AZ78">
        <f t="shared" si="107"/>
        <v>334906.9187835647</v>
      </c>
      <c r="BA78">
        <f t="shared" si="107"/>
        <v>329106.92305681168</v>
      </c>
      <c r="BB78">
        <f t="shared" si="107"/>
        <v>366120.98104799748</v>
      </c>
      <c r="BC78">
        <f t="shared" si="107"/>
        <v>351963.91716603853</v>
      </c>
      <c r="BD78">
        <f t="shared" si="107"/>
        <v>348189.23995327688</v>
      </c>
      <c r="BE78">
        <f t="shared" si="107"/>
        <v>313214.70472018141</v>
      </c>
      <c r="BF78">
        <f t="shared" si="107"/>
        <v>330498.37196432299</v>
      </c>
      <c r="BG78">
        <f t="shared" si="107"/>
        <v>341057.82439370028</v>
      </c>
      <c r="BH78">
        <f t="shared" si="107"/>
        <v>365915.66350174678</v>
      </c>
      <c r="BI78">
        <f t="shared" si="107"/>
        <v>362985.81286676053</v>
      </c>
      <c r="BJ78">
        <f t="shared" si="107"/>
        <v>363264.12611584214</v>
      </c>
      <c r="BK78">
        <f t="shared" si="107"/>
        <v>386620.52204669325</v>
      </c>
      <c r="BL78">
        <f t="shared" si="107"/>
        <v>593215.85109075694</v>
      </c>
      <c r="BM78">
        <f t="shared" si="107"/>
        <v>636354.73097713548</v>
      </c>
      <c r="BN78">
        <f t="shared" si="107"/>
        <v>630127.26695062267</v>
      </c>
      <c r="BO78">
        <f t="shared" si="107"/>
        <v>451907.80471431214</v>
      </c>
      <c r="BP78">
        <f t="shared" si="107"/>
        <v>430029.81452766305</v>
      </c>
      <c r="BQ78">
        <f t="shared" si="107"/>
        <v>465393.40720846719</v>
      </c>
      <c r="BR78">
        <f t="shared" si="107"/>
        <v>539946.08476054901</v>
      </c>
      <c r="BS78">
        <f t="shared" si="107"/>
        <v>539440.70504554</v>
      </c>
      <c r="BT78">
        <f t="shared" si="107"/>
        <v>507920.1717699056</v>
      </c>
      <c r="BU78">
        <f t="shared" si="107"/>
        <v>461366.08943096444</v>
      </c>
      <c r="BV78">
        <f t="shared" si="107"/>
        <v>425669.22566535161</v>
      </c>
      <c r="BW78">
        <f t="shared" si="107"/>
        <v>410132.27418191102</v>
      </c>
      <c r="CH78">
        <f t="shared" ref="CH78:DG78" si="108">CH56*0.5</f>
        <v>13363458.052791536</v>
      </c>
      <c r="CI78">
        <f t="shared" si="108"/>
        <v>13460970.396172075</v>
      </c>
      <c r="CJ78">
        <f t="shared" si="108"/>
        <v>13565270.48687743</v>
      </c>
      <c r="CK78">
        <f t="shared" si="108"/>
        <v>13661929.511093864</v>
      </c>
      <c r="CL78">
        <f t="shared" si="108"/>
        <v>13764388.531037051</v>
      </c>
      <c r="CM78">
        <f t="shared" si="108"/>
        <v>13829833.492989054</v>
      </c>
      <c r="CN78">
        <f t="shared" si="108"/>
        <v>13909435.518823016</v>
      </c>
      <c r="CO78">
        <f t="shared" si="108"/>
        <v>13992812.221869739</v>
      </c>
      <c r="CP78">
        <f t="shared" si="108"/>
        <v>14111163.460149556</v>
      </c>
      <c r="CQ78">
        <f t="shared" si="108"/>
        <v>14212231.031185234</v>
      </c>
      <c r="CR78">
        <f t="shared" si="108"/>
        <v>14302739.149791535</v>
      </c>
      <c r="CS78">
        <f t="shared" si="108"/>
        <v>14367146.948289787</v>
      </c>
      <c r="CT78">
        <f t="shared" si="108"/>
        <v>14433242.116423026</v>
      </c>
      <c r="CU78">
        <f t="shared" si="108"/>
        <v>14497816.490307184</v>
      </c>
      <c r="CV78">
        <f t="shared" si="108"/>
        <v>14539034.468260491</v>
      </c>
      <c r="CW78">
        <f t="shared" si="108"/>
        <v>14373657.117169734</v>
      </c>
      <c r="CX78">
        <f t="shared" si="108"/>
        <v>14165140.886192599</v>
      </c>
      <c r="CY78">
        <f t="shared" si="108"/>
        <v>13962852.119241975</v>
      </c>
      <c r="CZ78">
        <f t="shared" si="108"/>
        <v>13938782.814527664</v>
      </c>
      <c r="DA78">
        <f t="shared" si="108"/>
        <v>13936591.5</v>
      </c>
      <c r="DB78">
        <f t="shared" si="108"/>
        <v>13819365.748572785</v>
      </c>
      <c r="DC78">
        <f t="shared" si="108"/>
        <v>13697527.210193912</v>
      </c>
      <c r="DD78">
        <f t="shared" si="108"/>
        <v>13602091.038424006</v>
      </c>
      <c r="DE78">
        <f t="shared" si="108"/>
        <v>13553208.948993042</v>
      </c>
      <c r="DF78">
        <f t="shared" si="108"/>
        <v>13540023.723327689</v>
      </c>
      <c r="DG78">
        <f t="shared" si="108"/>
        <v>13542375.449145779</v>
      </c>
      <c r="DH78">
        <f t="shared" ref="DH78" si="109">DH56*0.5</f>
        <v>13556862.500000002</v>
      </c>
    </row>
    <row r="79" spans="1:120">
      <c r="A79" s="124">
        <v>2</v>
      </c>
      <c r="B79" s="124">
        <v>1800</v>
      </c>
      <c r="C79" s="124"/>
      <c r="D79" s="124"/>
      <c r="F79" s="125"/>
      <c r="G79" s="125"/>
      <c r="H79" s="125"/>
      <c r="I79" s="125"/>
      <c r="J79" s="125"/>
      <c r="K79" s="125"/>
      <c r="L79" s="125"/>
      <c r="M79" s="125"/>
      <c r="N79">
        <f t="shared" ref="N79:BW79" si="110">N57*0.5</f>
        <v>4144.2783500000005</v>
      </c>
      <c r="O79">
        <f t="shared" si="110"/>
        <v>4144.2783500000005</v>
      </c>
      <c r="P79">
        <f t="shared" si="110"/>
        <v>4144.2783500000005</v>
      </c>
      <c r="Q79">
        <f t="shared" si="110"/>
        <v>4144.2783500000005</v>
      </c>
      <c r="R79">
        <f t="shared" si="110"/>
        <v>4144.2783500000005</v>
      </c>
      <c r="S79">
        <f t="shared" si="110"/>
        <v>4144.2783500000005</v>
      </c>
      <c r="T79">
        <f t="shared" si="110"/>
        <v>4144.2783500000005</v>
      </c>
      <c r="U79">
        <f t="shared" si="110"/>
        <v>4144.2783500000005</v>
      </c>
      <c r="V79">
        <f t="shared" si="110"/>
        <v>4144.2783500000005</v>
      </c>
      <c r="W79">
        <f t="shared" si="110"/>
        <v>4144.2783500000005</v>
      </c>
      <c r="X79">
        <f t="shared" si="110"/>
        <v>3869.3522333333331</v>
      </c>
      <c r="Y79">
        <f t="shared" si="110"/>
        <v>3594.4261166666665</v>
      </c>
      <c r="Z79">
        <f t="shared" si="110"/>
        <v>3319.5</v>
      </c>
      <c r="AA79">
        <f t="shared" si="110"/>
        <v>3319.5</v>
      </c>
      <c r="AB79">
        <f t="shared" si="110"/>
        <v>3319.5</v>
      </c>
      <c r="AC79">
        <f t="shared" si="110"/>
        <v>3319.5</v>
      </c>
      <c r="AD79">
        <f t="shared" si="110"/>
        <v>3319.5</v>
      </c>
      <c r="AE79">
        <f t="shared" si="110"/>
        <v>3319.5</v>
      </c>
      <c r="AF79">
        <f t="shared" si="110"/>
        <v>3319.5</v>
      </c>
      <c r="AG79">
        <f t="shared" si="110"/>
        <v>3319.5</v>
      </c>
      <c r="AH79">
        <f t="shared" si="110"/>
        <v>3255.166666666667</v>
      </c>
      <c r="AI79">
        <f t="shared" si="110"/>
        <v>3190.833333333333</v>
      </c>
      <c r="AJ79">
        <f t="shared" si="110"/>
        <v>3126.5</v>
      </c>
      <c r="AK79">
        <f t="shared" si="110"/>
        <v>3126.5</v>
      </c>
      <c r="AL79">
        <f t="shared" si="110"/>
        <v>3126.5</v>
      </c>
      <c r="AM79">
        <f t="shared" si="110"/>
        <v>3126.5</v>
      </c>
      <c r="AN79">
        <f t="shared" si="110"/>
        <v>3126.5</v>
      </c>
      <c r="AW79"/>
      <c r="AX79">
        <f t="shared" si="110"/>
        <v>2038.2075226875986</v>
      </c>
      <c r="AY79">
        <f t="shared" si="110"/>
        <v>1954.3057217023327</v>
      </c>
      <c r="AZ79">
        <f t="shared" si="110"/>
        <v>1992.3543280352187</v>
      </c>
      <c r="BA79">
        <f t="shared" si="110"/>
        <v>1938.2823561257455</v>
      </c>
      <c r="BB79">
        <f t="shared" si="110"/>
        <v>2221.0992730074672</v>
      </c>
      <c r="BC79">
        <f t="shared" si="110"/>
        <v>2138.2992967465143</v>
      </c>
      <c r="BD79">
        <f t="shared" si="110"/>
        <v>2108.9893635332082</v>
      </c>
      <c r="BE79">
        <f t="shared" si="110"/>
        <v>1835.2839164411293</v>
      </c>
      <c r="BF79">
        <f t="shared" si="110"/>
        <v>1960.9017650205615</v>
      </c>
      <c r="BG79">
        <f t="shared" si="110"/>
        <v>2050.8219567002243</v>
      </c>
      <c r="BH79">
        <f t="shared" si="110"/>
        <v>2552.4678615386265</v>
      </c>
      <c r="BI79">
        <f t="shared" si="110"/>
        <v>2512.9222982412571</v>
      </c>
      <c r="BJ79">
        <f t="shared" si="110"/>
        <v>2496.7495903101853</v>
      </c>
      <c r="BK79">
        <f t="shared" si="110"/>
        <v>2671.0869757628043</v>
      </c>
      <c r="BL79">
        <f t="shared" si="110"/>
        <v>4301.9059106399072</v>
      </c>
      <c r="BM79">
        <f t="shared" si="110"/>
        <v>4677.4098978325183</v>
      </c>
      <c r="BN79">
        <f t="shared" si="110"/>
        <v>4671.8902411978943</v>
      </c>
      <c r="BO79">
        <f t="shared" si="110"/>
        <v>3299.8918704534958</v>
      </c>
      <c r="BP79">
        <f t="shared" si="110"/>
        <v>3140.4441838502553</v>
      </c>
      <c r="BQ79">
        <f t="shared" si="110"/>
        <v>3400.2311701730578</v>
      </c>
      <c r="BR79">
        <f t="shared" si="110"/>
        <v>1441.3502731212739</v>
      </c>
      <c r="BS79">
        <f t="shared" si="110"/>
        <v>1391.0241246322732</v>
      </c>
      <c r="BT79">
        <f t="shared" si="110"/>
        <v>1248.9060168368715</v>
      </c>
      <c r="BU79">
        <f t="shared" si="110"/>
        <v>1079.4649528830564</v>
      </c>
      <c r="BV79">
        <f t="shared" si="110"/>
        <v>946.09247974610332</v>
      </c>
      <c r="BW79">
        <f t="shared" si="110"/>
        <v>887.04970813359614</v>
      </c>
      <c r="CH79">
        <f t="shared" ref="CH79:DG79" si="111">CH57*0.5</f>
        <v>253779.75247982697</v>
      </c>
      <c r="CI79">
        <f t="shared" si="111"/>
        <v>255885.82330713939</v>
      </c>
      <c r="CJ79">
        <f t="shared" si="111"/>
        <v>258075.79593543705</v>
      </c>
      <c r="CK79">
        <f t="shared" si="111"/>
        <v>260227.71995740183</v>
      </c>
      <c r="CL79">
        <f t="shared" si="111"/>
        <v>262433.71595127607</v>
      </c>
      <c r="CM79">
        <f t="shared" si="111"/>
        <v>264356.89502826857</v>
      </c>
      <c r="CN79">
        <f t="shared" si="111"/>
        <v>266362.87408152211</v>
      </c>
      <c r="CO79">
        <f t="shared" si="111"/>
        <v>268398.16306798888</v>
      </c>
      <c r="CP79">
        <f t="shared" si="111"/>
        <v>270707.15750154771</v>
      </c>
      <c r="CQ79">
        <f t="shared" si="111"/>
        <v>272890.53408652719</v>
      </c>
      <c r="CR79">
        <f t="shared" si="111"/>
        <v>274983.99047982693</v>
      </c>
      <c r="CS79">
        <f t="shared" si="111"/>
        <v>276300.87485162163</v>
      </c>
      <c r="CT79">
        <f t="shared" si="111"/>
        <v>277382.37867004704</v>
      </c>
      <c r="CU79">
        <f t="shared" si="111"/>
        <v>278205.12907973689</v>
      </c>
      <c r="CV79">
        <f t="shared" si="111"/>
        <v>278853.54210397403</v>
      </c>
      <c r="CW79">
        <f t="shared" si="111"/>
        <v>277871.13619333412</v>
      </c>
      <c r="CX79">
        <f t="shared" si="111"/>
        <v>276513.22629550163</v>
      </c>
      <c r="CY79">
        <f t="shared" si="111"/>
        <v>275160.83605430374</v>
      </c>
      <c r="CZ79">
        <f t="shared" si="111"/>
        <v>275180.44418385025</v>
      </c>
      <c r="DA79">
        <f t="shared" si="111"/>
        <v>275359.5</v>
      </c>
      <c r="DB79">
        <f t="shared" si="111"/>
        <v>277173.31639354542</v>
      </c>
      <c r="DC79">
        <f t="shared" si="111"/>
        <v>278973.12560224649</v>
      </c>
      <c r="DD79">
        <f t="shared" si="111"/>
        <v>280850.71958540962</v>
      </c>
      <c r="DE79">
        <f t="shared" si="111"/>
        <v>282897.75463252654</v>
      </c>
      <c r="DF79">
        <f t="shared" si="111"/>
        <v>285078.16215278045</v>
      </c>
      <c r="DG79">
        <f t="shared" si="111"/>
        <v>287317.61244464689</v>
      </c>
      <c r="DH79">
        <f t="shared" ref="DH79" si="112">DH57*0.5</f>
        <v>289605</v>
      </c>
    </row>
    <row r="80" spans="1:120">
      <c r="A80" s="124">
        <v>3</v>
      </c>
      <c r="B80" s="124">
        <v>600</v>
      </c>
      <c r="C80" s="124"/>
      <c r="D80" s="124"/>
      <c r="F80" s="125"/>
      <c r="G80" s="125"/>
      <c r="H80" s="125"/>
      <c r="I80" s="125"/>
      <c r="J80" s="125"/>
      <c r="K80" s="125"/>
      <c r="L80" s="125"/>
      <c r="M80" s="125"/>
      <c r="N80">
        <f t="shared" ref="N80:BW80" si="113">N58*0.5</f>
        <v>33351.639799999997</v>
      </c>
      <c r="O80">
        <f t="shared" si="113"/>
        <v>33351.639799999997</v>
      </c>
      <c r="P80">
        <f t="shared" si="113"/>
        <v>33351.639799999997</v>
      </c>
      <c r="Q80">
        <f t="shared" si="113"/>
        <v>33351.639799999997</v>
      </c>
      <c r="R80">
        <f t="shared" si="113"/>
        <v>33351.639799999997</v>
      </c>
      <c r="S80">
        <f t="shared" si="113"/>
        <v>33351.639799999997</v>
      </c>
      <c r="T80">
        <f t="shared" si="113"/>
        <v>33351.639799999997</v>
      </c>
      <c r="U80">
        <f t="shared" si="113"/>
        <v>33351.639799999997</v>
      </c>
      <c r="V80">
        <f t="shared" si="113"/>
        <v>33351.639799999997</v>
      </c>
      <c r="W80">
        <f t="shared" si="113"/>
        <v>33351.639799999997</v>
      </c>
      <c r="X80">
        <f t="shared" si="113"/>
        <v>32274.926533333335</v>
      </c>
      <c r="Y80">
        <f t="shared" si="113"/>
        <v>31198.213266666669</v>
      </c>
      <c r="Z80">
        <f t="shared" si="113"/>
        <v>30121.5</v>
      </c>
      <c r="AA80">
        <f t="shared" si="113"/>
        <v>30121.5</v>
      </c>
      <c r="AB80">
        <f t="shared" si="113"/>
        <v>30121.5</v>
      </c>
      <c r="AC80">
        <f t="shared" si="113"/>
        <v>30121.5</v>
      </c>
      <c r="AD80">
        <f t="shared" si="113"/>
        <v>30121.5</v>
      </c>
      <c r="AE80">
        <f t="shared" si="113"/>
        <v>30121.5</v>
      </c>
      <c r="AF80">
        <f t="shared" si="113"/>
        <v>30121.5</v>
      </c>
      <c r="AG80">
        <f t="shared" si="113"/>
        <v>30121.5</v>
      </c>
      <c r="AH80">
        <f t="shared" si="113"/>
        <v>27143.833333333336</v>
      </c>
      <c r="AI80">
        <f t="shared" si="113"/>
        <v>24166.166666666664</v>
      </c>
      <c r="AJ80">
        <f t="shared" si="113"/>
        <v>21188.5</v>
      </c>
      <c r="AK80">
        <f t="shared" si="113"/>
        <v>21188.5</v>
      </c>
      <c r="AL80">
        <f t="shared" si="113"/>
        <v>21188.5</v>
      </c>
      <c r="AM80">
        <f t="shared" si="113"/>
        <v>21188.5</v>
      </c>
      <c r="AN80">
        <f t="shared" si="113"/>
        <v>21188.5</v>
      </c>
      <c r="AW80"/>
      <c r="AX80">
        <f t="shared" si="113"/>
        <v>19233.485873613481</v>
      </c>
      <c r="AY80">
        <f t="shared" si="113"/>
        <v>20981.246396725102</v>
      </c>
      <c r="AZ80">
        <f t="shared" si="113"/>
        <v>22138.243139849117</v>
      </c>
      <c r="BA80">
        <f t="shared" si="113"/>
        <v>21766.641230025496</v>
      </c>
      <c r="BB80">
        <f t="shared" si="113"/>
        <v>22280.921019378853</v>
      </c>
      <c r="BC80">
        <f t="shared" si="113"/>
        <v>21991.750232445971</v>
      </c>
      <c r="BD80">
        <f t="shared" si="113"/>
        <v>21745.090926800145</v>
      </c>
      <c r="BE80">
        <f t="shared" si="113"/>
        <v>20002.68251828249</v>
      </c>
      <c r="BF80">
        <f t="shared" si="113"/>
        <v>19884.009365676779</v>
      </c>
      <c r="BG80">
        <f t="shared" si="113"/>
        <v>20853.274797202586</v>
      </c>
      <c r="BH80">
        <f t="shared" si="113"/>
        <v>15762.796013694906</v>
      </c>
      <c r="BI80">
        <f t="shared" si="113"/>
        <v>15919.429479149101</v>
      </c>
      <c r="BJ80">
        <f t="shared" si="113"/>
        <v>16321.417448676812</v>
      </c>
      <c r="BK80">
        <f t="shared" si="113"/>
        <v>17311.735808451805</v>
      </c>
      <c r="BL80">
        <f t="shared" si="113"/>
        <v>23367.472614628325</v>
      </c>
      <c r="BM80">
        <f t="shared" si="113"/>
        <v>25334.769330174437</v>
      </c>
      <c r="BN80">
        <f t="shared" si="113"/>
        <v>25452.873404166399</v>
      </c>
      <c r="BO80">
        <f t="shared" si="113"/>
        <v>20651.770714681665</v>
      </c>
      <c r="BP80">
        <f t="shared" si="113"/>
        <v>19615.588652181486</v>
      </c>
      <c r="BQ80">
        <f t="shared" si="113"/>
        <v>20237.14653419505</v>
      </c>
      <c r="BR80">
        <f t="shared" si="113"/>
        <v>22943.966485810535</v>
      </c>
      <c r="BS80">
        <f t="shared" si="113"/>
        <v>24784.022234853735</v>
      </c>
      <c r="BT80">
        <f t="shared" si="113"/>
        <v>26000.74492475202</v>
      </c>
      <c r="BU80">
        <f t="shared" si="113"/>
        <v>25321.475074510268</v>
      </c>
      <c r="BV80">
        <f t="shared" si="113"/>
        <v>25466.440412110103</v>
      </c>
      <c r="BW80">
        <f t="shared" si="113"/>
        <v>26166.929394194467</v>
      </c>
      <c r="CH80">
        <f t="shared" ref="CH80:DG80" si="114">CH58*0.5</f>
        <v>908859.16116580553</v>
      </c>
      <c r="CI80">
        <f t="shared" si="114"/>
        <v>922977.31509219203</v>
      </c>
      <c r="CJ80">
        <f t="shared" si="114"/>
        <v>935347.70849546674</v>
      </c>
      <c r="CK80">
        <f t="shared" si="114"/>
        <v>946561.1051556177</v>
      </c>
      <c r="CL80">
        <f t="shared" si="114"/>
        <v>958146.10372559214</v>
      </c>
      <c r="CM80">
        <f t="shared" si="114"/>
        <v>969216.8225062131</v>
      </c>
      <c r="CN80">
        <f t="shared" si="114"/>
        <v>980576.71207376709</v>
      </c>
      <c r="CO80">
        <f t="shared" si="114"/>
        <v>992183.26094696694</v>
      </c>
      <c r="CP80">
        <f t="shared" si="114"/>
        <v>1005532.2182286845</v>
      </c>
      <c r="CQ80">
        <f t="shared" si="114"/>
        <v>1018999.8486630076</v>
      </c>
      <c r="CR80">
        <f t="shared" si="114"/>
        <v>1031498.2136658049</v>
      </c>
      <c r="CS80">
        <f t="shared" si="114"/>
        <v>1048010.3441854434</v>
      </c>
      <c r="CT80">
        <f t="shared" si="114"/>
        <v>1063289.1279729609</v>
      </c>
      <c r="CU80">
        <f t="shared" si="114"/>
        <v>1077089.210524284</v>
      </c>
      <c r="CV80">
        <f t="shared" si="114"/>
        <v>1089898.9747158324</v>
      </c>
      <c r="CW80">
        <f t="shared" si="114"/>
        <v>1096653.0021012039</v>
      </c>
      <c r="CX80">
        <f t="shared" si="114"/>
        <v>1101439.7327710295</v>
      </c>
      <c r="CY80">
        <f t="shared" si="114"/>
        <v>1106108.359366863</v>
      </c>
      <c r="CZ80">
        <f t="shared" si="114"/>
        <v>1115578.0886521814</v>
      </c>
      <c r="DA80">
        <f t="shared" si="114"/>
        <v>1126084</v>
      </c>
      <c r="DB80">
        <f t="shared" si="114"/>
        <v>1130283.8668475228</v>
      </c>
      <c r="DC80">
        <f t="shared" si="114"/>
        <v>1129666.0112793357</v>
      </c>
      <c r="DD80">
        <f t="shared" si="114"/>
        <v>1124853.7663545837</v>
      </c>
      <c r="DE80">
        <f t="shared" si="114"/>
        <v>1120720.7912800733</v>
      </c>
      <c r="DF80">
        <f t="shared" si="114"/>
        <v>1116442.8508679634</v>
      </c>
      <c r="DG80">
        <f t="shared" si="114"/>
        <v>1111464.4214737688</v>
      </c>
      <c r="DH80">
        <f t="shared" ref="DH80" si="115">DH58*0.5</f>
        <v>1106565.5</v>
      </c>
    </row>
    <row r="81" spans="1:120">
      <c r="A81" s="124">
        <v>3</v>
      </c>
      <c r="B81" s="124">
        <v>1200</v>
      </c>
      <c r="C81" s="124"/>
      <c r="D81" s="124"/>
      <c r="F81" s="125"/>
      <c r="G81" s="125"/>
      <c r="H81" s="125"/>
      <c r="I81" s="125"/>
      <c r="J81" s="125"/>
      <c r="K81" s="125"/>
      <c r="L81" s="125"/>
      <c r="M81" s="125"/>
      <c r="N81">
        <f t="shared" ref="N81:BW81" si="116">N59*0.5</f>
        <v>541815.76344999997</v>
      </c>
      <c r="O81">
        <f t="shared" si="116"/>
        <v>541815.76344999997</v>
      </c>
      <c r="P81">
        <f t="shared" si="116"/>
        <v>541815.76344999997</v>
      </c>
      <c r="Q81">
        <f t="shared" si="116"/>
        <v>541815.76344999997</v>
      </c>
      <c r="R81">
        <f t="shared" si="116"/>
        <v>541815.76344999997</v>
      </c>
      <c r="S81">
        <f t="shared" si="116"/>
        <v>541815.76344999997</v>
      </c>
      <c r="T81">
        <f t="shared" si="116"/>
        <v>541815.76344999997</v>
      </c>
      <c r="U81">
        <f t="shared" si="116"/>
        <v>541815.76344999997</v>
      </c>
      <c r="V81">
        <f t="shared" si="116"/>
        <v>541815.76344999997</v>
      </c>
      <c r="W81">
        <f t="shared" si="116"/>
        <v>541815.76344999997</v>
      </c>
      <c r="X81">
        <f t="shared" si="116"/>
        <v>541995.67563333339</v>
      </c>
      <c r="Y81">
        <f t="shared" si="116"/>
        <v>542175.58781666658</v>
      </c>
      <c r="Z81">
        <f t="shared" si="116"/>
        <v>542355.5</v>
      </c>
      <c r="AA81">
        <f t="shared" si="116"/>
        <v>542355.5</v>
      </c>
      <c r="AB81">
        <f t="shared" si="116"/>
        <v>542355.5</v>
      </c>
      <c r="AC81">
        <f t="shared" si="116"/>
        <v>542355.5</v>
      </c>
      <c r="AD81">
        <f t="shared" si="116"/>
        <v>542355.5</v>
      </c>
      <c r="AE81">
        <f t="shared" si="116"/>
        <v>542355.5</v>
      </c>
      <c r="AF81">
        <f t="shared" si="116"/>
        <v>542355.5</v>
      </c>
      <c r="AG81">
        <f t="shared" si="116"/>
        <v>542355.5</v>
      </c>
      <c r="AH81">
        <f t="shared" si="116"/>
        <v>531973.83333333337</v>
      </c>
      <c r="AI81">
        <f t="shared" si="116"/>
        <v>521592.16666666663</v>
      </c>
      <c r="AJ81">
        <f t="shared" si="116"/>
        <v>511210.5</v>
      </c>
      <c r="AK81">
        <f t="shared" si="116"/>
        <v>511210.5</v>
      </c>
      <c r="AL81">
        <f t="shared" si="116"/>
        <v>511210.5</v>
      </c>
      <c r="AM81">
        <f t="shared" si="116"/>
        <v>511210.5</v>
      </c>
      <c r="AN81">
        <f t="shared" si="116"/>
        <v>511210.5</v>
      </c>
      <c r="AW81"/>
      <c r="AX81">
        <f t="shared" si="116"/>
        <v>309398.24606185965</v>
      </c>
      <c r="AY81">
        <f t="shared" si="116"/>
        <v>348019.10465063783</v>
      </c>
      <c r="AZ81">
        <f t="shared" si="116"/>
        <v>373522.30919825414</v>
      </c>
      <c r="BA81">
        <f t="shared" si="116"/>
        <v>370180.12461164733</v>
      </c>
      <c r="BB81">
        <f t="shared" si="116"/>
        <v>399510.30046501884</v>
      </c>
      <c r="BC81">
        <f t="shared" si="116"/>
        <v>398675.50298534788</v>
      </c>
      <c r="BD81">
        <f t="shared" si="116"/>
        <v>396723.22985199071</v>
      </c>
      <c r="BE81">
        <f t="shared" si="116"/>
        <v>335966.93638061959</v>
      </c>
      <c r="BF81">
        <f t="shared" si="116"/>
        <v>328216.85976850672</v>
      </c>
      <c r="BG81">
        <f t="shared" si="116"/>
        <v>337918.4230261168</v>
      </c>
      <c r="BH81">
        <f t="shared" si="116"/>
        <v>378984.8639852347</v>
      </c>
      <c r="BI81">
        <f t="shared" si="116"/>
        <v>375764.77810165647</v>
      </c>
      <c r="BJ81">
        <f t="shared" si="116"/>
        <v>385966.30989950278</v>
      </c>
      <c r="BK81">
        <f t="shared" si="116"/>
        <v>412442.58797016978</v>
      </c>
      <c r="BL81">
        <f t="shared" si="116"/>
        <v>615823.06949017174</v>
      </c>
      <c r="BM81">
        <f t="shared" si="116"/>
        <v>695715.74465868378</v>
      </c>
      <c r="BN81">
        <f t="shared" si="116"/>
        <v>721022.92663149384</v>
      </c>
      <c r="BO81">
        <f t="shared" si="116"/>
        <v>572517.29930790002</v>
      </c>
      <c r="BP81">
        <f t="shared" si="116"/>
        <v>528568.94943781116</v>
      </c>
      <c r="BQ81">
        <f t="shared" si="116"/>
        <v>528443.47051737504</v>
      </c>
      <c r="BR81">
        <f t="shared" si="116"/>
        <v>404793.2725012321</v>
      </c>
      <c r="BS81">
        <f t="shared" si="116"/>
        <v>416118.04639496235</v>
      </c>
      <c r="BT81">
        <f t="shared" si="116"/>
        <v>422789.15039909387</v>
      </c>
      <c r="BU81">
        <f t="shared" si="116"/>
        <v>398031.7729405206</v>
      </c>
      <c r="BV81">
        <f t="shared" si="116"/>
        <v>385095.64732569567</v>
      </c>
      <c r="BW81">
        <f t="shared" si="116"/>
        <v>385361.84890477825</v>
      </c>
      <c r="CH81">
        <f t="shared" ref="CH81:DG81" si="117">CH59*0.5</f>
        <v>18476288.168532617</v>
      </c>
      <c r="CI81">
        <f t="shared" si="117"/>
        <v>18708705.68592076</v>
      </c>
      <c r="CJ81">
        <f t="shared" si="117"/>
        <v>18902502.344720121</v>
      </c>
      <c r="CK81">
        <f t="shared" si="117"/>
        <v>19070795.798971865</v>
      </c>
      <c r="CL81">
        <f t="shared" si="117"/>
        <v>19242431.43781022</v>
      </c>
      <c r="CM81">
        <f t="shared" si="117"/>
        <v>19384736.900795203</v>
      </c>
      <c r="CN81">
        <f t="shared" si="117"/>
        <v>19527877.161259852</v>
      </c>
      <c r="CO81">
        <f t="shared" si="117"/>
        <v>19672969.694857866</v>
      </c>
      <c r="CP81">
        <f t="shared" si="117"/>
        <v>19878818.521927245</v>
      </c>
      <c r="CQ81">
        <f t="shared" si="117"/>
        <v>20092417.425608739</v>
      </c>
      <c r="CR81">
        <f t="shared" si="117"/>
        <v>20296314.766032621</v>
      </c>
      <c r="CS81">
        <f t="shared" si="117"/>
        <v>20459325.577680722</v>
      </c>
      <c r="CT81">
        <f t="shared" si="117"/>
        <v>20625736.387395732</v>
      </c>
      <c r="CU81">
        <f t="shared" si="117"/>
        <v>20782125.577496227</v>
      </c>
      <c r="CV81">
        <f t="shared" si="117"/>
        <v>20912038.489526059</v>
      </c>
      <c r="CW81">
        <f t="shared" si="117"/>
        <v>20838570.920035888</v>
      </c>
      <c r="CX81">
        <f t="shared" si="117"/>
        <v>20685210.675377205</v>
      </c>
      <c r="CY81">
        <f t="shared" si="117"/>
        <v>20506543.24874571</v>
      </c>
      <c r="CZ81">
        <f t="shared" si="117"/>
        <v>20476381.449437812</v>
      </c>
      <c r="DA81">
        <f t="shared" si="117"/>
        <v>20490168</v>
      </c>
      <c r="DB81">
        <f t="shared" si="117"/>
        <v>20617348.560832102</v>
      </c>
      <c r="DC81">
        <f t="shared" si="117"/>
        <v>20722822.681103807</v>
      </c>
      <c r="DD81">
        <f t="shared" si="117"/>
        <v>20811244.030704714</v>
      </c>
      <c r="DE81">
        <f t="shared" si="117"/>
        <v>20924422.757764194</v>
      </c>
      <c r="DF81">
        <f t="shared" si="117"/>
        <v>21050537.610438496</v>
      </c>
      <c r="DG81">
        <f t="shared" si="117"/>
        <v>21176386.261533719</v>
      </c>
      <c r="DH81">
        <f t="shared" ref="DH81" si="118">DH59*0.5</f>
        <v>21307437.5</v>
      </c>
    </row>
    <row r="82" spans="1:120">
      <c r="A82" s="124">
        <v>3</v>
      </c>
      <c r="B82" s="124">
        <v>1800</v>
      </c>
      <c r="C82" s="124"/>
      <c r="D82" s="124"/>
      <c r="F82" s="125"/>
      <c r="G82" s="125"/>
      <c r="H82" s="125"/>
      <c r="I82" s="125"/>
      <c r="J82" s="125"/>
      <c r="K82" s="125"/>
      <c r="L82" s="125"/>
      <c r="M82" s="125"/>
      <c r="N82">
        <f t="shared" ref="N82:BW82" si="119">N60*0.5</f>
        <v>176446.45055000001</v>
      </c>
      <c r="O82">
        <f t="shared" si="119"/>
        <v>176446.45055000001</v>
      </c>
      <c r="P82">
        <f t="shared" si="119"/>
        <v>176446.45055000001</v>
      </c>
      <c r="Q82">
        <f t="shared" si="119"/>
        <v>176446.45055000001</v>
      </c>
      <c r="R82">
        <f t="shared" si="119"/>
        <v>176446.45055000001</v>
      </c>
      <c r="S82">
        <f t="shared" si="119"/>
        <v>176446.45055000001</v>
      </c>
      <c r="T82">
        <f t="shared" si="119"/>
        <v>176446.45055000001</v>
      </c>
      <c r="U82">
        <f t="shared" si="119"/>
        <v>176446.45055000001</v>
      </c>
      <c r="V82">
        <f t="shared" si="119"/>
        <v>176446.45055000001</v>
      </c>
      <c r="W82">
        <f t="shared" si="119"/>
        <v>176446.45055000001</v>
      </c>
      <c r="X82">
        <f t="shared" si="119"/>
        <v>180279.30036666666</v>
      </c>
      <c r="Y82">
        <f t="shared" si="119"/>
        <v>184112.15018333335</v>
      </c>
      <c r="Z82">
        <f t="shared" si="119"/>
        <v>187945</v>
      </c>
      <c r="AA82">
        <f t="shared" si="119"/>
        <v>187945</v>
      </c>
      <c r="AB82">
        <f t="shared" si="119"/>
        <v>187945</v>
      </c>
      <c r="AC82">
        <f t="shared" si="119"/>
        <v>187945</v>
      </c>
      <c r="AD82">
        <f t="shared" si="119"/>
        <v>187945</v>
      </c>
      <c r="AE82">
        <f t="shared" si="119"/>
        <v>187945</v>
      </c>
      <c r="AF82">
        <f t="shared" si="119"/>
        <v>187945</v>
      </c>
      <c r="AG82">
        <f t="shared" si="119"/>
        <v>187945</v>
      </c>
      <c r="AH82">
        <f t="shared" si="119"/>
        <v>197752</v>
      </c>
      <c r="AI82">
        <f t="shared" si="119"/>
        <v>207559</v>
      </c>
      <c r="AJ82">
        <f t="shared" si="119"/>
        <v>217366</v>
      </c>
      <c r="AK82">
        <f t="shared" si="119"/>
        <v>217366</v>
      </c>
      <c r="AL82">
        <f t="shared" si="119"/>
        <v>217366</v>
      </c>
      <c r="AM82">
        <f t="shared" si="119"/>
        <v>217366</v>
      </c>
      <c r="AN82">
        <f t="shared" si="119"/>
        <v>217366</v>
      </c>
      <c r="AW82"/>
      <c r="AX82">
        <f t="shared" si="119"/>
        <v>109370.7515106534</v>
      </c>
      <c r="AY82">
        <f t="shared" si="119"/>
        <v>125220.46510044698</v>
      </c>
      <c r="AZ82">
        <f t="shared" si="119"/>
        <v>135677.14521528615</v>
      </c>
      <c r="BA82">
        <f t="shared" si="119"/>
        <v>135046.97333729139</v>
      </c>
      <c r="BB82">
        <f t="shared" si="119"/>
        <v>149819.53036947461</v>
      </c>
      <c r="BC82">
        <f t="shared" si="119"/>
        <v>150322.81003449883</v>
      </c>
      <c r="BD82">
        <f t="shared" si="119"/>
        <v>150054.28765993475</v>
      </c>
      <c r="BE82">
        <f t="shared" si="119"/>
        <v>121731.79231645714</v>
      </c>
      <c r="BF82">
        <f t="shared" si="119"/>
        <v>117770.42292257624</v>
      </c>
      <c r="BG82">
        <f t="shared" si="119"/>
        <v>119967.78603338024</v>
      </c>
      <c r="BH82">
        <f t="shared" si="119"/>
        <v>122464.72383665296</v>
      </c>
      <c r="BI82">
        <f t="shared" si="119"/>
        <v>119661.77538667071</v>
      </c>
      <c r="BJ82">
        <f t="shared" si="119"/>
        <v>123093.64214398887</v>
      </c>
      <c r="BK82">
        <f t="shared" si="119"/>
        <v>132321.74043033054</v>
      </c>
      <c r="BL82">
        <f t="shared" si="119"/>
        <v>212619.04958234206</v>
      </c>
      <c r="BM82">
        <f t="shared" si="119"/>
        <v>246657.93278582615</v>
      </c>
      <c r="BN82">
        <f t="shared" si="119"/>
        <v>260503.72779721444</v>
      </c>
      <c r="BO82">
        <f t="shared" si="119"/>
        <v>204172.30275926134</v>
      </c>
      <c r="BP82">
        <f t="shared" si="119"/>
        <v>185168.68268344444</v>
      </c>
      <c r="BQ82">
        <f t="shared" si="119"/>
        <v>181326.4225942682</v>
      </c>
      <c r="BR82">
        <f t="shared" si="119"/>
        <v>155686.22119397038</v>
      </c>
      <c r="BS82">
        <f t="shared" si="119"/>
        <v>157682.90094073684</v>
      </c>
      <c r="BT82">
        <f t="shared" si="119"/>
        <v>158597.63957287112</v>
      </c>
      <c r="BU82">
        <f t="shared" si="119"/>
        <v>147650.40202222826</v>
      </c>
      <c r="BV82">
        <f t="shared" si="119"/>
        <v>140946.11603506928</v>
      </c>
      <c r="BW82">
        <f t="shared" si="119"/>
        <v>139699.10080042656</v>
      </c>
      <c r="CH82">
        <f t="shared" ref="CH82:DG82" si="120">CH60*0.5</f>
        <v>8796251.085855728</v>
      </c>
      <c r="CI82">
        <f t="shared" si="120"/>
        <v>8863326.7848950736</v>
      </c>
      <c r="CJ82">
        <f t="shared" si="120"/>
        <v>8914552.770344628</v>
      </c>
      <c r="CK82">
        <f t="shared" si="120"/>
        <v>8955322.0756793413</v>
      </c>
      <c r="CL82">
        <f t="shared" si="120"/>
        <v>8996721.5528920498</v>
      </c>
      <c r="CM82">
        <f t="shared" si="120"/>
        <v>9023348.4730725754</v>
      </c>
      <c r="CN82">
        <f t="shared" si="120"/>
        <v>9049472.1135880761</v>
      </c>
      <c r="CO82">
        <f t="shared" si="120"/>
        <v>9075864.2764781415</v>
      </c>
      <c r="CP82">
        <f t="shared" si="120"/>
        <v>9130578.9347116854</v>
      </c>
      <c r="CQ82">
        <f t="shared" si="120"/>
        <v>9189254.9623391088</v>
      </c>
      <c r="CR82">
        <f t="shared" si="120"/>
        <v>9245733.6268557291</v>
      </c>
      <c r="CS82">
        <f t="shared" si="120"/>
        <v>9303548.2033857424</v>
      </c>
      <c r="CT82">
        <f t="shared" si="120"/>
        <v>9367998.5781824067</v>
      </c>
      <c r="CU82">
        <f t="shared" si="120"/>
        <v>9432849.9360384177</v>
      </c>
      <c r="CV82">
        <f t="shared" si="120"/>
        <v>9488473.1956080869</v>
      </c>
      <c r="CW82">
        <f t="shared" si="120"/>
        <v>9463799.1460257452</v>
      </c>
      <c r="CX82">
        <f t="shared" si="120"/>
        <v>9405086.2132399194</v>
      </c>
      <c r="CY82">
        <f t="shared" si="120"/>
        <v>9332527.4854427055</v>
      </c>
      <c r="CZ82">
        <f t="shared" si="120"/>
        <v>9316300.1826834437</v>
      </c>
      <c r="DA82">
        <f t="shared" si="120"/>
        <v>9319076.5</v>
      </c>
      <c r="DB82">
        <f t="shared" si="120"/>
        <v>9361142.2788060289</v>
      </c>
      <c r="DC82">
        <f t="shared" si="120"/>
        <v>9411018.3778652921</v>
      </c>
      <c r="DD82">
        <f t="shared" si="120"/>
        <v>9469786.7382924221</v>
      </c>
      <c r="DE82">
        <f t="shared" si="120"/>
        <v>9539502.3362701926</v>
      </c>
      <c r="DF82">
        <f t="shared" si="120"/>
        <v>9615922.2202351242</v>
      </c>
      <c r="DG82">
        <f t="shared" si="120"/>
        <v>9693589.1194346957</v>
      </c>
      <c r="DH82">
        <f t="shared" ref="DH82" si="121">DH60*0.5</f>
        <v>9773680.9999999981</v>
      </c>
    </row>
    <row r="83" spans="1:120">
      <c r="A83" s="124">
        <v>4</v>
      </c>
      <c r="B83" s="124">
        <v>600</v>
      </c>
      <c r="C83" s="126"/>
      <c r="D83" s="124"/>
      <c r="F83" s="125"/>
      <c r="G83" s="125"/>
      <c r="H83" s="125"/>
      <c r="I83" s="125"/>
      <c r="J83" s="125"/>
      <c r="K83" s="125"/>
      <c r="L83" s="125"/>
      <c r="M83" s="125"/>
      <c r="N83">
        <f t="shared" ref="N83:BW83" si="122">N61*0.5</f>
        <v>21464.49525</v>
      </c>
      <c r="O83">
        <f t="shared" si="122"/>
        <v>21464.49525</v>
      </c>
      <c r="P83">
        <f t="shared" si="122"/>
        <v>21464.49525</v>
      </c>
      <c r="Q83">
        <f t="shared" si="122"/>
        <v>21464.49525</v>
      </c>
      <c r="R83">
        <f t="shared" si="122"/>
        <v>21464.49525</v>
      </c>
      <c r="S83">
        <f t="shared" si="122"/>
        <v>21464.49525</v>
      </c>
      <c r="T83">
        <f t="shared" si="122"/>
        <v>21464.49525</v>
      </c>
      <c r="U83">
        <f t="shared" si="122"/>
        <v>21464.49525</v>
      </c>
      <c r="V83">
        <f t="shared" si="122"/>
        <v>21464.49525</v>
      </c>
      <c r="W83">
        <f t="shared" si="122"/>
        <v>21464.49525</v>
      </c>
      <c r="X83">
        <f t="shared" si="122"/>
        <v>23012.830166666667</v>
      </c>
      <c r="Y83">
        <f t="shared" si="122"/>
        <v>24561.165083333333</v>
      </c>
      <c r="Z83">
        <f t="shared" si="122"/>
        <v>26109.5</v>
      </c>
      <c r="AA83">
        <f t="shared" si="122"/>
        <v>26109.5</v>
      </c>
      <c r="AB83">
        <f t="shared" si="122"/>
        <v>26109.5</v>
      </c>
      <c r="AC83">
        <f t="shared" si="122"/>
        <v>26109.5</v>
      </c>
      <c r="AD83">
        <f t="shared" si="122"/>
        <v>26109.5</v>
      </c>
      <c r="AE83">
        <f t="shared" si="122"/>
        <v>26109.5</v>
      </c>
      <c r="AF83">
        <f t="shared" si="122"/>
        <v>26109.5</v>
      </c>
      <c r="AG83">
        <f t="shared" si="122"/>
        <v>26109.5</v>
      </c>
      <c r="AH83">
        <f t="shared" si="122"/>
        <v>28374.166666666664</v>
      </c>
      <c r="AI83">
        <f t="shared" si="122"/>
        <v>30638.833333333336</v>
      </c>
      <c r="AJ83">
        <f t="shared" si="122"/>
        <v>32903.5</v>
      </c>
      <c r="AK83">
        <f t="shared" si="122"/>
        <v>32903.5</v>
      </c>
      <c r="AL83">
        <f t="shared" si="122"/>
        <v>32903.5</v>
      </c>
      <c r="AM83">
        <f t="shared" si="122"/>
        <v>32903.5</v>
      </c>
      <c r="AN83">
        <f t="shared" si="122"/>
        <v>32903.5</v>
      </c>
      <c r="AW83"/>
      <c r="AX83">
        <f t="shared" si="122"/>
        <v>16992.52619172186</v>
      </c>
      <c r="AY83">
        <f t="shared" si="122"/>
        <v>17504.184592033071</v>
      </c>
      <c r="AZ83">
        <f t="shared" si="122"/>
        <v>16775.888785335934</v>
      </c>
      <c r="BA83">
        <f t="shared" si="122"/>
        <v>16707.526079154832</v>
      </c>
      <c r="BB83">
        <f t="shared" si="122"/>
        <v>17943.043661697782</v>
      </c>
      <c r="BC83">
        <f t="shared" si="122"/>
        <v>19152.730988937703</v>
      </c>
      <c r="BD83">
        <f t="shared" si="122"/>
        <v>19891.324630745446</v>
      </c>
      <c r="BE83">
        <f t="shared" si="122"/>
        <v>18490.241680934356</v>
      </c>
      <c r="BF83">
        <f t="shared" si="122"/>
        <v>17595.248546106221</v>
      </c>
      <c r="BG83">
        <f t="shared" si="122"/>
        <v>16374.734343332817</v>
      </c>
      <c r="BH83">
        <f t="shared" si="122"/>
        <v>12280.36182645701</v>
      </c>
      <c r="BI83">
        <f t="shared" si="122"/>
        <v>11760.546657220275</v>
      </c>
      <c r="BJ83">
        <f t="shared" si="122"/>
        <v>14034.903674093737</v>
      </c>
      <c r="BK83">
        <f t="shared" si="122"/>
        <v>14638.685274041287</v>
      </c>
      <c r="BL83">
        <f t="shared" si="122"/>
        <v>14003.382232250295</v>
      </c>
      <c r="BM83">
        <f t="shared" si="122"/>
        <v>11649.940183224284</v>
      </c>
      <c r="BN83">
        <f t="shared" si="122"/>
        <v>11251.646009500761</v>
      </c>
      <c r="BO83">
        <f t="shared" si="122"/>
        <v>11888.058633066974</v>
      </c>
      <c r="BP83">
        <f t="shared" si="122"/>
        <v>12227.574662771553</v>
      </c>
      <c r="BQ83">
        <f t="shared" si="122"/>
        <v>12484.900847373814</v>
      </c>
      <c r="BR83">
        <f t="shared" si="122"/>
        <v>24478.690142694177</v>
      </c>
      <c r="BS83">
        <f t="shared" si="122"/>
        <v>26028.028386149952</v>
      </c>
      <c r="BT83">
        <f t="shared" si="122"/>
        <v>27629.519477990361</v>
      </c>
      <c r="BU83">
        <f t="shared" si="122"/>
        <v>28532.950025759459</v>
      </c>
      <c r="BV83">
        <f t="shared" si="122"/>
        <v>30319.912532897775</v>
      </c>
      <c r="BW83">
        <f t="shared" si="122"/>
        <v>31887.098077509301</v>
      </c>
      <c r="CH83">
        <f t="shared" ref="CH83:DG83" si="123">CH61*0.5</f>
        <v>709669.60090262594</v>
      </c>
      <c r="CI83">
        <f t="shared" si="123"/>
        <v>714141.56996090419</v>
      </c>
      <c r="CJ83">
        <f t="shared" si="123"/>
        <v>718101.88061887107</v>
      </c>
      <c r="CK83">
        <f t="shared" si="123"/>
        <v>722790.48708353518</v>
      </c>
      <c r="CL83">
        <f t="shared" si="123"/>
        <v>727547.45625438029</v>
      </c>
      <c r="CM83">
        <f t="shared" si="123"/>
        <v>731068.90784268267</v>
      </c>
      <c r="CN83">
        <f t="shared" si="123"/>
        <v>733380.67210374493</v>
      </c>
      <c r="CO83">
        <f t="shared" si="123"/>
        <v>734953.84272299951</v>
      </c>
      <c r="CP83">
        <f t="shared" si="123"/>
        <v>737928.09629206522</v>
      </c>
      <c r="CQ83">
        <f t="shared" si="123"/>
        <v>741797.34299595898</v>
      </c>
      <c r="CR83">
        <f t="shared" si="123"/>
        <v>746887.10390262608</v>
      </c>
      <c r="CS83">
        <f t="shared" si="123"/>
        <v>757619.57224283577</v>
      </c>
      <c r="CT83">
        <f t="shared" si="123"/>
        <v>770420.19066894893</v>
      </c>
      <c r="CU83">
        <f t="shared" si="123"/>
        <v>782494.78699485515</v>
      </c>
      <c r="CV83">
        <f t="shared" si="123"/>
        <v>793965.60172081389</v>
      </c>
      <c r="CW83">
        <f t="shared" si="123"/>
        <v>806071.71948856348</v>
      </c>
      <c r="CX83">
        <f t="shared" si="123"/>
        <v>820531.27930533921</v>
      </c>
      <c r="CY83">
        <f t="shared" si="123"/>
        <v>835389.13329583849</v>
      </c>
      <c r="CZ83">
        <f t="shared" si="123"/>
        <v>849610.57466277154</v>
      </c>
      <c r="DA83">
        <f t="shared" si="123"/>
        <v>863492.5</v>
      </c>
      <c r="DB83">
        <f t="shared" si="123"/>
        <v>867387.97652397247</v>
      </c>
      <c r="DC83">
        <f t="shared" si="123"/>
        <v>871998.78147115582</v>
      </c>
      <c r="DD83">
        <f t="shared" si="123"/>
        <v>877272.76199316548</v>
      </c>
      <c r="DE83">
        <f t="shared" si="123"/>
        <v>881643.31196740607</v>
      </c>
      <c r="DF83">
        <f t="shared" si="123"/>
        <v>884226.89943450829</v>
      </c>
      <c r="DG83">
        <f t="shared" si="123"/>
        <v>885243.30135699897</v>
      </c>
      <c r="DH83">
        <f t="shared" ref="DH83" si="124">DH61*0.5</f>
        <v>885972.5</v>
      </c>
    </row>
    <row r="84" spans="1:120">
      <c r="A84" s="124">
        <v>4</v>
      </c>
      <c r="B84" s="124">
        <v>1200</v>
      </c>
      <c r="C84" s="126"/>
      <c r="D84" s="124"/>
      <c r="F84" s="125"/>
      <c r="G84" s="125"/>
      <c r="H84" s="125"/>
      <c r="I84" s="125"/>
      <c r="J84" s="125"/>
      <c r="K84" s="125"/>
      <c r="L84" s="125"/>
      <c r="M84" s="125"/>
      <c r="N84">
        <f t="shared" ref="N84:BW84" si="125">N62*0.5</f>
        <v>235181.44435000001</v>
      </c>
      <c r="O84">
        <f t="shared" si="125"/>
        <v>235181.44435000001</v>
      </c>
      <c r="P84">
        <f t="shared" si="125"/>
        <v>235181.44435000001</v>
      </c>
      <c r="Q84">
        <f t="shared" si="125"/>
        <v>235181.44435000001</v>
      </c>
      <c r="R84">
        <f t="shared" si="125"/>
        <v>235181.44435000001</v>
      </c>
      <c r="S84">
        <f t="shared" si="125"/>
        <v>235181.44435000001</v>
      </c>
      <c r="T84">
        <f t="shared" si="125"/>
        <v>235181.44435000001</v>
      </c>
      <c r="U84">
        <f t="shared" si="125"/>
        <v>235181.44435000001</v>
      </c>
      <c r="V84">
        <f t="shared" si="125"/>
        <v>235181.44435000001</v>
      </c>
      <c r="W84">
        <f t="shared" si="125"/>
        <v>235181.44435000001</v>
      </c>
      <c r="X84">
        <f t="shared" si="125"/>
        <v>235628.46290000001</v>
      </c>
      <c r="Y84">
        <f t="shared" si="125"/>
        <v>236075.48145000002</v>
      </c>
      <c r="Z84">
        <f t="shared" si="125"/>
        <v>236522.5</v>
      </c>
      <c r="AA84">
        <f t="shared" si="125"/>
        <v>236522.5</v>
      </c>
      <c r="AB84">
        <f t="shared" si="125"/>
        <v>236522.5</v>
      </c>
      <c r="AC84">
        <f t="shared" si="125"/>
        <v>236522.5</v>
      </c>
      <c r="AD84">
        <f t="shared" si="125"/>
        <v>236522.5</v>
      </c>
      <c r="AE84">
        <f t="shared" si="125"/>
        <v>236522.5</v>
      </c>
      <c r="AF84">
        <f t="shared" si="125"/>
        <v>236522.5</v>
      </c>
      <c r="AG84">
        <f t="shared" si="125"/>
        <v>236522.5</v>
      </c>
      <c r="AH84">
        <f t="shared" si="125"/>
        <v>248474</v>
      </c>
      <c r="AI84">
        <f t="shared" si="125"/>
        <v>260425.50000000003</v>
      </c>
      <c r="AJ84">
        <f t="shared" si="125"/>
        <v>272377</v>
      </c>
      <c r="AK84">
        <f t="shared" si="125"/>
        <v>272377</v>
      </c>
      <c r="AL84">
        <f t="shared" si="125"/>
        <v>272377</v>
      </c>
      <c r="AM84">
        <f t="shared" si="125"/>
        <v>272377</v>
      </c>
      <c r="AN84">
        <f t="shared" si="125"/>
        <v>272377</v>
      </c>
      <c r="AW84"/>
      <c r="AX84">
        <f t="shared" si="125"/>
        <v>138612.89169046431</v>
      </c>
      <c r="AY84">
        <f t="shared" si="125"/>
        <v>137251.83482930597</v>
      </c>
      <c r="AZ84">
        <f t="shared" si="125"/>
        <v>133186.00153217942</v>
      </c>
      <c r="BA84">
        <f t="shared" si="125"/>
        <v>134078.73064492928</v>
      </c>
      <c r="BB84">
        <f t="shared" si="125"/>
        <v>170819.38962401068</v>
      </c>
      <c r="BC84">
        <f t="shared" si="125"/>
        <v>195619.66068725305</v>
      </c>
      <c r="BD84">
        <f t="shared" si="125"/>
        <v>202138.55075512416</v>
      </c>
      <c r="BE84">
        <f t="shared" si="125"/>
        <v>167382.88775499049</v>
      </c>
      <c r="BF84">
        <f t="shared" si="125"/>
        <v>148465.25700259933</v>
      </c>
      <c r="BG84">
        <f t="shared" si="125"/>
        <v>138194.0939791433</v>
      </c>
      <c r="BH84">
        <f t="shared" si="125"/>
        <v>151859.59811206261</v>
      </c>
      <c r="BI84">
        <f t="shared" si="125"/>
        <v>142642.23772027012</v>
      </c>
      <c r="BJ84">
        <f t="shared" si="125"/>
        <v>159523.07177872694</v>
      </c>
      <c r="BK84">
        <f t="shared" si="125"/>
        <v>166927.29210284233</v>
      </c>
      <c r="BL84">
        <f t="shared" si="125"/>
        <v>157255.62700254656</v>
      </c>
      <c r="BM84">
        <f t="shared" si="125"/>
        <v>136541.92668481325</v>
      </c>
      <c r="BN84">
        <f t="shared" si="125"/>
        <v>131331.29991664854</v>
      </c>
      <c r="BO84">
        <f t="shared" si="125"/>
        <v>141590.07148513969</v>
      </c>
      <c r="BP84">
        <f t="shared" si="125"/>
        <v>142777.62753492998</v>
      </c>
      <c r="BQ84">
        <f t="shared" si="125"/>
        <v>143821.24766201977</v>
      </c>
      <c r="BR84">
        <f t="shared" si="125"/>
        <v>143109.71976124233</v>
      </c>
      <c r="BS84">
        <f t="shared" si="125"/>
        <v>153412.08414819738</v>
      </c>
      <c r="BT84">
        <f t="shared" si="125"/>
        <v>164522.57924052607</v>
      </c>
      <c r="BU84">
        <f t="shared" si="125"/>
        <v>171711.61924304295</v>
      </c>
      <c r="BV84">
        <f t="shared" si="125"/>
        <v>181575.76981763553</v>
      </c>
      <c r="BW84">
        <f t="shared" si="125"/>
        <v>187789.91817763163</v>
      </c>
      <c r="CH84">
        <f t="shared" ref="CH84:DG84" si="126">CH62*0.5</f>
        <v>9461585.1629879791</v>
      </c>
      <c r="CI84">
        <f t="shared" si="126"/>
        <v>9558153.7156475149</v>
      </c>
      <c r="CJ84">
        <f t="shared" si="126"/>
        <v>9656083.3251682092</v>
      </c>
      <c r="CK84">
        <f t="shared" si="126"/>
        <v>9758078.7679860294</v>
      </c>
      <c r="CL84">
        <f t="shared" si="126"/>
        <v>9859181.4816910997</v>
      </c>
      <c r="CM84">
        <f t="shared" si="126"/>
        <v>9923543.5364170894</v>
      </c>
      <c r="CN84">
        <f t="shared" si="126"/>
        <v>9963105.320079837</v>
      </c>
      <c r="CO84">
        <f t="shared" si="126"/>
        <v>9996148.2136747129</v>
      </c>
      <c r="CP84">
        <f t="shared" si="126"/>
        <v>10063946.770269724</v>
      </c>
      <c r="CQ84">
        <f t="shared" si="126"/>
        <v>10150662.957617123</v>
      </c>
      <c r="CR84">
        <f t="shared" si="126"/>
        <v>10247650.307987981</v>
      </c>
      <c r="CS84">
        <f t="shared" si="126"/>
        <v>10331419.172775919</v>
      </c>
      <c r="CT84">
        <f t="shared" si="126"/>
        <v>10424852.416505648</v>
      </c>
      <c r="CU84">
        <f t="shared" si="126"/>
        <v>10501851.84472692</v>
      </c>
      <c r="CV84">
        <f t="shared" si="126"/>
        <v>10571447.05262408</v>
      </c>
      <c r="CW84">
        <f t="shared" si="126"/>
        <v>10650713.925621532</v>
      </c>
      <c r="CX84">
        <f t="shared" si="126"/>
        <v>10750694.49893672</v>
      </c>
      <c r="CY84">
        <f t="shared" si="126"/>
        <v>10855885.699020071</v>
      </c>
      <c r="CZ84">
        <f t="shared" si="126"/>
        <v>10950818.127534932</v>
      </c>
      <c r="DA84">
        <f t="shared" si="126"/>
        <v>11044563</v>
      </c>
      <c r="DB84">
        <f t="shared" si="126"/>
        <v>11149927.280238757</v>
      </c>
      <c r="DC84">
        <f t="shared" si="126"/>
        <v>11256940.69609056</v>
      </c>
      <c r="DD84">
        <f t="shared" si="126"/>
        <v>11364795.116850033</v>
      </c>
      <c r="DE84">
        <f t="shared" si="126"/>
        <v>11465460.497606993</v>
      </c>
      <c r="DF84">
        <f t="shared" si="126"/>
        <v>11556261.727789355</v>
      </c>
      <c r="DG84">
        <f t="shared" si="126"/>
        <v>11640848.809611723</v>
      </c>
      <c r="DH84">
        <f t="shared" ref="DH84" si="127">DH62*0.5</f>
        <v>11724934.5</v>
      </c>
    </row>
    <row r="85" spans="1:120">
      <c r="A85" s="124">
        <v>4</v>
      </c>
      <c r="B85" s="124">
        <v>1800</v>
      </c>
      <c r="C85" s="124"/>
      <c r="D85" s="124"/>
      <c r="F85" s="125"/>
      <c r="G85" s="125"/>
      <c r="H85" s="125"/>
      <c r="I85" s="125"/>
      <c r="J85" s="125"/>
      <c r="K85" s="125"/>
      <c r="L85" s="125"/>
      <c r="M85" s="125"/>
      <c r="N85">
        <f t="shared" ref="N85:BW85" si="128">N63*0.5</f>
        <v>407041.54244999995</v>
      </c>
      <c r="O85">
        <f t="shared" si="128"/>
        <v>407041.54244999995</v>
      </c>
      <c r="P85">
        <f t="shared" si="128"/>
        <v>407041.54244999995</v>
      </c>
      <c r="Q85">
        <f t="shared" si="128"/>
        <v>407041.54244999995</v>
      </c>
      <c r="R85">
        <f t="shared" si="128"/>
        <v>407041.54244999995</v>
      </c>
      <c r="S85">
        <f t="shared" si="128"/>
        <v>407041.54244999995</v>
      </c>
      <c r="T85">
        <f t="shared" si="128"/>
        <v>407041.54244999995</v>
      </c>
      <c r="U85">
        <f t="shared" si="128"/>
        <v>407041.54244999995</v>
      </c>
      <c r="V85">
        <f t="shared" si="128"/>
        <v>407041.54244999995</v>
      </c>
      <c r="W85">
        <f t="shared" si="128"/>
        <v>407041.54244999995</v>
      </c>
      <c r="X85">
        <f t="shared" si="128"/>
        <v>420156.19496666663</v>
      </c>
      <c r="Y85">
        <f t="shared" si="128"/>
        <v>433270.84748333332</v>
      </c>
      <c r="Z85">
        <f t="shared" si="128"/>
        <v>446385.5</v>
      </c>
      <c r="AA85">
        <f t="shared" si="128"/>
        <v>446385.5</v>
      </c>
      <c r="AB85">
        <f t="shared" si="128"/>
        <v>446385.5</v>
      </c>
      <c r="AC85">
        <f t="shared" si="128"/>
        <v>446385.5</v>
      </c>
      <c r="AD85">
        <f t="shared" si="128"/>
        <v>446385.5</v>
      </c>
      <c r="AE85">
        <f t="shared" si="128"/>
        <v>446385.5</v>
      </c>
      <c r="AF85">
        <f t="shared" si="128"/>
        <v>446385.5</v>
      </c>
      <c r="AG85">
        <f t="shared" si="128"/>
        <v>446385.5</v>
      </c>
      <c r="AH85">
        <f t="shared" si="128"/>
        <v>473428</v>
      </c>
      <c r="AI85">
        <f t="shared" si="128"/>
        <v>500470.5</v>
      </c>
      <c r="AJ85">
        <f t="shared" si="128"/>
        <v>527513</v>
      </c>
      <c r="AK85">
        <f t="shared" si="128"/>
        <v>527513</v>
      </c>
      <c r="AL85">
        <f t="shared" si="128"/>
        <v>527513</v>
      </c>
      <c r="AM85">
        <f t="shared" si="128"/>
        <v>527513</v>
      </c>
      <c r="AN85">
        <f t="shared" si="128"/>
        <v>527513</v>
      </c>
      <c r="AW85"/>
      <c r="AX85">
        <f t="shared" si="128"/>
        <v>278087.8155380367</v>
      </c>
      <c r="AY85">
        <f t="shared" si="128"/>
        <v>270207.91622985533</v>
      </c>
      <c r="AZ85">
        <f t="shared" si="128"/>
        <v>263795.45496274455</v>
      </c>
      <c r="BA85">
        <f t="shared" si="128"/>
        <v>266935.83419772866</v>
      </c>
      <c r="BB85">
        <f t="shared" si="128"/>
        <v>365450.90301244322</v>
      </c>
      <c r="BC85">
        <f t="shared" si="128"/>
        <v>429098.18698861834</v>
      </c>
      <c r="BD85">
        <f t="shared" si="128"/>
        <v>442636.07539138693</v>
      </c>
      <c r="BE85">
        <f t="shared" si="128"/>
        <v>351206.59314072109</v>
      </c>
      <c r="BF85">
        <f t="shared" si="128"/>
        <v>302445.84452348028</v>
      </c>
      <c r="BG85">
        <f t="shared" si="128"/>
        <v>281546.50651498529</v>
      </c>
      <c r="BH85">
        <f t="shared" si="128"/>
        <v>314349.92622274545</v>
      </c>
      <c r="BI85">
        <f t="shared" si="128"/>
        <v>290108.17440439831</v>
      </c>
      <c r="BJ85">
        <f t="shared" si="128"/>
        <v>304243.82643121405</v>
      </c>
      <c r="BK85">
        <f t="shared" si="128"/>
        <v>319455.53151716781</v>
      </c>
      <c r="BL85">
        <f t="shared" si="128"/>
        <v>296075.49373452272</v>
      </c>
      <c r="BM85">
        <f t="shared" si="128"/>
        <v>268722.61937701178</v>
      </c>
      <c r="BN85">
        <f t="shared" si="128"/>
        <v>257408.63603466784</v>
      </c>
      <c r="BO85">
        <f t="shared" si="128"/>
        <v>283065.07384505152</v>
      </c>
      <c r="BP85">
        <f t="shared" si="128"/>
        <v>279951.41813418275</v>
      </c>
      <c r="BQ85">
        <f t="shared" si="128"/>
        <v>278154.30029903736</v>
      </c>
      <c r="BR85">
        <f t="shared" si="128"/>
        <v>191251.31201194515</v>
      </c>
      <c r="BS85">
        <f t="shared" si="128"/>
        <v>207076.07526690129</v>
      </c>
      <c r="BT85">
        <f t="shared" si="128"/>
        <v>224812.50227933418</v>
      </c>
      <c r="BU85">
        <f t="shared" si="128"/>
        <v>237572.10436340634</v>
      </c>
      <c r="BV85">
        <f t="shared" si="128"/>
        <v>249791.0612012879</v>
      </c>
      <c r="BW85">
        <f t="shared" si="128"/>
        <v>253223.36530290745</v>
      </c>
      <c r="CH85">
        <f t="shared" ref="CH85:DG85" si="129">CH63*0.5</f>
        <v>22167912.863250963</v>
      </c>
      <c r="CI85">
        <f t="shared" si="129"/>
        <v>22296866.590162925</v>
      </c>
      <c r="CJ85">
        <f t="shared" si="129"/>
        <v>22433700.21638307</v>
      </c>
      <c r="CK85">
        <f t="shared" si="129"/>
        <v>22576946.303870324</v>
      </c>
      <c r="CL85">
        <f t="shared" si="129"/>
        <v>22717052.012122594</v>
      </c>
      <c r="CM85">
        <f t="shared" si="129"/>
        <v>22758642.651560154</v>
      </c>
      <c r="CN85">
        <f t="shared" si="129"/>
        <v>22736586.007021535</v>
      </c>
      <c r="CO85">
        <f t="shared" si="129"/>
        <v>22700991.474080149</v>
      </c>
      <c r="CP85">
        <f t="shared" si="129"/>
        <v>22756826.423389427</v>
      </c>
      <c r="CQ85">
        <f t="shared" si="129"/>
        <v>22861422.121315945</v>
      </c>
      <c r="CR85">
        <f t="shared" si="129"/>
        <v>22986917.157250963</v>
      </c>
      <c r="CS85">
        <f t="shared" si="129"/>
        <v>23092723.425994884</v>
      </c>
      <c r="CT85">
        <f t="shared" si="129"/>
        <v>23235886.09907382</v>
      </c>
      <c r="CU85">
        <f t="shared" si="129"/>
        <v>23378027.772642605</v>
      </c>
      <c r="CV85">
        <f t="shared" si="129"/>
        <v>23504957.741125435</v>
      </c>
      <c r="CW85">
        <f t="shared" si="129"/>
        <v>23655267.747390915</v>
      </c>
      <c r="CX85">
        <f t="shared" si="129"/>
        <v>23832930.628013901</v>
      </c>
      <c r="CY85">
        <f t="shared" si="129"/>
        <v>24021907.491979234</v>
      </c>
      <c r="CZ85">
        <f t="shared" si="129"/>
        <v>24185227.918134183</v>
      </c>
      <c r="DA85">
        <f t="shared" si="129"/>
        <v>24351662</v>
      </c>
      <c r="DB85">
        <f t="shared" si="129"/>
        <v>24633838.687988058</v>
      </c>
      <c r="DC85">
        <f t="shared" si="129"/>
        <v>24927233.112721153</v>
      </c>
      <c r="DD85">
        <f t="shared" si="129"/>
        <v>25229933.610441819</v>
      </c>
      <c r="DE85">
        <f t="shared" si="129"/>
        <v>25519874.506078415</v>
      </c>
      <c r="DF85">
        <f t="shared" si="129"/>
        <v>25797596.444877125</v>
      </c>
      <c r="DG85">
        <f t="shared" si="129"/>
        <v>26071886.079574216</v>
      </c>
      <c r="DH85">
        <f t="shared" ref="DH85" si="130">DH63*0.5</f>
        <v>26347452</v>
      </c>
    </row>
    <row r="86" spans="1:120">
      <c r="A86" s="124">
        <v>5</v>
      </c>
      <c r="B86" s="124">
        <v>600</v>
      </c>
      <c r="C86" s="124"/>
      <c r="D86" s="124"/>
      <c r="F86" s="125"/>
      <c r="G86" s="125"/>
      <c r="H86" s="125"/>
      <c r="I86" s="125"/>
      <c r="J86" s="125"/>
      <c r="K86" s="125"/>
      <c r="L86" s="125"/>
      <c r="M86" s="125"/>
      <c r="N86">
        <f t="shared" ref="N86:BW86" si="131">N64*0.5</f>
        <v>51342.036199999995</v>
      </c>
      <c r="O86">
        <f t="shared" si="131"/>
        <v>51342.036199999995</v>
      </c>
      <c r="P86">
        <f t="shared" si="131"/>
        <v>51342.036199999995</v>
      </c>
      <c r="Q86">
        <f t="shared" si="131"/>
        <v>51342.036199999995</v>
      </c>
      <c r="R86">
        <f t="shared" si="131"/>
        <v>51342.036199999995</v>
      </c>
      <c r="S86">
        <f t="shared" si="131"/>
        <v>51342.036199999995</v>
      </c>
      <c r="T86">
        <f t="shared" si="131"/>
        <v>51342.036199999995</v>
      </c>
      <c r="U86">
        <f t="shared" si="131"/>
        <v>51342.036199999995</v>
      </c>
      <c r="V86">
        <f t="shared" si="131"/>
        <v>51342.036199999995</v>
      </c>
      <c r="W86">
        <f t="shared" si="131"/>
        <v>51342.036199999995</v>
      </c>
      <c r="X86">
        <f t="shared" si="131"/>
        <v>47148.024133333332</v>
      </c>
      <c r="Y86">
        <f t="shared" si="131"/>
        <v>42954.01206666667</v>
      </c>
      <c r="Z86">
        <f t="shared" si="131"/>
        <v>38760</v>
      </c>
      <c r="AA86">
        <f t="shared" si="131"/>
        <v>38760</v>
      </c>
      <c r="AB86">
        <f t="shared" si="131"/>
        <v>38760</v>
      </c>
      <c r="AC86">
        <f t="shared" si="131"/>
        <v>38760</v>
      </c>
      <c r="AD86">
        <f t="shared" si="131"/>
        <v>38760</v>
      </c>
      <c r="AE86">
        <f t="shared" si="131"/>
        <v>38760</v>
      </c>
      <c r="AF86">
        <f t="shared" si="131"/>
        <v>38760</v>
      </c>
      <c r="AG86">
        <f t="shared" si="131"/>
        <v>38760</v>
      </c>
      <c r="AH86">
        <f t="shared" si="131"/>
        <v>48756</v>
      </c>
      <c r="AI86">
        <f t="shared" si="131"/>
        <v>58752</v>
      </c>
      <c r="AJ86">
        <f t="shared" si="131"/>
        <v>68748</v>
      </c>
      <c r="AK86">
        <f t="shared" si="131"/>
        <v>68748</v>
      </c>
      <c r="AL86">
        <f t="shared" si="131"/>
        <v>68748</v>
      </c>
      <c r="AM86">
        <f t="shared" si="131"/>
        <v>68748</v>
      </c>
      <c r="AN86">
        <f t="shared" si="131"/>
        <v>68748</v>
      </c>
      <c r="AW86"/>
      <c r="AX86">
        <f t="shared" si="131"/>
        <v>22930.68433252531</v>
      </c>
      <c r="AY86">
        <f t="shared" si="131"/>
        <v>22764.504595625804</v>
      </c>
      <c r="AZ86">
        <f t="shared" si="131"/>
        <v>22172.355075971558</v>
      </c>
      <c r="BA86">
        <f t="shared" si="131"/>
        <v>20144.472414384978</v>
      </c>
      <c r="BB86">
        <f t="shared" si="131"/>
        <v>18972.1986653893</v>
      </c>
      <c r="BC86">
        <f t="shared" si="131"/>
        <v>18908.864789785104</v>
      </c>
      <c r="BD86">
        <f t="shared" si="131"/>
        <v>20322.643912456369</v>
      </c>
      <c r="BE86">
        <f t="shared" si="131"/>
        <v>23062.935060270505</v>
      </c>
      <c r="BF86">
        <f t="shared" si="131"/>
        <v>24934.922916021187</v>
      </c>
      <c r="BG86">
        <f t="shared" si="131"/>
        <v>26290.904237569859</v>
      </c>
      <c r="BH86">
        <f t="shared" si="131"/>
        <v>24955.537043104221</v>
      </c>
      <c r="BI86">
        <f t="shared" si="131"/>
        <v>26485.50749266228</v>
      </c>
      <c r="BJ86">
        <f t="shared" si="131"/>
        <v>28250.549199419216</v>
      </c>
      <c r="BK86">
        <f t="shared" si="131"/>
        <v>28311.728484995547</v>
      </c>
      <c r="BL86">
        <f t="shared" si="131"/>
        <v>27049.315731852595</v>
      </c>
      <c r="BM86">
        <f t="shared" si="131"/>
        <v>25662.448708857355</v>
      </c>
      <c r="BN86">
        <f t="shared" si="131"/>
        <v>24853.282190735179</v>
      </c>
      <c r="BO86">
        <f t="shared" si="131"/>
        <v>24982.572727663039</v>
      </c>
      <c r="BP86">
        <f t="shared" si="131"/>
        <v>24961.182389911766</v>
      </c>
      <c r="BQ86">
        <f t="shared" si="131"/>
        <v>24462.876030798816</v>
      </c>
      <c r="BR86">
        <f t="shared" si="131"/>
        <v>22247.98581966912</v>
      </c>
      <c r="BS86">
        <f t="shared" si="131"/>
        <v>23771.745427147816</v>
      </c>
      <c r="BT86">
        <f t="shared" si="131"/>
        <v>25756.769564372757</v>
      </c>
      <c r="BU86">
        <f t="shared" si="131"/>
        <v>24569.986173547339</v>
      </c>
      <c r="BV86">
        <f t="shared" si="131"/>
        <v>26156.45660161398</v>
      </c>
      <c r="BW86">
        <f t="shared" si="131"/>
        <v>27890.826344500976</v>
      </c>
      <c r="CH86">
        <f t="shared" ref="CH86:DG86" si="132">CH64*0.5</f>
        <v>1225156.211769202</v>
      </c>
      <c r="CI86">
        <f t="shared" si="132"/>
        <v>1253567.5636366766</v>
      </c>
      <c r="CJ86">
        <f t="shared" si="132"/>
        <v>1282145.0952410507</v>
      </c>
      <c r="CK86">
        <f t="shared" si="132"/>
        <v>1311314.776365079</v>
      </c>
      <c r="CL86">
        <f t="shared" si="132"/>
        <v>1342512.3401506939</v>
      </c>
      <c r="CM86">
        <f t="shared" si="132"/>
        <v>1374882.1776853045</v>
      </c>
      <c r="CN86">
        <f t="shared" si="132"/>
        <v>1407315.3490955194</v>
      </c>
      <c r="CO86">
        <f t="shared" si="132"/>
        <v>1438334.7413830629</v>
      </c>
      <c r="CP86">
        <f t="shared" si="132"/>
        <v>1466613.8425227923</v>
      </c>
      <c r="CQ86">
        <f t="shared" si="132"/>
        <v>1493020.9558067711</v>
      </c>
      <c r="CR86">
        <f t="shared" si="132"/>
        <v>1518072.087769201</v>
      </c>
      <c r="CS86">
        <f t="shared" si="132"/>
        <v>1540264.5748594301</v>
      </c>
      <c r="CT86">
        <f t="shared" si="132"/>
        <v>1556733.0794334344</v>
      </c>
      <c r="CU86">
        <f t="shared" si="132"/>
        <v>1567242.5302340153</v>
      </c>
      <c r="CV86">
        <f t="shared" si="132"/>
        <v>1577690.8017490199</v>
      </c>
      <c r="CW86">
        <f t="shared" si="132"/>
        <v>1589401.4860171671</v>
      </c>
      <c r="CX86">
        <f t="shared" si="132"/>
        <v>1602499.0373083097</v>
      </c>
      <c r="CY86">
        <f t="shared" si="132"/>
        <v>1616405.7551175747</v>
      </c>
      <c r="CZ86">
        <f t="shared" si="132"/>
        <v>1630183.1823899117</v>
      </c>
      <c r="DA86">
        <f t="shared" si="132"/>
        <v>1643982</v>
      </c>
      <c r="DB86">
        <f t="shared" si="132"/>
        <v>1670490.0141803308</v>
      </c>
      <c r="DC86">
        <f t="shared" si="132"/>
        <v>1705470.2687531831</v>
      </c>
      <c r="DD86">
        <f t="shared" si="132"/>
        <v>1748461.4991888104</v>
      </c>
      <c r="DE86">
        <f t="shared" si="132"/>
        <v>1792639.513015263</v>
      </c>
      <c r="DF86">
        <f t="shared" si="132"/>
        <v>1835231.0564136491</v>
      </c>
      <c r="DG86">
        <f t="shared" si="132"/>
        <v>1876088.2300691481</v>
      </c>
      <c r="DH86">
        <f t="shared" ref="DH86" si="133">DH64*0.5</f>
        <v>1915351</v>
      </c>
    </row>
    <row r="87" spans="1:120">
      <c r="A87" s="124">
        <v>5</v>
      </c>
      <c r="B87" s="124">
        <v>1200</v>
      </c>
      <c r="C87" s="124"/>
      <c r="D87" s="124"/>
      <c r="F87" s="125"/>
      <c r="G87" s="125"/>
      <c r="H87" s="125"/>
      <c r="I87" s="125"/>
      <c r="J87" s="125"/>
      <c r="K87" s="125"/>
      <c r="L87" s="125"/>
      <c r="M87" s="125"/>
      <c r="N87">
        <f t="shared" ref="N87:BW87" si="134">N65*0.5</f>
        <v>112817.83205</v>
      </c>
      <c r="O87">
        <f t="shared" si="134"/>
        <v>112817.83205</v>
      </c>
      <c r="P87">
        <f t="shared" si="134"/>
        <v>112817.83205</v>
      </c>
      <c r="Q87">
        <f t="shared" si="134"/>
        <v>112817.83205</v>
      </c>
      <c r="R87">
        <f t="shared" si="134"/>
        <v>112817.83205</v>
      </c>
      <c r="S87">
        <f t="shared" si="134"/>
        <v>112817.83205</v>
      </c>
      <c r="T87">
        <f t="shared" si="134"/>
        <v>112817.83205</v>
      </c>
      <c r="U87">
        <f t="shared" si="134"/>
        <v>112817.83205</v>
      </c>
      <c r="V87">
        <f t="shared" si="134"/>
        <v>112817.83205</v>
      </c>
      <c r="W87">
        <f t="shared" si="134"/>
        <v>112817.83205</v>
      </c>
      <c r="X87">
        <f t="shared" si="134"/>
        <v>113167.38803333332</v>
      </c>
      <c r="Y87">
        <f t="shared" si="134"/>
        <v>113516.94401666666</v>
      </c>
      <c r="Z87">
        <f t="shared" si="134"/>
        <v>113866.5</v>
      </c>
      <c r="AA87">
        <f t="shared" si="134"/>
        <v>113866.5</v>
      </c>
      <c r="AB87">
        <f t="shared" si="134"/>
        <v>113866.5</v>
      </c>
      <c r="AC87">
        <f t="shared" si="134"/>
        <v>113866.5</v>
      </c>
      <c r="AD87">
        <f t="shared" si="134"/>
        <v>113866.5</v>
      </c>
      <c r="AE87">
        <f t="shared" si="134"/>
        <v>113866.5</v>
      </c>
      <c r="AF87">
        <f t="shared" si="134"/>
        <v>113866.5</v>
      </c>
      <c r="AG87">
        <f t="shared" si="134"/>
        <v>113866.5</v>
      </c>
      <c r="AH87">
        <f t="shared" si="134"/>
        <v>115468</v>
      </c>
      <c r="AI87">
        <f t="shared" si="134"/>
        <v>117069.5</v>
      </c>
      <c r="AJ87">
        <f t="shared" si="134"/>
        <v>118671</v>
      </c>
      <c r="AK87">
        <f t="shared" si="134"/>
        <v>118671</v>
      </c>
      <c r="AL87">
        <f t="shared" si="134"/>
        <v>118671</v>
      </c>
      <c r="AM87">
        <f t="shared" si="134"/>
        <v>118671</v>
      </c>
      <c r="AN87">
        <f t="shared" si="134"/>
        <v>118671</v>
      </c>
      <c r="AW87"/>
      <c r="AX87">
        <f t="shared" si="134"/>
        <v>43407.745486311076</v>
      </c>
      <c r="AY87">
        <f t="shared" si="134"/>
        <v>43190.405797636005</v>
      </c>
      <c r="AZ87">
        <f t="shared" si="134"/>
        <v>42519.811303695169</v>
      </c>
      <c r="BA87">
        <f t="shared" si="134"/>
        <v>39108.087023023319</v>
      </c>
      <c r="BB87">
        <f t="shared" si="134"/>
        <v>36599.216381708415</v>
      </c>
      <c r="BC87">
        <f t="shared" si="134"/>
        <v>35537.992768733726</v>
      </c>
      <c r="BD87">
        <f t="shared" si="134"/>
        <v>37887.967995885279</v>
      </c>
      <c r="BE87">
        <f t="shared" si="134"/>
        <v>43347.683726150513</v>
      </c>
      <c r="BF87">
        <f t="shared" si="134"/>
        <v>47175.205639802989</v>
      </c>
      <c r="BG87">
        <f t="shared" si="134"/>
        <v>49620.3648770535</v>
      </c>
      <c r="BH87">
        <f t="shared" si="134"/>
        <v>32348.435627044506</v>
      </c>
      <c r="BI87">
        <f t="shared" si="134"/>
        <v>34682.650563516945</v>
      </c>
      <c r="BJ87">
        <f t="shared" si="134"/>
        <v>36632.912846802334</v>
      </c>
      <c r="BK87">
        <f t="shared" si="134"/>
        <v>36586.866925476701</v>
      </c>
      <c r="BL87">
        <f t="shared" si="134"/>
        <v>33945.872624233227</v>
      </c>
      <c r="BM87">
        <f t="shared" si="134"/>
        <v>31516.171080507047</v>
      </c>
      <c r="BN87">
        <f t="shared" si="134"/>
        <v>30198.27629885056</v>
      </c>
      <c r="BO87">
        <f t="shared" si="134"/>
        <v>30831.452915066569</v>
      </c>
      <c r="BP87">
        <f t="shared" si="134"/>
        <v>31045.935035525697</v>
      </c>
      <c r="BQ87">
        <f t="shared" si="134"/>
        <v>30616.426082976424</v>
      </c>
      <c r="BR87">
        <f t="shared" si="134"/>
        <v>60577.422525421702</v>
      </c>
      <c r="BS87">
        <f t="shared" si="134"/>
        <v>68266.755668339494</v>
      </c>
      <c r="BT87">
        <f t="shared" si="134"/>
        <v>74773.146669654001</v>
      </c>
      <c r="BU87">
        <f t="shared" si="134"/>
        <v>74159.603882805866</v>
      </c>
      <c r="BV87">
        <f t="shared" si="134"/>
        <v>77058.196950656886</v>
      </c>
      <c r="BW87">
        <f t="shared" si="134"/>
        <v>81818.10065424921</v>
      </c>
      <c r="CH87">
        <f t="shared" ref="CH87:DG87" si="135">CH65*0.5</f>
        <v>3738192.4023670224</v>
      </c>
      <c r="CI87">
        <f t="shared" si="135"/>
        <v>3807602.4889307115</v>
      </c>
      <c r="CJ87">
        <f t="shared" si="135"/>
        <v>3877229.9151830757</v>
      </c>
      <c r="CK87">
        <f t="shared" si="135"/>
        <v>3947527.9359293804</v>
      </c>
      <c r="CL87">
        <f t="shared" si="135"/>
        <v>4021237.6809563572</v>
      </c>
      <c r="CM87">
        <f t="shared" si="135"/>
        <v>4097456.2966246489</v>
      </c>
      <c r="CN87">
        <f t="shared" si="135"/>
        <v>4174736.1359059149</v>
      </c>
      <c r="CO87">
        <f t="shared" si="135"/>
        <v>4249665.9999600295</v>
      </c>
      <c r="CP87">
        <f t="shared" si="135"/>
        <v>4319136.1482838793</v>
      </c>
      <c r="CQ87">
        <f t="shared" si="135"/>
        <v>4384778.7746940767</v>
      </c>
      <c r="CR87">
        <f t="shared" si="135"/>
        <v>4447976.2418670226</v>
      </c>
      <c r="CS87">
        <f t="shared" si="135"/>
        <v>4528795.1942733116</v>
      </c>
      <c r="CT87">
        <f t="shared" si="135"/>
        <v>4607629.4877264621</v>
      </c>
      <c r="CU87">
        <f t="shared" si="135"/>
        <v>4684863.0748796593</v>
      </c>
      <c r="CV87">
        <f t="shared" si="135"/>
        <v>4762142.7079541832</v>
      </c>
      <c r="CW87">
        <f t="shared" si="135"/>
        <v>4842063.3353299499</v>
      </c>
      <c r="CX87">
        <f t="shared" si="135"/>
        <v>4924413.6642494425</v>
      </c>
      <c r="CY87">
        <f t="shared" si="135"/>
        <v>5008081.8879505917</v>
      </c>
      <c r="CZ87">
        <f t="shared" si="135"/>
        <v>5091116.9350355258</v>
      </c>
      <c r="DA87">
        <f t="shared" si="135"/>
        <v>5173937.5</v>
      </c>
      <c r="DB87">
        <f t="shared" si="135"/>
        <v>5228828.0774745783</v>
      </c>
      <c r="DC87">
        <f t="shared" si="135"/>
        <v>5277630.821806239</v>
      </c>
      <c r="DD87">
        <f t="shared" si="135"/>
        <v>5321528.6751365848</v>
      </c>
      <c r="DE87">
        <f t="shared" si="135"/>
        <v>5366040.0712537793</v>
      </c>
      <c r="DF87">
        <f t="shared" si="135"/>
        <v>5407652.8743031221</v>
      </c>
      <c r="DG87">
        <f t="shared" si="135"/>
        <v>5444505.773648873</v>
      </c>
      <c r="DH87">
        <f t="shared" ref="DH87" si="136">DH65*0.5</f>
        <v>5478792</v>
      </c>
    </row>
    <row r="88" spans="1:120">
      <c r="A88" s="124">
        <v>5</v>
      </c>
      <c r="B88" s="124">
        <v>1800</v>
      </c>
      <c r="C88" s="124"/>
      <c r="D88" s="124"/>
      <c r="F88" s="125"/>
      <c r="G88" s="125"/>
      <c r="H88" s="125"/>
      <c r="I88" s="125"/>
      <c r="J88" s="125"/>
      <c r="K88" s="125"/>
      <c r="L88" s="125"/>
      <c r="M88" s="125"/>
      <c r="N88">
        <f t="shared" ref="N88:BW88" si="137">N66*0.5</f>
        <v>90672.663049999988</v>
      </c>
      <c r="O88">
        <f t="shared" si="137"/>
        <v>90672.663049999988</v>
      </c>
      <c r="P88">
        <f t="shared" si="137"/>
        <v>90672.663049999988</v>
      </c>
      <c r="Q88">
        <f t="shared" si="137"/>
        <v>90672.663049999988</v>
      </c>
      <c r="R88">
        <f t="shared" si="137"/>
        <v>90672.663049999988</v>
      </c>
      <c r="S88">
        <f t="shared" si="137"/>
        <v>90672.663049999988</v>
      </c>
      <c r="T88">
        <f t="shared" si="137"/>
        <v>90672.663049999988</v>
      </c>
      <c r="U88">
        <f t="shared" si="137"/>
        <v>90672.663049999988</v>
      </c>
      <c r="V88">
        <f t="shared" si="137"/>
        <v>90672.663049999988</v>
      </c>
      <c r="W88">
        <f t="shared" si="137"/>
        <v>90672.663049999988</v>
      </c>
      <c r="X88">
        <f t="shared" si="137"/>
        <v>97304.775366666654</v>
      </c>
      <c r="Y88">
        <f t="shared" si="137"/>
        <v>103936.88768333333</v>
      </c>
      <c r="Z88">
        <f t="shared" si="137"/>
        <v>110569</v>
      </c>
      <c r="AA88">
        <f t="shared" si="137"/>
        <v>110569</v>
      </c>
      <c r="AB88">
        <f t="shared" si="137"/>
        <v>110569</v>
      </c>
      <c r="AC88">
        <f t="shared" si="137"/>
        <v>110569</v>
      </c>
      <c r="AD88">
        <f t="shared" si="137"/>
        <v>110569</v>
      </c>
      <c r="AE88">
        <f t="shared" si="137"/>
        <v>110569</v>
      </c>
      <c r="AF88">
        <f t="shared" si="137"/>
        <v>110569</v>
      </c>
      <c r="AG88">
        <f t="shared" si="137"/>
        <v>110569</v>
      </c>
      <c r="AH88">
        <f t="shared" si="137"/>
        <v>124421.5</v>
      </c>
      <c r="AI88">
        <f t="shared" si="137"/>
        <v>138274</v>
      </c>
      <c r="AJ88">
        <f t="shared" si="137"/>
        <v>152126.5</v>
      </c>
      <c r="AK88">
        <f t="shared" si="137"/>
        <v>152126.5</v>
      </c>
      <c r="AL88">
        <f t="shared" si="137"/>
        <v>152126.5</v>
      </c>
      <c r="AM88">
        <f t="shared" si="137"/>
        <v>152126.5</v>
      </c>
      <c r="AN88">
        <f t="shared" si="137"/>
        <v>152126.5</v>
      </c>
      <c r="AW88"/>
      <c r="AX88">
        <f t="shared" si="137"/>
        <v>29161.31036063331</v>
      </c>
      <c r="AY88">
        <f t="shared" si="137"/>
        <v>29356.324465321912</v>
      </c>
      <c r="AZ88">
        <f t="shared" si="137"/>
        <v>30485.212207651057</v>
      </c>
      <c r="BA88">
        <f t="shared" si="137"/>
        <v>29690.931703848193</v>
      </c>
      <c r="BB88">
        <f t="shared" si="137"/>
        <v>26989.265594683446</v>
      </c>
      <c r="BC88">
        <f t="shared" si="137"/>
        <v>22975.002244750303</v>
      </c>
      <c r="BD88">
        <f t="shared" si="137"/>
        <v>23409.33140266288</v>
      </c>
      <c r="BE88">
        <f t="shared" si="137"/>
        <v>28032.319111915298</v>
      </c>
      <c r="BF88">
        <f t="shared" si="137"/>
        <v>31599.140809899698</v>
      </c>
      <c r="BG88">
        <f t="shared" si="137"/>
        <v>32814.947098633907</v>
      </c>
      <c r="BH88">
        <f t="shared" si="137"/>
        <v>33433.468178756164</v>
      </c>
      <c r="BI88">
        <f t="shared" si="137"/>
        <v>37801.379191507222</v>
      </c>
      <c r="BJ88">
        <f t="shared" si="137"/>
        <v>37935.979246256313</v>
      </c>
      <c r="BK88">
        <f t="shared" si="137"/>
        <v>37190.079165089199</v>
      </c>
      <c r="BL88">
        <f t="shared" si="137"/>
        <v>28863.951978494748</v>
      </c>
      <c r="BM88">
        <f t="shared" si="137"/>
        <v>22832.01618151557</v>
      </c>
      <c r="BN88">
        <f t="shared" si="137"/>
        <v>19971.23663541524</v>
      </c>
      <c r="BO88">
        <f t="shared" si="137"/>
        <v>23219.385237200346</v>
      </c>
      <c r="BP88">
        <f t="shared" si="137"/>
        <v>24790.388990203111</v>
      </c>
      <c r="BQ88">
        <f t="shared" si="137"/>
        <v>25552.115195562066</v>
      </c>
      <c r="BR88">
        <f t="shared" si="137"/>
        <v>37991.437619228083</v>
      </c>
      <c r="BS88">
        <f t="shared" si="137"/>
        <v>47346.337285544505</v>
      </c>
      <c r="BT88">
        <f t="shared" si="137"/>
        <v>52837.034376881762</v>
      </c>
      <c r="BU88">
        <f t="shared" si="137"/>
        <v>55803.693338954268</v>
      </c>
      <c r="BV88">
        <f t="shared" si="137"/>
        <v>55802.248065377666</v>
      </c>
      <c r="BW88">
        <f t="shared" si="137"/>
        <v>58835.472637939063</v>
      </c>
      <c r="CH88">
        <f t="shared" ref="CH88:DG88" si="138">CH66*0.5</f>
        <v>4541306.3762544356</v>
      </c>
      <c r="CI88">
        <f t="shared" si="138"/>
        <v>4602817.7289438024</v>
      </c>
      <c r="CJ88">
        <f t="shared" si="138"/>
        <v>4664134.0675284807</v>
      </c>
      <c r="CK88">
        <f t="shared" si="138"/>
        <v>4724321.5183708295</v>
      </c>
      <c r="CL88">
        <f t="shared" si="138"/>
        <v>4785303.2497169822</v>
      </c>
      <c r="CM88">
        <f t="shared" si="138"/>
        <v>4848986.6471722983</v>
      </c>
      <c r="CN88">
        <f t="shared" si="138"/>
        <v>4916684.3079775488</v>
      </c>
      <c r="CO88">
        <f t="shared" si="138"/>
        <v>4983947.6396248853</v>
      </c>
      <c r="CP88">
        <f t="shared" si="138"/>
        <v>5046587.9835629705</v>
      </c>
      <c r="CQ88">
        <f t="shared" si="138"/>
        <v>5105661.505803071</v>
      </c>
      <c r="CR88">
        <f t="shared" si="138"/>
        <v>5163519.2217544373</v>
      </c>
      <c r="CS88">
        <f t="shared" si="138"/>
        <v>5227390.5289423475</v>
      </c>
      <c r="CT88">
        <f t="shared" si="138"/>
        <v>5293526.0374341737</v>
      </c>
      <c r="CU88">
        <f t="shared" si="138"/>
        <v>5366159.0581879178</v>
      </c>
      <c r="CV88">
        <f t="shared" si="138"/>
        <v>5439537.9790228279</v>
      </c>
      <c r="CW88">
        <f t="shared" si="138"/>
        <v>5521243.0270443335</v>
      </c>
      <c r="CX88">
        <f t="shared" si="138"/>
        <v>5608980.010862818</v>
      </c>
      <c r="CY88">
        <f t="shared" si="138"/>
        <v>5699577.7742274031</v>
      </c>
      <c r="CZ88">
        <f t="shared" si="138"/>
        <v>5786927.3889902029</v>
      </c>
      <c r="DA88">
        <f t="shared" si="138"/>
        <v>5872706</v>
      </c>
      <c r="DB88">
        <f t="shared" si="138"/>
        <v>5959136.0623807721</v>
      </c>
      <c r="DC88">
        <f t="shared" si="138"/>
        <v>6050063.7250952274</v>
      </c>
      <c r="DD88">
        <f t="shared" si="138"/>
        <v>6149353.1907183444</v>
      </c>
      <c r="DE88">
        <f t="shared" si="138"/>
        <v>6245675.9973793905</v>
      </c>
      <c r="DF88">
        <f t="shared" si="138"/>
        <v>6342000.2493140129</v>
      </c>
      <c r="DG88">
        <f t="shared" si="138"/>
        <v>6435291.2766760737</v>
      </c>
      <c r="DH88">
        <f t="shared" ref="DH88" si="139">DH66*0.5</f>
        <v>6529244.4999999991</v>
      </c>
    </row>
    <row r="89" spans="1:120" s="169" customFormat="1">
      <c r="A89" s="170" t="s">
        <v>3</v>
      </c>
      <c r="CH89" s="169">
        <f t="shared" ref="CH89:DF89" si="140">SUM(CH74:CH88)</f>
        <v>124099087.57892479</v>
      </c>
      <c r="CI89" s="169">
        <f t="shared" si="140"/>
        <v>125212748.88886797</v>
      </c>
      <c r="CJ89" s="169">
        <f t="shared" si="140"/>
        <v>126309566.90108606</v>
      </c>
      <c r="CK89" s="169">
        <f t="shared" si="140"/>
        <v>127349984.28043336</v>
      </c>
      <c r="CL89" s="169">
        <f t="shared" si="140"/>
        <v>128406903.90517735</v>
      </c>
      <c r="CM89" s="169">
        <f t="shared" si="140"/>
        <v>129192293.32283765</v>
      </c>
      <c r="CN89" s="169">
        <f t="shared" si="140"/>
        <v>129950083.06962374</v>
      </c>
      <c r="CO89" s="169">
        <f t="shared" si="140"/>
        <v>130709138.17419782</v>
      </c>
      <c r="CP89" s="169">
        <f t="shared" si="140"/>
        <v>131770405.68101779</v>
      </c>
      <c r="CQ89" s="169">
        <f t="shared" si="140"/>
        <v>132837092.33369955</v>
      </c>
      <c r="CR89" s="169">
        <f t="shared" si="140"/>
        <v>133876305.58142477</v>
      </c>
      <c r="CS89" s="169">
        <f t="shared" si="140"/>
        <v>134677349.75426161</v>
      </c>
      <c r="CT89" s="169">
        <f t="shared" si="140"/>
        <v>135522110.61627764</v>
      </c>
      <c r="CU89" s="169">
        <f t="shared" si="140"/>
        <v>136320306.35354823</v>
      </c>
      <c r="CV89" s="169">
        <f t="shared" si="140"/>
        <v>136986920.4335486</v>
      </c>
      <c r="CW89" s="169">
        <f t="shared" si="140"/>
        <v>136871605.93032473</v>
      </c>
      <c r="CX89" s="169">
        <f t="shared" si="140"/>
        <v>136649389.48960596</v>
      </c>
      <c r="CY89" s="169">
        <f t="shared" si="140"/>
        <v>136471704.57812747</v>
      </c>
      <c r="CZ89" s="169">
        <f t="shared" si="140"/>
        <v>136966215.95253468</v>
      </c>
      <c r="DA89" s="169">
        <f t="shared" si="140"/>
        <v>137554920</v>
      </c>
      <c r="DB89" s="169">
        <f t="shared" si="140"/>
        <v>138143651.87175307</v>
      </c>
      <c r="DC89" s="169">
        <f t="shared" si="140"/>
        <v>138687885.00102723</v>
      </c>
      <c r="DD89" s="169">
        <f t="shared" si="140"/>
        <v>139282860.18697396</v>
      </c>
      <c r="DE89" s="169">
        <f t="shared" si="140"/>
        <v>140001200.27270833</v>
      </c>
      <c r="DF89" s="169">
        <f t="shared" si="140"/>
        <v>140793830.27417558</v>
      </c>
      <c r="DG89" s="169">
        <f>SUM(DG74:DG88)</f>
        <v>141600414.78461039</v>
      </c>
      <c r="DH89" s="169">
        <f>SUM(DH74:DH88)</f>
        <v>142436151</v>
      </c>
    </row>
    <row r="90" spans="1:120" s="169" customFormat="1">
      <c r="A90" s="170" t="s">
        <v>312</v>
      </c>
      <c r="CH90" s="169">
        <f t="shared" ref="CH90:CO90" si="141">CH89/$J43</f>
        <v>114.25078422915578</v>
      </c>
      <c r="CI90" s="169">
        <f t="shared" si="141"/>
        <v>115.27606717449379</v>
      </c>
      <c r="CJ90" s="169">
        <f t="shared" si="141"/>
        <v>116.28584347903659</v>
      </c>
      <c r="CK90" s="169">
        <f t="shared" si="141"/>
        <v>117.24369501392779</v>
      </c>
      <c r="CL90" s="169">
        <f t="shared" si="141"/>
        <v>118.21673920264827</v>
      </c>
      <c r="CM90" s="169">
        <f t="shared" si="141"/>
        <v>118.93980138339076</v>
      </c>
      <c r="CN90" s="169">
        <f t="shared" si="141"/>
        <v>119.63745415860606</v>
      </c>
      <c r="CO90" s="169">
        <f t="shared" si="141"/>
        <v>120.33627187485702</v>
      </c>
      <c r="CP90" s="169">
        <f>CP89/$J43</f>
        <v>121.31331890474746</v>
      </c>
      <c r="CQ90" s="169">
        <f t="shared" ref="CQ90:CZ90" si="142">CQ89/$K43</f>
        <v>119.57750188245929</v>
      </c>
      <c r="CR90" s="169">
        <f t="shared" si="142"/>
        <v>120.51298249185091</v>
      </c>
      <c r="CS90" s="169">
        <f t="shared" si="142"/>
        <v>121.23406769028858</v>
      </c>
      <c r="CT90" s="169">
        <f t="shared" si="142"/>
        <v>121.9945058464791</v>
      </c>
      <c r="CU90" s="169">
        <f t="shared" si="142"/>
        <v>122.71302693572635</v>
      </c>
      <c r="CV90" s="169">
        <f t="shared" si="142"/>
        <v>123.31310064259335</v>
      </c>
      <c r="CW90" s="169">
        <f t="shared" si="142"/>
        <v>123.20929665242706</v>
      </c>
      <c r="CX90" s="169">
        <f t="shared" si="142"/>
        <v>123.00926150869167</v>
      </c>
      <c r="CY90" s="169">
        <f t="shared" si="142"/>
        <v>122.84931282671188</v>
      </c>
      <c r="CZ90" s="169">
        <f t="shared" si="142"/>
        <v>123.29446285043814</v>
      </c>
      <c r="DA90" s="169">
        <f>DA89/$K43</f>
        <v>123.82440338216219</v>
      </c>
      <c r="DB90" s="169">
        <f t="shared" ref="DB90:DF90" si="143">DB89/$L43</f>
        <v>118.54313690087749</v>
      </c>
      <c r="DC90" s="169">
        <f t="shared" si="143"/>
        <v>119.01015150108098</v>
      </c>
      <c r="DD90" s="169">
        <f t="shared" si="143"/>
        <v>119.52070862017167</v>
      </c>
      <c r="DE90" s="169">
        <f t="shared" si="143"/>
        <v>120.13712700763149</v>
      </c>
      <c r="DF90" s="169">
        <f t="shared" si="143"/>
        <v>120.81729468455744</v>
      </c>
      <c r="DG90" s="169">
        <f>DG89/$L43</f>
        <v>121.50943693465059</v>
      </c>
      <c r="DH90" s="169">
        <f>DH89/$L43</f>
        <v>122.22659469942377</v>
      </c>
    </row>
    <row r="91" spans="1:120" s="169" customFormat="1">
      <c r="A91" s="170"/>
      <c r="DG91" s="172" t="s">
        <v>330</v>
      </c>
      <c r="DH91" s="172">
        <f>AVERAGE(CH90:DH90)</f>
        <v>120.32579068441058</v>
      </c>
    </row>
    <row r="93" spans="1:120" s="33" customFormat="1">
      <c r="A93" s="66" t="s">
        <v>243</v>
      </c>
    </row>
    <row r="94" spans="1:120">
      <c r="A94" s="116" t="s">
        <v>129</v>
      </c>
      <c r="B94" s="117"/>
      <c r="C94" s="117"/>
      <c r="D94" s="118"/>
      <c r="E94" s="12"/>
      <c r="F94" s="12"/>
      <c r="G94" s="12"/>
      <c r="H94" s="12"/>
      <c r="I94" s="12"/>
      <c r="N94" s="93" t="s">
        <v>93</v>
      </c>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3"/>
      <c r="AR94" s="93"/>
      <c r="AS94" s="93"/>
      <c r="AT94" s="93"/>
      <c r="AU94" s="93"/>
      <c r="AV94" s="93"/>
      <c r="AW94" s="17"/>
      <c r="AX94" s="91" t="s">
        <v>91</v>
      </c>
      <c r="AY94" s="91"/>
      <c r="AZ94" s="91"/>
      <c r="BA94" s="91"/>
      <c r="BB94" s="91"/>
      <c r="BC94" s="91"/>
      <c r="BD94" s="91"/>
      <c r="BE94" s="91"/>
      <c r="BF94" s="91"/>
      <c r="BG94" s="91"/>
      <c r="BH94" s="91"/>
      <c r="BI94" s="91"/>
      <c r="BJ94" s="91"/>
      <c r="BK94" s="91"/>
      <c r="BL94" s="91"/>
      <c r="BM94" s="91"/>
      <c r="BN94" s="91"/>
      <c r="BO94" s="91"/>
      <c r="BP94" s="91"/>
      <c r="BQ94" s="91"/>
      <c r="BR94" s="91"/>
      <c r="BS94" s="91"/>
      <c r="BT94" s="91"/>
      <c r="BU94" s="91"/>
      <c r="BV94" s="91"/>
      <c r="BW94" s="91"/>
      <c r="BX94" s="91"/>
      <c r="BY94" s="91"/>
      <c r="BZ94" s="91"/>
      <c r="CA94" s="91"/>
      <c r="CB94" s="91"/>
      <c r="CC94" s="91"/>
      <c r="CD94" s="91"/>
      <c r="CE94" s="91"/>
      <c r="CF94" s="91"/>
      <c r="CG94" s="1"/>
      <c r="CH94" s="92" t="s">
        <v>109</v>
      </c>
      <c r="CI94" s="92"/>
      <c r="CJ94" s="92"/>
      <c r="CK94" s="92"/>
      <c r="CL94" s="92"/>
      <c r="CM94" s="92"/>
      <c r="CN94" s="92"/>
      <c r="CO94" s="92"/>
      <c r="CP94" s="92"/>
      <c r="CQ94" s="92"/>
      <c r="CR94" s="92"/>
      <c r="CS94" s="92"/>
      <c r="CT94" s="92"/>
      <c r="CU94" s="92"/>
      <c r="CV94" s="92"/>
      <c r="CW94" s="92"/>
      <c r="CX94" s="92"/>
      <c r="CY94" s="92"/>
      <c r="CZ94" s="92"/>
      <c r="DA94" s="92"/>
      <c r="DB94" s="92"/>
      <c r="DC94" s="92"/>
      <c r="DD94" s="92"/>
      <c r="DE94" s="92"/>
      <c r="DF94" s="92"/>
      <c r="DG94" s="92"/>
      <c r="DH94" s="92"/>
      <c r="DI94" s="92"/>
      <c r="DJ94" s="92"/>
      <c r="DK94" s="92"/>
      <c r="DL94" s="92"/>
      <c r="DM94" s="92"/>
      <c r="DN94" s="92"/>
      <c r="DO94" s="92"/>
      <c r="DP94" s="92"/>
    </row>
    <row r="95" spans="1:120">
      <c r="A95" s="119" t="s">
        <v>130</v>
      </c>
      <c r="B95" s="119" t="s">
        <v>131</v>
      </c>
      <c r="C95" s="119"/>
      <c r="D95" s="119"/>
      <c r="F95" s="120" t="s">
        <v>30</v>
      </c>
      <c r="G95" s="120"/>
      <c r="H95" s="121"/>
      <c r="I95" s="121"/>
      <c r="J95" s="121"/>
      <c r="K95" s="121"/>
      <c r="L95" s="121"/>
      <c r="M95" s="121"/>
      <c r="N95" s="1" t="s">
        <v>21</v>
      </c>
      <c r="O95" s="1" t="s">
        <v>20</v>
      </c>
      <c r="P95" s="1" t="s">
        <v>19</v>
      </c>
      <c r="Q95" s="1" t="s">
        <v>18</v>
      </c>
      <c r="R95" s="1" t="s">
        <v>17</v>
      </c>
      <c r="S95" s="1" t="s">
        <v>16</v>
      </c>
      <c r="T95" s="1" t="s">
        <v>15</v>
      </c>
      <c r="U95" s="1" t="s">
        <v>14</v>
      </c>
      <c r="V95" s="1" t="s">
        <v>13</v>
      </c>
      <c r="W95" s="1" t="s">
        <v>12</v>
      </c>
      <c r="X95" s="1" t="s">
        <v>29</v>
      </c>
      <c r="Y95" s="1" t="s">
        <v>28</v>
      </c>
      <c r="Z95" s="1" t="s">
        <v>27</v>
      </c>
      <c r="AA95" s="1" t="s">
        <v>26</v>
      </c>
      <c r="AB95" s="1" t="s">
        <v>25</v>
      </c>
      <c r="AC95" s="1" t="s">
        <v>24</v>
      </c>
      <c r="AD95" s="1" t="s">
        <v>23</v>
      </c>
      <c r="AE95" s="1" t="s">
        <v>22</v>
      </c>
      <c r="AF95" s="1" t="s">
        <v>31</v>
      </c>
      <c r="AG95" s="1" t="s">
        <v>33</v>
      </c>
      <c r="AH95" s="1" t="s">
        <v>34</v>
      </c>
      <c r="AI95" s="1" t="s">
        <v>35</v>
      </c>
      <c r="AJ95" s="1" t="s">
        <v>38</v>
      </c>
      <c r="AK95" s="1" t="s">
        <v>39</v>
      </c>
      <c r="AL95" s="1" t="s">
        <v>40</v>
      </c>
      <c r="AM95" s="1" t="s">
        <v>41</v>
      </c>
      <c r="AN95" s="1" t="s">
        <v>42</v>
      </c>
      <c r="AO95" s="1" t="s">
        <v>52</v>
      </c>
      <c r="AP95" s="1" t="s">
        <v>53</v>
      </c>
      <c r="AQ95" s="1" t="s">
        <v>54</v>
      </c>
      <c r="AR95" s="1" t="s">
        <v>55</v>
      </c>
      <c r="AS95" s="1" t="s">
        <v>56</v>
      </c>
      <c r="AT95" s="1" t="s">
        <v>57</v>
      </c>
      <c r="AU95" s="1" t="s">
        <v>58</v>
      </c>
      <c r="AV95" s="1" t="s">
        <v>59</v>
      </c>
      <c r="AW95" s="17"/>
      <c r="AX95" s="1" t="s">
        <v>21</v>
      </c>
      <c r="AY95" s="1" t="s">
        <v>20</v>
      </c>
      <c r="AZ95" s="1" t="s">
        <v>19</v>
      </c>
      <c r="BA95" s="1" t="s">
        <v>18</v>
      </c>
      <c r="BB95" s="1" t="s">
        <v>17</v>
      </c>
      <c r="BC95" s="1" t="s">
        <v>16</v>
      </c>
      <c r="BD95" s="1" t="s">
        <v>15</v>
      </c>
      <c r="BE95" s="1" t="s">
        <v>14</v>
      </c>
      <c r="BF95" s="1" t="s">
        <v>13</v>
      </c>
      <c r="BG95" s="1" t="s">
        <v>12</v>
      </c>
      <c r="BH95" s="1" t="s">
        <v>29</v>
      </c>
      <c r="BI95" s="1" t="s">
        <v>28</v>
      </c>
      <c r="BJ95" s="1" t="s">
        <v>27</v>
      </c>
      <c r="BK95" s="1" t="s">
        <v>26</v>
      </c>
      <c r="BL95" s="1" t="s">
        <v>25</v>
      </c>
      <c r="BM95" s="1" t="s">
        <v>24</v>
      </c>
      <c r="BN95" s="1" t="s">
        <v>23</v>
      </c>
      <c r="BO95" s="1" t="s">
        <v>22</v>
      </c>
      <c r="BP95" s="1" t="s">
        <v>31</v>
      </c>
      <c r="BQ95" s="1" t="s">
        <v>33</v>
      </c>
      <c r="BR95" s="1" t="s">
        <v>34</v>
      </c>
      <c r="BS95" s="1" t="s">
        <v>35</v>
      </c>
      <c r="BT95" s="1" t="s">
        <v>38</v>
      </c>
      <c r="BU95" s="1" t="s">
        <v>39</v>
      </c>
      <c r="BV95" s="1" t="s">
        <v>40</v>
      </c>
      <c r="BW95" s="1" t="s">
        <v>41</v>
      </c>
      <c r="BX95" s="1" t="s">
        <v>42</v>
      </c>
      <c r="BY95" s="1" t="s">
        <v>52</v>
      </c>
      <c r="BZ95" s="1" t="s">
        <v>53</v>
      </c>
      <c r="CA95" s="1" t="s">
        <v>54</v>
      </c>
      <c r="CB95" s="1" t="s">
        <v>55</v>
      </c>
      <c r="CC95" s="1" t="s">
        <v>56</v>
      </c>
      <c r="CD95" s="1" t="s">
        <v>57</v>
      </c>
      <c r="CE95" s="1" t="s">
        <v>58</v>
      </c>
      <c r="CF95" s="1" t="s">
        <v>59</v>
      </c>
      <c r="CH95" s="1" t="s">
        <v>21</v>
      </c>
      <c r="CI95" s="1" t="s">
        <v>20</v>
      </c>
      <c r="CJ95" s="1" t="s">
        <v>19</v>
      </c>
      <c r="CK95" s="1" t="s">
        <v>18</v>
      </c>
      <c r="CL95" s="1" t="s">
        <v>17</v>
      </c>
      <c r="CM95" s="1" t="s">
        <v>16</v>
      </c>
      <c r="CN95" s="1" t="s">
        <v>15</v>
      </c>
      <c r="CO95" s="1" t="s">
        <v>14</v>
      </c>
      <c r="CP95" s="1" t="s">
        <v>13</v>
      </c>
      <c r="CQ95" s="1" t="s">
        <v>12</v>
      </c>
      <c r="CR95" s="1" t="s">
        <v>29</v>
      </c>
      <c r="CS95" s="1" t="s">
        <v>28</v>
      </c>
      <c r="CT95" s="1" t="s">
        <v>27</v>
      </c>
      <c r="CU95" s="1" t="s">
        <v>26</v>
      </c>
      <c r="CV95" s="1" t="s">
        <v>25</v>
      </c>
      <c r="CW95" s="1" t="s">
        <v>24</v>
      </c>
      <c r="CX95" s="1" t="s">
        <v>23</v>
      </c>
      <c r="CY95" s="1" t="s">
        <v>22</v>
      </c>
      <c r="CZ95" s="1" t="s">
        <v>31</v>
      </c>
      <c r="DA95" s="1" t="s">
        <v>33</v>
      </c>
      <c r="DB95" s="1" t="s">
        <v>34</v>
      </c>
      <c r="DC95" s="1" t="s">
        <v>35</v>
      </c>
      <c r="DD95" s="1" t="s">
        <v>38</v>
      </c>
      <c r="DE95" s="1" t="s">
        <v>39</v>
      </c>
      <c r="DF95" s="1" t="s">
        <v>40</v>
      </c>
      <c r="DG95" s="1" t="s">
        <v>41</v>
      </c>
      <c r="DH95" s="1" t="s">
        <v>42</v>
      </c>
      <c r="DI95" s="1" t="s">
        <v>52</v>
      </c>
      <c r="DJ95" s="1" t="s">
        <v>53</v>
      </c>
      <c r="DK95" s="1" t="s">
        <v>54</v>
      </c>
      <c r="DL95" s="1" t="s">
        <v>55</v>
      </c>
      <c r="DM95" s="1" t="s">
        <v>56</v>
      </c>
      <c r="DN95" s="1" t="s">
        <v>57</v>
      </c>
      <c r="DO95" s="1" t="s">
        <v>58</v>
      </c>
      <c r="DP95" s="1" t="s">
        <v>59</v>
      </c>
    </row>
    <row r="96" spans="1:120">
      <c r="A96" s="122"/>
      <c r="B96" s="122"/>
      <c r="C96" s="122"/>
      <c r="D96" s="122"/>
      <c r="F96" s="110" t="s">
        <v>116</v>
      </c>
      <c r="G96" s="110" t="s">
        <v>112</v>
      </c>
      <c r="H96" s="110" t="s">
        <v>117</v>
      </c>
      <c r="I96" s="120"/>
      <c r="J96" s="120"/>
      <c r="K96" s="120"/>
      <c r="L96" s="120"/>
      <c r="M96" s="120"/>
      <c r="N96" s="8" t="s">
        <v>138</v>
      </c>
      <c r="O96" s="8" t="s">
        <v>139</v>
      </c>
      <c r="P96" s="8" t="s">
        <v>140</v>
      </c>
      <c r="Q96" s="8" t="s">
        <v>141</v>
      </c>
      <c r="R96" s="8" t="s">
        <v>142</v>
      </c>
      <c r="S96" s="8" t="s">
        <v>143</v>
      </c>
      <c r="T96" s="8" t="s">
        <v>144</v>
      </c>
      <c r="U96" s="8" t="s">
        <v>145</v>
      </c>
      <c r="V96" s="8" t="s">
        <v>146</v>
      </c>
      <c r="W96" s="8" t="s">
        <v>147</v>
      </c>
      <c r="X96" s="8" t="s">
        <v>148</v>
      </c>
      <c r="Y96" s="8" t="s">
        <v>149</v>
      </c>
      <c r="Z96" s="8" t="s">
        <v>150</v>
      </c>
      <c r="AA96" s="8" t="s">
        <v>151</v>
      </c>
      <c r="AB96" s="8" t="s">
        <v>152</v>
      </c>
      <c r="AC96" s="8" t="s">
        <v>153</v>
      </c>
      <c r="AD96" s="8" t="s">
        <v>154</v>
      </c>
      <c r="AE96" s="8" t="s">
        <v>155</v>
      </c>
      <c r="AF96" s="8" t="s">
        <v>156</v>
      </c>
      <c r="AG96" s="8" t="s">
        <v>157</v>
      </c>
      <c r="AH96" s="8" t="s">
        <v>158</v>
      </c>
      <c r="AI96" s="8" t="s">
        <v>159</v>
      </c>
      <c r="AJ96" s="8" t="s">
        <v>160</v>
      </c>
      <c r="AK96" s="8" t="s">
        <v>161</v>
      </c>
      <c r="AL96" s="8" t="s">
        <v>162</v>
      </c>
      <c r="AM96" s="8" t="s">
        <v>163</v>
      </c>
      <c r="AN96" s="8" t="s">
        <v>164</v>
      </c>
      <c r="AO96" s="8" t="s">
        <v>165</v>
      </c>
      <c r="AP96" s="8" t="s">
        <v>166</v>
      </c>
      <c r="AQ96" s="8" t="s">
        <v>167</v>
      </c>
      <c r="AR96" s="8" t="s">
        <v>168</v>
      </c>
      <c r="AS96" s="8" t="s">
        <v>169</v>
      </c>
      <c r="AT96" s="8" t="s">
        <v>170</v>
      </c>
      <c r="AU96" s="8" t="s">
        <v>171</v>
      </c>
      <c r="AV96" s="8" t="s">
        <v>172</v>
      </c>
      <c r="AX96" s="128" t="s">
        <v>173</v>
      </c>
      <c r="AY96" s="128" t="s">
        <v>174</v>
      </c>
      <c r="AZ96" s="128" t="s">
        <v>175</v>
      </c>
      <c r="BA96" s="128" t="s">
        <v>176</v>
      </c>
      <c r="BB96" s="128" t="s">
        <v>177</v>
      </c>
      <c r="BC96" s="128" t="s">
        <v>178</v>
      </c>
      <c r="BD96" s="128" t="s">
        <v>179</v>
      </c>
      <c r="BE96" s="128" t="s">
        <v>180</v>
      </c>
      <c r="BF96" s="128" t="s">
        <v>181</v>
      </c>
      <c r="BG96" s="128" t="s">
        <v>182</v>
      </c>
      <c r="BH96" s="128" t="s">
        <v>183</v>
      </c>
      <c r="BI96" s="128" t="s">
        <v>184</v>
      </c>
      <c r="BJ96" s="128" t="s">
        <v>185</v>
      </c>
      <c r="BK96" s="128" t="s">
        <v>186</v>
      </c>
      <c r="BL96" s="10" t="s">
        <v>187</v>
      </c>
      <c r="BM96" s="10" t="s">
        <v>188</v>
      </c>
      <c r="BN96" s="10" t="s">
        <v>189</v>
      </c>
      <c r="BO96" s="10" t="s">
        <v>190</v>
      </c>
      <c r="BP96" s="10" t="s">
        <v>191</v>
      </c>
      <c r="BQ96" s="10" t="s">
        <v>192</v>
      </c>
      <c r="BR96" s="10" t="s">
        <v>193</v>
      </c>
      <c r="BS96" s="10" t="s">
        <v>194</v>
      </c>
      <c r="BT96" s="10" t="s">
        <v>195</v>
      </c>
      <c r="BU96" s="10" t="s">
        <v>196</v>
      </c>
      <c r="BV96" s="10" t="s">
        <v>197</v>
      </c>
      <c r="BW96" s="10" t="s">
        <v>198</v>
      </c>
      <c r="BX96" s="10" t="s">
        <v>199</v>
      </c>
      <c r="BY96" s="10" t="s">
        <v>200</v>
      </c>
      <c r="BZ96" s="10" t="s">
        <v>201</v>
      </c>
      <c r="CA96" s="10" t="s">
        <v>202</v>
      </c>
      <c r="CB96" s="10" t="s">
        <v>203</v>
      </c>
      <c r="CC96" s="10" t="s">
        <v>204</v>
      </c>
      <c r="CD96" s="10" t="s">
        <v>205</v>
      </c>
      <c r="CE96" s="10" t="s">
        <v>206</v>
      </c>
      <c r="CF96" s="10" t="s">
        <v>207</v>
      </c>
      <c r="CH96" s="8" t="s">
        <v>208</v>
      </c>
      <c r="CI96" s="8" t="s">
        <v>209</v>
      </c>
      <c r="CJ96" s="8" t="s">
        <v>210</v>
      </c>
      <c r="CK96" s="8" t="s">
        <v>211</v>
      </c>
      <c r="CL96" s="8" t="s">
        <v>212</v>
      </c>
      <c r="CM96" s="8" t="s">
        <v>213</v>
      </c>
      <c r="CN96" s="8" t="s">
        <v>214</v>
      </c>
      <c r="CO96" s="8" t="s">
        <v>215</v>
      </c>
      <c r="CP96" s="8" t="s">
        <v>216</v>
      </c>
      <c r="CQ96" s="8" t="s">
        <v>217</v>
      </c>
      <c r="CR96" s="8" t="s">
        <v>218</v>
      </c>
      <c r="CS96" s="8" t="s">
        <v>219</v>
      </c>
      <c r="CT96" s="8" t="s">
        <v>220</v>
      </c>
      <c r="CU96" s="8" t="s">
        <v>221</v>
      </c>
      <c r="CV96" s="8" t="s">
        <v>222</v>
      </c>
      <c r="CW96" s="8" t="s">
        <v>223</v>
      </c>
      <c r="CX96" s="8" t="s">
        <v>224</v>
      </c>
      <c r="CY96" s="8" t="s">
        <v>225</v>
      </c>
      <c r="CZ96" s="8" t="s">
        <v>226</v>
      </c>
      <c r="DA96" s="8" t="s">
        <v>227</v>
      </c>
      <c r="DB96" s="8" t="s">
        <v>228</v>
      </c>
      <c r="DC96" s="8" t="s">
        <v>229</v>
      </c>
      <c r="DD96" s="8" t="s">
        <v>230</v>
      </c>
      <c r="DE96" s="8" t="s">
        <v>231</v>
      </c>
      <c r="DF96" s="8" t="s">
        <v>232</v>
      </c>
      <c r="DG96" s="8" t="s">
        <v>233</v>
      </c>
      <c r="DH96" s="8" t="s">
        <v>234</v>
      </c>
      <c r="DI96" s="8" t="s">
        <v>235</v>
      </c>
      <c r="DJ96" s="8" t="s">
        <v>236</v>
      </c>
      <c r="DK96" s="8" t="s">
        <v>237</v>
      </c>
      <c r="DL96" s="8" t="s">
        <v>238</v>
      </c>
      <c r="DM96" s="8" t="s">
        <v>239</v>
      </c>
      <c r="DN96" s="8" t="s">
        <v>240</v>
      </c>
      <c r="DO96" s="8" t="s">
        <v>241</v>
      </c>
      <c r="DP96" s="8" t="s">
        <v>242</v>
      </c>
    </row>
    <row r="97" spans="1:112">
      <c r="A97" s="124">
        <v>1</v>
      </c>
      <c r="B97" s="124">
        <v>600</v>
      </c>
      <c r="C97" s="124"/>
      <c r="D97" s="124"/>
      <c r="F97" s="18">
        <f>J9</f>
        <v>50014</v>
      </c>
      <c r="G97" s="18">
        <f>K9</f>
        <v>50017</v>
      </c>
      <c r="H97" s="18">
        <f>L9</f>
        <v>52719</v>
      </c>
      <c r="I97" s="125"/>
      <c r="J97" s="125"/>
      <c r="K97" s="125"/>
      <c r="L97" s="125"/>
      <c r="M97" s="125"/>
      <c r="N97" s="143">
        <f t="shared" ref="N97:S97" si="144">N74/$F97</f>
        <v>3.6033749800055985</v>
      </c>
      <c r="O97" s="143">
        <f t="shared" si="144"/>
        <v>3.6033749800055985</v>
      </c>
      <c r="P97" s="143">
        <f t="shared" si="144"/>
        <v>3.6033749800055985</v>
      </c>
      <c r="Q97" s="143">
        <f t="shared" si="144"/>
        <v>3.6033749800055985</v>
      </c>
      <c r="R97" s="143">
        <f t="shared" si="144"/>
        <v>3.6033749800055985</v>
      </c>
      <c r="S97" s="143">
        <f t="shared" si="144"/>
        <v>3.6033749800055985</v>
      </c>
      <c r="T97" s="143">
        <f t="shared" ref="T97:W97" si="145">T74/$F97</f>
        <v>3.6033749800055985</v>
      </c>
      <c r="U97" s="143">
        <f t="shared" si="145"/>
        <v>3.6033749800055985</v>
      </c>
      <c r="V97" s="143">
        <f t="shared" si="145"/>
        <v>3.6033749800055985</v>
      </c>
      <c r="W97" s="143">
        <f t="shared" si="145"/>
        <v>3.6033749800055985</v>
      </c>
      <c r="X97" s="143">
        <f t="shared" ref="X97:AG97" si="146">X74/$G97</f>
        <v>3.5252806878994472</v>
      </c>
      <c r="Y97" s="143">
        <f t="shared" si="146"/>
        <v>3.4474025248082318</v>
      </c>
      <c r="Z97" s="143">
        <f t="shared" si="146"/>
        <v>3.3695243617170161</v>
      </c>
      <c r="AA97" s="143">
        <f t="shared" si="146"/>
        <v>3.3695243617170161</v>
      </c>
      <c r="AB97" s="143">
        <f t="shared" si="146"/>
        <v>3.3695243617170161</v>
      </c>
      <c r="AC97" s="143">
        <f t="shared" si="146"/>
        <v>3.3695243617170161</v>
      </c>
      <c r="AD97" s="143">
        <f t="shared" si="146"/>
        <v>3.3695243617170161</v>
      </c>
      <c r="AE97" s="143">
        <f t="shared" si="146"/>
        <v>3.3695243617170161</v>
      </c>
      <c r="AF97" s="143">
        <f t="shared" si="146"/>
        <v>3.3695243617170161</v>
      </c>
      <c r="AG97" s="143">
        <f t="shared" si="146"/>
        <v>3.3695243617170161</v>
      </c>
      <c r="AH97" s="143">
        <f t="shared" ref="AH97:AN97" si="147">AH74/$H97</f>
        <v>3.3217182925826867</v>
      </c>
      <c r="AI97" s="143">
        <f t="shared" si="147"/>
        <v>3.4466100140999134</v>
      </c>
      <c r="AJ97" s="143">
        <f t="shared" si="147"/>
        <v>3.5715017356171401</v>
      </c>
      <c r="AK97" s="143">
        <f t="shared" si="147"/>
        <v>3.5715017356171401</v>
      </c>
      <c r="AL97" s="143">
        <f t="shared" si="147"/>
        <v>3.5715017356171401</v>
      </c>
      <c r="AM97" s="143">
        <f t="shared" si="147"/>
        <v>3.5715017356171401</v>
      </c>
      <c r="AN97" s="143">
        <f t="shared" si="147"/>
        <v>3.5715017356171401</v>
      </c>
      <c r="AO97" s="143"/>
      <c r="AP97" s="143"/>
      <c r="AQ97" s="143"/>
      <c r="AR97" s="143"/>
      <c r="AS97" s="143"/>
      <c r="AT97" s="143"/>
      <c r="AU97" s="143"/>
      <c r="AV97" s="143"/>
      <c r="AW97" s="143"/>
      <c r="AX97" s="143">
        <f t="shared" ref="AX97:BD97" si="148">AX74/$F97</f>
        <v>2.3880647474531504</v>
      </c>
      <c r="AY97" s="143">
        <f t="shared" si="148"/>
        <v>2.3334312487246773</v>
      </c>
      <c r="AZ97" s="143">
        <f t="shared" si="148"/>
        <v>2.382450222371328</v>
      </c>
      <c r="BA97" s="143">
        <f t="shared" si="148"/>
        <v>2.3933991989323005</v>
      </c>
      <c r="BB97" s="143">
        <f t="shared" si="148"/>
        <v>2.4093465221496242</v>
      </c>
      <c r="BC97" s="143">
        <f t="shared" si="148"/>
        <v>2.3313606461925254</v>
      </c>
      <c r="BD97" s="143">
        <f t="shared" si="148"/>
        <v>2.2853549583603514</v>
      </c>
      <c r="BE97" s="143">
        <f t="shared" ref="BE97:BG97" si="149">BE74/$F97</f>
        <v>2.2542685578764301</v>
      </c>
      <c r="BF97" s="143">
        <f t="shared" si="149"/>
        <v>2.3684824238509083</v>
      </c>
      <c r="BG97" s="143">
        <f t="shared" si="149"/>
        <v>2.4573341461405342</v>
      </c>
      <c r="BH97" s="143">
        <f t="shared" ref="BH97:BQ97" si="150">BH74/$G97</f>
        <v>4.1152676009994185</v>
      </c>
      <c r="BI97" s="143">
        <f t="shared" si="150"/>
        <v>4.1027561854849743</v>
      </c>
      <c r="BJ97" s="143">
        <f t="shared" si="150"/>
        <v>4.1020566435095374</v>
      </c>
      <c r="BK97" s="143">
        <f t="shared" si="150"/>
        <v>4.2057170199141343</v>
      </c>
      <c r="BL97" s="143">
        <f t="shared" si="150"/>
        <v>4.4935127815132097</v>
      </c>
      <c r="BM97" s="143">
        <f t="shared" si="150"/>
        <v>4.1760951221924154</v>
      </c>
      <c r="BN97" s="143">
        <f t="shared" si="150"/>
        <v>3.8924122165187636</v>
      </c>
      <c r="BO97" s="143">
        <f t="shared" si="150"/>
        <v>3.3876322247359845</v>
      </c>
      <c r="BP97" s="143">
        <f t="shared" si="150"/>
        <v>3.4756829066934682</v>
      </c>
      <c r="BQ97" s="143">
        <f t="shared" si="150"/>
        <v>3.7087829271243451</v>
      </c>
      <c r="BR97" s="143">
        <f>BR74/$H97</f>
        <v>2.8667764185479454</v>
      </c>
      <c r="BS97" s="143">
        <f>BS74/$H97</f>
        <v>3.1226144080052625</v>
      </c>
      <c r="BT97" s="143">
        <f>BT74/$H97</f>
        <v>3.2915052841483137</v>
      </c>
      <c r="BU97" s="143">
        <f>BU74/$H97</f>
        <v>3.265549689430407</v>
      </c>
      <c r="BV97" s="143">
        <f t="shared" ref="BV97:BW97" si="151">BV74/$H97</f>
        <v>3.2508946394636844</v>
      </c>
      <c r="BW97" s="143">
        <f t="shared" si="151"/>
        <v>3.2581536509149367</v>
      </c>
      <c r="BX97" s="143"/>
      <c r="BY97" s="143"/>
      <c r="BZ97" s="143"/>
      <c r="CA97" s="143"/>
      <c r="CB97" s="143"/>
      <c r="CC97" s="143"/>
      <c r="CD97" s="143"/>
      <c r="CE97" s="143"/>
      <c r="CF97" s="143"/>
      <c r="CG97" s="143"/>
      <c r="CH97" s="143">
        <f>CH74/$F97</f>
        <v>121.96398464597968</v>
      </c>
      <c r="CI97" s="143">
        <f>CI74/$F97</f>
        <v>123.17929487853213</v>
      </c>
      <c r="CJ97" s="143">
        <f>CJ74/$F97</f>
        <v>124.44923860981304</v>
      </c>
      <c r="CK97" s="143">
        <f t="shared" ref="CK97:CQ97" si="152">CK74/$F97</f>
        <v>125.6701633674473</v>
      </c>
      <c r="CL97" s="143">
        <f t="shared" si="152"/>
        <v>126.88013914852058</v>
      </c>
      <c r="CM97" s="143">
        <f t="shared" si="152"/>
        <v>128.07416760637656</v>
      </c>
      <c r="CN97" s="143">
        <f t="shared" si="152"/>
        <v>129.34618194018961</v>
      </c>
      <c r="CO97" s="143">
        <f t="shared" si="152"/>
        <v>130.66420196183483</v>
      </c>
      <c r="CP97" s="143">
        <f t="shared" si="152"/>
        <v>132.01330838396399</v>
      </c>
      <c r="CQ97" s="143">
        <f t="shared" si="152"/>
        <v>133.24820094011866</v>
      </c>
      <c r="CR97" s="143">
        <f t="shared" ref="CR97:CR111" si="153">CR74/$G97</f>
        <v>134.38618086018798</v>
      </c>
      <c r="CS97" s="143">
        <f t="shared" ref="CS97:CZ97" si="154">CS74/$G97</f>
        <v>133.796193947088</v>
      </c>
      <c r="CT97" s="143">
        <f t="shared" si="154"/>
        <v>133.14084028641128</v>
      </c>
      <c r="CU97" s="143">
        <f t="shared" si="154"/>
        <v>132.40830800461873</v>
      </c>
      <c r="CV97" s="143">
        <f t="shared" si="154"/>
        <v>131.57211534642161</v>
      </c>
      <c r="CW97" s="143">
        <f t="shared" si="154"/>
        <v>130.44812692662543</v>
      </c>
      <c r="CX97" s="143">
        <f t="shared" si="154"/>
        <v>129.64155616615002</v>
      </c>
      <c r="CY97" s="143">
        <f t="shared" si="154"/>
        <v>129.1186683113483</v>
      </c>
      <c r="CZ97" s="143">
        <f t="shared" si="154"/>
        <v>129.1005604483293</v>
      </c>
      <c r="DA97" s="143">
        <f>DA74/$G97</f>
        <v>128.99440190335287</v>
      </c>
      <c r="DB97" s="143">
        <f t="shared" ref="DB97:DB111" si="155">DB74/$H97</f>
        <v>122.83801059688606</v>
      </c>
      <c r="DC97" s="143">
        <f t="shared" ref="DC97:DG97" si="156">DC74/$H97</f>
        <v>123.16200620298072</v>
      </c>
      <c r="DD97" s="143">
        <f t="shared" si="156"/>
        <v>123.44200265444955</v>
      </c>
      <c r="DE97" s="143">
        <f t="shared" si="156"/>
        <v>123.7479547006363</v>
      </c>
      <c r="DF97" s="143">
        <f t="shared" si="156"/>
        <v>124.06856179678975</v>
      </c>
      <c r="DG97" s="143">
        <f t="shared" si="156"/>
        <v>124.38190988149195</v>
      </c>
      <c r="DH97" s="143">
        <f t="shared" ref="DH97" si="157">DH74/$H97</f>
        <v>124.68177507160604</v>
      </c>
    </row>
    <row r="98" spans="1:112">
      <c r="A98" s="124">
        <v>1</v>
      </c>
      <c r="B98" s="124">
        <v>1200</v>
      </c>
      <c r="C98" s="124"/>
      <c r="D98" s="124"/>
      <c r="F98" s="18">
        <f>J11</f>
        <v>122909</v>
      </c>
      <c r="G98" s="18">
        <f>K11</f>
        <v>123925</v>
      </c>
      <c r="H98" s="18">
        <f>L11</f>
        <v>125621</v>
      </c>
      <c r="I98" s="125"/>
      <c r="J98" s="125"/>
      <c r="K98" s="125"/>
      <c r="L98" s="125"/>
      <c r="M98" s="125"/>
      <c r="N98" s="143">
        <f t="shared" ref="N98:O111" si="158">N75/$F98</f>
        <v>3.2102364078301835</v>
      </c>
      <c r="O98" s="143">
        <f t="shared" si="158"/>
        <v>3.2102364078301835</v>
      </c>
      <c r="P98" s="143">
        <f t="shared" ref="P98:W98" si="159">P75/$F98</f>
        <v>3.2102364078301835</v>
      </c>
      <c r="Q98" s="143">
        <f t="shared" si="159"/>
        <v>3.2102364078301835</v>
      </c>
      <c r="R98" s="143">
        <f t="shared" si="159"/>
        <v>3.2102364078301835</v>
      </c>
      <c r="S98" s="143">
        <f t="shared" si="159"/>
        <v>3.2102364078301835</v>
      </c>
      <c r="T98" s="143">
        <f t="shared" si="159"/>
        <v>3.2102364078301835</v>
      </c>
      <c r="U98" s="143">
        <f t="shared" si="159"/>
        <v>3.2102364078301835</v>
      </c>
      <c r="V98" s="143">
        <f t="shared" si="159"/>
        <v>3.2102364078301835</v>
      </c>
      <c r="W98" s="143">
        <f t="shared" si="159"/>
        <v>3.2102364078301835</v>
      </c>
      <c r="X98" s="143">
        <f t="shared" ref="X98:Y111" si="160">X75/$G98</f>
        <v>3.1350222400645551</v>
      </c>
      <c r="Y98" s="143">
        <f t="shared" si="160"/>
        <v>3.0861272184789192</v>
      </c>
      <c r="Z98" s="143">
        <f t="shared" ref="Z98:AG98" si="161">Z75/$G98</f>
        <v>3.0372321968932821</v>
      </c>
      <c r="AA98" s="143">
        <f t="shared" si="161"/>
        <v>3.0372321968932821</v>
      </c>
      <c r="AB98" s="143">
        <f t="shared" si="161"/>
        <v>3.0372321968932821</v>
      </c>
      <c r="AC98" s="143">
        <f t="shared" si="161"/>
        <v>3.0372321968932821</v>
      </c>
      <c r="AD98" s="143">
        <f t="shared" si="161"/>
        <v>3.0372321968932821</v>
      </c>
      <c r="AE98" s="143">
        <f t="shared" si="161"/>
        <v>3.0372321968932821</v>
      </c>
      <c r="AF98" s="143">
        <f t="shared" si="161"/>
        <v>3.0372321968932821</v>
      </c>
      <c r="AG98" s="143">
        <f t="shared" si="161"/>
        <v>3.0372321968932821</v>
      </c>
      <c r="AH98" s="143">
        <f t="shared" ref="AH98:AI111" si="162">AH75/$H98</f>
        <v>3.1591480193067505</v>
      </c>
      <c r="AI98" s="143">
        <f t="shared" si="162"/>
        <v>3.3220692930852858</v>
      </c>
      <c r="AJ98" s="143">
        <f t="shared" ref="AJ98:AN98" si="163">AJ75/$H98</f>
        <v>3.4849905668638206</v>
      </c>
      <c r="AK98" s="143">
        <f t="shared" si="163"/>
        <v>3.4849905668638206</v>
      </c>
      <c r="AL98" s="143">
        <f t="shared" si="163"/>
        <v>3.4849905668638206</v>
      </c>
      <c r="AM98" s="143">
        <f t="shared" si="163"/>
        <v>3.4849905668638206</v>
      </c>
      <c r="AN98" s="143">
        <f t="shared" si="163"/>
        <v>3.4849905668638206</v>
      </c>
      <c r="AO98" s="143"/>
      <c r="AP98" s="143"/>
      <c r="AQ98" s="143"/>
      <c r="AR98" s="143"/>
      <c r="AS98" s="143"/>
      <c r="AT98" s="143"/>
      <c r="AU98" s="143"/>
      <c r="AV98" s="143"/>
      <c r="AW98" s="143"/>
      <c r="AX98" s="143">
        <f t="shared" ref="AX98:AY111" si="164">AX75/$F98</f>
        <v>2.235892116980521</v>
      </c>
      <c r="AY98" s="143">
        <f t="shared" si="164"/>
        <v>2.1397163323529833</v>
      </c>
      <c r="AZ98" s="143">
        <f t="shared" ref="AZ98:BG98" si="165">AZ75/$F98</f>
        <v>2.2005555813092466</v>
      </c>
      <c r="BA98" s="143">
        <f t="shared" si="165"/>
        <v>2.219783510459902</v>
      </c>
      <c r="BB98" s="143">
        <f t="shared" si="165"/>
        <v>2.271615789084493</v>
      </c>
      <c r="BC98" s="143">
        <f t="shared" si="165"/>
        <v>2.1529284063182978</v>
      </c>
      <c r="BD98" s="143">
        <f t="shared" si="165"/>
        <v>2.0656506435153252</v>
      </c>
      <c r="BE98" s="143">
        <f t="shared" si="165"/>
        <v>1.9832722535627463</v>
      </c>
      <c r="BF98" s="143">
        <f t="shared" si="165"/>
        <v>2.114661856725145</v>
      </c>
      <c r="BG98" s="143">
        <f t="shared" si="165"/>
        <v>2.2084632545432257</v>
      </c>
      <c r="BH98" s="143">
        <f t="shared" ref="BH98:BI111" si="166">BH75/$G98</f>
        <v>2.5176554195081828</v>
      </c>
      <c r="BI98" s="143">
        <f t="shared" si="166"/>
        <v>2.5027243279099531</v>
      </c>
      <c r="BJ98" s="143">
        <f t="shared" ref="BJ98:BQ98" si="167">BJ75/$G98</f>
        <v>2.4819488151951759</v>
      </c>
      <c r="BK98" s="143">
        <f t="shared" si="167"/>
        <v>2.5619619346880973</v>
      </c>
      <c r="BL98" s="143">
        <f t="shared" si="167"/>
        <v>2.8581198952733846</v>
      </c>
      <c r="BM98" s="143">
        <f t="shared" si="167"/>
        <v>2.6537371734186466</v>
      </c>
      <c r="BN98" s="143">
        <f t="shared" si="167"/>
        <v>2.4638583159653282</v>
      </c>
      <c r="BO98" s="143">
        <f t="shared" si="167"/>
        <v>2.0581710351783884</v>
      </c>
      <c r="BP98" s="143">
        <f t="shared" si="167"/>
        <v>2.1896479254265251</v>
      </c>
      <c r="BQ98" s="143">
        <f t="shared" si="167"/>
        <v>2.3809264182795697</v>
      </c>
      <c r="BR98" s="143">
        <f t="shared" ref="BR98:BS111" si="168">BR75/$H98</f>
        <v>2.7082350991514659</v>
      </c>
      <c r="BS98" s="143">
        <f t="shared" si="168"/>
        <v>2.9436086909827441</v>
      </c>
      <c r="BT98" s="143">
        <f t="shared" ref="BT98:BW98" si="169">BT75/$H98</f>
        <v>3.0936032667066842</v>
      </c>
      <c r="BU98" s="143">
        <f t="shared" si="169"/>
        <v>3.0523515461735213</v>
      </c>
      <c r="BV98" s="143">
        <f t="shared" si="169"/>
        <v>3.019321065695836</v>
      </c>
      <c r="BW98" s="143">
        <f t="shared" si="169"/>
        <v>3.0130281382420629</v>
      </c>
      <c r="BX98" s="143"/>
      <c r="BY98" s="143"/>
      <c r="BZ98" s="143"/>
      <c r="CA98" s="143"/>
      <c r="CB98" s="143"/>
      <c r="CC98" s="143"/>
      <c r="CD98" s="143"/>
      <c r="CE98" s="143"/>
      <c r="CF98" s="143"/>
      <c r="CG98" s="143"/>
      <c r="CH98" s="143">
        <f t="shared" ref="CH98:CI111" si="170">CH75/$F98</f>
        <v>121.95172646400752</v>
      </c>
      <c r="CI98" s="143">
        <f t="shared" si="170"/>
        <v>122.92607075485719</v>
      </c>
      <c r="CJ98" s="143">
        <f t="shared" ref="CJ98:CQ98" si="171">CJ75/$F98</f>
        <v>123.9965908303344</v>
      </c>
      <c r="CK98" s="143">
        <f t="shared" si="171"/>
        <v>125.00627165685535</v>
      </c>
      <c r="CL98" s="143">
        <f t="shared" si="171"/>
        <v>125.99672455422562</v>
      </c>
      <c r="CM98" s="143">
        <f t="shared" si="171"/>
        <v>126.93534517297131</v>
      </c>
      <c r="CN98" s="143">
        <f t="shared" si="171"/>
        <v>127.99265317448319</v>
      </c>
      <c r="CO98" s="143">
        <f t="shared" si="171"/>
        <v>129.13723893879805</v>
      </c>
      <c r="CP98" s="143">
        <f t="shared" si="171"/>
        <v>130.36420309306547</v>
      </c>
      <c r="CQ98" s="143">
        <f t="shared" si="171"/>
        <v>131.45977764417052</v>
      </c>
      <c r="CR98" s="143">
        <f t="shared" si="153"/>
        <v>131.37556382460929</v>
      </c>
      <c r="CS98" s="143">
        <f t="shared" ref="CS98:DA98" si="172">CS75/$G98</f>
        <v>131.99293064516564</v>
      </c>
      <c r="CT98" s="143">
        <f t="shared" si="172"/>
        <v>132.57633353573459</v>
      </c>
      <c r="CU98" s="143">
        <f t="shared" si="172"/>
        <v>133.13161691743272</v>
      </c>
      <c r="CV98" s="143">
        <f t="shared" si="172"/>
        <v>133.60688717963788</v>
      </c>
      <c r="CW98" s="143">
        <f t="shared" si="172"/>
        <v>133.78599948125779</v>
      </c>
      <c r="CX98" s="143">
        <f t="shared" si="172"/>
        <v>134.16949450473243</v>
      </c>
      <c r="CY98" s="143">
        <f t="shared" si="172"/>
        <v>134.74286838566039</v>
      </c>
      <c r="CZ98" s="143">
        <f t="shared" si="172"/>
        <v>135.72192954737531</v>
      </c>
      <c r="DA98" s="143">
        <f t="shared" si="172"/>
        <v>136.56951381884204</v>
      </c>
      <c r="DB98" s="143">
        <f t="shared" si="155"/>
        <v>135.17661164887099</v>
      </c>
      <c r="DC98" s="143">
        <f t="shared" ref="DC98:DG111" si="173">DC75/$H98</f>
        <v>135.55507225097355</v>
      </c>
      <c r="DD98" s="143">
        <f t="shared" si="173"/>
        <v>135.94645955113069</v>
      </c>
      <c r="DE98" s="143">
        <f t="shared" si="173"/>
        <v>136.379098571821</v>
      </c>
      <c r="DF98" s="143">
        <f t="shared" si="173"/>
        <v>136.84476807298896</v>
      </c>
      <c r="DG98" s="143">
        <f t="shared" si="173"/>
        <v>137.31673050161075</v>
      </c>
      <c r="DH98" s="143">
        <f t="shared" ref="DH98" si="174">DH75/$H98</f>
        <v>137.78176419547685</v>
      </c>
    </row>
    <row r="99" spans="1:112">
      <c r="A99" s="124">
        <v>1</v>
      </c>
      <c r="B99" s="124">
        <v>1800</v>
      </c>
      <c r="C99" s="124"/>
      <c r="D99" s="124"/>
      <c r="F99" s="18">
        <f>J13</f>
        <v>23265</v>
      </c>
      <c r="G99" s="18">
        <f>K13</f>
        <v>24677</v>
      </c>
      <c r="H99" s="18">
        <f>L13</f>
        <v>21976</v>
      </c>
      <c r="I99" s="125"/>
      <c r="J99" s="125"/>
      <c r="K99" s="125"/>
      <c r="L99" s="125"/>
      <c r="M99" s="125"/>
      <c r="N99" s="143">
        <f t="shared" si="158"/>
        <v>1.9541320116054157</v>
      </c>
      <c r="O99" s="143">
        <f t="shared" si="158"/>
        <v>1.9541320116054157</v>
      </c>
      <c r="P99" s="143">
        <f t="shared" ref="P99:W99" si="175">P76/$F99</f>
        <v>1.9541320116054157</v>
      </c>
      <c r="Q99" s="143">
        <f t="shared" si="175"/>
        <v>1.9541320116054157</v>
      </c>
      <c r="R99" s="143">
        <f t="shared" si="175"/>
        <v>1.9541320116054157</v>
      </c>
      <c r="S99" s="143">
        <f t="shared" si="175"/>
        <v>1.9541320116054157</v>
      </c>
      <c r="T99" s="143">
        <f t="shared" si="175"/>
        <v>1.9541320116054157</v>
      </c>
      <c r="U99" s="143">
        <f t="shared" si="175"/>
        <v>1.9541320116054157</v>
      </c>
      <c r="V99" s="143">
        <f t="shared" si="175"/>
        <v>1.9541320116054157</v>
      </c>
      <c r="W99" s="143">
        <f t="shared" si="175"/>
        <v>1.9541320116054157</v>
      </c>
      <c r="X99" s="143">
        <f t="shared" si="160"/>
        <v>1.828359234644946</v>
      </c>
      <c r="Y99" s="143">
        <f t="shared" si="160"/>
        <v>1.8144004707487404</v>
      </c>
      <c r="Z99" s="143">
        <f t="shared" ref="Z99:AG99" si="176">Z76/$G99</f>
        <v>1.8004417068525347</v>
      </c>
      <c r="AA99" s="143">
        <f t="shared" si="176"/>
        <v>1.8004417068525347</v>
      </c>
      <c r="AB99" s="143">
        <f t="shared" si="176"/>
        <v>1.8004417068525347</v>
      </c>
      <c r="AC99" s="143">
        <f t="shared" si="176"/>
        <v>1.8004417068525347</v>
      </c>
      <c r="AD99" s="143">
        <f t="shared" si="176"/>
        <v>1.8004417068525347</v>
      </c>
      <c r="AE99" s="143">
        <f t="shared" si="176"/>
        <v>1.8004417068525347</v>
      </c>
      <c r="AF99" s="143">
        <f t="shared" si="176"/>
        <v>1.8004417068525347</v>
      </c>
      <c r="AG99" s="143">
        <f t="shared" si="176"/>
        <v>1.8004417068525347</v>
      </c>
      <c r="AH99" s="143">
        <f t="shared" si="162"/>
        <v>2.0260738987986895</v>
      </c>
      <c r="AI99" s="143">
        <f t="shared" si="162"/>
        <v>2.0304195485984708</v>
      </c>
      <c r="AJ99" s="143">
        <f t="shared" ref="AJ99:AN99" si="177">AJ76/$H99</f>
        <v>2.0347651983982527</v>
      </c>
      <c r="AK99" s="143">
        <f t="shared" si="177"/>
        <v>2.0347651983982527</v>
      </c>
      <c r="AL99" s="143">
        <f t="shared" si="177"/>
        <v>2.0347651983982527</v>
      </c>
      <c r="AM99" s="143">
        <f t="shared" si="177"/>
        <v>2.0347651983982527</v>
      </c>
      <c r="AN99" s="143">
        <f t="shared" si="177"/>
        <v>2.0347651983982527</v>
      </c>
      <c r="AO99" s="143"/>
      <c r="AP99" s="143"/>
      <c r="AQ99" s="143"/>
      <c r="AR99" s="143"/>
      <c r="AS99" s="143"/>
      <c r="AT99" s="143"/>
      <c r="AU99" s="143"/>
      <c r="AV99" s="143"/>
      <c r="AW99" s="143"/>
      <c r="AX99" s="143">
        <f t="shared" si="164"/>
        <v>1.3069686052654907</v>
      </c>
      <c r="AY99" s="143">
        <f t="shared" si="164"/>
        <v>1.2249287587517985</v>
      </c>
      <c r="AZ99" s="143">
        <f t="shared" ref="AZ99:BG99" si="178">AZ76/$F99</f>
        <v>1.2690621087390805</v>
      </c>
      <c r="BA99" s="143">
        <f t="shared" si="178"/>
        <v>1.2854497462212429</v>
      </c>
      <c r="BB99" s="143">
        <f t="shared" si="178"/>
        <v>1.336910750718872</v>
      </c>
      <c r="BC99" s="143">
        <f t="shared" si="178"/>
        <v>1.2413407519769089</v>
      </c>
      <c r="BD99" s="143">
        <f t="shared" si="178"/>
        <v>1.1649724256718961</v>
      </c>
      <c r="BE99" s="143">
        <f t="shared" si="178"/>
        <v>1.0862667422169006</v>
      </c>
      <c r="BF99" s="143">
        <f t="shared" si="178"/>
        <v>1.1770935237605222</v>
      </c>
      <c r="BG99" s="143">
        <f t="shared" si="178"/>
        <v>1.2380099393529829</v>
      </c>
      <c r="BH99" s="143">
        <f t="shared" si="166"/>
        <v>1.1465329618484488</v>
      </c>
      <c r="BI99" s="143">
        <f t="shared" si="166"/>
        <v>1.1368229489940402</v>
      </c>
      <c r="BJ99" s="143">
        <f t="shared" ref="BJ99:BQ99" si="179">BJ76/$G99</f>
        <v>1.119223621064946</v>
      </c>
      <c r="BK99" s="143">
        <f t="shared" si="179"/>
        <v>1.1622988508979137</v>
      </c>
      <c r="BL99" s="143">
        <f t="shared" si="179"/>
        <v>1.3451992490704736</v>
      </c>
      <c r="BM99" s="143">
        <f t="shared" si="179"/>
        <v>1.2480476972706007</v>
      </c>
      <c r="BN99" s="143">
        <f t="shared" si="179"/>
        <v>1.1550475946604035</v>
      </c>
      <c r="BO99" s="143">
        <f t="shared" si="179"/>
        <v>0.93155422753452288</v>
      </c>
      <c r="BP99" s="143">
        <f t="shared" si="179"/>
        <v>1.0224689304052024</v>
      </c>
      <c r="BQ99" s="143">
        <f t="shared" si="179"/>
        <v>1.1290433314722341</v>
      </c>
      <c r="BR99" s="143">
        <f t="shared" si="168"/>
        <v>0.72877421766649686</v>
      </c>
      <c r="BS99" s="143">
        <f t="shared" si="168"/>
        <v>0.78195823763225758</v>
      </c>
      <c r="BT99" s="143">
        <f t="shared" ref="BT99:BW99" si="180">BT76/$H99</f>
        <v>0.80695760101336622</v>
      </c>
      <c r="BU99" s="143">
        <f t="shared" si="180"/>
        <v>0.76895740327413087</v>
      </c>
      <c r="BV99" s="143">
        <f t="shared" si="180"/>
        <v>0.72922361176153994</v>
      </c>
      <c r="BW99" s="143">
        <f t="shared" si="180"/>
        <v>0.70638798231141531</v>
      </c>
      <c r="BX99" s="143"/>
      <c r="BY99" s="143"/>
      <c r="BZ99" s="143"/>
      <c r="CA99" s="143"/>
      <c r="CB99" s="143"/>
      <c r="CC99" s="143"/>
      <c r="CD99" s="143"/>
      <c r="CE99" s="143"/>
      <c r="CF99" s="143"/>
      <c r="CG99" s="143"/>
      <c r="CH99" s="143">
        <f t="shared" si="170"/>
        <v>87.534523832334429</v>
      </c>
      <c r="CI99" s="143">
        <f t="shared" si="170"/>
        <v>88.181687238674357</v>
      </c>
      <c r="CJ99" s="143">
        <f t="shared" ref="CJ99:CQ99" si="181">CJ76/$F99</f>
        <v>88.910890491527979</v>
      </c>
      <c r="CK99" s="143">
        <f t="shared" si="181"/>
        <v>89.595960394394311</v>
      </c>
      <c r="CL99" s="143">
        <f t="shared" si="181"/>
        <v>90.264642659778488</v>
      </c>
      <c r="CM99" s="143">
        <f t="shared" si="181"/>
        <v>90.881863920665012</v>
      </c>
      <c r="CN99" s="143">
        <f t="shared" si="181"/>
        <v>91.594655180293529</v>
      </c>
      <c r="CO99" s="143">
        <f t="shared" si="181"/>
        <v>92.383814766227033</v>
      </c>
      <c r="CP99" s="143">
        <f t="shared" si="181"/>
        <v>93.251680035615536</v>
      </c>
      <c r="CQ99" s="143">
        <f t="shared" si="181"/>
        <v>94.028718523460427</v>
      </c>
      <c r="CR99" s="143">
        <f t="shared" si="153"/>
        <v>89.323609695638041</v>
      </c>
      <c r="CS99" s="143">
        <f t="shared" ref="CS99:DA99" si="182">CS76/$G99</f>
        <v>90.005435968434526</v>
      </c>
      <c r="CT99" s="143">
        <f t="shared" si="182"/>
        <v>90.683013490189239</v>
      </c>
      <c r="CU99" s="143">
        <f t="shared" si="182"/>
        <v>91.364231575976817</v>
      </c>
      <c r="CV99" s="143">
        <f t="shared" si="182"/>
        <v>92.002374431931457</v>
      </c>
      <c r="CW99" s="143">
        <f t="shared" si="182"/>
        <v>92.457616889713492</v>
      </c>
      <c r="CX99" s="143">
        <f t="shared" si="182"/>
        <v>93.010010899295438</v>
      </c>
      <c r="CY99" s="143">
        <f t="shared" si="182"/>
        <v>93.655405011487559</v>
      </c>
      <c r="CZ99" s="143">
        <f t="shared" si="182"/>
        <v>94.524292490805578</v>
      </c>
      <c r="DA99" s="143">
        <f t="shared" si="182"/>
        <v>95.302265267252906</v>
      </c>
      <c r="DB99" s="143">
        <f t="shared" si="155"/>
        <v>108.31286211287591</v>
      </c>
      <c r="DC99" s="143">
        <f t="shared" si="173"/>
        <v>109.56132342384213</v>
      </c>
      <c r="DD99" s="143">
        <f t="shared" si="173"/>
        <v>110.78913102122701</v>
      </c>
      <c r="DE99" s="143">
        <f t="shared" si="173"/>
        <v>112.05493881635114</v>
      </c>
      <c r="DF99" s="143">
        <f t="shared" si="173"/>
        <v>113.36048040298786</v>
      </c>
      <c r="DG99" s="143">
        <f t="shared" si="173"/>
        <v>114.68885761907471</v>
      </c>
      <c r="DH99" s="143">
        <f t="shared" ref="DH99" si="183">DH76/$H99</f>
        <v>116.02470877320715</v>
      </c>
    </row>
    <row r="100" spans="1:112">
      <c r="A100" s="124">
        <v>2</v>
      </c>
      <c r="B100" s="124">
        <v>600</v>
      </c>
      <c r="C100" s="124"/>
      <c r="D100" s="124"/>
      <c r="F100" s="18">
        <f>J15</f>
        <v>132427</v>
      </c>
      <c r="G100" s="18">
        <f>K15</f>
        <v>132626</v>
      </c>
      <c r="H100" s="18">
        <f>L15</f>
        <v>133226</v>
      </c>
      <c r="I100" s="125"/>
      <c r="J100" s="125"/>
      <c r="K100" s="125"/>
      <c r="L100" s="125"/>
      <c r="M100" s="125"/>
      <c r="N100" s="143">
        <f t="shared" si="158"/>
        <v>4.6309822105763923</v>
      </c>
      <c r="O100" s="143">
        <f t="shared" si="158"/>
        <v>4.6309822105763923</v>
      </c>
      <c r="P100" s="143">
        <f t="shared" ref="P100:W100" si="184">P77/$F100</f>
        <v>4.6309822105763923</v>
      </c>
      <c r="Q100" s="143">
        <f t="shared" si="184"/>
        <v>4.6309822105763923</v>
      </c>
      <c r="R100" s="143">
        <f t="shared" si="184"/>
        <v>4.6309822105763923</v>
      </c>
      <c r="S100" s="143">
        <f t="shared" si="184"/>
        <v>4.6309822105763923</v>
      </c>
      <c r="T100" s="143">
        <f t="shared" si="184"/>
        <v>4.6309822105763923</v>
      </c>
      <c r="U100" s="143">
        <f t="shared" si="184"/>
        <v>4.6309822105763923</v>
      </c>
      <c r="V100" s="143">
        <f t="shared" si="184"/>
        <v>4.6309822105763923</v>
      </c>
      <c r="W100" s="143">
        <f t="shared" si="184"/>
        <v>4.6309822105763923</v>
      </c>
      <c r="X100" s="143">
        <f t="shared" si="160"/>
        <v>4.5960348709906054</v>
      </c>
      <c r="Y100" s="143">
        <f t="shared" si="160"/>
        <v>4.5680361346945544</v>
      </c>
      <c r="Z100" s="143">
        <f t="shared" ref="Z100:AG100" si="185">Z77/$G100</f>
        <v>4.5400373983985043</v>
      </c>
      <c r="AA100" s="143">
        <f t="shared" si="185"/>
        <v>4.5400373983985043</v>
      </c>
      <c r="AB100" s="143">
        <f t="shared" si="185"/>
        <v>4.5400373983985043</v>
      </c>
      <c r="AC100" s="143">
        <f t="shared" si="185"/>
        <v>4.5400373983985043</v>
      </c>
      <c r="AD100" s="143">
        <f t="shared" si="185"/>
        <v>4.5400373983985043</v>
      </c>
      <c r="AE100" s="143">
        <f t="shared" si="185"/>
        <v>4.5400373983985043</v>
      </c>
      <c r="AF100" s="143">
        <f t="shared" si="185"/>
        <v>4.5400373983985043</v>
      </c>
      <c r="AG100" s="143">
        <f t="shared" si="185"/>
        <v>4.5400373983985043</v>
      </c>
      <c r="AH100" s="143">
        <f t="shared" si="162"/>
        <v>4.3906494728256256</v>
      </c>
      <c r="AI100" s="143">
        <f t="shared" si="162"/>
        <v>4.2617081750809396</v>
      </c>
      <c r="AJ100" s="143">
        <f t="shared" ref="AJ100:AN100" si="186">AJ77/$H100</f>
        <v>4.1327668773362554</v>
      </c>
      <c r="AK100" s="143">
        <f t="shared" si="186"/>
        <v>4.1327668773362554</v>
      </c>
      <c r="AL100" s="143">
        <f t="shared" si="186"/>
        <v>4.1327668773362554</v>
      </c>
      <c r="AM100" s="143">
        <f t="shared" si="186"/>
        <v>4.1327668773362554</v>
      </c>
      <c r="AN100" s="143">
        <f t="shared" si="186"/>
        <v>4.1327668773362554</v>
      </c>
      <c r="AO100" s="143"/>
      <c r="AP100" s="143"/>
      <c r="AQ100" s="143"/>
      <c r="AR100" s="143"/>
      <c r="AS100" s="143"/>
      <c r="AT100" s="143"/>
      <c r="AU100" s="143"/>
      <c r="AV100" s="143"/>
      <c r="AW100" s="143"/>
      <c r="AX100" s="143">
        <f t="shared" si="164"/>
        <v>3.7587279076946163</v>
      </c>
      <c r="AY100" s="143">
        <f t="shared" si="164"/>
        <v>3.7049351281742173</v>
      </c>
      <c r="AZ100" s="143">
        <f t="shared" ref="AZ100:BG100" si="187">AZ77/$F100</f>
        <v>3.7954679834587779</v>
      </c>
      <c r="BA100" s="143">
        <f t="shared" si="187"/>
        <v>3.7401376991298396</v>
      </c>
      <c r="BB100" s="143">
        <f t="shared" si="187"/>
        <v>4.1263308576049553</v>
      </c>
      <c r="BC100" s="143">
        <f t="shared" si="187"/>
        <v>3.9651354137384631</v>
      </c>
      <c r="BD100" s="143">
        <f t="shared" si="187"/>
        <v>3.9260005596864129</v>
      </c>
      <c r="BE100" s="143">
        <f t="shared" si="187"/>
        <v>3.5645271272372185</v>
      </c>
      <c r="BF100" s="143">
        <f t="shared" si="187"/>
        <v>3.7482841189423755</v>
      </c>
      <c r="BG100" s="143">
        <f t="shared" si="187"/>
        <v>3.853548320887906</v>
      </c>
      <c r="BH100" s="143">
        <f t="shared" si="166"/>
        <v>4.0910932458658786</v>
      </c>
      <c r="BI100" s="143">
        <f t="shared" si="166"/>
        <v>4.0826907247495026</v>
      </c>
      <c r="BJ100" s="143">
        <f t="shared" ref="BJ100:BQ100" si="188">BJ77/$G100</f>
        <v>4.108889802874681</v>
      </c>
      <c r="BK100" s="143">
        <f t="shared" si="188"/>
        <v>4.3554773092282577</v>
      </c>
      <c r="BL100" s="143">
        <f t="shared" si="188"/>
        <v>6.4235179568670189</v>
      </c>
      <c r="BM100" s="143">
        <f t="shared" si="188"/>
        <v>6.8107650753627089</v>
      </c>
      <c r="BN100" s="143">
        <f t="shared" si="188"/>
        <v>6.6928077166987459</v>
      </c>
      <c r="BO100" s="143">
        <f t="shared" si="188"/>
        <v>4.8644227466034327</v>
      </c>
      <c r="BP100" s="143">
        <f t="shared" si="188"/>
        <v>4.6285308265651377</v>
      </c>
      <c r="BQ100" s="143">
        <f t="shared" si="188"/>
        <v>5.0072065525685607</v>
      </c>
      <c r="BR100" s="143">
        <f t="shared" si="168"/>
        <v>5.4242703041798297</v>
      </c>
      <c r="BS100" s="143">
        <f t="shared" si="168"/>
        <v>5.4795584587625035</v>
      </c>
      <c r="BT100" s="143">
        <f t="shared" ref="BT100:BW100" si="189">BT77/$H100</f>
        <v>5.2343615096091938</v>
      </c>
      <c r="BU100" s="143">
        <f t="shared" si="189"/>
        <v>4.8223520728966305</v>
      </c>
      <c r="BV100" s="143">
        <f t="shared" si="189"/>
        <v>4.5106801019436036</v>
      </c>
      <c r="BW100" s="143">
        <f t="shared" si="189"/>
        <v>4.3762494783676402</v>
      </c>
      <c r="BX100" s="143"/>
      <c r="BY100" s="143"/>
      <c r="BZ100" s="143"/>
      <c r="CA100" s="143"/>
      <c r="CB100" s="143"/>
      <c r="CC100" s="143"/>
      <c r="CD100" s="143"/>
      <c r="CE100" s="143"/>
      <c r="CF100" s="143"/>
      <c r="CG100" s="143"/>
      <c r="CH100" s="143">
        <f t="shared" si="170"/>
        <v>130.87411606061488</v>
      </c>
      <c r="CI100" s="143">
        <f t="shared" si="170"/>
        <v>131.74637036349665</v>
      </c>
      <c r="CJ100" s="143">
        <f t="shared" ref="CJ100:CQ100" si="190">CJ77/$F100</f>
        <v>132.67241744589882</v>
      </c>
      <c r="CK100" s="143">
        <f t="shared" si="190"/>
        <v>133.50793167301646</v>
      </c>
      <c r="CL100" s="143">
        <f t="shared" si="190"/>
        <v>134.39877618446297</v>
      </c>
      <c r="CM100" s="143">
        <f t="shared" si="190"/>
        <v>134.90342753743442</v>
      </c>
      <c r="CN100" s="143">
        <f t="shared" si="190"/>
        <v>135.56927433427236</v>
      </c>
      <c r="CO100" s="143">
        <f t="shared" si="190"/>
        <v>136.27425598516234</v>
      </c>
      <c r="CP100" s="143">
        <f t="shared" si="190"/>
        <v>137.34071106850149</v>
      </c>
      <c r="CQ100" s="143">
        <f t="shared" si="190"/>
        <v>138.22340916013553</v>
      </c>
      <c r="CR100" s="143">
        <f t="shared" si="153"/>
        <v>138.79227785320407</v>
      </c>
      <c r="CS100" s="143">
        <f t="shared" ref="CS100:DA100" si="191">CS77/$G100</f>
        <v>139.2972194783288</v>
      </c>
      <c r="CT100" s="143">
        <f t="shared" si="191"/>
        <v>139.78256488827387</v>
      </c>
      <c r="CU100" s="143">
        <f t="shared" si="191"/>
        <v>140.21371248379768</v>
      </c>
      <c r="CV100" s="143">
        <f t="shared" si="191"/>
        <v>140.39827257296793</v>
      </c>
      <c r="CW100" s="143">
        <f t="shared" si="191"/>
        <v>138.51479201449942</v>
      </c>
      <c r="CX100" s="143">
        <f t="shared" si="191"/>
        <v>136.24406433753521</v>
      </c>
      <c r="CY100" s="143">
        <f t="shared" si="191"/>
        <v>134.09129401923497</v>
      </c>
      <c r="CZ100" s="143">
        <f t="shared" si="191"/>
        <v>133.76690867103002</v>
      </c>
      <c r="DA100" s="143">
        <f t="shared" si="191"/>
        <v>133.67841524286339</v>
      </c>
      <c r="DB100" s="143">
        <f t="shared" si="155"/>
        <v>132.04275690272172</v>
      </c>
      <c r="DC100" s="143">
        <f t="shared" si="173"/>
        <v>130.82490661904015</v>
      </c>
      <c r="DD100" s="143">
        <f t="shared" si="173"/>
        <v>129.72331198676724</v>
      </c>
      <c r="DE100" s="143">
        <f t="shared" si="173"/>
        <v>129.03372679120687</v>
      </c>
      <c r="DF100" s="143">
        <f t="shared" si="173"/>
        <v>128.65581356659951</v>
      </c>
      <c r="DG100" s="143">
        <f t="shared" si="173"/>
        <v>128.41233096556815</v>
      </c>
      <c r="DH100" s="143">
        <f t="shared" ref="DH100" si="192">DH77/$H100</f>
        <v>128.27160238992388</v>
      </c>
    </row>
    <row r="101" spans="1:112">
      <c r="A101" s="124">
        <v>2</v>
      </c>
      <c r="B101" s="124">
        <v>1200</v>
      </c>
      <c r="C101" s="124"/>
      <c r="D101" s="124"/>
      <c r="F101" s="18">
        <f>J17</f>
        <v>93140</v>
      </c>
      <c r="G101" s="18">
        <f>K17</f>
        <v>93739</v>
      </c>
      <c r="H101" s="18">
        <f>L17</f>
        <v>91609</v>
      </c>
      <c r="I101" s="125"/>
      <c r="J101" s="125"/>
      <c r="K101" s="125"/>
      <c r="L101" s="125"/>
      <c r="M101" s="125"/>
      <c r="N101" s="143">
        <f t="shared" si="158"/>
        <v>4.6335188211294822</v>
      </c>
      <c r="O101" s="143">
        <f t="shared" si="158"/>
        <v>4.6335188211294822</v>
      </c>
      <c r="P101" s="143">
        <f t="shared" ref="P101:W101" si="193">P78/$F101</f>
        <v>4.6335188211294822</v>
      </c>
      <c r="Q101" s="143">
        <f t="shared" si="193"/>
        <v>4.6335188211294822</v>
      </c>
      <c r="R101" s="143">
        <f t="shared" si="193"/>
        <v>4.6335188211294822</v>
      </c>
      <c r="S101" s="143">
        <f t="shared" si="193"/>
        <v>4.6335188211294822</v>
      </c>
      <c r="T101" s="143">
        <f t="shared" si="193"/>
        <v>4.6335188211294822</v>
      </c>
      <c r="U101" s="143">
        <f t="shared" si="193"/>
        <v>4.6335188211294822</v>
      </c>
      <c r="V101" s="143">
        <f t="shared" si="193"/>
        <v>4.6335188211294822</v>
      </c>
      <c r="W101" s="143">
        <f t="shared" si="193"/>
        <v>4.6335188211294822</v>
      </c>
      <c r="X101" s="143">
        <f t="shared" si="160"/>
        <v>4.5906555649196177</v>
      </c>
      <c r="Y101" s="143">
        <f t="shared" si="160"/>
        <v>4.5774008790364737</v>
      </c>
      <c r="Z101" s="143">
        <f t="shared" ref="Z101:AG101" si="194">Z78/$G101</f>
        <v>4.5641461931533298</v>
      </c>
      <c r="AA101" s="143">
        <f t="shared" si="194"/>
        <v>4.5641461931533298</v>
      </c>
      <c r="AB101" s="143">
        <f t="shared" si="194"/>
        <v>4.5641461931533298</v>
      </c>
      <c r="AC101" s="143">
        <f t="shared" si="194"/>
        <v>4.5641461931533298</v>
      </c>
      <c r="AD101" s="143">
        <f t="shared" si="194"/>
        <v>4.5641461931533298</v>
      </c>
      <c r="AE101" s="143">
        <f t="shared" si="194"/>
        <v>4.5641461931533298</v>
      </c>
      <c r="AF101" s="143">
        <f t="shared" si="194"/>
        <v>4.5641461931533298</v>
      </c>
      <c r="AG101" s="143">
        <f t="shared" si="194"/>
        <v>4.5641461931533298</v>
      </c>
      <c r="AH101" s="143">
        <f t="shared" si="162"/>
        <v>4.6143974209229803</v>
      </c>
      <c r="AI101" s="143">
        <f t="shared" si="162"/>
        <v>4.5585277283527459</v>
      </c>
      <c r="AJ101" s="143">
        <f t="shared" ref="AJ101:AN101" si="195">AJ78/$H101</f>
        <v>4.5026580357825106</v>
      </c>
      <c r="AK101" s="143">
        <f t="shared" si="195"/>
        <v>4.5026580357825106</v>
      </c>
      <c r="AL101" s="143">
        <f t="shared" si="195"/>
        <v>4.5026580357825106</v>
      </c>
      <c r="AM101" s="143">
        <f t="shared" si="195"/>
        <v>4.5026580357825106</v>
      </c>
      <c r="AN101" s="143">
        <f t="shared" si="195"/>
        <v>4.5026580357825106</v>
      </c>
      <c r="AO101" s="143"/>
      <c r="AP101" s="143"/>
      <c r="AQ101" s="143"/>
      <c r="AR101" s="143"/>
      <c r="AS101" s="143"/>
      <c r="AT101" s="143"/>
      <c r="AU101" s="143"/>
      <c r="AV101" s="143"/>
      <c r="AW101" s="143"/>
      <c r="AX101" s="143">
        <f t="shared" si="164"/>
        <v>3.5865750442287072</v>
      </c>
      <c r="AY101" s="143">
        <f t="shared" si="164"/>
        <v>3.513698220900197</v>
      </c>
      <c r="AZ101" s="143">
        <f t="shared" ref="AZ101:BG101" si="196">AZ78/$F101</f>
        <v>3.5957367273305207</v>
      </c>
      <c r="BA101" s="143">
        <f t="shared" si="196"/>
        <v>3.533464924380628</v>
      </c>
      <c r="BB101" s="143">
        <f t="shared" si="196"/>
        <v>3.9308673077946907</v>
      </c>
      <c r="BC101" s="143">
        <f t="shared" si="196"/>
        <v>3.7788696281515839</v>
      </c>
      <c r="BD101" s="143">
        <f t="shared" si="196"/>
        <v>3.7383427093974326</v>
      </c>
      <c r="BE101" s="143">
        <f t="shared" si="196"/>
        <v>3.3628377144103654</v>
      </c>
      <c r="BF101" s="143">
        <f t="shared" si="196"/>
        <v>3.5484042512811143</v>
      </c>
      <c r="BG101" s="143">
        <f t="shared" si="196"/>
        <v>3.6617760832478021</v>
      </c>
      <c r="BH101" s="143">
        <f t="shared" si="166"/>
        <v>3.9035584282075422</v>
      </c>
      <c r="BI101" s="143">
        <f t="shared" si="166"/>
        <v>3.8723030207998863</v>
      </c>
      <c r="BJ101" s="143">
        <f t="shared" ref="BJ101:BQ101" si="197">BJ78/$G101</f>
        <v>3.8752720438221244</v>
      </c>
      <c r="BK101" s="143">
        <f t="shared" si="197"/>
        <v>4.1244361690085585</v>
      </c>
      <c r="BL101" s="143">
        <f t="shared" si="197"/>
        <v>6.3283782746856367</v>
      </c>
      <c r="BM101" s="143">
        <f t="shared" si="197"/>
        <v>6.7885803238474436</v>
      </c>
      <c r="BN101" s="143">
        <f t="shared" si="197"/>
        <v>6.7221462459661687</v>
      </c>
      <c r="BO101" s="143">
        <f t="shared" si="197"/>
        <v>4.8209155710463323</v>
      </c>
      <c r="BP101" s="143">
        <f t="shared" si="197"/>
        <v>4.5875229576554375</v>
      </c>
      <c r="BQ101" s="143">
        <f t="shared" si="197"/>
        <v>4.9647788776119564</v>
      </c>
      <c r="BR101" s="143">
        <f t="shared" si="168"/>
        <v>5.8940288045994285</v>
      </c>
      <c r="BS101" s="143">
        <f t="shared" si="168"/>
        <v>5.888512100836599</v>
      </c>
      <c r="BT101" s="143">
        <f t="shared" ref="BT101:BW101" si="198">BT78/$H101</f>
        <v>5.5444352822310643</v>
      </c>
      <c r="BU101" s="143">
        <f t="shared" si="198"/>
        <v>5.0362528728723648</v>
      </c>
      <c r="BV101" s="143">
        <f t="shared" si="198"/>
        <v>4.6465874058809904</v>
      </c>
      <c r="BW101" s="143">
        <f t="shared" si="198"/>
        <v>4.4769866954328839</v>
      </c>
      <c r="BX101" s="143"/>
      <c r="BY101" s="143"/>
      <c r="BZ101" s="143"/>
      <c r="CA101" s="143"/>
      <c r="CB101" s="143"/>
      <c r="CC101" s="143"/>
      <c r="CD101" s="143"/>
      <c r="CE101" s="143"/>
      <c r="CF101" s="143"/>
      <c r="CG101" s="143"/>
      <c r="CH101" s="143">
        <f t="shared" si="170"/>
        <v>143.47711029408993</v>
      </c>
      <c r="CI101" s="143">
        <f t="shared" si="170"/>
        <v>144.5240540709907</v>
      </c>
      <c r="CJ101" s="143">
        <f t="shared" ref="CJ101:CQ101" si="199">CJ78/$F101</f>
        <v>145.64387467122</v>
      </c>
      <c r="CK101" s="143">
        <f t="shared" si="199"/>
        <v>146.68165676501894</v>
      </c>
      <c r="CL101" s="143">
        <f t="shared" si="199"/>
        <v>147.78171066176779</v>
      </c>
      <c r="CM101" s="143">
        <f t="shared" si="199"/>
        <v>148.48436217510258</v>
      </c>
      <c r="CN101" s="143">
        <f t="shared" si="199"/>
        <v>149.33901136808049</v>
      </c>
      <c r="CO101" s="143">
        <f t="shared" si="199"/>
        <v>150.23418747981253</v>
      </c>
      <c r="CP101" s="143">
        <f t="shared" si="199"/>
        <v>151.50486858653164</v>
      </c>
      <c r="CQ101" s="143">
        <f t="shared" si="199"/>
        <v>152.58998315638001</v>
      </c>
      <c r="CR101" s="143">
        <f t="shared" si="153"/>
        <v>152.58045370434434</v>
      </c>
      <c r="CS101" s="143">
        <f t="shared" ref="CS101:DA101" si="200">CS78/$G101</f>
        <v>153.26755084105642</v>
      </c>
      <c r="CT101" s="143">
        <f t="shared" si="200"/>
        <v>153.97264869929299</v>
      </c>
      <c r="CU101" s="143">
        <f t="shared" si="200"/>
        <v>154.6615228486242</v>
      </c>
      <c r="CV101" s="143">
        <f t="shared" si="200"/>
        <v>155.10123287276897</v>
      </c>
      <c r="CW101" s="143">
        <f t="shared" si="200"/>
        <v>153.33700079123668</v>
      </c>
      <c r="CX101" s="143">
        <f t="shared" si="200"/>
        <v>151.11256666054257</v>
      </c>
      <c r="CY101" s="143">
        <f t="shared" si="200"/>
        <v>148.9545666077297</v>
      </c>
      <c r="CZ101" s="143">
        <f t="shared" si="200"/>
        <v>148.69779722983671</v>
      </c>
      <c r="DA101" s="143">
        <f t="shared" si="200"/>
        <v>148.67442046533461</v>
      </c>
      <c r="DB101" s="143">
        <f t="shared" si="155"/>
        <v>150.85161663780616</v>
      </c>
      <c r="DC101" s="143">
        <f t="shared" si="173"/>
        <v>149.52163226532232</v>
      </c>
      <c r="DD101" s="143">
        <f t="shared" si="173"/>
        <v>148.47985501887376</v>
      </c>
      <c r="DE101" s="143">
        <f t="shared" si="173"/>
        <v>147.94626018178391</v>
      </c>
      <c r="DF101" s="143">
        <f t="shared" si="173"/>
        <v>147.80233081168541</v>
      </c>
      <c r="DG101" s="143">
        <f t="shared" si="173"/>
        <v>147.82800215203505</v>
      </c>
      <c r="DH101" s="143">
        <f t="shared" ref="DH101" si="201">DH78/$H101</f>
        <v>147.98614219126944</v>
      </c>
    </row>
    <row r="102" spans="1:112">
      <c r="A102" s="124">
        <v>2</v>
      </c>
      <c r="B102" s="124">
        <v>1800</v>
      </c>
      <c r="C102" s="124"/>
      <c r="D102" s="124"/>
      <c r="F102" s="18">
        <f>J19</f>
        <v>2593</v>
      </c>
      <c r="G102" s="18">
        <f>K19</f>
        <v>2593</v>
      </c>
      <c r="H102" s="18">
        <f>L19</f>
        <v>2379</v>
      </c>
      <c r="I102" s="125"/>
      <c r="J102" s="125"/>
      <c r="K102" s="125"/>
      <c r="L102" s="125"/>
      <c r="M102" s="125"/>
      <c r="N102" s="143">
        <f t="shared" si="158"/>
        <v>1.5982562090242964</v>
      </c>
      <c r="O102" s="143">
        <f t="shared" si="158"/>
        <v>1.5982562090242964</v>
      </c>
      <c r="P102" s="143">
        <f t="shared" ref="P102:W102" si="202">P79/$F102</f>
        <v>1.5982562090242964</v>
      </c>
      <c r="Q102" s="143">
        <f t="shared" si="202"/>
        <v>1.5982562090242964</v>
      </c>
      <c r="R102" s="143">
        <f t="shared" si="202"/>
        <v>1.5982562090242964</v>
      </c>
      <c r="S102" s="143">
        <f t="shared" si="202"/>
        <v>1.5982562090242964</v>
      </c>
      <c r="T102" s="143">
        <f t="shared" si="202"/>
        <v>1.5982562090242964</v>
      </c>
      <c r="U102" s="143">
        <f t="shared" si="202"/>
        <v>1.5982562090242964</v>
      </c>
      <c r="V102" s="143">
        <f t="shared" si="202"/>
        <v>1.5982562090242964</v>
      </c>
      <c r="W102" s="143">
        <f t="shared" si="202"/>
        <v>1.5982562090242964</v>
      </c>
      <c r="X102" s="143">
        <f t="shared" si="160"/>
        <v>1.4922299395809229</v>
      </c>
      <c r="Y102" s="143">
        <f t="shared" si="160"/>
        <v>1.3862036701375497</v>
      </c>
      <c r="Z102" s="143">
        <f t="shared" ref="Z102:AG102" si="203">Z79/$G102</f>
        <v>1.2801774006941766</v>
      </c>
      <c r="AA102" s="143">
        <f t="shared" si="203"/>
        <v>1.2801774006941766</v>
      </c>
      <c r="AB102" s="143">
        <f t="shared" si="203"/>
        <v>1.2801774006941766</v>
      </c>
      <c r="AC102" s="143">
        <f t="shared" si="203"/>
        <v>1.2801774006941766</v>
      </c>
      <c r="AD102" s="143">
        <f t="shared" si="203"/>
        <v>1.2801774006941766</v>
      </c>
      <c r="AE102" s="143">
        <f t="shared" si="203"/>
        <v>1.2801774006941766</v>
      </c>
      <c r="AF102" s="143">
        <f t="shared" si="203"/>
        <v>1.2801774006941766</v>
      </c>
      <c r="AG102" s="143">
        <f t="shared" si="203"/>
        <v>1.2801774006941766</v>
      </c>
      <c r="AH102" s="143">
        <f t="shared" si="162"/>
        <v>1.3682919994395406</v>
      </c>
      <c r="AI102" s="143">
        <f t="shared" si="162"/>
        <v>1.341249824856382</v>
      </c>
      <c r="AJ102" s="143">
        <f t="shared" ref="AJ102:AN102" si="204">AJ79/$H102</f>
        <v>1.3142076502732241</v>
      </c>
      <c r="AK102" s="143">
        <f t="shared" si="204"/>
        <v>1.3142076502732241</v>
      </c>
      <c r="AL102" s="143">
        <f t="shared" si="204"/>
        <v>1.3142076502732241</v>
      </c>
      <c r="AM102" s="143">
        <f t="shared" si="204"/>
        <v>1.3142076502732241</v>
      </c>
      <c r="AN102" s="143">
        <f t="shared" si="204"/>
        <v>1.3142076502732241</v>
      </c>
      <c r="AO102" s="143"/>
      <c r="AP102" s="143"/>
      <c r="AQ102" s="143"/>
      <c r="AR102" s="143"/>
      <c r="AS102" s="143"/>
      <c r="AT102" s="143"/>
      <c r="AU102" s="143"/>
      <c r="AV102" s="143"/>
      <c r="AW102" s="143"/>
      <c r="AX102" s="143">
        <f t="shared" si="164"/>
        <v>0.78604223782784366</v>
      </c>
      <c r="AY102" s="143">
        <f t="shared" si="164"/>
        <v>0.75368519926815758</v>
      </c>
      <c r="AZ102" s="143">
        <f t="shared" ref="AZ102:BG102" si="205">AZ79/$F102</f>
        <v>0.7683587844331734</v>
      </c>
      <c r="BA102" s="143">
        <f t="shared" si="205"/>
        <v>0.74750572931960879</v>
      </c>
      <c r="BB102" s="143">
        <f t="shared" si="205"/>
        <v>0.85657511492767724</v>
      </c>
      <c r="BC102" s="143">
        <f t="shared" si="205"/>
        <v>0.82464299913093497</v>
      </c>
      <c r="BD102" s="143">
        <f t="shared" si="205"/>
        <v>0.81333951543895422</v>
      </c>
      <c r="BE102" s="143">
        <f t="shared" si="205"/>
        <v>0.70778400171273792</v>
      </c>
      <c r="BF102" s="143">
        <f t="shared" si="205"/>
        <v>0.75622898766701174</v>
      </c>
      <c r="BG102" s="143">
        <f t="shared" si="205"/>
        <v>0.79090704076368079</v>
      </c>
      <c r="BH102" s="143">
        <f t="shared" si="166"/>
        <v>0.9843686315228023</v>
      </c>
      <c r="BI102" s="143">
        <f t="shared" si="166"/>
        <v>0.96911773939115198</v>
      </c>
      <c r="BJ102" s="143">
        <f t="shared" ref="BJ102:BQ102" si="206">BJ79/$G102</f>
        <v>0.96288067501356933</v>
      </c>
      <c r="BK102" s="143">
        <f t="shared" si="206"/>
        <v>1.0301145297966849</v>
      </c>
      <c r="BL102" s="143">
        <f t="shared" si="206"/>
        <v>1.6590458583262273</v>
      </c>
      <c r="BM102" s="143">
        <f t="shared" si="206"/>
        <v>1.8038603539654909</v>
      </c>
      <c r="BN102" s="143">
        <f t="shared" si="206"/>
        <v>1.8017316780554933</v>
      </c>
      <c r="BO102" s="143">
        <f t="shared" si="206"/>
        <v>1.2726154533179699</v>
      </c>
      <c r="BP102" s="143">
        <f t="shared" si="206"/>
        <v>1.2111238657347687</v>
      </c>
      <c r="BQ102" s="143">
        <f t="shared" si="206"/>
        <v>1.3113116738037245</v>
      </c>
      <c r="BR102" s="143">
        <f t="shared" si="168"/>
        <v>0.60586392312789994</v>
      </c>
      <c r="BS102" s="143">
        <f t="shared" si="168"/>
        <v>0.58470959421280921</v>
      </c>
      <c r="BT102" s="143">
        <f t="shared" ref="BT102:BW102" si="207">BT79/$H102</f>
        <v>0.52497100329418722</v>
      </c>
      <c r="BU102" s="143">
        <f t="shared" si="207"/>
        <v>0.45374735304037678</v>
      </c>
      <c r="BV102" s="143">
        <f t="shared" si="207"/>
        <v>0.39768494314674374</v>
      </c>
      <c r="BW102" s="143">
        <f t="shared" si="207"/>
        <v>0.37286662805111231</v>
      </c>
      <c r="BX102" s="143"/>
      <c r="BY102" s="143"/>
      <c r="BZ102" s="143"/>
      <c r="CA102" s="143"/>
      <c r="CB102" s="143"/>
      <c r="CC102" s="143"/>
      <c r="CD102" s="143"/>
      <c r="CE102" s="143"/>
      <c r="CF102" s="143"/>
      <c r="CG102" s="143"/>
      <c r="CH102" s="143">
        <f t="shared" si="170"/>
        <v>97.871096212814109</v>
      </c>
      <c r="CI102" s="143">
        <f t="shared" si="170"/>
        <v>98.683310184010566</v>
      </c>
      <c r="CJ102" s="143">
        <f t="shared" ref="CJ102:CQ102" si="208">CJ79/$F102</f>
        <v>99.527881193766703</v>
      </c>
      <c r="CK102" s="143">
        <f t="shared" si="208"/>
        <v>100.35777861835783</v>
      </c>
      <c r="CL102" s="143">
        <f t="shared" si="208"/>
        <v>101.2085290980625</v>
      </c>
      <c r="CM102" s="143">
        <f t="shared" si="208"/>
        <v>101.9502101921591</v>
      </c>
      <c r="CN102" s="143">
        <f t="shared" si="208"/>
        <v>102.72382340205249</v>
      </c>
      <c r="CO102" s="143">
        <f t="shared" si="208"/>
        <v>103.50874009563782</v>
      </c>
      <c r="CP102" s="143">
        <f t="shared" si="208"/>
        <v>104.39921230294937</v>
      </c>
      <c r="CQ102" s="143">
        <f t="shared" si="208"/>
        <v>105.24123952430666</v>
      </c>
      <c r="CR102" s="143">
        <f t="shared" si="153"/>
        <v>106.04858869256726</v>
      </c>
      <c r="CS102" s="143">
        <f t="shared" ref="CS102:DA102" si="209">CS79/$G102</f>
        <v>106.55645000062539</v>
      </c>
      <c r="CT102" s="143">
        <f t="shared" si="209"/>
        <v>106.97353593137179</v>
      </c>
      <c r="CU102" s="143">
        <f t="shared" si="209"/>
        <v>107.29083265705241</v>
      </c>
      <c r="CV102" s="143">
        <f t="shared" si="209"/>
        <v>107.54089552794987</v>
      </c>
      <c r="CW102" s="143">
        <f t="shared" si="209"/>
        <v>107.16202707031783</v>
      </c>
      <c r="CX102" s="143">
        <f t="shared" si="209"/>
        <v>106.63834411704653</v>
      </c>
      <c r="CY102" s="143">
        <f t="shared" si="209"/>
        <v>106.11678983968521</v>
      </c>
      <c r="CZ102" s="143">
        <f t="shared" si="209"/>
        <v>106.12435178706141</v>
      </c>
      <c r="DA102" s="143">
        <f t="shared" si="209"/>
        <v>106.19340532202082</v>
      </c>
      <c r="DB102" s="143">
        <f t="shared" si="155"/>
        <v>116.50832971565592</v>
      </c>
      <c r="DC102" s="143">
        <f t="shared" si="173"/>
        <v>117.2648699462995</v>
      </c>
      <c r="DD102" s="143">
        <f t="shared" si="173"/>
        <v>118.05410659327853</v>
      </c>
      <c r="DE102" s="143">
        <f t="shared" si="173"/>
        <v>118.91456689051137</v>
      </c>
      <c r="DF102" s="143">
        <f t="shared" si="173"/>
        <v>119.83108959763786</v>
      </c>
      <c r="DG102" s="143">
        <f t="shared" si="173"/>
        <v>120.77243061985997</v>
      </c>
      <c r="DH102" s="143">
        <f t="shared" ref="DH102" si="210">DH79/$H102</f>
        <v>121.73392181588903</v>
      </c>
    </row>
    <row r="103" spans="1:112">
      <c r="A103" s="124">
        <v>3</v>
      </c>
      <c r="B103" s="124">
        <v>600</v>
      </c>
      <c r="C103" s="124"/>
      <c r="D103" s="124"/>
      <c r="F103" s="18">
        <f>J21</f>
        <v>7319</v>
      </c>
      <c r="G103" s="18">
        <f>K21</f>
        <v>7116</v>
      </c>
      <c r="H103" s="18">
        <f>L21</f>
        <v>6060</v>
      </c>
      <c r="I103" s="125"/>
      <c r="J103" s="125"/>
      <c r="K103" s="125"/>
      <c r="L103" s="125"/>
      <c r="M103" s="125"/>
      <c r="N103" s="143">
        <f t="shared" si="158"/>
        <v>4.5568574668670578</v>
      </c>
      <c r="O103" s="143">
        <f t="shared" si="158"/>
        <v>4.5568574668670578</v>
      </c>
      <c r="P103" s="143">
        <f t="shared" ref="P103:W103" si="211">P80/$F103</f>
        <v>4.5568574668670578</v>
      </c>
      <c r="Q103" s="143">
        <f t="shared" si="211"/>
        <v>4.5568574668670578</v>
      </c>
      <c r="R103" s="143">
        <f t="shared" si="211"/>
        <v>4.5568574668670578</v>
      </c>
      <c r="S103" s="143">
        <f t="shared" si="211"/>
        <v>4.5568574668670578</v>
      </c>
      <c r="T103" s="143">
        <f t="shared" si="211"/>
        <v>4.5568574668670578</v>
      </c>
      <c r="U103" s="143">
        <f t="shared" si="211"/>
        <v>4.5568574668670578</v>
      </c>
      <c r="V103" s="143">
        <f t="shared" si="211"/>
        <v>4.5568574668670578</v>
      </c>
      <c r="W103" s="143">
        <f t="shared" si="211"/>
        <v>4.5568574668670578</v>
      </c>
      <c r="X103" s="143">
        <f t="shared" si="160"/>
        <v>4.5355433576915871</v>
      </c>
      <c r="Y103" s="143">
        <f t="shared" si="160"/>
        <v>4.3842345793516957</v>
      </c>
      <c r="Z103" s="143">
        <f t="shared" ref="Z103:AG103" si="212">Z80/$G103</f>
        <v>4.2329258010118043</v>
      </c>
      <c r="AA103" s="143">
        <f t="shared" si="212"/>
        <v>4.2329258010118043</v>
      </c>
      <c r="AB103" s="143">
        <f t="shared" si="212"/>
        <v>4.2329258010118043</v>
      </c>
      <c r="AC103" s="143">
        <f t="shared" si="212"/>
        <v>4.2329258010118043</v>
      </c>
      <c r="AD103" s="143">
        <f t="shared" si="212"/>
        <v>4.2329258010118043</v>
      </c>
      <c r="AE103" s="143">
        <f t="shared" si="212"/>
        <v>4.2329258010118043</v>
      </c>
      <c r="AF103" s="143">
        <f t="shared" si="212"/>
        <v>4.2329258010118043</v>
      </c>
      <c r="AG103" s="143">
        <f t="shared" si="212"/>
        <v>4.2329258010118043</v>
      </c>
      <c r="AH103" s="143">
        <f t="shared" si="162"/>
        <v>4.4791804180418042</v>
      </c>
      <c r="AI103" s="143">
        <f t="shared" si="162"/>
        <v>3.9878162816281626</v>
      </c>
      <c r="AJ103" s="143">
        <f t="shared" ref="AJ103:AN103" si="213">AJ80/$H103</f>
        <v>3.4964521452145214</v>
      </c>
      <c r="AK103" s="143">
        <f t="shared" si="213"/>
        <v>3.4964521452145214</v>
      </c>
      <c r="AL103" s="143">
        <f t="shared" si="213"/>
        <v>3.4964521452145214</v>
      </c>
      <c r="AM103" s="143">
        <f t="shared" si="213"/>
        <v>3.4964521452145214</v>
      </c>
      <c r="AN103" s="143">
        <f t="shared" si="213"/>
        <v>3.4964521452145214</v>
      </c>
      <c r="AO103" s="143"/>
      <c r="AP103" s="143"/>
      <c r="AQ103" s="143"/>
      <c r="AR103" s="143"/>
      <c r="AS103" s="143"/>
      <c r="AT103" s="143"/>
      <c r="AU103" s="143"/>
      <c r="AV103" s="143"/>
      <c r="AW103" s="143"/>
      <c r="AX103" s="143">
        <f t="shared" si="164"/>
        <v>2.6278843931703078</v>
      </c>
      <c r="AY103" s="143">
        <f t="shared" si="164"/>
        <v>2.8666821145955872</v>
      </c>
      <c r="AZ103" s="143">
        <f t="shared" ref="AZ103:BG103" si="214">AZ80/$F103</f>
        <v>3.0247633747573599</v>
      </c>
      <c r="BA103" s="143">
        <f t="shared" si="214"/>
        <v>2.9739911504338701</v>
      </c>
      <c r="BB103" s="143">
        <f t="shared" si="214"/>
        <v>3.0442575514932169</v>
      </c>
      <c r="BC103" s="143">
        <f t="shared" si="214"/>
        <v>3.0047479481412722</v>
      </c>
      <c r="BD103" s="143">
        <f t="shared" si="214"/>
        <v>2.9710467176936937</v>
      </c>
      <c r="BE103" s="143">
        <f t="shared" si="214"/>
        <v>2.7329802593636412</v>
      </c>
      <c r="BF103" s="143">
        <f t="shared" si="214"/>
        <v>2.7167658649647191</v>
      </c>
      <c r="BG103" s="143">
        <f t="shared" si="214"/>
        <v>2.8491972670040422</v>
      </c>
      <c r="BH103" s="143">
        <f t="shared" si="166"/>
        <v>2.2151202942235675</v>
      </c>
      <c r="BI103" s="143">
        <f t="shared" si="166"/>
        <v>2.2371317424324202</v>
      </c>
      <c r="BJ103" s="143">
        <f t="shared" ref="BJ103:BQ103" si="215">BJ80/$G103</f>
        <v>2.293622463276674</v>
      </c>
      <c r="BK103" s="143">
        <f t="shared" si="215"/>
        <v>2.4327903047290338</v>
      </c>
      <c r="BL103" s="143">
        <f t="shared" si="215"/>
        <v>3.2837932285874545</v>
      </c>
      <c r="BM103" s="143">
        <f t="shared" si="215"/>
        <v>3.5602542622504831</v>
      </c>
      <c r="BN103" s="143">
        <f t="shared" si="215"/>
        <v>3.5768512372353007</v>
      </c>
      <c r="BO103" s="143">
        <f t="shared" si="215"/>
        <v>2.9021600217371648</v>
      </c>
      <c r="BP103" s="143">
        <f t="shared" si="215"/>
        <v>2.7565470281311812</v>
      </c>
      <c r="BQ103" s="143">
        <f t="shared" si="215"/>
        <v>2.843893554552424</v>
      </c>
      <c r="BR103" s="143">
        <f t="shared" si="168"/>
        <v>3.7861330834670852</v>
      </c>
      <c r="BS103" s="143">
        <f t="shared" si="168"/>
        <v>4.0897726460154677</v>
      </c>
      <c r="BT103" s="143">
        <f t="shared" ref="BT103:BW103" si="216">BT80/$H103</f>
        <v>4.2905519677808615</v>
      </c>
      <c r="BU103" s="143">
        <f t="shared" si="216"/>
        <v>4.1784612334175364</v>
      </c>
      <c r="BV103" s="143">
        <f t="shared" si="216"/>
        <v>4.2023829062887961</v>
      </c>
      <c r="BW103" s="143">
        <f t="shared" si="216"/>
        <v>4.3179751475568429</v>
      </c>
      <c r="BX103" s="143"/>
      <c r="BY103" s="143"/>
      <c r="BZ103" s="143"/>
      <c r="CA103" s="143"/>
      <c r="CB103" s="143"/>
      <c r="CC103" s="143"/>
      <c r="CD103" s="143"/>
      <c r="CE103" s="143"/>
      <c r="CF103" s="143"/>
      <c r="CG103" s="143"/>
      <c r="CH103" s="143">
        <f t="shared" si="170"/>
        <v>124.17805180568459</v>
      </c>
      <c r="CI103" s="143">
        <f t="shared" si="170"/>
        <v>126.10702487938134</v>
      </c>
      <c r="CJ103" s="143">
        <f t="shared" ref="CJ103:CQ103" si="217">CJ80/$F103</f>
        <v>127.79720023165278</v>
      </c>
      <c r="CK103" s="143">
        <f t="shared" si="217"/>
        <v>129.3292943237625</v>
      </c>
      <c r="CL103" s="143">
        <f t="shared" si="217"/>
        <v>130.91216064019568</v>
      </c>
      <c r="CM103" s="143">
        <f t="shared" si="217"/>
        <v>132.42476055556949</v>
      </c>
      <c r="CN103" s="143">
        <f t="shared" si="217"/>
        <v>133.97687007429528</v>
      </c>
      <c r="CO103" s="143">
        <f t="shared" si="217"/>
        <v>135.56268082346864</v>
      </c>
      <c r="CP103" s="143">
        <f t="shared" si="217"/>
        <v>137.38655803097205</v>
      </c>
      <c r="CQ103" s="143">
        <f t="shared" si="217"/>
        <v>139.22664963287437</v>
      </c>
      <c r="CR103" s="143">
        <f t="shared" si="153"/>
        <v>144.95477988558247</v>
      </c>
      <c r="CS103" s="143">
        <f t="shared" ref="CS103:DA103" si="218">CS80/$G103</f>
        <v>147.27520294905051</v>
      </c>
      <c r="CT103" s="143">
        <f t="shared" si="218"/>
        <v>149.42230578596977</v>
      </c>
      <c r="CU103" s="143">
        <f t="shared" si="218"/>
        <v>151.36160912370491</v>
      </c>
      <c r="CV103" s="143">
        <f t="shared" si="218"/>
        <v>153.1617446199877</v>
      </c>
      <c r="CW103" s="143">
        <f t="shared" si="218"/>
        <v>154.110877192412</v>
      </c>
      <c r="CX103" s="143">
        <f t="shared" si="218"/>
        <v>154.78354873117334</v>
      </c>
      <c r="CY103" s="143">
        <f t="shared" si="218"/>
        <v>155.43962329494983</v>
      </c>
      <c r="CZ103" s="143">
        <f t="shared" si="218"/>
        <v>156.77038907422448</v>
      </c>
      <c r="DA103" s="143">
        <f t="shared" si="218"/>
        <v>158.2467678471051</v>
      </c>
      <c r="DB103" s="143">
        <f t="shared" si="155"/>
        <v>186.51548957879913</v>
      </c>
      <c r="DC103" s="143">
        <f t="shared" si="173"/>
        <v>186.41353321441184</v>
      </c>
      <c r="DD103" s="143">
        <f t="shared" si="173"/>
        <v>185.61943339184549</v>
      </c>
      <c r="DE103" s="143">
        <f t="shared" si="173"/>
        <v>184.93742430364247</v>
      </c>
      <c r="DF103" s="143">
        <f t="shared" si="173"/>
        <v>184.23149354256822</v>
      </c>
      <c r="DG103" s="143">
        <f t="shared" si="173"/>
        <v>183.40997054022586</v>
      </c>
      <c r="DH103" s="143">
        <f t="shared" ref="DH103" si="219">DH80/$H103</f>
        <v>182.60156765676567</v>
      </c>
    </row>
    <row r="104" spans="1:112">
      <c r="A104" s="124">
        <v>3</v>
      </c>
      <c r="B104" s="124">
        <v>1200</v>
      </c>
      <c r="C104" s="124"/>
      <c r="D104" s="124"/>
      <c r="F104" s="18">
        <f>J23</f>
        <v>130711</v>
      </c>
      <c r="G104" s="18">
        <f>K23</f>
        <v>130533</v>
      </c>
      <c r="H104" s="18">
        <f>L23</f>
        <v>135067</v>
      </c>
      <c r="I104" s="125"/>
      <c r="J104" s="125"/>
      <c r="K104" s="125"/>
      <c r="L104" s="125"/>
      <c r="M104" s="125"/>
      <c r="N104" s="143">
        <f t="shared" si="158"/>
        <v>4.1451428223332387</v>
      </c>
      <c r="O104" s="143">
        <f t="shared" si="158"/>
        <v>4.1451428223332387</v>
      </c>
      <c r="P104" s="143">
        <f t="shared" ref="P104:W104" si="220">P81/$F104</f>
        <v>4.1451428223332387</v>
      </c>
      <c r="Q104" s="143">
        <f t="shared" si="220"/>
        <v>4.1451428223332387</v>
      </c>
      <c r="R104" s="143">
        <f t="shared" si="220"/>
        <v>4.1451428223332387</v>
      </c>
      <c r="S104" s="143">
        <f t="shared" si="220"/>
        <v>4.1451428223332387</v>
      </c>
      <c r="T104" s="143">
        <f t="shared" si="220"/>
        <v>4.1451428223332387</v>
      </c>
      <c r="U104" s="143">
        <f t="shared" si="220"/>
        <v>4.1451428223332387</v>
      </c>
      <c r="V104" s="143">
        <f t="shared" si="220"/>
        <v>4.1451428223332387</v>
      </c>
      <c r="W104" s="143">
        <f t="shared" si="220"/>
        <v>4.1451428223332387</v>
      </c>
      <c r="X104" s="143">
        <f t="shared" si="160"/>
        <v>4.1521735931399215</v>
      </c>
      <c r="Y104" s="143">
        <f t="shared" si="160"/>
        <v>4.1535518820272772</v>
      </c>
      <c r="Z104" s="143">
        <f t="shared" ref="Z104:AG104" si="221">Z81/$G104</f>
        <v>4.1549301709146347</v>
      </c>
      <c r="AA104" s="143">
        <f t="shared" si="221"/>
        <v>4.1549301709146347</v>
      </c>
      <c r="AB104" s="143">
        <f t="shared" si="221"/>
        <v>4.1549301709146347</v>
      </c>
      <c r="AC104" s="143">
        <f t="shared" si="221"/>
        <v>4.1549301709146347</v>
      </c>
      <c r="AD104" s="143">
        <f t="shared" si="221"/>
        <v>4.1549301709146347</v>
      </c>
      <c r="AE104" s="143">
        <f t="shared" si="221"/>
        <v>4.1549301709146347</v>
      </c>
      <c r="AF104" s="143">
        <f t="shared" si="221"/>
        <v>4.1549301709146347</v>
      </c>
      <c r="AG104" s="143">
        <f t="shared" si="221"/>
        <v>4.1549301709146347</v>
      </c>
      <c r="AH104" s="143">
        <f t="shared" si="162"/>
        <v>3.9385922048563557</v>
      </c>
      <c r="AI104" s="143">
        <f t="shared" si="162"/>
        <v>3.8617291171542023</v>
      </c>
      <c r="AJ104" s="143">
        <f t="shared" ref="AJ104:AN104" si="222">AJ81/$H104</f>
        <v>3.7848660294520498</v>
      </c>
      <c r="AK104" s="143">
        <f t="shared" si="222"/>
        <v>3.7848660294520498</v>
      </c>
      <c r="AL104" s="143">
        <f t="shared" si="222"/>
        <v>3.7848660294520498</v>
      </c>
      <c r="AM104" s="143">
        <f t="shared" si="222"/>
        <v>3.7848660294520498</v>
      </c>
      <c r="AN104" s="143">
        <f t="shared" si="222"/>
        <v>3.7848660294520498</v>
      </c>
      <c r="AO104" s="143"/>
      <c r="AP104" s="143"/>
      <c r="AQ104" s="143"/>
      <c r="AR104" s="143"/>
      <c r="AS104" s="143"/>
      <c r="AT104" s="143"/>
      <c r="AU104" s="143"/>
      <c r="AV104" s="143"/>
      <c r="AW104" s="143"/>
      <c r="AX104" s="143">
        <f t="shared" si="164"/>
        <v>2.3670406167947582</v>
      </c>
      <c r="AY104" s="143">
        <f t="shared" si="164"/>
        <v>2.662508164199171</v>
      </c>
      <c r="AZ104" s="143">
        <f t="shared" ref="AZ104:BG104" si="223">AZ81/$F104</f>
        <v>2.8576195515163541</v>
      </c>
      <c r="BA104" s="143">
        <f t="shared" si="223"/>
        <v>2.8320502835388552</v>
      </c>
      <c r="BB104" s="143">
        <f t="shared" si="223"/>
        <v>3.0564397829181846</v>
      </c>
      <c r="BC104" s="143">
        <f t="shared" si="223"/>
        <v>3.0500531935747404</v>
      </c>
      <c r="BD104" s="143">
        <f t="shared" si="223"/>
        <v>3.0351173952612305</v>
      </c>
      <c r="BE104" s="143">
        <f t="shared" si="223"/>
        <v>2.5703034662776627</v>
      </c>
      <c r="BF104" s="143">
        <f t="shared" si="223"/>
        <v>2.5110117722954204</v>
      </c>
      <c r="BG104" s="143">
        <f t="shared" si="223"/>
        <v>2.5852332475929094</v>
      </c>
      <c r="BH104" s="143">
        <f t="shared" si="166"/>
        <v>2.9033643905007525</v>
      </c>
      <c r="BI104" s="143">
        <f t="shared" si="166"/>
        <v>2.8786956409617219</v>
      </c>
      <c r="BJ104" s="143">
        <f t="shared" ref="BJ104:BQ104" si="224">BJ81/$G104</f>
        <v>2.9568485356155363</v>
      </c>
      <c r="BK104" s="143">
        <f t="shared" si="224"/>
        <v>3.1596806016116217</v>
      </c>
      <c r="BL104" s="143">
        <f t="shared" si="224"/>
        <v>4.7177577278555747</v>
      </c>
      <c r="BM104" s="143">
        <f t="shared" si="224"/>
        <v>5.3298073641047381</v>
      </c>
      <c r="BN104" s="143">
        <f t="shared" si="224"/>
        <v>5.5236831041307086</v>
      </c>
      <c r="BO104" s="143">
        <f t="shared" si="224"/>
        <v>4.3859966392245644</v>
      </c>
      <c r="BP104" s="143">
        <f t="shared" si="224"/>
        <v>4.0493128131415901</v>
      </c>
      <c r="BQ104" s="143">
        <f t="shared" si="224"/>
        <v>4.0483515319296659</v>
      </c>
      <c r="BR104" s="143">
        <f t="shared" si="168"/>
        <v>2.9969812944777932</v>
      </c>
      <c r="BS104" s="143">
        <f t="shared" si="168"/>
        <v>3.0808268962438077</v>
      </c>
      <c r="BT104" s="143">
        <f t="shared" ref="BT104:BW104" si="225">BT81/$H104</f>
        <v>3.1302179688531906</v>
      </c>
      <c r="BU104" s="143">
        <f t="shared" si="225"/>
        <v>2.9469209573065265</v>
      </c>
      <c r="BV104" s="143">
        <f t="shared" si="225"/>
        <v>2.8511453376894109</v>
      </c>
      <c r="BW104" s="143">
        <f t="shared" si="225"/>
        <v>2.8531162230950438</v>
      </c>
      <c r="BX104" s="143"/>
      <c r="BY104" s="143"/>
      <c r="BZ104" s="143"/>
      <c r="CA104" s="143"/>
      <c r="CB104" s="143"/>
      <c r="CC104" s="143"/>
      <c r="CD104" s="143"/>
      <c r="CE104" s="143"/>
      <c r="CF104" s="143"/>
      <c r="CG104" s="143"/>
      <c r="CH104" s="143">
        <f t="shared" si="170"/>
        <v>141.35220577099568</v>
      </c>
      <c r="CI104" s="143">
        <f t="shared" si="170"/>
        <v>143.1303079765342</v>
      </c>
      <c r="CJ104" s="143">
        <f t="shared" ref="CJ104:CQ104" si="226">CJ81/$F104</f>
        <v>144.61294263466826</v>
      </c>
      <c r="CK104" s="143">
        <f t="shared" si="226"/>
        <v>145.90046590548511</v>
      </c>
      <c r="CL104" s="143">
        <f t="shared" si="226"/>
        <v>147.21355844427953</v>
      </c>
      <c r="CM104" s="143">
        <f t="shared" si="226"/>
        <v>148.30226148369459</v>
      </c>
      <c r="CN104" s="143">
        <f t="shared" si="226"/>
        <v>149.39735111245307</v>
      </c>
      <c r="CO104" s="143">
        <f t="shared" si="226"/>
        <v>150.5073765395251</v>
      </c>
      <c r="CP104" s="143">
        <f t="shared" si="226"/>
        <v>152.08221589558067</v>
      </c>
      <c r="CQ104" s="143">
        <f t="shared" si="226"/>
        <v>153.71634694561848</v>
      </c>
      <c r="CR104" s="143">
        <f t="shared" si="153"/>
        <v>155.48799741086637</v>
      </c>
      <c r="CS104" s="143">
        <f t="shared" ref="CS104:CZ104" si="227">CS81/$G104</f>
        <v>156.73680661350556</v>
      </c>
      <c r="CT104" s="143">
        <f t="shared" si="227"/>
        <v>158.01166285457111</v>
      </c>
      <c r="CU104" s="143">
        <f t="shared" si="227"/>
        <v>159.20974448987019</v>
      </c>
      <c r="CV104" s="143">
        <f t="shared" si="227"/>
        <v>160.20499405917323</v>
      </c>
      <c r="CW104" s="143">
        <f t="shared" si="227"/>
        <v>159.6421665022323</v>
      </c>
      <c r="CX104" s="143">
        <f t="shared" si="227"/>
        <v>158.4672893090422</v>
      </c>
      <c r="CY104" s="143">
        <f t="shared" si="227"/>
        <v>157.09853637582611</v>
      </c>
      <c r="CZ104" s="143">
        <f t="shared" si="227"/>
        <v>156.86746990751621</v>
      </c>
      <c r="DA104" s="145">
        <f>DA81/$G104</f>
        <v>156.97308726528922</v>
      </c>
      <c r="DB104" s="143">
        <f t="shared" si="155"/>
        <v>152.64534313216478</v>
      </c>
      <c r="DC104" s="143">
        <f t="shared" si="173"/>
        <v>153.42624535307519</v>
      </c>
      <c r="DD104" s="143">
        <f t="shared" si="173"/>
        <v>154.08089341367406</v>
      </c>
      <c r="DE104" s="143">
        <f t="shared" si="173"/>
        <v>154.91883848581958</v>
      </c>
      <c r="DF104" s="143">
        <f t="shared" si="173"/>
        <v>155.85255917758221</v>
      </c>
      <c r="DG104" s="143">
        <f t="shared" si="173"/>
        <v>156.78430898393921</v>
      </c>
      <c r="DH104" s="143">
        <f t="shared" ref="DH104" si="228">DH81/$H104</f>
        <v>157.75457735790386</v>
      </c>
    </row>
    <row r="105" spans="1:112">
      <c r="A105" s="124">
        <v>3</v>
      </c>
      <c r="B105" s="124">
        <v>1800</v>
      </c>
      <c r="C105" s="124"/>
      <c r="D105" s="124"/>
      <c r="F105" s="18">
        <f>J25</f>
        <v>71156</v>
      </c>
      <c r="G105" s="18">
        <f>K25</f>
        <v>75200</v>
      </c>
      <c r="H105" s="18">
        <f>L25</f>
        <v>78063</v>
      </c>
      <c r="I105" s="125"/>
      <c r="J105" s="125"/>
      <c r="K105" s="125"/>
      <c r="L105" s="125"/>
      <c r="M105" s="125"/>
      <c r="N105" s="143">
        <f t="shared" si="158"/>
        <v>2.4797128920962392</v>
      </c>
      <c r="O105" s="143">
        <f t="shared" si="158"/>
        <v>2.4797128920962392</v>
      </c>
      <c r="P105" s="143">
        <f t="shared" ref="P105:W105" si="229">P82/$F105</f>
        <v>2.4797128920962392</v>
      </c>
      <c r="Q105" s="143">
        <f t="shared" si="229"/>
        <v>2.4797128920962392</v>
      </c>
      <c r="R105" s="143">
        <f t="shared" si="229"/>
        <v>2.4797128920962392</v>
      </c>
      <c r="S105" s="143">
        <f t="shared" si="229"/>
        <v>2.4797128920962392</v>
      </c>
      <c r="T105" s="143">
        <f t="shared" si="229"/>
        <v>2.4797128920962392</v>
      </c>
      <c r="U105" s="143">
        <f t="shared" si="229"/>
        <v>2.4797128920962392</v>
      </c>
      <c r="V105" s="143">
        <f t="shared" si="229"/>
        <v>2.4797128920962392</v>
      </c>
      <c r="W105" s="143">
        <f t="shared" si="229"/>
        <v>2.4797128920962392</v>
      </c>
      <c r="X105" s="143">
        <f t="shared" si="160"/>
        <v>2.3973311218971629</v>
      </c>
      <c r="Y105" s="143">
        <f t="shared" si="160"/>
        <v>2.4482998694592202</v>
      </c>
      <c r="Z105" s="143">
        <f t="shared" ref="Z105:AG105" si="230">Z82/$G105</f>
        <v>2.4992686170212766</v>
      </c>
      <c r="AA105" s="143">
        <f t="shared" si="230"/>
        <v>2.4992686170212766</v>
      </c>
      <c r="AB105" s="143">
        <f t="shared" si="230"/>
        <v>2.4992686170212766</v>
      </c>
      <c r="AC105" s="143">
        <f t="shared" si="230"/>
        <v>2.4992686170212766</v>
      </c>
      <c r="AD105" s="143">
        <f t="shared" si="230"/>
        <v>2.4992686170212766</v>
      </c>
      <c r="AE105" s="143">
        <f t="shared" si="230"/>
        <v>2.4992686170212766</v>
      </c>
      <c r="AF105" s="143">
        <f t="shared" si="230"/>
        <v>2.4992686170212766</v>
      </c>
      <c r="AG105" s="143">
        <f t="shared" si="230"/>
        <v>2.4992686170212766</v>
      </c>
      <c r="AH105" s="143">
        <f t="shared" si="162"/>
        <v>2.5332359760706096</v>
      </c>
      <c r="AI105" s="143">
        <f t="shared" si="162"/>
        <v>2.658865275482623</v>
      </c>
      <c r="AJ105" s="143">
        <f t="shared" ref="AJ105:AN105" si="231">AJ82/$H105</f>
        <v>2.7844945748946364</v>
      </c>
      <c r="AK105" s="143">
        <f t="shared" si="231"/>
        <v>2.7844945748946364</v>
      </c>
      <c r="AL105" s="143">
        <f t="shared" si="231"/>
        <v>2.7844945748946364</v>
      </c>
      <c r="AM105" s="143">
        <f t="shared" si="231"/>
        <v>2.7844945748946364</v>
      </c>
      <c r="AN105" s="143">
        <f t="shared" si="231"/>
        <v>2.7844945748946364</v>
      </c>
      <c r="AO105" s="143"/>
      <c r="AP105" s="143"/>
      <c r="AQ105" s="143"/>
      <c r="AR105" s="143"/>
      <c r="AS105" s="143"/>
      <c r="AT105" s="143"/>
      <c r="AU105" s="143"/>
      <c r="AV105" s="143"/>
      <c r="AW105" s="143"/>
      <c r="AX105" s="143">
        <f t="shared" si="164"/>
        <v>1.5370559265649193</v>
      </c>
      <c r="AY105" s="143">
        <f t="shared" si="164"/>
        <v>1.7598019155158662</v>
      </c>
      <c r="AZ105" s="143">
        <f t="shared" ref="AZ105:BG105" si="232">AZ82/$F105</f>
        <v>1.9067562147294135</v>
      </c>
      <c r="BA105" s="143">
        <f t="shared" si="232"/>
        <v>1.8979000131723451</v>
      </c>
      <c r="BB105" s="143">
        <f t="shared" si="232"/>
        <v>2.1055080438680451</v>
      </c>
      <c r="BC105" s="143">
        <f t="shared" si="232"/>
        <v>2.1125809493858401</v>
      </c>
      <c r="BD105" s="143">
        <f t="shared" si="232"/>
        <v>2.1088072356503282</v>
      </c>
      <c r="BE105" s="143">
        <f t="shared" si="232"/>
        <v>1.7107734037390683</v>
      </c>
      <c r="BF105" s="143">
        <f t="shared" si="232"/>
        <v>1.6551017893442048</v>
      </c>
      <c r="BG105" s="143">
        <f t="shared" si="232"/>
        <v>1.6859827145058777</v>
      </c>
      <c r="BH105" s="143">
        <f t="shared" si="166"/>
        <v>1.6285202637852787</v>
      </c>
      <c r="BI105" s="143">
        <f t="shared" si="166"/>
        <v>1.5912470131206211</v>
      </c>
      <c r="BJ105" s="143">
        <f t="shared" ref="BJ105:BQ105" si="233">BJ82/$G105</f>
        <v>1.6368835391487881</v>
      </c>
      <c r="BK105" s="143">
        <f t="shared" si="233"/>
        <v>1.7595976121054593</v>
      </c>
      <c r="BL105" s="143">
        <f t="shared" si="233"/>
        <v>2.8273809784885913</v>
      </c>
      <c r="BM105" s="143">
        <f t="shared" si="233"/>
        <v>3.2800257019391776</v>
      </c>
      <c r="BN105" s="143">
        <f t="shared" si="233"/>
        <v>3.4641453164523197</v>
      </c>
      <c r="BO105" s="143">
        <f t="shared" si="233"/>
        <v>2.7150572175433689</v>
      </c>
      <c r="BP105" s="143">
        <f t="shared" si="233"/>
        <v>2.4623495037692078</v>
      </c>
      <c r="BQ105" s="143">
        <f t="shared" si="233"/>
        <v>2.4112556196046304</v>
      </c>
      <c r="BR105" s="143">
        <f t="shared" si="168"/>
        <v>1.9943663604264554</v>
      </c>
      <c r="BS105" s="143">
        <f t="shared" si="168"/>
        <v>2.0199441597265908</v>
      </c>
      <c r="BT105" s="143">
        <f t="shared" ref="BT105:BW105" si="234">BT82/$H105</f>
        <v>2.0316621135860924</v>
      </c>
      <c r="BU105" s="143">
        <f t="shared" si="234"/>
        <v>1.8914261817023206</v>
      </c>
      <c r="BV105" s="143">
        <f t="shared" si="234"/>
        <v>1.8055431643040785</v>
      </c>
      <c r="BW105" s="143">
        <f t="shared" si="234"/>
        <v>1.7895686919593989</v>
      </c>
      <c r="BX105" s="143"/>
      <c r="BY105" s="143"/>
      <c r="BZ105" s="143"/>
      <c r="CA105" s="143"/>
      <c r="CB105" s="143"/>
      <c r="CC105" s="143"/>
      <c r="CD105" s="143"/>
      <c r="CE105" s="143"/>
      <c r="CF105" s="143"/>
      <c r="CG105" s="143"/>
      <c r="CH105" s="143">
        <f t="shared" si="170"/>
        <v>123.61924624565361</v>
      </c>
      <c r="CI105" s="143">
        <f t="shared" si="170"/>
        <v>124.56190321118491</v>
      </c>
      <c r="CJ105" s="143">
        <f t="shared" ref="CJ105:CQ105" si="235">CJ82/$F105</f>
        <v>125.28181418776531</v>
      </c>
      <c r="CK105" s="143">
        <f t="shared" si="235"/>
        <v>125.85477086513212</v>
      </c>
      <c r="CL105" s="143">
        <f t="shared" si="235"/>
        <v>126.43658374405601</v>
      </c>
      <c r="CM105" s="143">
        <f t="shared" si="235"/>
        <v>126.81078859228421</v>
      </c>
      <c r="CN105" s="143">
        <f t="shared" si="235"/>
        <v>127.1779205349946</v>
      </c>
      <c r="CO105" s="143">
        <f t="shared" si="235"/>
        <v>127.54882619144053</v>
      </c>
      <c r="CP105" s="143">
        <f t="shared" si="235"/>
        <v>128.3177656797977</v>
      </c>
      <c r="CQ105" s="143">
        <f t="shared" si="235"/>
        <v>129.14237678254975</v>
      </c>
      <c r="CR105" s="143">
        <f t="shared" si="153"/>
        <v>122.94858546350703</v>
      </c>
      <c r="CS105" s="143">
        <f t="shared" ref="CS105:DA105" si="236">CS82/$G105</f>
        <v>123.71739632161892</v>
      </c>
      <c r="CT105" s="143">
        <f t="shared" si="236"/>
        <v>124.57444917795753</v>
      </c>
      <c r="CU105" s="143">
        <f t="shared" si="236"/>
        <v>125.43683425583002</v>
      </c>
      <c r="CV105" s="143">
        <f t="shared" si="236"/>
        <v>126.17650526074584</v>
      </c>
      <c r="CW105" s="143">
        <f t="shared" si="236"/>
        <v>125.84839289927852</v>
      </c>
      <c r="CX105" s="143">
        <f t="shared" si="236"/>
        <v>125.06763581436063</v>
      </c>
      <c r="CY105" s="143">
        <f t="shared" si="236"/>
        <v>124.1027591149296</v>
      </c>
      <c r="CZ105" s="143">
        <f t="shared" si="236"/>
        <v>123.88697051440749</v>
      </c>
      <c r="DA105" s="145">
        <f t="shared" si="236"/>
        <v>123.92388962765958</v>
      </c>
      <c r="DB105" s="143">
        <f t="shared" si="155"/>
        <v>119.91778792521463</v>
      </c>
      <c r="DC105" s="143">
        <f t="shared" si="173"/>
        <v>120.55670904097066</v>
      </c>
      <c r="DD105" s="143">
        <f t="shared" si="173"/>
        <v>121.30954150227922</v>
      </c>
      <c r="DE105" s="143">
        <f t="shared" si="173"/>
        <v>122.20260989547151</v>
      </c>
      <c r="DF105" s="143">
        <f t="shared" si="173"/>
        <v>123.18156130606208</v>
      </c>
      <c r="DG105" s="143">
        <f t="shared" si="173"/>
        <v>124.1764871889973</v>
      </c>
      <c r="DH105" s="143">
        <f t="shared" ref="DH105" si="237">DH82/$H105</f>
        <v>125.20247748613298</v>
      </c>
    </row>
    <row r="106" spans="1:112" s="157" customFormat="1">
      <c r="A106" s="155">
        <v>4</v>
      </c>
      <c r="B106" s="155">
        <v>600</v>
      </c>
      <c r="C106" s="156"/>
      <c r="D106" s="155"/>
      <c r="F106" s="160">
        <f>J27+J29</f>
        <v>6619</v>
      </c>
      <c r="G106" s="160">
        <f>K27+K29</f>
        <v>7598</v>
      </c>
      <c r="H106" s="160">
        <f>L27+L29</f>
        <v>10397</v>
      </c>
      <c r="I106" s="158"/>
      <c r="J106" s="158"/>
      <c r="K106" s="158"/>
      <c r="L106" s="158"/>
      <c r="M106" s="158"/>
      <c r="N106" s="159">
        <f t="shared" si="158"/>
        <v>3.2428607418038977</v>
      </c>
      <c r="O106" s="159">
        <f t="shared" si="158"/>
        <v>3.2428607418038977</v>
      </c>
      <c r="P106" s="159">
        <f t="shared" ref="P106:W106" si="238">P83/$F106</f>
        <v>3.2428607418038977</v>
      </c>
      <c r="Q106" s="159">
        <f t="shared" si="238"/>
        <v>3.2428607418038977</v>
      </c>
      <c r="R106" s="159">
        <f t="shared" si="238"/>
        <v>3.2428607418038977</v>
      </c>
      <c r="S106" s="159">
        <f t="shared" si="238"/>
        <v>3.2428607418038977</v>
      </c>
      <c r="T106" s="159">
        <f t="shared" si="238"/>
        <v>3.2428607418038977</v>
      </c>
      <c r="U106" s="159">
        <f t="shared" si="238"/>
        <v>3.2428607418038977</v>
      </c>
      <c r="V106" s="159">
        <f t="shared" si="238"/>
        <v>3.2428607418038977</v>
      </c>
      <c r="W106" s="159">
        <f t="shared" si="238"/>
        <v>3.2428607418038977</v>
      </c>
      <c r="X106" s="159">
        <f t="shared" si="160"/>
        <v>3.0288010221988242</v>
      </c>
      <c r="Y106" s="159">
        <f t="shared" si="160"/>
        <v>3.232582927524787</v>
      </c>
      <c r="Z106" s="159">
        <f t="shared" ref="Z106:AG106" si="239">Z83/$G106</f>
        <v>3.4363648328507503</v>
      </c>
      <c r="AA106" s="159">
        <f t="shared" si="239"/>
        <v>3.4363648328507503</v>
      </c>
      <c r="AB106" s="159">
        <f t="shared" si="239"/>
        <v>3.4363648328507503</v>
      </c>
      <c r="AC106" s="159">
        <f t="shared" si="239"/>
        <v>3.4363648328507503</v>
      </c>
      <c r="AD106" s="159">
        <f t="shared" si="239"/>
        <v>3.4363648328507503</v>
      </c>
      <c r="AE106" s="159">
        <f t="shared" si="239"/>
        <v>3.4363648328507503</v>
      </c>
      <c r="AF106" s="159">
        <f t="shared" si="239"/>
        <v>3.4363648328507503</v>
      </c>
      <c r="AG106" s="159">
        <f t="shared" si="239"/>
        <v>3.4363648328507503</v>
      </c>
      <c r="AH106" s="159">
        <f t="shared" si="162"/>
        <v>2.7290724888589657</v>
      </c>
      <c r="AI106" s="159">
        <f t="shared" si="162"/>
        <v>2.9468917315892407</v>
      </c>
      <c r="AJ106" s="159">
        <f t="shared" ref="AJ106:AN106" si="240">AJ83/$H106</f>
        <v>3.1647109743195152</v>
      </c>
      <c r="AK106" s="159">
        <f t="shared" si="240"/>
        <v>3.1647109743195152</v>
      </c>
      <c r="AL106" s="159">
        <f t="shared" si="240"/>
        <v>3.1647109743195152</v>
      </c>
      <c r="AM106" s="159">
        <f t="shared" si="240"/>
        <v>3.1647109743195152</v>
      </c>
      <c r="AN106" s="159">
        <f t="shared" si="240"/>
        <v>3.1647109743195152</v>
      </c>
      <c r="AO106" s="159"/>
      <c r="AP106" s="159"/>
      <c r="AQ106" s="159"/>
      <c r="AR106" s="159"/>
      <c r="AS106" s="159"/>
      <c r="AT106" s="159"/>
      <c r="AU106" s="159"/>
      <c r="AV106" s="159"/>
      <c r="AW106" s="159"/>
      <c r="AX106" s="159">
        <f t="shared" si="164"/>
        <v>2.5672346565526301</v>
      </c>
      <c r="AY106" s="159">
        <f t="shared" si="164"/>
        <v>2.6445361220778172</v>
      </c>
      <c r="AZ106" s="159">
        <f t="shared" ref="AZ106:BG106" si="241">AZ83/$F106</f>
        <v>2.5345050287559956</v>
      </c>
      <c r="BA106" s="159">
        <f t="shared" si="241"/>
        <v>2.5241767758203402</v>
      </c>
      <c r="BB106" s="159">
        <f t="shared" si="241"/>
        <v>2.7108390484510925</v>
      </c>
      <c r="BC106" s="159">
        <f t="shared" si="241"/>
        <v>2.893598880335051</v>
      </c>
      <c r="BD106" s="159">
        <f t="shared" si="241"/>
        <v>3.0051857728879661</v>
      </c>
      <c r="BE106" s="159">
        <f t="shared" si="241"/>
        <v>2.793509847550137</v>
      </c>
      <c r="BF106" s="159">
        <f t="shared" si="241"/>
        <v>2.6582940846209731</v>
      </c>
      <c r="BG106" s="159">
        <f t="shared" si="241"/>
        <v>2.4738985259605406</v>
      </c>
      <c r="BH106" s="159">
        <f t="shared" si="166"/>
        <v>1.6162624146429336</v>
      </c>
      <c r="BI106" s="159">
        <f t="shared" si="166"/>
        <v>1.5478476779705548</v>
      </c>
      <c r="BJ106" s="159">
        <f t="shared" ref="BJ106:BQ106" si="242">BJ83/$G106</f>
        <v>1.8471839528946745</v>
      </c>
      <c r="BK106" s="159">
        <f t="shared" si="242"/>
        <v>1.9266498123244653</v>
      </c>
      <c r="BL106" s="159">
        <f t="shared" si="242"/>
        <v>1.8430353030074091</v>
      </c>
      <c r="BM106" s="159">
        <f t="shared" si="242"/>
        <v>1.5332903636778472</v>
      </c>
      <c r="BN106" s="159">
        <f t="shared" si="242"/>
        <v>1.4808694405765677</v>
      </c>
      <c r="BO106" s="159">
        <f t="shared" si="242"/>
        <v>1.5646299859261614</v>
      </c>
      <c r="BP106" s="159">
        <f t="shared" si="242"/>
        <v>1.6093149069191304</v>
      </c>
      <c r="BQ106" s="159">
        <f t="shared" si="242"/>
        <v>1.6431825279512784</v>
      </c>
      <c r="BR106" s="159">
        <f t="shared" si="168"/>
        <v>2.3543993596897352</v>
      </c>
      <c r="BS106" s="159">
        <f t="shared" si="168"/>
        <v>2.5034171767000051</v>
      </c>
      <c r="BT106" s="159">
        <f t="shared" ref="BT106:BW106" si="243">BT83/$H106</f>
        <v>2.6574511376349292</v>
      </c>
      <c r="BU106" s="159">
        <f t="shared" si="243"/>
        <v>2.744344524935987</v>
      </c>
      <c r="BV106" s="159">
        <f t="shared" si="243"/>
        <v>2.9162174216502623</v>
      </c>
      <c r="BW106" s="159">
        <f t="shared" si="243"/>
        <v>3.0669518204779553</v>
      </c>
      <c r="BX106" s="159"/>
      <c r="BY106" s="159"/>
      <c r="BZ106" s="159"/>
      <c r="CA106" s="159"/>
      <c r="CB106" s="159"/>
      <c r="CC106" s="159"/>
      <c r="CD106" s="159"/>
      <c r="CE106" s="159"/>
      <c r="CF106" s="159"/>
      <c r="CG106" s="159"/>
      <c r="CH106" s="159">
        <f t="shared" si="170"/>
        <v>107.21704198559087</v>
      </c>
      <c r="CI106" s="159">
        <f t="shared" si="170"/>
        <v>107.89266807084215</v>
      </c>
      <c r="CJ106" s="159">
        <f t="shared" ref="CJ106:CP106" si="244">CJ83/$F106</f>
        <v>108.49099269056822</v>
      </c>
      <c r="CK106" s="159">
        <f t="shared" si="244"/>
        <v>109.19934840361613</v>
      </c>
      <c r="CL106" s="159">
        <f t="shared" si="244"/>
        <v>109.91803236959969</v>
      </c>
      <c r="CM106" s="159">
        <f t="shared" si="244"/>
        <v>110.45005406295252</v>
      </c>
      <c r="CN106" s="159">
        <f t="shared" si="244"/>
        <v>110.79931592442135</v>
      </c>
      <c r="CO106" s="159">
        <f t="shared" si="244"/>
        <v>111.03699089333729</v>
      </c>
      <c r="CP106" s="159">
        <f t="shared" si="244"/>
        <v>111.48634178759106</v>
      </c>
      <c r="CQ106" s="159">
        <f>CQ83/$F106</f>
        <v>112.07090844477398</v>
      </c>
      <c r="CR106" s="159">
        <f t="shared" si="153"/>
        <v>98.300487483893932</v>
      </c>
      <c r="CS106" s="159">
        <f t="shared" ref="CS106:DA106" si="245">CS83/$G106</f>
        <v>99.713026091449819</v>
      </c>
      <c r="CT106" s="159">
        <f t="shared" si="245"/>
        <v>101.39776134100407</v>
      </c>
      <c r="CU106" s="159">
        <f t="shared" si="245"/>
        <v>102.98694222096015</v>
      </c>
      <c r="CV106" s="159">
        <f t="shared" si="245"/>
        <v>104.49665724148643</v>
      </c>
      <c r="CW106" s="159">
        <f t="shared" si="245"/>
        <v>106.08998677132976</v>
      </c>
      <c r="CX106" s="159">
        <f t="shared" si="245"/>
        <v>107.99306124050266</v>
      </c>
      <c r="CY106" s="159">
        <f t="shared" si="245"/>
        <v>109.94855663277684</v>
      </c>
      <c r="CZ106" s="159">
        <f t="shared" si="245"/>
        <v>111.82029147970144</v>
      </c>
      <c r="DA106" s="159">
        <f t="shared" si="245"/>
        <v>113.64734140563306</v>
      </c>
      <c r="DB106" s="159">
        <f t="shared" si="155"/>
        <v>83.426755460610991</v>
      </c>
      <c r="DC106" s="159">
        <f t="shared" si="173"/>
        <v>83.870230015500226</v>
      </c>
      <c r="DD106" s="159">
        <f t="shared" si="173"/>
        <v>84.377489852184809</v>
      </c>
      <c r="DE106" s="159">
        <f t="shared" si="173"/>
        <v>84.797856301568345</v>
      </c>
      <c r="DF106" s="159">
        <f t="shared" si="173"/>
        <v>85.04634985423759</v>
      </c>
      <c r="DG106" s="159">
        <f t="shared" si="173"/>
        <v>85.144109008079155</v>
      </c>
      <c r="DH106" s="159">
        <f t="shared" ref="DH106" si="246">DH83/$H106</f>
        <v>85.214244493603928</v>
      </c>
    </row>
    <row r="107" spans="1:112" s="157" customFormat="1">
      <c r="A107" s="155">
        <v>4</v>
      </c>
      <c r="B107" s="155">
        <v>1200</v>
      </c>
      <c r="C107" s="156"/>
      <c r="D107" s="155"/>
      <c r="F107" s="160">
        <f>J31+J33</f>
        <v>94327</v>
      </c>
      <c r="G107" s="160">
        <f>K31+K33</f>
        <v>94494</v>
      </c>
      <c r="H107" s="160">
        <f>L31+L33</f>
        <v>100958</v>
      </c>
      <c r="I107" s="158"/>
      <c r="J107" s="158"/>
      <c r="K107" s="158"/>
      <c r="L107" s="158"/>
      <c r="M107" s="158"/>
      <c r="N107" s="159">
        <f t="shared" si="158"/>
        <v>2.493256907884275</v>
      </c>
      <c r="O107" s="159">
        <f t="shared" si="158"/>
        <v>2.493256907884275</v>
      </c>
      <c r="P107" s="159">
        <f t="shared" ref="P107:W107" si="247">P84/$F107</f>
        <v>2.493256907884275</v>
      </c>
      <c r="Q107" s="159">
        <f t="shared" si="247"/>
        <v>2.493256907884275</v>
      </c>
      <c r="R107" s="159">
        <f t="shared" si="247"/>
        <v>2.493256907884275</v>
      </c>
      <c r="S107" s="159">
        <f t="shared" si="247"/>
        <v>2.493256907884275</v>
      </c>
      <c r="T107" s="159">
        <f t="shared" si="247"/>
        <v>2.493256907884275</v>
      </c>
      <c r="U107" s="159">
        <f t="shared" si="247"/>
        <v>2.493256907884275</v>
      </c>
      <c r="V107" s="159">
        <f t="shared" si="247"/>
        <v>2.493256907884275</v>
      </c>
      <c r="W107" s="159">
        <f t="shared" si="247"/>
        <v>2.493256907884275</v>
      </c>
      <c r="X107" s="159">
        <f t="shared" si="160"/>
        <v>2.4935812104472244</v>
      </c>
      <c r="Y107" s="159">
        <f t="shared" si="160"/>
        <v>2.4983118658327514</v>
      </c>
      <c r="Z107" s="159">
        <f t="shared" ref="Z107:AG107" si="248">Z84/$G107</f>
        <v>2.5030425212182785</v>
      </c>
      <c r="AA107" s="159">
        <f t="shared" si="248"/>
        <v>2.5030425212182785</v>
      </c>
      <c r="AB107" s="159">
        <f t="shared" si="248"/>
        <v>2.5030425212182785</v>
      </c>
      <c r="AC107" s="159">
        <f t="shared" si="248"/>
        <v>2.5030425212182785</v>
      </c>
      <c r="AD107" s="159">
        <f t="shared" si="248"/>
        <v>2.5030425212182785</v>
      </c>
      <c r="AE107" s="159">
        <f t="shared" si="248"/>
        <v>2.5030425212182785</v>
      </c>
      <c r="AF107" s="159">
        <f t="shared" si="248"/>
        <v>2.5030425212182785</v>
      </c>
      <c r="AG107" s="159">
        <f t="shared" si="248"/>
        <v>2.5030425212182785</v>
      </c>
      <c r="AH107" s="159">
        <f t="shared" si="162"/>
        <v>2.4611620673943619</v>
      </c>
      <c r="AI107" s="159">
        <f t="shared" si="162"/>
        <v>2.5795429782681909</v>
      </c>
      <c r="AJ107" s="159">
        <f t="shared" ref="AJ107:AN107" si="249">AJ84/$H107</f>
        <v>2.6979238891420194</v>
      </c>
      <c r="AK107" s="159">
        <f t="shared" si="249"/>
        <v>2.6979238891420194</v>
      </c>
      <c r="AL107" s="159">
        <f t="shared" si="249"/>
        <v>2.6979238891420194</v>
      </c>
      <c r="AM107" s="159">
        <f t="shared" si="249"/>
        <v>2.6979238891420194</v>
      </c>
      <c r="AN107" s="159">
        <f t="shared" si="249"/>
        <v>2.6979238891420194</v>
      </c>
      <c r="AO107" s="159"/>
      <c r="AP107" s="159"/>
      <c r="AQ107" s="159"/>
      <c r="AR107" s="159"/>
      <c r="AS107" s="159"/>
      <c r="AT107" s="159"/>
      <c r="AU107" s="159"/>
      <c r="AV107" s="159"/>
      <c r="AW107" s="159"/>
      <c r="AX107" s="159">
        <f t="shared" si="164"/>
        <v>1.4694932701184635</v>
      </c>
      <c r="AY107" s="159">
        <f t="shared" si="164"/>
        <v>1.4550641367721433</v>
      </c>
      <c r="AZ107" s="159">
        <f t="shared" ref="AZ107:BG107" si="250">AZ84/$F107</f>
        <v>1.4119605365608936</v>
      </c>
      <c r="BA107" s="159">
        <f t="shared" si="250"/>
        <v>1.4214247314653203</v>
      </c>
      <c r="BB107" s="159">
        <f t="shared" si="250"/>
        <v>1.8109278321584561</v>
      </c>
      <c r="BC107" s="159">
        <f t="shared" si="250"/>
        <v>2.0738458838641436</v>
      </c>
      <c r="BD107" s="159">
        <f t="shared" si="250"/>
        <v>2.1429553654322109</v>
      </c>
      <c r="BE107" s="159">
        <f t="shared" si="250"/>
        <v>1.7744960377727532</v>
      </c>
      <c r="BF107" s="159">
        <f t="shared" si="250"/>
        <v>1.5739423177096625</v>
      </c>
      <c r="BG107" s="159">
        <f t="shared" si="250"/>
        <v>1.4650534203265588</v>
      </c>
      <c r="BH107" s="159">
        <f t="shared" si="166"/>
        <v>1.6070819111484602</v>
      </c>
      <c r="BI107" s="159">
        <f t="shared" si="166"/>
        <v>1.5095375126491641</v>
      </c>
      <c r="BJ107" s="159">
        <f t="shared" ref="BJ107:BQ107" si="251">BJ84/$G107</f>
        <v>1.6881820197973092</v>
      </c>
      <c r="BK107" s="159">
        <f t="shared" si="251"/>
        <v>1.7665385326353242</v>
      </c>
      <c r="BL107" s="159">
        <f t="shared" si="251"/>
        <v>1.6641863716484282</v>
      </c>
      <c r="BM107" s="159">
        <f t="shared" si="251"/>
        <v>1.4449798578196844</v>
      </c>
      <c r="BN107" s="159">
        <f t="shared" si="251"/>
        <v>1.3898374491147432</v>
      </c>
      <c r="BO107" s="159">
        <f t="shared" si="251"/>
        <v>1.4984027714472843</v>
      </c>
      <c r="BP107" s="159">
        <f t="shared" si="251"/>
        <v>1.5109703000712214</v>
      </c>
      <c r="BQ107" s="159">
        <f t="shared" si="251"/>
        <v>1.5220146005251103</v>
      </c>
      <c r="BR107" s="159">
        <f t="shared" si="168"/>
        <v>1.4175173811014712</v>
      </c>
      <c r="BS107" s="159">
        <f t="shared" si="168"/>
        <v>1.5195634238811919</v>
      </c>
      <c r="BT107" s="159">
        <f t="shared" ref="BT107:BW107" si="252">BT84/$H107</f>
        <v>1.6296140894285354</v>
      </c>
      <c r="BU107" s="159">
        <f t="shared" si="252"/>
        <v>1.7008223146560248</v>
      </c>
      <c r="BV107" s="159">
        <f t="shared" si="252"/>
        <v>1.7985278018347781</v>
      </c>
      <c r="BW107" s="159">
        <f t="shared" si="252"/>
        <v>1.8600796190260467</v>
      </c>
      <c r="BX107" s="159"/>
      <c r="BY107" s="159"/>
      <c r="BZ107" s="159"/>
      <c r="CA107" s="159"/>
      <c r="CB107" s="159"/>
      <c r="CC107" s="159"/>
      <c r="CD107" s="159"/>
      <c r="CE107" s="159"/>
      <c r="CF107" s="159"/>
      <c r="CG107" s="159"/>
      <c r="CH107" s="159">
        <f t="shared" si="170"/>
        <v>100.30622370040369</v>
      </c>
      <c r="CI107" s="159">
        <f t="shared" si="170"/>
        <v>101.3299873381695</v>
      </c>
      <c r="CJ107" s="159">
        <f t="shared" ref="CJ107:CQ107" si="253">CJ84/$F107</f>
        <v>102.36818010928164</v>
      </c>
      <c r="CK107" s="159">
        <f t="shared" si="253"/>
        <v>103.44947648060501</v>
      </c>
      <c r="CL107" s="159">
        <f t="shared" si="253"/>
        <v>104.52130865702397</v>
      </c>
      <c r="CM107" s="159">
        <f t="shared" si="253"/>
        <v>105.20363773274978</v>
      </c>
      <c r="CN107" s="159">
        <f t="shared" si="253"/>
        <v>105.62304875676993</v>
      </c>
      <c r="CO107" s="159">
        <f t="shared" si="253"/>
        <v>105.97335029922199</v>
      </c>
      <c r="CP107" s="159">
        <f t="shared" si="253"/>
        <v>106.69211116933353</v>
      </c>
      <c r="CQ107" s="159">
        <f t="shared" si="253"/>
        <v>107.61142575950812</v>
      </c>
      <c r="CR107" s="159">
        <f t="shared" si="153"/>
        <v>108.44762956365463</v>
      </c>
      <c r="CS107" s="159">
        <f t="shared" ref="CS107:DA107" si="254">CS84/$G107</f>
        <v>109.33412886295341</v>
      </c>
      <c r="CT107" s="159">
        <f t="shared" si="254"/>
        <v>110.32290321613698</v>
      </c>
      <c r="CU107" s="159">
        <f t="shared" si="254"/>
        <v>111.13776371755795</v>
      </c>
      <c r="CV107" s="159">
        <f t="shared" si="254"/>
        <v>111.87426770614093</v>
      </c>
      <c r="CW107" s="159">
        <f t="shared" si="254"/>
        <v>112.71312385571075</v>
      </c>
      <c r="CX107" s="159">
        <f t="shared" si="254"/>
        <v>113.77118651910936</v>
      </c>
      <c r="CY107" s="159">
        <f t="shared" si="254"/>
        <v>114.88439159121289</v>
      </c>
      <c r="CZ107" s="159">
        <f t="shared" si="254"/>
        <v>115.88903134098389</v>
      </c>
      <c r="DA107" s="159">
        <f t="shared" si="254"/>
        <v>116.88110356213093</v>
      </c>
      <c r="DB107" s="159">
        <f t="shared" si="155"/>
        <v>110.4412456688797</v>
      </c>
      <c r="DC107" s="159">
        <f t="shared" si="173"/>
        <v>111.50122522326672</v>
      </c>
      <c r="DD107" s="159">
        <f t="shared" si="173"/>
        <v>112.56953502298019</v>
      </c>
      <c r="DE107" s="159">
        <f t="shared" si="173"/>
        <v>113.5666365974662</v>
      </c>
      <c r="DF107" s="159">
        <f t="shared" si="173"/>
        <v>114.46603268477342</v>
      </c>
      <c r="DG107" s="159">
        <f t="shared" si="173"/>
        <v>115.30387695488939</v>
      </c>
      <c r="DH107" s="159">
        <f t="shared" ref="DH107" si="255">DH84/$H107</f>
        <v>116.13675488817132</v>
      </c>
    </row>
    <row r="108" spans="1:112">
      <c r="A108" s="124">
        <v>4</v>
      </c>
      <c r="B108" s="124">
        <v>1800</v>
      </c>
      <c r="C108" s="124"/>
      <c r="D108" s="124"/>
      <c r="F108" s="18">
        <f>J35</f>
        <v>225189</v>
      </c>
      <c r="G108" s="18">
        <f>K35</f>
        <v>235303</v>
      </c>
      <c r="H108" s="18">
        <f>L35</f>
        <v>260371</v>
      </c>
      <c r="I108" s="125"/>
      <c r="J108" s="125"/>
      <c r="K108" s="125"/>
      <c r="L108" s="125"/>
      <c r="M108" s="125"/>
      <c r="N108" s="143">
        <f t="shared" si="158"/>
        <v>1.8075551756524517</v>
      </c>
      <c r="O108" s="143">
        <f t="shared" si="158"/>
        <v>1.8075551756524517</v>
      </c>
      <c r="P108" s="143">
        <f t="shared" ref="P108:W108" si="256">P85/$F108</f>
        <v>1.8075551756524517</v>
      </c>
      <c r="Q108" s="143">
        <f t="shared" si="256"/>
        <v>1.8075551756524517</v>
      </c>
      <c r="R108" s="143">
        <f t="shared" si="256"/>
        <v>1.8075551756524517</v>
      </c>
      <c r="S108" s="143">
        <f t="shared" si="256"/>
        <v>1.8075551756524517</v>
      </c>
      <c r="T108" s="143">
        <f t="shared" si="256"/>
        <v>1.8075551756524517</v>
      </c>
      <c r="U108" s="143">
        <f t="shared" si="256"/>
        <v>1.8075551756524517</v>
      </c>
      <c r="V108" s="143">
        <f t="shared" si="256"/>
        <v>1.8075551756524517</v>
      </c>
      <c r="W108" s="143">
        <f t="shared" si="256"/>
        <v>1.8075551756524517</v>
      </c>
      <c r="X108" s="143">
        <f t="shared" si="160"/>
        <v>1.7855964223433898</v>
      </c>
      <c r="Y108" s="143">
        <f t="shared" si="160"/>
        <v>1.841331591536586</v>
      </c>
      <c r="Z108" s="143">
        <f t="shared" ref="Z108:AG108" si="257">Z85/$G108</f>
        <v>1.8970667607297824</v>
      </c>
      <c r="AA108" s="143">
        <f t="shared" si="257"/>
        <v>1.8970667607297824</v>
      </c>
      <c r="AB108" s="143">
        <f t="shared" si="257"/>
        <v>1.8970667607297824</v>
      </c>
      <c r="AC108" s="143">
        <f t="shared" si="257"/>
        <v>1.8970667607297824</v>
      </c>
      <c r="AD108" s="143">
        <f t="shared" si="257"/>
        <v>1.8970667607297824</v>
      </c>
      <c r="AE108" s="143">
        <f t="shared" si="257"/>
        <v>1.8970667607297824</v>
      </c>
      <c r="AF108" s="143">
        <f t="shared" si="257"/>
        <v>1.8970667607297824</v>
      </c>
      <c r="AG108" s="143">
        <f t="shared" si="257"/>
        <v>1.8970667607297824</v>
      </c>
      <c r="AH108" s="143">
        <f t="shared" si="162"/>
        <v>1.8182823739971041</v>
      </c>
      <c r="AI108" s="143">
        <f t="shared" si="162"/>
        <v>1.9221437871345119</v>
      </c>
      <c r="AJ108" s="143">
        <f t="shared" ref="AJ108:AN108" si="258">AJ85/$H108</f>
        <v>2.0260052002719195</v>
      </c>
      <c r="AK108" s="143">
        <f t="shared" si="258"/>
        <v>2.0260052002719195</v>
      </c>
      <c r="AL108" s="143">
        <f t="shared" si="258"/>
        <v>2.0260052002719195</v>
      </c>
      <c r="AM108" s="143">
        <f t="shared" si="258"/>
        <v>2.0260052002719195</v>
      </c>
      <c r="AN108" s="143">
        <f t="shared" si="258"/>
        <v>2.0260052002719195</v>
      </c>
      <c r="AO108" s="143"/>
      <c r="AP108" s="143"/>
      <c r="AQ108" s="143"/>
      <c r="AR108" s="143"/>
      <c r="AS108" s="143"/>
      <c r="AT108" s="143"/>
      <c r="AU108" s="143"/>
      <c r="AV108" s="143"/>
      <c r="AW108" s="143"/>
      <c r="AX108" s="143">
        <f t="shared" si="164"/>
        <v>1.234908523675831</v>
      </c>
      <c r="AY108" s="143">
        <f t="shared" si="164"/>
        <v>1.199916142572929</v>
      </c>
      <c r="AZ108" s="143">
        <f t="shared" ref="AZ108:BG108" si="259">AZ85/$F108</f>
        <v>1.1714402344818999</v>
      </c>
      <c r="BA108" s="143">
        <f t="shared" si="259"/>
        <v>1.1853857612837602</v>
      </c>
      <c r="BB108" s="143">
        <f t="shared" si="259"/>
        <v>1.6228630306651</v>
      </c>
      <c r="BC108" s="143">
        <f t="shared" si="259"/>
        <v>1.9055024312405062</v>
      </c>
      <c r="BD108" s="143">
        <f t="shared" si="259"/>
        <v>1.9656203251108488</v>
      </c>
      <c r="BE108" s="143">
        <f t="shared" si="259"/>
        <v>1.5596081209149697</v>
      </c>
      <c r="BF108" s="143">
        <f t="shared" si="259"/>
        <v>1.3430755699589245</v>
      </c>
      <c r="BG108" s="143">
        <f t="shared" si="259"/>
        <v>1.2502675819644178</v>
      </c>
      <c r="BH108" s="143">
        <f t="shared" si="166"/>
        <v>1.3359367548341732</v>
      </c>
      <c r="BI108" s="143">
        <f t="shared" si="166"/>
        <v>1.2329131987454403</v>
      </c>
      <c r="BJ108" s="143">
        <f t="shared" ref="BJ108:BQ108" si="260">BJ85/$G108</f>
        <v>1.2929874520563447</v>
      </c>
      <c r="BK108" s="143">
        <f t="shared" si="260"/>
        <v>1.3576347582358397</v>
      </c>
      <c r="BL108" s="143">
        <f t="shared" si="260"/>
        <v>1.2582733485528137</v>
      </c>
      <c r="BM108" s="143">
        <f t="shared" si="260"/>
        <v>1.142028020794515</v>
      </c>
      <c r="BN108" s="143">
        <f t="shared" si="260"/>
        <v>1.093945406708235</v>
      </c>
      <c r="BO108" s="143">
        <f t="shared" si="260"/>
        <v>1.2029811513030073</v>
      </c>
      <c r="BP108" s="143">
        <f t="shared" si="260"/>
        <v>1.1897486140600959</v>
      </c>
      <c r="BQ108" s="143">
        <f t="shared" si="260"/>
        <v>1.1821111515749367</v>
      </c>
      <c r="BR108" s="143">
        <f t="shared" si="168"/>
        <v>0.73453384598110061</v>
      </c>
      <c r="BS108" s="143">
        <f t="shared" si="168"/>
        <v>0.79531159486617664</v>
      </c>
      <c r="BT108" s="143">
        <f t="shared" ref="BT108:BW108" si="261">BT85/$H108</f>
        <v>0.86343142008646956</v>
      </c>
      <c r="BU108" s="143">
        <f t="shared" si="261"/>
        <v>0.9124368856877545</v>
      </c>
      <c r="BV108" s="143">
        <f t="shared" si="261"/>
        <v>0.95936590941882127</v>
      </c>
      <c r="BW108" s="143">
        <f t="shared" si="261"/>
        <v>0.97254826882758616</v>
      </c>
      <c r="BX108" s="143"/>
      <c r="BY108" s="143"/>
      <c r="BZ108" s="143"/>
      <c r="CA108" s="143"/>
      <c r="CB108" s="143"/>
      <c r="CC108" s="143"/>
      <c r="CD108" s="143"/>
      <c r="CE108" s="143"/>
      <c r="CF108" s="143"/>
      <c r="CG108" s="143"/>
      <c r="CH108" s="143">
        <f t="shared" si="170"/>
        <v>98.441366422209626</v>
      </c>
      <c r="CI108" s="143">
        <f t="shared" si="170"/>
        <v>99.014013074186238</v>
      </c>
      <c r="CJ108" s="143">
        <f t="shared" ref="CJ108:CQ108" si="262">CJ85/$F108</f>
        <v>99.62165210726576</v>
      </c>
      <c r="CK108" s="143">
        <f t="shared" si="262"/>
        <v>100.25776704843631</v>
      </c>
      <c r="CL108" s="143">
        <f t="shared" si="262"/>
        <v>100.87993646280499</v>
      </c>
      <c r="CM108" s="143">
        <f t="shared" si="262"/>
        <v>101.06462860779236</v>
      </c>
      <c r="CN108" s="143">
        <f t="shared" si="262"/>
        <v>100.9666813522043</v>
      </c>
      <c r="CO108" s="143">
        <f t="shared" si="262"/>
        <v>100.80861620274591</v>
      </c>
      <c r="CP108" s="143">
        <f t="shared" si="262"/>
        <v>101.05656325748339</v>
      </c>
      <c r="CQ108" s="143">
        <f t="shared" si="262"/>
        <v>101.5210428631769</v>
      </c>
      <c r="CR108" s="143">
        <f t="shared" si="153"/>
        <v>97.690710094010541</v>
      </c>
      <c r="CS108" s="143">
        <f t="shared" ref="CS108:DA108" si="263">CS85/$G108</f>
        <v>98.140369761519764</v>
      </c>
      <c r="CT108" s="143">
        <f t="shared" si="263"/>
        <v>98.748788154310915</v>
      </c>
      <c r="CU108" s="143">
        <f t="shared" si="263"/>
        <v>99.352867462984349</v>
      </c>
      <c r="CV108" s="143">
        <f t="shared" si="263"/>
        <v>99.892299465478274</v>
      </c>
      <c r="CW108" s="143">
        <f t="shared" si="263"/>
        <v>100.53109287765525</v>
      </c>
      <c r="CX108" s="143">
        <f t="shared" si="263"/>
        <v>101.28613161759051</v>
      </c>
      <c r="CY108" s="143">
        <f t="shared" si="263"/>
        <v>102.08925297161207</v>
      </c>
      <c r="CZ108" s="143">
        <f t="shared" si="263"/>
        <v>102.78333858103885</v>
      </c>
      <c r="DA108" s="143">
        <f t="shared" si="263"/>
        <v>103.49065672770853</v>
      </c>
      <c r="DB108" s="143">
        <f t="shared" si="155"/>
        <v>94.61053146467178</v>
      </c>
      <c r="DC108" s="143">
        <f t="shared" si="173"/>
        <v>95.737363656940104</v>
      </c>
      <c r="DD108" s="143">
        <f t="shared" si="173"/>
        <v>96.899937437125558</v>
      </c>
      <c r="DE108" s="143">
        <f t="shared" si="173"/>
        <v>98.013505751709729</v>
      </c>
      <c r="DF108" s="143">
        <f t="shared" si="173"/>
        <v>99.080145042562819</v>
      </c>
      <c r="DG108" s="143">
        <f t="shared" si="173"/>
        <v>100.13360197400715</v>
      </c>
      <c r="DH108" s="143">
        <f t="shared" ref="DH108" si="264">DH85/$H108</f>
        <v>101.19196070222874</v>
      </c>
    </row>
    <row r="109" spans="1:112">
      <c r="A109" s="124">
        <v>5</v>
      </c>
      <c r="B109" s="124">
        <v>600</v>
      </c>
      <c r="C109" s="124"/>
      <c r="D109" s="124"/>
      <c r="F109" s="18">
        <f>J37</f>
        <v>18764</v>
      </c>
      <c r="G109" s="18">
        <f>K37</f>
        <v>18962</v>
      </c>
      <c r="H109" s="18">
        <f>L37</f>
        <v>20065</v>
      </c>
      <c r="I109" s="125"/>
      <c r="J109" s="125"/>
      <c r="K109" s="125"/>
      <c r="L109" s="125"/>
      <c r="M109" s="125"/>
      <c r="N109" s="143">
        <f t="shared" si="158"/>
        <v>2.7361989021530588</v>
      </c>
      <c r="O109" s="143">
        <f t="shared" si="158"/>
        <v>2.7361989021530588</v>
      </c>
      <c r="P109" s="143">
        <f t="shared" ref="P109:W109" si="265">P86/$F109</f>
        <v>2.7361989021530588</v>
      </c>
      <c r="Q109" s="143">
        <f t="shared" si="265"/>
        <v>2.7361989021530588</v>
      </c>
      <c r="R109" s="143">
        <f t="shared" si="265"/>
        <v>2.7361989021530588</v>
      </c>
      <c r="S109" s="143">
        <f t="shared" si="265"/>
        <v>2.7361989021530588</v>
      </c>
      <c r="T109" s="143">
        <f t="shared" si="265"/>
        <v>2.7361989021530588</v>
      </c>
      <c r="U109" s="143">
        <f t="shared" si="265"/>
        <v>2.7361989021530588</v>
      </c>
      <c r="V109" s="143">
        <f t="shared" si="265"/>
        <v>2.7361989021530588</v>
      </c>
      <c r="W109" s="143">
        <f t="shared" si="265"/>
        <v>2.7361989021530588</v>
      </c>
      <c r="X109" s="143">
        <f t="shared" si="160"/>
        <v>2.4864478500861371</v>
      </c>
      <c r="Y109" s="143">
        <f t="shared" si="160"/>
        <v>2.2652680132194214</v>
      </c>
      <c r="Z109" s="143">
        <f t="shared" ref="Z109:AG109" si="266">Z86/$G109</f>
        <v>2.0440881763527052</v>
      </c>
      <c r="AA109" s="143">
        <f t="shared" si="266"/>
        <v>2.0440881763527052</v>
      </c>
      <c r="AB109" s="143">
        <f t="shared" si="266"/>
        <v>2.0440881763527052</v>
      </c>
      <c r="AC109" s="143">
        <f t="shared" si="266"/>
        <v>2.0440881763527052</v>
      </c>
      <c r="AD109" s="143">
        <f t="shared" si="266"/>
        <v>2.0440881763527052</v>
      </c>
      <c r="AE109" s="143">
        <f t="shared" si="266"/>
        <v>2.0440881763527052</v>
      </c>
      <c r="AF109" s="143">
        <f t="shared" si="266"/>
        <v>2.0440881763527052</v>
      </c>
      <c r="AG109" s="143">
        <f t="shared" si="266"/>
        <v>2.0440881763527052</v>
      </c>
      <c r="AH109" s="143">
        <f t="shared" si="162"/>
        <v>2.4299028158484925</v>
      </c>
      <c r="AI109" s="143">
        <f t="shared" si="162"/>
        <v>2.9280837278843759</v>
      </c>
      <c r="AJ109" s="143">
        <f t="shared" ref="AJ109:AN109" si="267">AJ86/$H109</f>
        <v>3.4262646399202592</v>
      </c>
      <c r="AK109" s="143">
        <f t="shared" si="267"/>
        <v>3.4262646399202592</v>
      </c>
      <c r="AL109" s="143">
        <f t="shared" si="267"/>
        <v>3.4262646399202592</v>
      </c>
      <c r="AM109" s="143">
        <f t="shared" si="267"/>
        <v>3.4262646399202592</v>
      </c>
      <c r="AN109" s="143">
        <f t="shared" si="267"/>
        <v>3.4262646399202592</v>
      </c>
      <c r="AO109" s="143"/>
      <c r="AP109" s="143"/>
      <c r="AQ109" s="143"/>
      <c r="AR109" s="143"/>
      <c r="AS109" s="143"/>
      <c r="AT109" s="143"/>
      <c r="AU109" s="143"/>
      <c r="AV109" s="143"/>
      <c r="AW109" s="143"/>
      <c r="AX109" s="143">
        <f t="shared" si="164"/>
        <v>1.2220573615713766</v>
      </c>
      <c r="AY109" s="143">
        <f t="shared" si="164"/>
        <v>1.2132010549789918</v>
      </c>
      <c r="AZ109" s="143">
        <f t="shared" ref="AZ109:BG109" si="268">AZ86/$F109</f>
        <v>1.1816433103800661</v>
      </c>
      <c r="BA109" s="143">
        <f t="shared" si="268"/>
        <v>1.0735702629708472</v>
      </c>
      <c r="BB109" s="143">
        <f t="shared" si="268"/>
        <v>1.011095644073188</v>
      </c>
      <c r="BC109" s="143">
        <f t="shared" si="268"/>
        <v>1.0077203575882063</v>
      </c>
      <c r="BD109" s="143">
        <f t="shared" si="268"/>
        <v>1.0830656529767837</v>
      </c>
      <c r="BE109" s="143">
        <f t="shared" si="268"/>
        <v>1.229105471129317</v>
      </c>
      <c r="BF109" s="143">
        <f t="shared" si="268"/>
        <v>1.3288703323396498</v>
      </c>
      <c r="BG109" s="143">
        <f t="shared" si="268"/>
        <v>1.401135378254629</v>
      </c>
      <c r="BH109" s="143">
        <f t="shared" si="166"/>
        <v>1.3160814810201573</v>
      </c>
      <c r="BI109" s="143">
        <f t="shared" si="166"/>
        <v>1.3967676137887501</v>
      </c>
      <c r="BJ109" s="143">
        <f t="shared" ref="BJ109:BQ109" si="269">BJ86/$G109</f>
        <v>1.4898507119195874</v>
      </c>
      <c r="BK109" s="143">
        <f t="shared" si="269"/>
        <v>1.4930771271488001</v>
      </c>
      <c r="BL109" s="143">
        <f t="shared" si="269"/>
        <v>1.4265011988109164</v>
      </c>
      <c r="BM109" s="143">
        <f t="shared" si="269"/>
        <v>1.3533619190411008</v>
      </c>
      <c r="BN109" s="143">
        <f t="shared" si="269"/>
        <v>1.3106888614457957</v>
      </c>
      <c r="BO109" s="143">
        <f t="shared" si="269"/>
        <v>1.3175072633510727</v>
      </c>
      <c r="BP109" s="143">
        <f t="shared" si="269"/>
        <v>1.316379199974252</v>
      </c>
      <c r="BQ109" s="143">
        <f t="shared" si="269"/>
        <v>1.2900999910768283</v>
      </c>
      <c r="BR109" s="143">
        <f t="shared" si="168"/>
        <v>1.1087957049423933</v>
      </c>
      <c r="BS109" s="143">
        <f t="shared" si="168"/>
        <v>1.1847368765087374</v>
      </c>
      <c r="BT109" s="143">
        <f t="shared" ref="BT109:BW109" si="270">BT86/$H109</f>
        <v>1.2836665618924872</v>
      </c>
      <c r="BU109" s="143">
        <f t="shared" si="270"/>
        <v>1.2245196199126509</v>
      </c>
      <c r="BV109" s="143">
        <f t="shared" si="270"/>
        <v>1.3035861750119102</v>
      </c>
      <c r="BW109" s="143">
        <f t="shared" si="270"/>
        <v>1.3900237400698219</v>
      </c>
      <c r="BX109" s="143"/>
      <c r="BY109" s="143"/>
      <c r="BZ109" s="143"/>
      <c r="CA109" s="143"/>
      <c r="CB109" s="143"/>
      <c r="CC109" s="143"/>
      <c r="CD109" s="143"/>
      <c r="CE109" s="143"/>
      <c r="CF109" s="143"/>
      <c r="CG109" s="143"/>
      <c r="CH109" s="143">
        <f t="shared" si="170"/>
        <v>65.292912586293014</v>
      </c>
      <c r="CI109" s="143">
        <f t="shared" si="170"/>
        <v>66.807054126874689</v>
      </c>
      <c r="CJ109" s="143">
        <f t="shared" ref="CJ109:CQ109" si="271">CJ86/$F109</f>
        <v>68.330051974048743</v>
      </c>
      <c r="CK109" s="143">
        <f t="shared" si="271"/>
        <v>69.884607565821739</v>
      </c>
      <c r="CL109" s="143">
        <f t="shared" si="271"/>
        <v>71.547236205003941</v>
      </c>
      <c r="CM109" s="143">
        <f t="shared" si="271"/>
        <v>73.27233946308381</v>
      </c>
      <c r="CN109" s="143">
        <f t="shared" si="271"/>
        <v>75.000818007648661</v>
      </c>
      <c r="CO109" s="143">
        <f t="shared" si="271"/>
        <v>76.653951256824925</v>
      </c>
      <c r="CP109" s="143">
        <f t="shared" si="271"/>
        <v>78.161044687848658</v>
      </c>
      <c r="CQ109" s="143">
        <f t="shared" si="271"/>
        <v>79.568373257662074</v>
      </c>
      <c r="CR109" s="143">
        <f t="shared" si="153"/>
        <v>80.058648231684472</v>
      </c>
      <c r="CS109" s="143">
        <f t="shared" ref="CS109:DA109" si="272">CS86/$G109</f>
        <v>81.229014600750446</v>
      </c>
      <c r="CT109" s="143">
        <f t="shared" si="272"/>
        <v>82.097515000181119</v>
      </c>
      <c r="CU109" s="143">
        <f t="shared" si="272"/>
        <v>82.651752464614248</v>
      </c>
      <c r="CV109" s="143">
        <f t="shared" si="272"/>
        <v>83.202763513818155</v>
      </c>
      <c r="CW109" s="143">
        <f t="shared" si="272"/>
        <v>83.820350491359932</v>
      </c>
      <c r="CX109" s="143">
        <f t="shared" si="272"/>
        <v>84.511076748671542</v>
      </c>
      <c r="CY109" s="143">
        <f t="shared" si="272"/>
        <v>85.24447606357846</v>
      </c>
      <c r="CZ109" s="143">
        <f t="shared" si="272"/>
        <v>85.971056976580087</v>
      </c>
      <c r="DA109" s="143">
        <f t="shared" si="272"/>
        <v>86.698765952958553</v>
      </c>
      <c r="DB109" s="143">
        <f t="shared" si="155"/>
        <v>83.253925451299821</v>
      </c>
      <c r="DC109" s="143">
        <f t="shared" si="173"/>
        <v>84.997272302675455</v>
      </c>
      <c r="DD109" s="143">
        <f t="shared" si="173"/>
        <v>87.139870380703229</v>
      </c>
      <c r="DE109" s="143">
        <f t="shared" si="173"/>
        <v>89.341615400710836</v>
      </c>
      <c r="DF109" s="143">
        <f t="shared" si="173"/>
        <v>91.464293865619197</v>
      </c>
      <c r="DG109" s="143">
        <f t="shared" si="173"/>
        <v>93.500534765469624</v>
      </c>
      <c r="DH109" s="143">
        <f t="shared" ref="DH109" si="273">DH86/$H109</f>
        <v>95.457313730376271</v>
      </c>
    </row>
    <row r="110" spans="1:112">
      <c r="A110" s="124">
        <v>5</v>
      </c>
      <c r="B110" s="124">
        <v>1200</v>
      </c>
      <c r="C110" s="124"/>
      <c r="D110" s="124"/>
      <c r="F110" s="18">
        <f>J39</f>
        <v>51329</v>
      </c>
      <c r="G110" s="18">
        <f>K39</f>
        <v>52298</v>
      </c>
      <c r="H110" s="18">
        <f>L39</f>
        <v>53491</v>
      </c>
      <c r="I110" s="125"/>
      <c r="J110" s="125"/>
      <c r="K110" s="125"/>
      <c r="L110" s="125"/>
      <c r="M110" s="125"/>
      <c r="N110" s="143">
        <f t="shared" si="158"/>
        <v>2.1979355150110074</v>
      </c>
      <c r="O110" s="143">
        <f t="shared" si="158"/>
        <v>2.1979355150110074</v>
      </c>
      <c r="P110" s="143">
        <f t="shared" ref="P110:W110" si="274">P87/$F110</f>
        <v>2.1979355150110074</v>
      </c>
      <c r="Q110" s="143">
        <f t="shared" si="274"/>
        <v>2.1979355150110074</v>
      </c>
      <c r="R110" s="143">
        <f t="shared" si="274"/>
        <v>2.1979355150110074</v>
      </c>
      <c r="S110" s="143">
        <f t="shared" si="274"/>
        <v>2.1979355150110074</v>
      </c>
      <c r="T110" s="143">
        <f t="shared" si="274"/>
        <v>2.1979355150110074</v>
      </c>
      <c r="U110" s="143">
        <f t="shared" si="274"/>
        <v>2.1979355150110074</v>
      </c>
      <c r="V110" s="143">
        <f t="shared" si="274"/>
        <v>2.1979355150110074</v>
      </c>
      <c r="W110" s="143">
        <f t="shared" si="274"/>
        <v>2.1979355150110074</v>
      </c>
      <c r="X110" s="143">
        <f t="shared" si="160"/>
        <v>2.1638951400308488</v>
      </c>
      <c r="Y110" s="143">
        <f t="shared" si="160"/>
        <v>2.1705790664397617</v>
      </c>
      <c r="Z110" s="143">
        <f t="shared" ref="Z110:AG110" si="275">Z87/$G110</f>
        <v>2.1772629928486751</v>
      </c>
      <c r="AA110" s="143">
        <f t="shared" si="275"/>
        <v>2.1772629928486751</v>
      </c>
      <c r="AB110" s="143">
        <f t="shared" si="275"/>
        <v>2.1772629928486751</v>
      </c>
      <c r="AC110" s="143">
        <f t="shared" si="275"/>
        <v>2.1772629928486751</v>
      </c>
      <c r="AD110" s="143">
        <f t="shared" si="275"/>
        <v>2.1772629928486751</v>
      </c>
      <c r="AE110" s="143">
        <f t="shared" si="275"/>
        <v>2.1772629928486751</v>
      </c>
      <c r="AF110" s="143">
        <f t="shared" si="275"/>
        <v>2.1772629928486751</v>
      </c>
      <c r="AG110" s="143">
        <f t="shared" si="275"/>
        <v>2.1772629928486751</v>
      </c>
      <c r="AH110" s="143">
        <f t="shared" si="162"/>
        <v>2.1586435101231984</v>
      </c>
      <c r="AI110" s="143">
        <f t="shared" si="162"/>
        <v>2.1885831261333681</v>
      </c>
      <c r="AJ110" s="143">
        <f t="shared" ref="AJ110:AN110" si="276">AJ87/$H110</f>
        <v>2.2185227421435383</v>
      </c>
      <c r="AK110" s="143">
        <f t="shared" si="276"/>
        <v>2.2185227421435383</v>
      </c>
      <c r="AL110" s="143">
        <f t="shared" si="276"/>
        <v>2.2185227421435383</v>
      </c>
      <c r="AM110" s="143">
        <f t="shared" si="276"/>
        <v>2.2185227421435383</v>
      </c>
      <c r="AN110" s="143">
        <f t="shared" si="276"/>
        <v>2.2185227421435383</v>
      </c>
      <c r="AO110" s="143"/>
      <c r="AP110" s="143"/>
      <c r="AQ110" s="143"/>
      <c r="AR110" s="143"/>
      <c r="AS110" s="143"/>
      <c r="AT110" s="143"/>
      <c r="AU110" s="143"/>
      <c r="AV110" s="143"/>
      <c r="AW110" s="143"/>
      <c r="AX110" s="143">
        <f t="shared" si="164"/>
        <v>0.84567681985448917</v>
      </c>
      <c r="AY110" s="143">
        <f t="shared" si="164"/>
        <v>0.8414425723788892</v>
      </c>
      <c r="AZ110" s="143">
        <f t="shared" ref="AZ110:BG110" si="277">AZ87/$F110</f>
        <v>0.82837794041760349</v>
      </c>
      <c r="BA110" s="143">
        <f t="shared" si="277"/>
        <v>0.76191016818997681</v>
      </c>
      <c r="BB110" s="143">
        <f t="shared" si="277"/>
        <v>0.71303193870343107</v>
      </c>
      <c r="BC110" s="143">
        <f t="shared" si="277"/>
        <v>0.69235700615117624</v>
      </c>
      <c r="BD110" s="143">
        <f t="shared" si="277"/>
        <v>0.73813960910762488</v>
      </c>
      <c r="BE110" s="143">
        <f t="shared" si="277"/>
        <v>0.84450668678818042</v>
      </c>
      <c r="BF110" s="143">
        <f t="shared" si="277"/>
        <v>0.91907509672510646</v>
      </c>
      <c r="BG110" s="143">
        <f t="shared" si="277"/>
        <v>0.96671209018397986</v>
      </c>
      <c r="BH110" s="143">
        <f t="shared" si="166"/>
        <v>0.61854058715523552</v>
      </c>
      <c r="BI110" s="143">
        <f t="shared" si="166"/>
        <v>0.66317355469648831</v>
      </c>
      <c r="BJ110" s="143">
        <f t="shared" ref="BJ110:BQ110" si="278">BJ87/$G110</f>
        <v>0.70046489056564942</v>
      </c>
      <c r="BK110" s="143">
        <f t="shared" si="278"/>
        <v>0.69958443775052015</v>
      </c>
      <c r="BL110" s="143">
        <f t="shared" si="278"/>
        <v>0.64908548365584207</v>
      </c>
      <c r="BM110" s="143">
        <f t="shared" si="278"/>
        <v>0.60262669854501216</v>
      </c>
      <c r="BN110" s="143">
        <f t="shared" si="278"/>
        <v>0.57742698188937547</v>
      </c>
      <c r="BO110" s="143">
        <f t="shared" si="278"/>
        <v>0.58953407233673505</v>
      </c>
      <c r="BP110" s="143">
        <f t="shared" si="278"/>
        <v>0.59363522573570116</v>
      </c>
      <c r="BQ110" s="143">
        <f t="shared" si="278"/>
        <v>0.58542250340312108</v>
      </c>
      <c r="BR110" s="143">
        <f t="shared" si="168"/>
        <v>1.1324787819525097</v>
      </c>
      <c r="BS110" s="143">
        <f t="shared" si="168"/>
        <v>1.2762288173401037</v>
      </c>
      <c r="BT110" s="143">
        <f t="shared" ref="BT110:BW110" si="279">BT87/$H110</f>
        <v>1.397864064415584</v>
      </c>
      <c r="BU110" s="143">
        <f t="shared" si="279"/>
        <v>1.386394045405879</v>
      </c>
      <c r="BV110" s="143">
        <f t="shared" si="279"/>
        <v>1.4405824708952326</v>
      </c>
      <c r="BW110" s="143">
        <f t="shared" si="279"/>
        <v>1.5295676030406837</v>
      </c>
      <c r="BX110" s="143"/>
      <c r="BY110" s="143"/>
      <c r="BZ110" s="143"/>
      <c r="CA110" s="143"/>
      <c r="CB110" s="143"/>
      <c r="CC110" s="143"/>
      <c r="CD110" s="143"/>
      <c r="CE110" s="143"/>
      <c r="CF110" s="143"/>
      <c r="CG110" s="143"/>
      <c r="CH110" s="143">
        <f t="shared" si="170"/>
        <v>72.828077740985066</v>
      </c>
      <c r="CI110" s="143">
        <f t="shared" si="170"/>
        <v>74.180336436141587</v>
      </c>
      <c r="CJ110" s="143">
        <f t="shared" ref="CJ110:CQ110" si="280">CJ87/$F110</f>
        <v>75.536829378773703</v>
      </c>
      <c r="CK110" s="143">
        <f t="shared" si="280"/>
        <v>76.906386953367104</v>
      </c>
      <c r="CL110" s="143">
        <f t="shared" si="280"/>
        <v>78.342412300188144</v>
      </c>
      <c r="CM110" s="143">
        <f t="shared" si="280"/>
        <v>79.827315876495717</v>
      </c>
      <c r="CN110" s="143">
        <f t="shared" si="280"/>
        <v>81.332894385355544</v>
      </c>
      <c r="CO110" s="143">
        <f t="shared" si="280"/>
        <v>82.792690291258921</v>
      </c>
      <c r="CP110" s="143">
        <f t="shared" si="280"/>
        <v>84.146119119481767</v>
      </c>
      <c r="CQ110" s="143">
        <f t="shared" si="280"/>
        <v>85.424979537767669</v>
      </c>
      <c r="CR110" s="143">
        <f t="shared" si="153"/>
        <v>85.050599293797518</v>
      </c>
      <c r="CS110" s="143">
        <f t="shared" ref="CS110:DA110" si="281">CS87/$G110</f>
        <v>86.59595384667314</v>
      </c>
      <c r="CT110" s="143">
        <f t="shared" si="281"/>
        <v>88.103359358416427</v>
      </c>
      <c r="CU110" s="143">
        <f t="shared" si="281"/>
        <v>89.580157460699439</v>
      </c>
      <c r="CV110" s="143">
        <f t="shared" si="281"/>
        <v>91.057836015797605</v>
      </c>
      <c r="CW110" s="143">
        <f t="shared" si="281"/>
        <v>92.586013524990435</v>
      </c>
      <c r="CX110" s="143">
        <f t="shared" si="281"/>
        <v>94.160649819294093</v>
      </c>
      <c r="CY110" s="143">
        <f t="shared" si="281"/>
        <v>95.760485830253387</v>
      </c>
      <c r="CZ110" s="143">
        <f t="shared" si="281"/>
        <v>97.348214750765337</v>
      </c>
      <c r="DA110" s="143">
        <f t="shared" si="281"/>
        <v>98.931842517878309</v>
      </c>
      <c r="DB110" s="143">
        <f t="shared" si="155"/>
        <v>97.751548437579743</v>
      </c>
      <c r="DC110" s="143">
        <f t="shared" si="173"/>
        <v>98.663902746373012</v>
      </c>
      <c r="DD110" s="143">
        <f t="shared" si="173"/>
        <v>99.48456142410096</v>
      </c>
      <c r="DE110" s="143">
        <f t="shared" si="173"/>
        <v>100.31669012083863</v>
      </c>
      <c r="DF110" s="143">
        <f t="shared" si="173"/>
        <v>101.09463039208693</v>
      </c>
      <c r="DG110" s="143">
        <f t="shared" si="173"/>
        <v>101.78358553118979</v>
      </c>
      <c r="DH110" s="143">
        <f t="shared" ref="DH110" si="282">DH87/$H110</f>
        <v>102.4245574021798</v>
      </c>
    </row>
    <row r="111" spans="1:112">
      <c r="A111" s="124">
        <v>5</v>
      </c>
      <c r="B111" s="124">
        <v>1800</v>
      </c>
      <c r="C111" s="124"/>
      <c r="D111" s="124"/>
      <c r="F111" s="18">
        <f>J41</f>
        <v>56437</v>
      </c>
      <c r="G111" s="18">
        <f>K41</f>
        <v>61806</v>
      </c>
      <c r="H111" s="18">
        <f>L41</f>
        <v>73343</v>
      </c>
      <c r="I111" s="125"/>
      <c r="J111" s="125"/>
      <c r="K111" s="125"/>
      <c r="L111" s="125"/>
      <c r="M111" s="125"/>
      <c r="N111" s="143">
        <f t="shared" si="158"/>
        <v>1.6066173441182201</v>
      </c>
      <c r="O111" s="143">
        <f t="shared" si="158"/>
        <v>1.6066173441182201</v>
      </c>
      <c r="P111" s="143">
        <f t="shared" ref="P111:W111" si="283">P88/$F111</f>
        <v>1.6066173441182201</v>
      </c>
      <c r="Q111" s="143">
        <f t="shared" si="283"/>
        <v>1.6066173441182201</v>
      </c>
      <c r="R111" s="143">
        <f t="shared" si="283"/>
        <v>1.6066173441182201</v>
      </c>
      <c r="S111" s="143">
        <f t="shared" si="283"/>
        <v>1.6066173441182201</v>
      </c>
      <c r="T111" s="143">
        <f t="shared" si="283"/>
        <v>1.6066173441182201</v>
      </c>
      <c r="U111" s="143">
        <f t="shared" si="283"/>
        <v>1.6066173441182201</v>
      </c>
      <c r="V111" s="143">
        <f t="shared" si="283"/>
        <v>1.6066173441182201</v>
      </c>
      <c r="W111" s="143">
        <f t="shared" si="283"/>
        <v>1.6066173441182201</v>
      </c>
      <c r="X111" s="143">
        <f t="shared" si="160"/>
        <v>1.5743580779643829</v>
      </c>
      <c r="Y111" s="143">
        <f t="shared" si="160"/>
        <v>1.6816633932520035</v>
      </c>
      <c r="Z111" s="143">
        <f t="shared" ref="Z111:AG111" si="284">Z88/$G111</f>
        <v>1.788968708539624</v>
      </c>
      <c r="AA111" s="143">
        <f t="shared" si="284"/>
        <v>1.788968708539624</v>
      </c>
      <c r="AB111" s="143">
        <f t="shared" si="284"/>
        <v>1.788968708539624</v>
      </c>
      <c r="AC111" s="143">
        <f t="shared" si="284"/>
        <v>1.788968708539624</v>
      </c>
      <c r="AD111" s="143">
        <f t="shared" si="284"/>
        <v>1.788968708539624</v>
      </c>
      <c r="AE111" s="143">
        <f t="shared" si="284"/>
        <v>1.788968708539624</v>
      </c>
      <c r="AF111" s="143">
        <f t="shared" si="284"/>
        <v>1.788968708539624</v>
      </c>
      <c r="AG111" s="143">
        <f t="shared" si="284"/>
        <v>1.788968708539624</v>
      </c>
      <c r="AH111" s="143">
        <f t="shared" si="162"/>
        <v>1.6964331974421554</v>
      </c>
      <c r="AI111" s="143">
        <f t="shared" si="162"/>
        <v>1.8853060278417846</v>
      </c>
      <c r="AJ111" s="143">
        <f t="shared" ref="AJ111:AN111" si="285">AJ88/$H111</f>
        <v>2.0741788582414138</v>
      </c>
      <c r="AK111" s="143">
        <f t="shared" si="285"/>
        <v>2.0741788582414138</v>
      </c>
      <c r="AL111" s="143">
        <f t="shared" si="285"/>
        <v>2.0741788582414138</v>
      </c>
      <c r="AM111" s="143">
        <f t="shared" si="285"/>
        <v>2.0741788582414138</v>
      </c>
      <c r="AN111" s="143">
        <f t="shared" si="285"/>
        <v>2.0741788582414138</v>
      </c>
      <c r="AO111" s="143"/>
      <c r="AP111" s="143"/>
      <c r="AQ111" s="143"/>
      <c r="AR111" s="143"/>
      <c r="AS111" s="143"/>
      <c r="AT111" s="143"/>
      <c r="AU111" s="143"/>
      <c r="AV111" s="143"/>
      <c r="AW111" s="143"/>
      <c r="AX111" s="143">
        <f t="shared" si="164"/>
        <v>0.51670553645008255</v>
      </c>
      <c r="AY111" s="143">
        <f t="shared" si="164"/>
        <v>0.52016096648159738</v>
      </c>
      <c r="AZ111" s="143">
        <f t="shared" ref="AZ111:BG111" si="286">AZ88/$F111</f>
        <v>0.5401635843090713</v>
      </c>
      <c r="BA111" s="143">
        <f t="shared" si="286"/>
        <v>0.52608982943544469</v>
      </c>
      <c r="BB111" s="143">
        <f t="shared" si="286"/>
        <v>0.47821935245820024</v>
      </c>
      <c r="BC111" s="143">
        <f t="shared" si="286"/>
        <v>0.40709113249730322</v>
      </c>
      <c r="BD111" s="143">
        <f t="shared" si="286"/>
        <v>0.41478695541334371</v>
      </c>
      <c r="BE111" s="143">
        <f t="shared" si="286"/>
        <v>0.49670108460611473</v>
      </c>
      <c r="BF111" s="143">
        <f t="shared" si="286"/>
        <v>0.55990114304267946</v>
      </c>
      <c r="BG111" s="143">
        <f t="shared" si="286"/>
        <v>0.5814438595005742</v>
      </c>
      <c r="BH111" s="143">
        <f t="shared" si="166"/>
        <v>0.54094211207255227</v>
      </c>
      <c r="BI111" s="143">
        <f t="shared" si="166"/>
        <v>0.61161342250764039</v>
      </c>
      <c r="BJ111" s="143">
        <f t="shared" ref="BJ111:BQ111" si="287">BJ88/$G111</f>
        <v>0.61379120548581545</v>
      </c>
      <c r="BK111" s="143">
        <f t="shared" si="287"/>
        <v>0.60172279657459149</v>
      </c>
      <c r="BL111" s="143">
        <f t="shared" si="287"/>
        <v>0.46700889846446542</v>
      </c>
      <c r="BM111" s="143">
        <f t="shared" si="287"/>
        <v>0.36941423456485728</v>
      </c>
      <c r="BN111" s="143">
        <f t="shared" si="287"/>
        <v>0.32312779722705304</v>
      </c>
      <c r="BO111" s="143">
        <f t="shared" si="287"/>
        <v>0.3756817337669538</v>
      </c>
      <c r="BP111" s="143">
        <f t="shared" si="287"/>
        <v>0.40110003867267113</v>
      </c>
      <c r="BQ111" s="143">
        <f t="shared" si="287"/>
        <v>0.41342450887554716</v>
      </c>
      <c r="BR111" s="143">
        <f t="shared" si="168"/>
        <v>0.51799677705068081</v>
      </c>
      <c r="BS111" s="143">
        <f t="shared" si="168"/>
        <v>0.64554677727314813</v>
      </c>
      <c r="BT111" s="143">
        <f t="shared" ref="BT111:BW111" si="288">BT88/$H111</f>
        <v>0.72041005108710798</v>
      </c>
      <c r="BU111" s="143">
        <f t="shared" si="288"/>
        <v>0.76085915955107197</v>
      </c>
      <c r="BV111" s="143">
        <f t="shared" si="288"/>
        <v>0.76083945387259411</v>
      </c>
      <c r="BW111" s="143">
        <f t="shared" si="288"/>
        <v>0.80219615556957125</v>
      </c>
      <c r="BX111" s="143"/>
      <c r="BY111" s="143"/>
      <c r="BZ111" s="143"/>
      <c r="CA111" s="143"/>
      <c r="CB111" s="143"/>
      <c r="CC111" s="143"/>
      <c r="CD111" s="143"/>
      <c r="CE111" s="143"/>
      <c r="CF111" s="143"/>
      <c r="CG111" s="143"/>
      <c r="CH111" s="143">
        <f t="shared" si="170"/>
        <v>80.466828078289694</v>
      </c>
      <c r="CI111" s="143">
        <f t="shared" si="170"/>
        <v>81.556739885957839</v>
      </c>
      <c r="CJ111" s="143">
        <f t="shared" ref="CJ111:CQ111" si="289">CJ88/$F111</f>
        <v>82.643196263594461</v>
      </c>
      <c r="CK111" s="143">
        <f t="shared" si="289"/>
        <v>83.709650023403611</v>
      </c>
      <c r="CL111" s="143">
        <f t="shared" si="289"/>
        <v>84.790177538086397</v>
      </c>
      <c r="CM111" s="143">
        <f t="shared" si="289"/>
        <v>85.918575529746406</v>
      </c>
      <c r="CN111" s="143">
        <f t="shared" si="289"/>
        <v>87.11810174136734</v>
      </c>
      <c r="CO111" s="143">
        <f t="shared" si="289"/>
        <v>88.309932130072212</v>
      </c>
      <c r="CP111" s="143">
        <f t="shared" si="289"/>
        <v>89.419848389584331</v>
      </c>
      <c r="CQ111" s="143">
        <f t="shared" si="289"/>
        <v>90.466564590659871</v>
      </c>
      <c r="CR111" s="143">
        <f t="shared" si="153"/>
        <v>83.543979900890491</v>
      </c>
      <c r="CS111" s="143">
        <f t="shared" ref="CS111:DA111" si="290">CS88/$G111</f>
        <v>84.577395866782311</v>
      </c>
      <c r="CT111" s="143">
        <f t="shared" si="290"/>
        <v>85.647445837526675</v>
      </c>
      <c r="CU111" s="143">
        <f t="shared" si="290"/>
        <v>86.822623340580492</v>
      </c>
      <c r="CV111" s="143">
        <f t="shared" si="290"/>
        <v>88.009869252545514</v>
      </c>
      <c r="CW111" s="143">
        <f t="shared" si="290"/>
        <v>89.33182906262067</v>
      </c>
      <c r="CX111" s="143">
        <f t="shared" si="290"/>
        <v>90.751383536595441</v>
      </c>
      <c r="CY111" s="143">
        <f t="shared" si="290"/>
        <v>92.217224447908023</v>
      </c>
      <c r="CZ111" s="143">
        <f t="shared" si="290"/>
        <v>93.630511422680698</v>
      </c>
      <c r="DA111" s="143">
        <f t="shared" si="290"/>
        <v>95.018380092547645</v>
      </c>
      <c r="DB111" s="143">
        <f t="shared" si="155"/>
        <v>81.250236046804361</v>
      </c>
      <c r="DC111" s="143">
        <f t="shared" si="173"/>
        <v>82.489995297372985</v>
      </c>
      <c r="DD111" s="143">
        <f t="shared" si="173"/>
        <v>83.843764104527281</v>
      </c>
      <c r="DE111" s="143">
        <f t="shared" si="173"/>
        <v>85.157083803217631</v>
      </c>
      <c r="DF111" s="143">
        <f t="shared" si="173"/>
        <v>86.47042320758645</v>
      </c>
      <c r="DG111" s="143">
        <f t="shared" si="173"/>
        <v>87.742405910258285</v>
      </c>
      <c r="DH111" s="143">
        <f t="shared" ref="DH111" si="291">DH88/$H111</f>
        <v>89.023417367710607</v>
      </c>
    </row>
    <row r="115" spans="1:107" s="30" customFormat="1">
      <c r="A115" s="30" t="s">
        <v>36</v>
      </c>
    </row>
    <row r="116" spans="1:107">
      <c r="A116" s="161" t="s">
        <v>130</v>
      </c>
      <c r="B116" s="161" t="s">
        <v>131</v>
      </c>
      <c r="CH116" s="143"/>
      <c r="DA116" s="143"/>
    </row>
    <row r="117" spans="1:107">
      <c r="A117" s="162"/>
      <c r="B117" s="162"/>
      <c r="CH117" s="143"/>
      <c r="DA117" s="143"/>
    </row>
    <row r="118" spans="1:107">
      <c r="A118" s="163">
        <v>1</v>
      </c>
      <c r="B118" s="163">
        <v>600</v>
      </c>
      <c r="T118" s="143">
        <f>T97-Vorrat_hektarwerte!T74</f>
        <v>0</v>
      </c>
      <c r="U118" s="143">
        <f>U97-Vorrat_hektarwerte!U74</f>
        <v>0</v>
      </c>
      <c r="V118" s="143">
        <f>V97-Vorrat_hektarwerte!V74</f>
        <v>0</v>
      </c>
      <c r="AB118" s="143">
        <f>AB97-Vorrat_hektarwerte!AB74</f>
        <v>0</v>
      </c>
      <c r="AC118" s="143">
        <f>AC97-Vorrat_hektarwerte!AC74</f>
        <v>0</v>
      </c>
      <c r="AD118" s="143">
        <f>AD97-Vorrat_hektarwerte!AD74</f>
        <v>0</v>
      </c>
      <c r="AE118" s="143">
        <f>AE97-Vorrat_hektarwerte!AE74</f>
        <v>0</v>
      </c>
      <c r="AF118" s="143">
        <f>AF97-Vorrat_hektarwerte!AF74</f>
        <v>0</v>
      </c>
      <c r="AG118" s="143">
        <f>AG97-Vorrat_hektarwerte!AG74</f>
        <v>0</v>
      </c>
      <c r="AJ118" s="143">
        <f>AJ97-Vorrat_hektarwerte!AJ74</f>
        <v>0.34810173561714031</v>
      </c>
      <c r="AX118" s="143">
        <f>AX97-Vorrat_hektarwerte!AX74</f>
        <v>0</v>
      </c>
      <c r="BG118" s="143">
        <f>BG97-Vorrat_hektarwerte!BG74</f>
        <v>0</v>
      </c>
      <c r="BH118" s="143">
        <f>BH97-Vorrat_hektarwerte!BH74</f>
        <v>0</v>
      </c>
      <c r="BI118" s="143">
        <f>BI97-Vorrat_hektarwerte!BI74</f>
        <v>0</v>
      </c>
      <c r="BQ118" s="143">
        <f>BQ97-Vorrat_hektarwerte!BQ74</f>
        <v>0</v>
      </c>
      <c r="CH118" s="143">
        <f>CH97-Vorrat_hektarwerte!CH74</f>
        <v>8.2770428107323823E-3</v>
      </c>
      <c r="CI118" s="143">
        <f>CI97-Vorrat_hektarwerte!CI74</f>
        <v>8.2770428107465932E-3</v>
      </c>
      <c r="CJ118" s="143">
        <f>CJ97-Vorrat_hektarwerte!CJ74</f>
        <v>8.2770428107181715E-3</v>
      </c>
      <c r="CK118" s="143">
        <f>CK97-Vorrat_hektarwerte!CK74</f>
        <v>8.2770428107181715E-3</v>
      </c>
      <c r="CL118" s="143">
        <f>CL97-Vorrat_hektarwerte!CL74</f>
        <v>8.2770428107181715E-3</v>
      </c>
      <c r="CM118" s="143">
        <f>CM97-Vorrat_hektarwerte!CM74</f>
        <v>8.2770428107039606E-3</v>
      </c>
      <c r="CN118" s="143">
        <f>CN97-Vorrat_hektarwerte!CN74</f>
        <v>8.2770428107039606E-3</v>
      </c>
      <c r="CO118" s="143">
        <f>CO97-Vorrat_hektarwerte!CO74</f>
        <v>8.2770428106755389E-3</v>
      </c>
      <c r="CP118" s="143">
        <f>CP97-Vorrat_hektarwerte!CP74</f>
        <v>8.2770428106755389E-3</v>
      </c>
      <c r="CQ118" s="143">
        <f>CQ97-Vorrat_hektarwerte!CQ74</f>
        <v>8.2770428106471172E-3</v>
      </c>
      <c r="CR118" s="143">
        <f>CR97-Vorrat_hektarwerte!CR74</f>
        <v>2.1612901488765601E-4</v>
      </c>
      <c r="CS118" s="143">
        <f>CS97-Vorrat_hektarwerte!CS74</f>
        <v>7.2043004934130295E-5</v>
      </c>
      <c r="CT118" s="143">
        <f>CT97-Vorrat_hektarwerte!CT74</f>
        <v>0</v>
      </c>
      <c r="CU118" s="143">
        <f>CU97-Vorrat_hektarwerte!CU74</f>
        <v>0</v>
      </c>
      <c r="CV118" s="143">
        <f>CV97-Vorrat_hektarwerte!CV74</f>
        <v>0</v>
      </c>
      <c r="CW118" s="143">
        <f>CW97-Vorrat_hektarwerte!CW74</f>
        <v>0</v>
      </c>
      <c r="CX118" s="143">
        <f>CX97-Vorrat_hektarwerte!CX74</f>
        <v>0</v>
      </c>
      <c r="CY118" s="143">
        <f>CY97-Vorrat_hektarwerte!CY74</f>
        <v>0</v>
      </c>
      <c r="CZ118" s="143">
        <f>CZ97-Vorrat_hektarwerte!CZ74</f>
        <v>0</v>
      </c>
      <c r="DA118" s="143">
        <f>DA97-Vorrat_hektarwerte!DA74</f>
        <v>0</v>
      </c>
      <c r="DB118" s="143">
        <f>DB97-Vorrat_hektarwerte!DB74</f>
        <v>-6.567659072148885</v>
      </c>
      <c r="DC118" s="143">
        <f>DC97-Vorrat_hektarwerte!DC74</f>
        <v>-6.3465680409691601</v>
      </c>
    </row>
    <row r="119" spans="1:107">
      <c r="A119" s="163">
        <v>1</v>
      </c>
      <c r="B119" s="163">
        <v>1200</v>
      </c>
      <c r="T119" s="143">
        <f>T98-Vorrat_hektarwerte!T75</f>
        <v>0</v>
      </c>
      <c r="U119" s="143">
        <f>U98-Vorrat_hektarwerte!U75</f>
        <v>0</v>
      </c>
      <c r="V119" s="143">
        <f>V98-Vorrat_hektarwerte!V75</f>
        <v>0</v>
      </c>
      <c r="AB119" s="143">
        <f>AB98-Vorrat_hektarwerte!AB75</f>
        <v>0</v>
      </c>
      <c r="AC119" s="143">
        <f>AC98-Vorrat_hektarwerte!AC75</f>
        <v>0</v>
      </c>
      <c r="AD119" s="143">
        <f>AD98-Vorrat_hektarwerte!AD75</f>
        <v>0</v>
      </c>
      <c r="AE119" s="143">
        <f>AE98-Vorrat_hektarwerte!AE75</f>
        <v>0</v>
      </c>
      <c r="AF119" s="143">
        <f>AF98-Vorrat_hektarwerte!AF75</f>
        <v>0</v>
      </c>
      <c r="AG119" s="143">
        <f>AG98-Vorrat_hektarwerte!AG75</f>
        <v>0</v>
      </c>
      <c r="AJ119" s="143">
        <f>AJ98-Vorrat_hektarwerte!AJ75</f>
        <v>0.17359056686382068</v>
      </c>
      <c r="AX119" s="143">
        <f>AX98-Vorrat_hektarwerte!AX75</f>
        <v>0</v>
      </c>
      <c r="BG119" s="143">
        <f>BG98-Vorrat_hektarwerte!BG75</f>
        <v>0</v>
      </c>
      <c r="BH119" s="143">
        <f>BH98-Vorrat_hektarwerte!BH75</f>
        <v>0</v>
      </c>
      <c r="BI119" s="143">
        <f>BI98-Vorrat_hektarwerte!BI75</f>
        <v>0</v>
      </c>
      <c r="BQ119" s="143">
        <f>BQ98-Vorrat_hektarwerte!BQ75</f>
        <v>0</v>
      </c>
      <c r="CH119" s="143">
        <f>CH98-Vorrat_hektarwerte!CH75</f>
        <v>1.1123061190282044</v>
      </c>
      <c r="CI119" s="143">
        <f>CI98-Vorrat_hektarwerte!CI75</f>
        <v>1.1123061190282328</v>
      </c>
      <c r="CJ119" s="143">
        <f>CJ98-Vorrat_hektarwerte!CJ75</f>
        <v>1.1123061190282328</v>
      </c>
      <c r="CK119" s="143">
        <f>CK98-Vorrat_hektarwerte!CK75</f>
        <v>1.1123061190282471</v>
      </c>
      <c r="CL119" s="143">
        <f>CL98-Vorrat_hektarwerte!CL75</f>
        <v>1.1123061190282471</v>
      </c>
      <c r="CM119" s="143">
        <f>CM98-Vorrat_hektarwerte!CM75</f>
        <v>1.1123061190282328</v>
      </c>
      <c r="CN119" s="143">
        <f>CN98-Vorrat_hektarwerte!CN75</f>
        <v>1.1123061190282328</v>
      </c>
      <c r="CO119" s="143">
        <f>CO98-Vorrat_hektarwerte!CO75</f>
        <v>1.1123061190282328</v>
      </c>
      <c r="CP119" s="143">
        <f>CP98-Vorrat_hektarwerte!CP75</f>
        <v>1.1123061190282044</v>
      </c>
      <c r="CQ119" s="143">
        <f>CQ98-Vorrat_hektarwerte!CQ75</f>
        <v>1.1123061190282044</v>
      </c>
      <c r="CR119" s="143">
        <f>CR98-Vorrat_hektarwerte!CR75</f>
        <v>2.6319146180014741E-2</v>
      </c>
      <c r="CS119" s="143">
        <f>CS98-Vorrat_hektarwerte!CS75</f>
        <v>8.7730487266810542E-3</v>
      </c>
      <c r="CT119" s="143">
        <f>CT98-Vorrat_hektarwerte!CT75</f>
        <v>0</v>
      </c>
      <c r="CU119" s="143">
        <f>CU98-Vorrat_hektarwerte!CU75</f>
        <v>0</v>
      </c>
      <c r="CV119" s="143">
        <f>CV98-Vorrat_hektarwerte!CV75</f>
        <v>0</v>
      </c>
      <c r="CW119" s="143">
        <f>CW98-Vorrat_hektarwerte!CW75</f>
        <v>0</v>
      </c>
      <c r="CX119" s="143">
        <f>CX98-Vorrat_hektarwerte!CX75</f>
        <v>0</v>
      </c>
      <c r="CY119" s="143">
        <f>CY98-Vorrat_hektarwerte!CY75</f>
        <v>0</v>
      </c>
      <c r="CZ119" s="143">
        <f>CZ98-Vorrat_hektarwerte!CZ75</f>
        <v>0</v>
      </c>
      <c r="DA119" s="143">
        <f>DA98-Vorrat_hektarwerte!DA75</f>
        <v>0</v>
      </c>
      <c r="DB119" s="143">
        <f>DB98-Vorrat_hektarwerte!DB75</f>
        <v>-1.7891669027615649</v>
      </c>
      <c r="DC119" s="143">
        <f>DC98-Vorrat_hektarwerte!DC75</f>
        <v>-1.6608902903942351</v>
      </c>
    </row>
    <row r="120" spans="1:107">
      <c r="A120" s="163">
        <v>1</v>
      </c>
      <c r="B120" s="163">
        <v>1800</v>
      </c>
      <c r="T120" s="143">
        <f>T99-Vorrat_hektarwerte!T76</f>
        <v>0</v>
      </c>
      <c r="U120" s="143">
        <f>U99-Vorrat_hektarwerte!U76</f>
        <v>0</v>
      </c>
      <c r="V120" s="143">
        <f>V99-Vorrat_hektarwerte!V76</f>
        <v>0</v>
      </c>
      <c r="AB120" s="143">
        <f>AB99-Vorrat_hektarwerte!AB76</f>
        <v>0</v>
      </c>
      <c r="AC120" s="143">
        <f>AC99-Vorrat_hektarwerte!AC76</f>
        <v>0</v>
      </c>
      <c r="AD120" s="143">
        <f>AD99-Vorrat_hektarwerte!AD76</f>
        <v>0</v>
      </c>
      <c r="AE120" s="143">
        <f>AE99-Vorrat_hektarwerte!AE76</f>
        <v>0</v>
      </c>
      <c r="AF120" s="143">
        <f>AF99-Vorrat_hektarwerte!AF76</f>
        <v>0</v>
      </c>
      <c r="AG120" s="143">
        <f>AG99-Vorrat_hektarwerte!AG76</f>
        <v>0</v>
      </c>
      <c r="AJ120" s="143">
        <f>AJ99-Vorrat_hektarwerte!AJ76</f>
        <v>1.7151983982528485E-3</v>
      </c>
      <c r="AX120" s="143">
        <f>AX99-Vorrat_hektarwerte!AX76</f>
        <v>0</v>
      </c>
      <c r="BG120" s="143">
        <f>BG99-Vorrat_hektarwerte!BG76</f>
        <v>0</v>
      </c>
      <c r="BH120" s="143">
        <f>BH99-Vorrat_hektarwerte!BH76</f>
        <v>0</v>
      </c>
      <c r="BI120" s="143">
        <f>BI99-Vorrat_hektarwerte!BI76</f>
        <v>0</v>
      </c>
      <c r="BQ120" s="143">
        <f>BQ99-Vorrat_hektarwerte!BQ76</f>
        <v>0</v>
      </c>
      <c r="CH120" s="143">
        <f>CH99-Vorrat_hektarwerte!CH76</f>
        <v>5.5330449131390935</v>
      </c>
      <c r="CI120" s="143">
        <f>CI99-Vorrat_hektarwerte!CI76</f>
        <v>5.5330449131390935</v>
      </c>
      <c r="CJ120" s="143">
        <f>CJ99-Vorrat_hektarwerte!CJ76</f>
        <v>5.5330449131391077</v>
      </c>
      <c r="CK120" s="143">
        <f>CK99-Vorrat_hektarwerte!CK76</f>
        <v>5.5330449131391077</v>
      </c>
      <c r="CL120" s="143">
        <f>CL99-Vorrat_hektarwerte!CL76</f>
        <v>5.5330449131391077</v>
      </c>
      <c r="CM120" s="143">
        <f>CM99-Vorrat_hektarwerte!CM76</f>
        <v>5.5330449131390935</v>
      </c>
      <c r="CN120" s="143">
        <f>CN99-Vorrat_hektarwerte!CN76</f>
        <v>5.5330449131390935</v>
      </c>
      <c r="CO120" s="143">
        <f>CO99-Vorrat_hektarwerte!CO76</f>
        <v>5.5330449131390793</v>
      </c>
      <c r="CP120" s="143">
        <f>CP99-Vorrat_hektarwerte!CP76</f>
        <v>5.5330449131390651</v>
      </c>
      <c r="CQ120" s="143">
        <f>CQ99-Vorrat_hektarwerte!CQ76</f>
        <v>5.5330449131390651</v>
      </c>
      <c r="CR120" s="143">
        <f>CR99-Vorrat_hektarwerte!CR76</f>
        <v>0.11181401306424732</v>
      </c>
      <c r="CS120" s="143">
        <f>CS99-Vorrat_hektarwerte!CS76</f>
        <v>3.7271337688054018E-2</v>
      </c>
      <c r="CT120" s="143">
        <f>CT99-Vorrat_hektarwerte!CT76</f>
        <v>0</v>
      </c>
      <c r="CU120" s="143">
        <f>CU99-Vorrat_hektarwerte!CU76</f>
        <v>0</v>
      </c>
      <c r="CV120" s="143">
        <f>CV99-Vorrat_hektarwerte!CV76</f>
        <v>0</v>
      </c>
      <c r="CW120" s="143">
        <f>CW99-Vorrat_hektarwerte!CW76</f>
        <v>0</v>
      </c>
      <c r="CX120" s="143">
        <f>CX99-Vorrat_hektarwerte!CX76</f>
        <v>0</v>
      </c>
      <c r="CY120" s="143">
        <f>CY99-Vorrat_hektarwerte!CY76</f>
        <v>0</v>
      </c>
      <c r="CZ120" s="143">
        <f>CZ99-Vorrat_hektarwerte!CZ76</f>
        <v>0</v>
      </c>
      <c r="DA120" s="143">
        <f>DA99-Vorrat_hektarwerte!DA76</f>
        <v>0</v>
      </c>
      <c r="DB120" s="143">
        <f>DB99-Vorrat_hektarwerte!DB76</f>
        <v>11.819244644803376</v>
      </c>
      <c r="DC120" s="143">
        <f>DC99-Vorrat_hektarwerte!DC76</f>
        <v>11.848925782540348</v>
      </c>
    </row>
    <row r="121" spans="1:107">
      <c r="A121" s="163">
        <v>2</v>
      </c>
      <c r="B121" s="163">
        <v>600</v>
      </c>
      <c r="T121" s="143">
        <f>T100-Vorrat_hektarwerte!T77</f>
        <v>0</v>
      </c>
      <c r="U121" s="143">
        <f>U100-Vorrat_hektarwerte!U77</f>
        <v>0</v>
      </c>
      <c r="V121" s="143">
        <f>V100-Vorrat_hektarwerte!V77</f>
        <v>0</v>
      </c>
      <c r="AB121" s="143">
        <f>AB100-Vorrat_hektarwerte!AB77</f>
        <v>0</v>
      </c>
      <c r="AC121" s="143">
        <f>AC100-Vorrat_hektarwerte!AC77</f>
        <v>0</v>
      </c>
      <c r="AD121" s="143">
        <f>AD100-Vorrat_hektarwerte!AD77</f>
        <v>0</v>
      </c>
      <c r="AE121" s="143">
        <f>AE100-Vorrat_hektarwerte!AE77</f>
        <v>0</v>
      </c>
      <c r="AF121" s="143">
        <f>AF100-Vorrat_hektarwerte!AF77</f>
        <v>0</v>
      </c>
      <c r="AG121" s="143">
        <f>AG100-Vorrat_hektarwerte!AG77</f>
        <v>0</v>
      </c>
      <c r="AJ121" s="143">
        <f>AJ100-Vorrat_hektarwerte!AJ77</f>
        <v>-0.49773312266374425</v>
      </c>
      <c r="AX121" s="143">
        <f>AX100-Vorrat_hektarwerte!AX77</f>
        <v>0</v>
      </c>
      <c r="BG121" s="143">
        <f>BG100-Vorrat_hektarwerte!BG77</f>
        <v>0</v>
      </c>
      <c r="BH121" s="143">
        <f>BH100-Vorrat_hektarwerte!BH77</f>
        <v>0</v>
      </c>
      <c r="BI121" s="143">
        <f>BI100-Vorrat_hektarwerte!BI77</f>
        <v>0</v>
      </c>
      <c r="BQ121" s="143">
        <f>BQ100-Vorrat_hektarwerte!BQ77</f>
        <v>0</v>
      </c>
      <c r="CH121" s="143">
        <f>CH100-Vorrat_hektarwerte!CH77</f>
        <v>0.21551379990972919</v>
      </c>
      <c r="CI121" s="143">
        <f>CI100-Vorrat_hektarwerte!CI77</f>
        <v>0.21551379990970077</v>
      </c>
      <c r="CJ121" s="143">
        <f>CJ100-Vorrat_hektarwerte!CJ77</f>
        <v>0.21551379990972919</v>
      </c>
      <c r="CK121" s="143">
        <f>CK100-Vorrat_hektarwerte!CK77</f>
        <v>0.21551379990972919</v>
      </c>
      <c r="CL121" s="143">
        <f>CL100-Vorrat_hektarwerte!CL77</f>
        <v>0.21551379990970077</v>
      </c>
      <c r="CM121" s="143">
        <f>CM100-Vorrat_hektarwerte!CM77</f>
        <v>0.21551379990972919</v>
      </c>
      <c r="CN121" s="143">
        <f>CN100-Vorrat_hektarwerte!CN77</f>
        <v>0.21551379990970077</v>
      </c>
      <c r="CO121" s="143">
        <f>CO100-Vorrat_hektarwerte!CO77</f>
        <v>0.21551379990970077</v>
      </c>
      <c r="CP121" s="143">
        <f>CP100-Vorrat_hektarwerte!CP77</f>
        <v>0.21551379990970077</v>
      </c>
      <c r="CQ121" s="143">
        <f>CQ100-Vorrat_hektarwerte!CQ77</f>
        <v>0.21551379990972919</v>
      </c>
      <c r="CR121" s="143">
        <f>CR100-Vorrat_hektarwerte!CR77</f>
        <v>6.9486032897714267E-3</v>
      </c>
      <c r="CS121" s="143">
        <f>CS100-Vorrat_hektarwerte!CS77</f>
        <v>2.3162010966188973E-3</v>
      </c>
      <c r="CT121" s="143">
        <f>CT100-Vorrat_hektarwerte!CT77</f>
        <v>0</v>
      </c>
      <c r="CU121" s="143">
        <f>CU100-Vorrat_hektarwerte!CU77</f>
        <v>0</v>
      </c>
      <c r="CV121" s="143">
        <f>CV100-Vorrat_hektarwerte!CV77</f>
        <v>0</v>
      </c>
      <c r="CW121" s="143">
        <f>CW100-Vorrat_hektarwerte!CW77</f>
        <v>0</v>
      </c>
      <c r="CX121" s="143">
        <f>CX100-Vorrat_hektarwerte!CX77</f>
        <v>0</v>
      </c>
      <c r="CY121" s="143">
        <f>CY100-Vorrat_hektarwerte!CY77</f>
        <v>0</v>
      </c>
      <c r="CZ121" s="143">
        <f>CZ100-Vorrat_hektarwerte!CZ77</f>
        <v>0</v>
      </c>
      <c r="DA121" s="143">
        <f>DA100-Vorrat_hektarwerte!DA77</f>
        <v>0</v>
      </c>
      <c r="DB121" s="143">
        <f>DB100-Vorrat_hektarwerte!DB77</f>
        <v>-0.72480511750444521</v>
      </c>
      <c r="DC121" s="143">
        <f>DC100-Vorrat_hektarwerte!DC77</f>
        <v>-1.0060895368391414</v>
      </c>
    </row>
    <row r="122" spans="1:107">
      <c r="A122" s="163">
        <v>2</v>
      </c>
      <c r="B122" s="163">
        <v>1200</v>
      </c>
      <c r="T122" s="143">
        <f>T101-Vorrat_hektarwerte!T78</f>
        <v>0</v>
      </c>
      <c r="U122" s="143">
        <f>U101-Vorrat_hektarwerte!U78</f>
        <v>0</v>
      </c>
      <c r="V122" s="143">
        <f>V101-Vorrat_hektarwerte!V78</f>
        <v>0</v>
      </c>
      <c r="AB122" s="143">
        <f>AB101-Vorrat_hektarwerte!AB78</f>
        <v>0</v>
      </c>
      <c r="AC122" s="143">
        <f>AC101-Vorrat_hektarwerte!AC78</f>
        <v>0</v>
      </c>
      <c r="AD122" s="143">
        <f>AD101-Vorrat_hektarwerte!AD78</f>
        <v>0</v>
      </c>
      <c r="AE122" s="143">
        <f>AE101-Vorrat_hektarwerte!AE78</f>
        <v>0</v>
      </c>
      <c r="AF122" s="143">
        <f>AF101-Vorrat_hektarwerte!AF78</f>
        <v>0</v>
      </c>
      <c r="AG122" s="143">
        <f>AG101-Vorrat_hektarwerte!AG78</f>
        <v>0</v>
      </c>
      <c r="AJ122" s="143">
        <f>AJ101-Vorrat_hektarwerte!AJ78</f>
        <v>-0.16354196421748934</v>
      </c>
      <c r="AX122" s="143">
        <f>AX101-Vorrat_hektarwerte!AX78</f>
        <v>0</v>
      </c>
      <c r="BG122" s="143">
        <f>BG101-Vorrat_hektarwerte!BG78</f>
        <v>0</v>
      </c>
      <c r="BH122" s="143">
        <f>BH101-Vorrat_hektarwerte!BH78</f>
        <v>0</v>
      </c>
      <c r="BI122" s="143">
        <f>BI101-Vorrat_hektarwerte!BI78</f>
        <v>0</v>
      </c>
      <c r="BQ122" s="143">
        <f>BQ101-Vorrat_hektarwerte!BQ78</f>
        <v>0</v>
      </c>
      <c r="CH122" s="143">
        <f>CH101-Vorrat_hektarwerte!CH78</f>
        <v>1.0108807602440777</v>
      </c>
      <c r="CI122" s="143">
        <f>CI101-Vorrat_hektarwerte!CI78</f>
        <v>1.0108807602440777</v>
      </c>
      <c r="CJ122" s="143">
        <f>CJ101-Vorrat_hektarwerte!CJ78</f>
        <v>1.0108807602440777</v>
      </c>
      <c r="CK122" s="143">
        <f>CK101-Vorrat_hektarwerte!CK78</f>
        <v>1.0108807602440493</v>
      </c>
      <c r="CL122" s="143">
        <f>CL101-Vorrat_hektarwerte!CL78</f>
        <v>1.0108807602440493</v>
      </c>
      <c r="CM122" s="143">
        <f>CM101-Vorrat_hektarwerte!CM78</f>
        <v>1.0108807602440493</v>
      </c>
      <c r="CN122" s="143">
        <f>CN101-Vorrat_hektarwerte!CN78</f>
        <v>1.0108807602440493</v>
      </c>
      <c r="CO122" s="143">
        <f>CO101-Vorrat_hektarwerte!CO78</f>
        <v>1.0108807602440493</v>
      </c>
      <c r="CP122" s="143">
        <f>CP101-Vorrat_hektarwerte!CP78</f>
        <v>1.0108807602440493</v>
      </c>
      <c r="CQ122" s="143">
        <f>CQ101-Vorrat_hektarwerte!CQ78</f>
        <v>1.0108807602440493</v>
      </c>
      <c r="CR122" s="143">
        <f>CR101-Vorrat_hektarwerte!CR78</f>
        <v>2.9608570326672634E-2</v>
      </c>
      <c r="CS122" s="143">
        <f>CS101-Vorrat_hektarwerte!CS78</f>
        <v>9.8695234422052636E-3</v>
      </c>
      <c r="CT122" s="143">
        <f>CT101-Vorrat_hektarwerte!CT78</f>
        <v>0</v>
      </c>
      <c r="CU122" s="143">
        <f>CU101-Vorrat_hektarwerte!CU78</f>
        <v>0</v>
      </c>
      <c r="CV122" s="143">
        <f>CV101-Vorrat_hektarwerte!CV78</f>
        <v>0</v>
      </c>
      <c r="CW122" s="143">
        <f>CW101-Vorrat_hektarwerte!CW78</f>
        <v>0</v>
      </c>
      <c r="CX122" s="143">
        <f>CX101-Vorrat_hektarwerte!CX78</f>
        <v>0</v>
      </c>
      <c r="CY122" s="143">
        <f>CY101-Vorrat_hektarwerte!CY78</f>
        <v>0</v>
      </c>
      <c r="CZ122" s="143">
        <f>CZ101-Vorrat_hektarwerte!CZ78</f>
        <v>0</v>
      </c>
      <c r="DA122" s="143">
        <f>DA101-Vorrat_hektarwerte!DA78</f>
        <v>0</v>
      </c>
      <c r="DB122" s="143">
        <f>DB101-Vorrat_hektarwerte!DB78</f>
        <v>3.3343438183335934</v>
      </c>
      <c r="DC122" s="143">
        <f>DC101-Vorrat_hektarwerte!DC78</f>
        <v>3.122102288950515</v>
      </c>
    </row>
    <row r="123" spans="1:107">
      <c r="A123" s="163">
        <v>2</v>
      </c>
      <c r="B123" s="163">
        <v>1800</v>
      </c>
      <c r="T123" s="143">
        <f>T102-Vorrat_hektarwerte!T79</f>
        <v>0</v>
      </c>
      <c r="U123" s="143">
        <f>U102-Vorrat_hektarwerte!U79</f>
        <v>0</v>
      </c>
      <c r="V123" s="143">
        <f>V102-Vorrat_hektarwerte!V79</f>
        <v>0</v>
      </c>
      <c r="AB123" s="143">
        <f>AB102-Vorrat_hektarwerte!AB79</f>
        <v>0</v>
      </c>
      <c r="AC123" s="143">
        <f>AC102-Vorrat_hektarwerte!AC79</f>
        <v>0</v>
      </c>
      <c r="AD123" s="143">
        <f>AD102-Vorrat_hektarwerte!AD79</f>
        <v>0</v>
      </c>
      <c r="AE123" s="143">
        <f>AE102-Vorrat_hektarwerte!AE79</f>
        <v>0</v>
      </c>
      <c r="AF123" s="143">
        <f>AF102-Vorrat_hektarwerte!AF79</f>
        <v>0</v>
      </c>
      <c r="AG123" s="143">
        <f>AG102-Vorrat_hektarwerte!AG79</f>
        <v>0</v>
      </c>
      <c r="AJ123" s="143">
        <f>AJ102-Vorrat_hektarwerte!AJ79</f>
        <v>-3.3519923497267756</v>
      </c>
      <c r="AX123" s="143">
        <f>AX102-Vorrat_hektarwerte!AX79</f>
        <v>0</v>
      </c>
      <c r="BG123" s="143">
        <f>BG102-Vorrat_hektarwerte!BG79</f>
        <v>0</v>
      </c>
      <c r="BH123" s="143">
        <f>BH102-Vorrat_hektarwerte!BH79</f>
        <v>0</v>
      </c>
      <c r="BI123" s="143">
        <f>BI102-Vorrat_hektarwerte!BI79</f>
        <v>0</v>
      </c>
      <c r="BQ123" s="143">
        <f>BQ102-Vorrat_hektarwerte!BQ79</f>
        <v>0</v>
      </c>
      <c r="CH123" s="143">
        <f>CH102-Vorrat_hektarwerte!CH79</f>
        <v>0</v>
      </c>
      <c r="CI123" s="143">
        <f>CI102-Vorrat_hektarwerte!CI79</f>
        <v>0</v>
      </c>
      <c r="CJ123" s="143">
        <f>CJ102-Vorrat_hektarwerte!CJ79</f>
        <v>0</v>
      </c>
      <c r="CK123" s="143">
        <f>CK102-Vorrat_hektarwerte!CK79</f>
        <v>0</v>
      </c>
      <c r="CL123" s="143">
        <f>CL102-Vorrat_hektarwerte!CL79</f>
        <v>0</v>
      </c>
      <c r="CM123" s="143">
        <f>CM102-Vorrat_hektarwerte!CM79</f>
        <v>0</v>
      </c>
      <c r="CN123" s="143">
        <f>CN102-Vorrat_hektarwerte!CN79</f>
        <v>0</v>
      </c>
      <c r="CO123" s="143">
        <f>CO102-Vorrat_hektarwerte!CO79</f>
        <v>0</v>
      </c>
      <c r="CP123" s="143">
        <f>CP102-Vorrat_hektarwerte!CP79</f>
        <v>0</v>
      </c>
      <c r="CQ123" s="143">
        <f>CQ102-Vorrat_hektarwerte!CQ79</f>
        <v>0</v>
      </c>
      <c r="CR123" s="143">
        <f>CR102-Vorrat_hektarwerte!CR79</f>
        <v>0</v>
      </c>
      <c r="CS123" s="143">
        <f>CS102-Vorrat_hektarwerte!CS79</f>
        <v>0</v>
      </c>
      <c r="CT123" s="143">
        <f>CT102-Vorrat_hektarwerte!CT79</f>
        <v>0</v>
      </c>
      <c r="CU123" s="143">
        <f>CU102-Vorrat_hektarwerte!CU79</f>
        <v>0</v>
      </c>
      <c r="CV123" s="143">
        <f>CV102-Vorrat_hektarwerte!CV79</f>
        <v>0</v>
      </c>
      <c r="CW123" s="143">
        <f>CW102-Vorrat_hektarwerte!CW79</f>
        <v>0</v>
      </c>
      <c r="CX123" s="143">
        <f>CX102-Vorrat_hektarwerte!CX79</f>
        <v>0</v>
      </c>
      <c r="CY123" s="143">
        <f>CY102-Vorrat_hektarwerte!CY79</f>
        <v>0</v>
      </c>
      <c r="CZ123" s="143">
        <f>CZ102-Vorrat_hektarwerte!CZ79</f>
        <v>0</v>
      </c>
      <c r="DA123" s="143">
        <f>DA102-Vorrat_hektarwerte!DA79</f>
        <v>0</v>
      </c>
      <c r="DB123" s="143">
        <f>DB102-Vorrat_hektarwerte!DB79</f>
        <v>8.4547405789055716</v>
      </c>
      <c r="DC123" s="143">
        <f>DC102-Vorrat_hektarwerte!DC79</f>
        <v>6.2032655249752651</v>
      </c>
    </row>
    <row r="124" spans="1:107">
      <c r="A124" s="163">
        <v>3</v>
      </c>
      <c r="B124" s="163">
        <v>600</v>
      </c>
      <c r="T124" s="143">
        <f>T103-Vorrat_hektarwerte!T80</f>
        <v>0</v>
      </c>
      <c r="U124" s="143">
        <f>U103-Vorrat_hektarwerte!U80</f>
        <v>0</v>
      </c>
      <c r="V124" s="143">
        <f>V103-Vorrat_hektarwerte!V80</f>
        <v>0</v>
      </c>
      <c r="AB124" s="143">
        <f>AB103-Vorrat_hektarwerte!AB80</f>
        <v>0</v>
      </c>
      <c r="AC124" s="143">
        <f>AC103-Vorrat_hektarwerte!AC80</f>
        <v>0</v>
      </c>
      <c r="AD124" s="143">
        <f>AD103-Vorrat_hektarwerte!AD80</f>
        <v>0</v>
      </c>
      <c r="AE124" s="143">
        <f>AE103-Vorrat_hektarwerte!AE80</f>
        <v>0</v>
      </c>
      <c r="AF124" s="143">
        <f>AF103-Vorrat_hektarwerte!AF80</f>
        <v>0</v>
      </c>
      <c r="AG124" s="143">
        <f>AG103-Vorrat_hektarwerte!AG80</f>
        <v>0</v>
      </c>
      <c r="AJ124" s="143">
        <f>AJ103-Vorrat_hektarwerte!AJ80</f>
        <v>-0.42194785478547869</v>
      </c>
      <c r="AX124" s="143">
        <f>AX103-Vorrat_hektarwerte!AX80</f>
        <v>0</v>
      </c>
      <c r="BG124" s="143">
        <f>BG103-Vorrat_hektarwerte!BG80</f>
        <v>0</v>
      </c>
      <c r="BH124" s="143">
        <f>BH103-Vorrat_hektarwerte!BH80</f>
        <v>0</v>
      </c>
      <c r="BI124" s="143">
        <f>BI103-Vorrat_hektarwerte!BI80</f>
        <v>0</v>
      </c>
      <c r="BQ124" s="143">
        <f>BQ103-Vorrat_hektarwerte!BQ80</f>
        <v>0</v>
      </c>
      <c r="CH124" s="143">
        <f>CH103-Vorrat_hektarwerte!CH80</f>
        <v>-4.1504647220093887</v>
      </c>
      <c r="CI124" s="143">
        <f>CI103-Vorrat_hektarwerte!CI80</f>
        <v>-4.1504647220094029</v>
      </c>
      <c r="CJ124" s="143">
        <f>CJ103-Vorrat_hektarwerte!CJ80</f>
        <v>-4.1504647220094313</v>
      </c>
      <c r="CK124" s="143">
        <f>CK103-Vorrat_hektarwerte!CK80</f>
        <v>-4.1504647220094171</v>
      </c>
      <c r="CL124" s="143">
        <f>CL103-Vorrat_hektarwerte!CL80</f>
        <v>-4.1504647220094171</v>
      </c>
      <c r="CM124" s="143">
        <f>CM103-Vorrat_hektarwerte!CM80</f>
        <v>-4.1504647220094455</v>
      </c>
      <c r="CN124" s="143">
        <f>CN103-Vorrat_hektarwerte!CN80</f>
        <v>-4.1504647220094455</v>
      </c>
      <c r="CO124" s="143">
        <f>CO103-Vorrat_hektarwerte!CO80</f>
        <v>-4.1504647220094455</v>
      </c>
      <c r="CP124" s="143">
        <f>CP103-Vorrat_hektarwerte!CP80</f>
        <v>-4.1504647220094455</v>
      </c>
      <c r="CQ124" s="143">
        <f>CQ103-Vorrat_hektarwerte!CQ80</f>
        <v>-4.1504647220094739</v>
      </c>
      <c r="CR124" s="143">
        <f>CR103-Vorrat_hektarwerte!CR80</f>
        <v>-0.12999466916437541</v>
      </c>
      <c r="CS124" s="143">
        <f>CS103-Vorrat_hektarwerte!CS80</f>
        <v>-4.3331556388096715E-2</v>
      </c>
      <c r="CT124" s="143">
        <f>CT103-Vorrat_hektarwerte!CT80</f>
        <v>0</v>
      </c>
      <c r="CU124" s="143">
        <f>CU103-Vorrat_hektarwerte!CU80</f>
        <v>0</v>
      </c>
      <c r="CV124" s="143">
        <f>CV103-Vorrat_hektarwerte!CV80</f>
        <v>0</v>
      </c>
      <c r="CW124" s="143">
        <f>CW103-Vorrat_hektarwerte!CW80</f>
        <v>0</v>
      </c>
      <c r="CX124" s="143">
        <f>CX103-Vorrat_hektarwerte!CX80</f>
        <v>0</v>
      </c>
      <c r="CY124" s="143">
        <f>CY103-Vorrat_hektarwerte!CY80</f>
        <v>0</v>
      </c>
      <c r="CZ124" s="143">
        <f>CZ103-Vorrat_hektarwerte!CZ80</f>
        <v>0</v>
      </c>
      <c r="DA124" s="143">
        <f>DA103-Vorrat_hektarwerte!DA80</f>
        <v>0</v>
      </c>
      <c r="DB124" s="143">
        <f>DB103-Vorrat_hektarwerte!DB80</f>
        <v>27.312760978663704</v>
      </c>
      <c r="DC124" s="143">
        <f>DC103-Vorrat_hektarwerte!DC80</f>
        <v>26.614083105720397</v>
      </c>
    </row>
    <row r="125" spans="1:107">
      <c r="A125" s="163">
        <v>3</v>
      </c>
      <c r="B125" s="163">
        <v>1200</v>
      </c>
      <c r="T125" s="143">
        <f>T104-Vorrat_hektarwerte!T81</f>
        <v>0</v>
      </c>
      <c r="U125" s="143">
        <f>U104-Vorrat_hektarwerte!U81</f>
        <v>0</v>
      </c>
      <c r="V125" s="143">
        <f>V104-Vorrat_hektarwerte!V81</f>
        <v>0</v>
      </c>
      <c r="AB125" s="143">
        <f>AB104-Vorrat_hektarwerte!AB81</f>
        <v>0</v>
      </c>
      <c r="AC125" s="143">
        <f>AC104-Vorrat_hektarwerte!AC81</f>
        <v>0</v>
      </c>
      <c r="AD125" s="143">
        <f>AD104-Vorrat_hektarwerte!AD81</f>
        <v>0</v>
      </c>
      <c r="AE125" s="143">
        <f>AE104-Vorrat_hektarwerte!AE81</f>
        <v>0</v>
      </c>
      <c r="AF125" s="143">
        <f>AF104-Vorrat_hektarwerte!AF81</f>
        <v>0</v>
      </c>
      <c r="AG125" s="143">
        <f>AG104-Vorrat_hektarwerte!AG81</f>
        <v>0</v>
      </c>
      <c r="AJ125" s="143">
        <f>AJ104-Vorrat_hektarwerte!AJ81</f>
        <v>-0.13353397054795035</v>
      </c>
      <c r="AX125" s="143">
        <f>AX104-Vorrat_hektarwerte!AX81</f>
        <v>0</v>
      </c>
      <c r="BG125" s="143">
        <f>BG104-Vorrat_hektarwerte!BG81</f>
        <v>0</v>
      </c>
      <c r="BH125" s="143">
        <f>BH104-Vorrat_hektarwerte!BH81</f>
        <v>0</v>
      </c>
      <c r="BI125" s="143">
        <f>BI104-Vorrat_hektarwerte!BI81</f>
        <v>0</v>
      </c>
      <c r="BQ125" s="143">
        <f>BQ104-Vorrat_hektarwerte!BQ81</f>
        <v>0</v>
      </c>
      <c r="CH125" s="143">
        <f>CH104-Vorrat_hektarwerte!CH81</f>
        <v>-0.21739337242695456</v>
      </c>
      <c r="CI125" s="143">
        <f>CI104-Vorrat_hektarwerte!CI81</f>
        <v>-0.21739337242689771</v>
      </c>
      <c r="CJ125" s="143">
        <f>CJ104-Vorrat_hektarwerte!CJ81</f>
        <v>-0.21739337242692613</v>
      </c>
      <c r="CK125" s="143">
        <f>CK104-Vorrat_hektarwerte!CK81</f>
        <v>-0.21739337242695456</v>
      </c>
      <c r="CL125" s="143">
        <f>CL104-Vorrat_hektarwerte!CL81</f>
        <v>-0.21739337242692613</v>
      </c>
      <c r="CM125" s="143">
        <f>CM104-Vorrat_hektarwerte!CM81</f>
        <v>-0.21739337242692613</v>
      </c>
      <c r="CN125" s="143">
        <f>CN104-Vorrat_hektarwerte!CN81</f>
        <v>-0.21739337242695456</v>
      </c>
      <c r="CO125" s="143">
        <f>CO104-Vorrat_hektarwerte!CO81</f>
        <v>-0.21739337242692613</v>
      </c>
      <c r="CP125" s="143">
        <f>CP104-Vorrat_hektarwerte!CP81</f>
        <v>-0.21739337242692613</v>
      </c>
      <c r="CQ125" s="143">
        <f>CQ104-Vorrat_hektarwerte!CQ81</f>
        <v>-0.21739337242692613</v>
      </c>
      <c r="CR125" s="143">
        <f>CR104-Vorrat_hektarwerte!CR81</f>
        <v>-5.6524819193839448E-3</v>
      </c>
      <c r="CS125" s="143">
        <f>CS104-Vorrat_hektarwerte!CS81</f>
        <v>-1.8841606398041222E-3</v>
      </c>
      <c r="CT125" s="143">
        <f>CT104-Vorrat_hektarwerte!CT81</f>
        <v>0</v>
      </c>
      <c r="CU125" s="143">
        <f>CU104-Vorrat_hektarwerte!CU81</f>
        <v>0</v>
      </c>
      <c r="CV125" s="143">
        <f>CV104-Vorrat_hektarwerte!CV81</f>
        <v>0</v>
      </c>
      <c r="CW125" s="143">
        <f>CW104-Vorrat_hektarwerte!CW81</f>
        <v>0</v>
      </c>
      <c r="CX125" s="143">
        <f>CX104-Vorrat_hektarwerte!CX81</f>
        <v>0</v>
      </c>
      <c r="CY125" s="143">
        <f>CY104-Vorrat_hektarwerte!CY81</f>
        <v>0</v>
      </c>
      <c r="CZ125" s="143">
        <f>CZ104-Vorrat_hektarwerte!CZ81</f>
        <v>0</v>
      </c>
      <c r="DA125" s="143">
        <f>DA104-Vorrat_hektarwerte!DA81</f>
        <v>0</v>
      </c>
      <c r="DB125" s="143">
        <f>DB104-Vorrat_hektarwerte!DB81</f>
        <v>-5.3779273697410304</v>
      </c>
      <c r="DC125" s="143">
        <f>DC104-Vorrat_hektarwerte!DC81</f>
        <v>-5.4837102447107497</v>
      </c>
    </row>
    <row r="126" spans="1:107">
      <c r="A126" s="163">
        <v>3</v>
      </c>
      <c r="B126" s="163">
        <v>1800</v>
      </c>
      <c r="T126" s="143">
        <f>T105-Vorrat_hektarwerte!T82</f>
        <v>0</v>
      </c>
      <c r="U126" s="143">
        <f>U105-Vorrat_hektarwerte!U82</f>
        <v>0</v>
      </c>
      <c r="V126" s="143">
        <f>V105-Vorrat_hektarwerte!V82</f>
        <v>0</v>
      </c>
      <c r="AB126" s="143">
        <f>AB105-Vorrat_hektarwerte!AB82</f>
        <v>0</v>
      </c>
      <c r="AC126" s="143">
        <f>AC105-Vorrat_hektarwerte!AC82</f>
        <v>0</v>
      </c>
      <c r="AD126" s="143">
        <f>AD105-Vorrat_hektarwerte!AD82</f>
        <v>0</v>
      </c>
      <c r="AE126" s="143">
        <f>AE105-Vorrat_hektarwerte!AE82</f>
        <v>0</v>
      </c>
      <c r="AF126" s="143">
        <f>AF105-Vorrat_hektarwerte!AF82</f>
        <v>0</v>
      </c>
      <c r="AG126" s="143">
        <f>AG105-Vorrat_hektarwerte!AG82</f>
        <v>0</v>
      </c>
      <c r="AJ126" s="143">
        <f>AJ105-Vorrat_hektarwerte!AJ82</f>
        <v>-9.770542510536373E-2</v>
      </c>
      <c r="AX126" s="143">
        <f>AX105-Vorrat_hektarwerte!AX82</f>
        <v>0</v>
      </c>
      <c r="BG126" s="143">
        <f>BG105-Vorrat_hektarwerte!BG82</f>
        <v>0</v>
      </c>
      <c r="BH126" s="143">
        <f>BH105-Vorrat_hektarwerte!BH82</f>
        <v>0</v>
      </c>
      <c r="BI126" s="143">
        <f>BI105-Vorrat_hektarwerte!BI82</f>
        <v>0</v>
      </c>
      <c r="BQ126" s="143">
        <f>BQ105-Vorrat_hektarwerte!BQ82</f>
        <v>0</v>
      </c>
      <c r="CH126" s="143">
        <f>CH105-Vorrat_hektarwerte!CH82</f>
        <v>7.1208720143942372</v>
      </c>
      <c r="CI126" s="143">
        <f>CI105-Vorrat_hektarwerte!CI82</f>
        <v>7.120872014394223</v>
      </c>
      <c r="CJ126" s="143">
        <f>CJ105-Vorrat_hektarwerte!CJ82</f>
        <v>7.1208720143942372</v>
      </c>
      <c r="CK126" s="143">
        <f>CK105-Vorrat_hektarwerte!CK82</f>
        <v>7.120872014394223</v>
      </c>
      <c r="CL126" s="143">
        <f>CL105-Vorrat_hektarwerte!CL82</f>
        <v>7.1208720143942088</v>
      </c>
      <c r="CM126" s="143">
        <f>CM105-Vorrat_hektarwerte!CM82</f>
        <v>7.1208720143942088</v>
      </c>
      <c r="CN126" s="143">
        <f>CN105-Vorrat_hektarwerte!CN82</f>
        <v>7.1208720143941946</v>
      </c>
      <c r="CO126" s="143">
        <f>CO105-Vorrat_hektarwerte!CO82</f>
        <v>7.1208720143941946</v>
      </c>
      <c r="CP126" s="143">
        <f>CP105-Vorrat_hektarwerte!CP82</f>
        <v>7.1208720143941946</v>
      </c>
      <c r="CQ126" s="143">
        <f>CQ105-Vorrat_hektarwerte!CQ82</f>
        <v>7.1208720143941946</v>
      </c>
      <c r="CR126" s="143">
        <f>CR105-Vorrat_hektarwerte!CR82</f>
        <v>0.13335051776111584</v>
      </c>
      <c r="CS126" s="143">
        <f>CS105-Vorrat_hektarwerte!CS82</f>
        <v>4.4450172587048087E-2</v>
      </c>
      <c r="CT126" s="143">
        <f>CT105-Vorrat_hektarwerte!CT82</f>
        <v>0</v>
      </c>
      <c r="CU126" s="143">
        <f>CU105-Vorrat_hektarwerte!CU82</f>
        <v>0</v>
      </c>
      <c r="CV126" s="143">
        <f>CV105-Vorrat_hektarwerte!CV82</f>
        <v>0</v>
      </c>
      <c r="CW126" s="143">
        <f>CW105-Vorrat_hektarwerte!CW82</f>
        <v>0</v>
      </c>
      <c r="CX126" s="143">
        <f>CX105-Vorrat_hektarwerte!CX82</f>
        <v>0</v>
      </c>
      <c r="CY126" s="143">
        <f>CY105-Vorrat_hektarwerte!CY82</f>
        <v>0</v>
      </c>
      <c r="CZ126" s="143">
        <f>CZ105-Vorrat_hektarwerte!CZ82</f>
        <v>0</v>
      </c>
      <c r="DA126" s="143">
        <f>DA105-Vorrat_hektarwerte!DA82</f>
        <v>0</v>
      </c>
      <c r="DB126" s="143">
        <f>DB105-Vorrat_hektarwerte!DB82</f>
        <v>-4.6170321751452406</v>
      </c>
      <c r="DC126" s="143">
        <f>DC105-Vorrat_hektarwerte!DC82</f>
        <v>-4.6908303067751262</v>
      </c>
    </row>
    <row r="127" spans="1:107">
      <c r="A127" s="163">
        <v>4</v>
      </c>
      <c r="B127" s="163">
        <v>600</v>
      </c>
      <c r="T127" s="144">
        <f>T106-Vorrat_hektarwerte!T83</f>
        <v>0</v>
      </c>
      <c r="U127" s="144">
        <f>U106-Vorrat_hektarwerte!U83</f>
        <v>0</v>
      </c>
      <c r="V127" s="144">
        <f>V106-Vorrat_hektarwerte!V83</f>
        <v>0</v>
      </c>
      <c r="AB127" s="144">
        <f>AB106-Vorrat_hektarwerte!AB83</f>
        <v>0</v>
      </c>
      <c r="AC127" s="144">
        <f>AC106-Vorrat_hektarwerte!AC83</f>
        <v>0</v>
      </c>
      <c r="AD127" s="144">
        <f>AD106-Vorrat_hektarwerte!AD83</f>
        <v>0</v>
      </c>
      <c r="AE127" s="144">
        <f>AE106-Vorrat_hektarwerte!AE83</f>
        <v>0</v>
      </c>
      <c r="AF127" s="144">
        <f>AF106-Vorrat_hektarwerte!AF83</f>
        <v>0</v>
      </c>
      <c r="AG127" s="144">
        <f>AG106-Vorrat_hektarwerte!AG83</f>
        <v>0</v>
      </c>
      <c r="AJ127" s="144">
        <f>AJ106-Vorrat_hektarwerte!AJ83</f>
        <v>0.59710745431951517</v>
      </c>
      <c r="AX127" s="144">
        <f>AX106-Vorrat_hektarwerte!AX83</f>
        <v>0</v>
      </c>
      <c r="BG127" s="144">
        <f>BG106-Vorrat_hektarwerte!BG83</f>
        <v>0</v>
      </c>
      <c r="BH127" s="144">
        <f>BH106-Vorrat_hektarwerte!BH83</f>
        <v>0</v>
      </c>
      <c r="BI127" s="144">
        <f>BI106-Vorrat_hektarwerte!BI83</f>
        <v>0</v>
      </c>
      <c r="BQ127" s="144">
        <f>BQ106-Vorrat_hektarwerte!BQ83</f>
        <v>0</v>
      </c>
      <c r="CH127" s="144">
        <f>CH106-Vorrat_hektarwerte!CH83</f>
        <v>15.112936798406309</v>
      </c>
      <c r="CI127" s="144">
        <f>CI106-Vorrat_hektarwerte!CI83</f>
        <v>15.112936798406309</v>
      </c>
      <c r="CJ127" s="144">
        <f>CJ106-Vorrat_hektarwerte!CJ83</f>
        <v>15.112936798406309</v>
      </c>
      <c r="CK127" s="144">
        <f>CK106-Vorrat_hektarwerte!CK83</f>
        <v>15.112936798406324</v>
      </c>
      <c r="CL127" s="144">
        <f>CL106-Vorrat_hektarwerte!CL83</f>
        <v>15.112936798406324</v>
      </c>
      <c r="CM127" s="144">
        <f>CM106-Vorrat_hektarwerte!CM83</f>
        <v>15.112936798406338</v>
      </c>
      <c r="CN127" s="144">
        <f>CN106-Vorrat_hektarwerte!CN83</f>
        <v>15.112936798406324</v>
      </c>
      <c r="CO127" s="144">
        <f>CO106-Vorrat_hektarwerte!CO83</f>
        <v>15.112936798406324</v>
      </c>
      <c r="CP127" s="144">
        <f>CP106-Vorrat_hektarwerte!CP83</f>
        <v>15.112936798406352</v>
      </c>
      <c r="CQ127" s="144">
        <f>CQ106-Vorrat_hektarwerte!CQ83</f>
        <v>15.112936798406338</v>
      </c>
      <c r="CR127" s="144">
        <f>CR106-Vorrat_hektarwerte!CR83</f>
        <v>0.41999741415733638</v>
      </c>
      <c r="CS127" s="144">
        <f>CS106-Vorrat_hektarwerte!CS83</f>
        <v>0.13999913805241704</v>
      </c>
      <c r="CT127" s="144">
        <f>CT106-Vorrat_hektarwerte!CT83</f>
        <v>0</v>
      </c>
      <c r="CU127" s="144">
        <f>CU106-Vorrat_hektarwerte!CU83</f>
        <v>0</v>
      </c>
      <c r="CV127" s="144">
        <f>CV106-Vorrat_hektarwerte!CV83</f>
        <v>0</v>
      </c>
      <c r="CW127" s="144">
        <f>CW106-Vorrat_hektarwerte!CW83</f>
        <v>0</v>
      </c>
      <c r="CX127" s="144">
        <f>CX106-Vorrat_hektarwerte!CX83</f>
        <v>0</v>
      </c>
      <c r="CY127" s="144">
        <f>CY106-Vorrat_hektarwerte!CY83</f>
        <v>0</v>
      </c>
      <c r="CZ127" s="144">
        <f>CZ106-Vorrat_hektarwerte!CZ83</f>
        <v>0</v>
      </c>
      <c r="DA127" s="144">
        <f>DA106-Vorrat_hektarwerte!DA83</f>
        <v>0</v>
      </c>
      <c r="DB127" s="144">
        <f>DB106-Vorrat_hektarwerte!DB83</f>
        <v>-31.242419524763974</v>
      </c>
      <c r="DC127" s="144">
        <f>DC106-Vorrat_hektarwerte!DC83</f>
        <v>-31.055007720815581</v>
      </c>
    </row>
    <row r="128" spans="1:107">
      <c r="A128" s="163">
        <v>4</v>
      </c>
      <c r="B128" s="163">
        <v>1200</v>
      </c>
      <c r="T128" s="144">
        <f>T107-Vorrat_hektarwerte!T84</f>
        <v>0</v>
      </c>
      <c r="U128" s="144">
        <f>U107-Vorrat_hektarwerte!U84</f>
        <v>0</v>
      </c>
      <c r="V128" s="144">
        <f>V107-Vorrat_hektarwerte!V84</f>
        <v>0</v>
      </c>
      <c r="AB128" s="144">
        <f>AB107-Vorrat_hektarwerte!AB84</f>
        <v>0</v>
      </c>
      <c r="AC128" s="144">
        <f>AC107-Vorrat_hektarwerte!AC84</f>
        <v>0</v>
      </c>
      <c r="AD128" s="144">
        <f>AD107-Vorrat_hektarwerte!AD84</f>
        <v>0</v>
      </c>
      <c r="AE128" s="144">
        <f>AE107-Vorrat_hektarwerte!AE84</f>
        <v>0</v>
      </c>
      <c r="AF128" s="144">
        <f>AF107-Vorrat_hektarwerte!AF84</f>
        <v>0</v>
      </c>
      <c r="AG128" s="144">
        <f>AG107-Vorrat_hektarwerte!AG84</f>
        <v>0</v>
      </c>
      <c r="AJ128" s="144">
        <f>AJ107-Vorrat_hektarwerte!AJ84</f>
        <v>-0.10694092887425111</v>
      </c>
      <c r="AX128" s="144">
        <f>AX107-Vorrat_hektarwerte!AX84</f>
        <v>0</v>
      </c>
      <c r="BG128" s="144">
        <f>BG107-Vorrat_hektarwerte!BG84</f>
        <v>0</v>
      </c>
      <c r="BH128" s="144">
        <f>BH107-Vorrat_hektarwerte!BH84</f>
        <v>0</v>
      </c>
      <c r="BI128" s="144">
        <f>BI107-Vorrat_hektarwerte!BI84</f>
        <v>0</v>
      </c>
      <c r="BQ128" s="144">
        <f>BQ107-Vorrat_hektarwerte!BQ84</f>
        <v>0</v>
      </c>
      <c r="CH128" s="144">
        <f>CH107-Vorrat_hektarwerte!CH84</f>
        <v>0.10534428339708768</v>
      </c>
      <c r="CI128" s="144">
        <f>CI107-Vorrat_hektarwerte!CI84</f>
        <v>0.10534428339710189</v>
      </c>
      <c r="CJ128" s="144">
        <f>CJ107-Vorrat_hektarwerte!CJ84</f>
        <v>0.10534428339710189</v>
      </c>
      <c r="CK128" s="144">
        <f>CK107-Vorrat_hektarwerte!CK84</f>
        <v>0.10534428339708768</v>
      </c>
      <c r="CL128" s="144">
        <f>CL107-Vorrat_hektarwerte!CL84</f>
        <v>0.10534428339707347</v>
      </c>
      <c r="CM128" s="144">
        <f>CM107-Vorrat_hektarwerte!CM84</f>
        <v>0.10534428339707347</v>
      </c>
      <c r="CN128" s="144">
        <f>CN107-Vorrat_hektarwerte!CN84</f>
        <v>0.10534428339708768</v>
      </c>
      <c r="CO128" s="144">
        <f>CO107-Vorrat_hektarwerte!CO84</f>
        <v>0.10534428339708768</v>
      </c>
      <c r="CP128" s="144">
        <f>CP107-Vorrat_hektarwerte!CP84</f>
        <v>0.10534428339710189</v>
      </c>
      <c r="CQ128" s="144">
        <f>CQ107-Vorrat_hektarwerte!CQ84</f>
        <v>0.10534428339708768</v>
      </c>
      <c r="CR128" s="144">
        <f>CR107-Vorrat_hektarwerte!CR84</f>
        <v>2.4974134346962273E-3</v>
      </c>
      <c r="CS128" s="144">
        <f>CS107-Vorrat_hektarwerte!CS84</f>
        <v>8.3247114491769025E-4</v>
      </c>
      <c r="CT128" s="144">
        <f>CT107-Vorrat_hektarwerte!CT84</f>
        <v>0</v>
      </c>
      <c r="CU128" s="144">
        <f>CU107-Vorrat_hektarwerte!CU84</f>
        <v>0</v>
      </c>
      <c r="CV128" s="144">
        <f>CV107-Vorrat_hektarwerte!CV84</f>
        <v>0</v>
      </c>
      <c r="CW128" s="144">
        <f>CW107-Vorrat_hektarwerte!CW84</f>
        <v>0</v>
      </c>
      <c r="CX128" s="144">
        <f>CX107-Vorrat_hektarwerte!CX84</f>
        <v>0</v>
      </c>
      <c r="CY128" s="144">
        <f>CY107-Vorrat_hektarwerte!CY84</f>
        <v>0</v>
      </c>
      <c r="CZ128" s="144">
        <f>CZ107-Vorrat_hektarwerte!CZ84</f>
        <v>0</v>
      </c>
      <c r="DA128" s="144">
        <f>DA107-Vorrat_hektarwerte!DA84</f>
        <v>0</v>
      </c>
      <c r="DB128" s="144">
        <f>DB107-Vorrat_hektarwerte!DB84</f>
        <v>-8.5725297908689697</v>
      </c>
      <c r="DC128" s="144">
        <f>DC107-Vorrat_hektarwerte!DC84</f>
        <v>-8.6021763316220472</v>
      </c>
    </row>
    <row r="129" spans="1:111">
      <c r="A129" s="163">
        <v>4</v>
      </c>
      <c r="B129" s="163">
        <v>1800</v>
      </c>
      <c r="T129" s="143">
        <f>T108-Vorrat_hektarwerte!T85</f>
        <v>0</v>
      </c>
      <c r="U129" s="143">
        <f>U108-Vorrat_hektarwerte!U85</f>
        <v>0</v>
      </c>
      <c r="V129" s="143">
        <f>V108-Vorrat_hektarwerte!V85</f>
        <v>0</v>
      </c>
      <c r="AB129" s="143">
        <f>AB108-Vorrat_hektarwerte!AB85</f>
        <v>0</v>
      </c>
      <c r="AC129" s="143">
        <f>AC108-Vorrat_hektarwerte!AC85</f>
        <v>0</v>
      </c>
      <c r="AD129" s="143">
        <f>AD108-Vorrat_hektarwerte!AD85</f>
        <v>0</v>
      </c>
      <c r="AE129" s="143">
        <f>AE108-Vorrat_hektarwerte!AE85</f>
        <v>0</v>
      </c>
      <c r="AF129" s="143">
        <f>AF108-Vorrat_hektarwerte!AF85</f>
        <v>0</v>
      </c>
      <c r="AG129" s="143">
        <f>AG108-Vorrat_hektarwerte!AG85</f>
        <v>0</v>
      </c>
      <c r="AJ129" s="143">
        <f>AJ108-Vorrat_hektarwerte!AJ85</f>
        <v>-0.1377511977157746</v>
      </c>
      <c r="AX129" s="143">
        <f>AX108-Vorrat_hektarwerte!AX85</f>
        <v>0</v>
      </c>
      <c r="BG129" s="143">
        <f>BG108-Vorrat_hektarwerte!BG85</f>
        <v>0</v>
      </c>
      <c r="BH129" s="143">
        <f>BH108-Vorrat_hektarwerte!BH85</f>
        <v>0</v>
      </c>
      <c r="BI129" s="143">
        <f>BI108-Vorrat_hektarwerte!BI85</f>
        <v>0</v>
      </c>
      <c r="BQ129" s="143">
        <f>BQ108-Vorrat_hektarwerte!BQ85</f>
        <v>0</v>
      </c>
      <c r="CH129" s="143">
        <f>CH108-Vorrat_hektarwerte!CH85</f>
        <v>4.4653142853566976</v>
      </c>
      <c r="CI129" s="143">
        <f>CI108-Vorrat_hektarwerte!CI85</f>
        <v>4.4653142853566834</v>
      </c>
      <c r="CJ129" s="143">
        <f>CJ108-Vorrat_hektarwerte!CJ85</f>
        <v>4.4653142853566834</v>
      </c>
      <c r="CK129" s="143">
        <f>CK108-Vorrat_hektarwerte!CK85</f>
        <v>4.4653142853566692</v>
      </c>
      <c r="CL129" s="143">
        <f>CL108-Vorrat_hektarwerte!CL85</f>
        <v>4.465314285356655</v>
      </c>
      <c r="CM129" s="143">
        <f>CM108-Vorrat_hektarwerte!CM85</f>
        <v>4.4653142853566692</v>
      </c>
      <c r="CN129" s="143">
        <f>CN108-Vorrat_hektarwerte!CN85</f>
        <v>4.4653142853566834</v>
      </c>
      <c r="CO129" s="143">
        <f>CO108-Vorrat_hektarwerte!CO85</f>
        <v>4.4653142853566834</v>
      </c>
      <c r="CP129" s="143">
        <f>CP108-Vorrat_hektarwerte!CP85</f>
        <v>4.4653142853566692</v>
      </c>
      <c r="CQ129" s="143">
        <f>CQ108-Vorrat_hektarwerte!CQ85</f>
        <v>4.465314285356655</v>
      </c>
      <c r="CR129" s="143">
        <f>CR108-Vorrat_hektarwerte!CR85</f>
        <v>7.7693922502263035E-2</v>
      </c>
      <c r="CS129" s="143">
        <f>CS108-Vorrat_hektarwerte!CS85</f>
        <v>2.5897974167449433E-2</v>
      </c>
      <c r="CT129" s="143">
        <f>CT108-Vorrat_hektarwerte!CT85</f>
        <v>0</v>
      </c>
      <c r="CU129" s="143">
        <f>CU108-Vorrat_hektarwerte!CU85</f>
        <v>0</v>
      </c>
      <c r="CV129" s="143">
        <f>CV108-Vorrat_hektarwerte!CV85</f>
        <v>0</v>
      </c>
      <c r="CW129" s="143">
        <f>CW108-Vorrat_hektarwerte!CW85</f>
        <v>0</v>
      </c>
      <c r="CX129" s="143">
        <f>CX108-Vorrat_hektarwerte!CX85</f>
        <v>0</v>
      </c>
      <c r="CY129" s="143">
        <f>CY108-Vorrat_hektarwerte!CY85</f>
        <v>0</v>
      </c>
      <c r="CZ129" s="143">
        <f>CZ108-Vorrat_hektarwerte!CZ85</f>
        <v>0</v>
      </c>
      <c r="DA129" s="143">
        <f>DA108-Vorrat_hektarwerte!DA85</f>
        <v>0</v>
      </c>
      <c r="DB129" s="143">
        <f>DB108-Vorrat_hektarwerte!DB85</f>
        <v>-10.123633176663205</v>
      </c>
      <c r="DC129" s="143">
        <f>DC108-Vorrat_hektarwerte!DC85</f>
        <v>-10.267772240018616</v>
      </c>
    </row>
    <row r="130" spans="1:111">
      <c r="A130" s="163">
        <v>5</v>
      </c>
      <c r="B130" s="163">
        <v>600</v>
      </c>
      <c r="T130" s="143">
        <f>T109-Vorrat_hektarwerte!T86</f>
        <v>0</v>
      </c>
      <c r="U130" s="143">
        <f>U109-Vorrat_hektarwerte!U86</f>
        <v>0</v>
      </c>
      <c r="V130" s="143">
        <f>V109-Vorrat_hektarwerte!V86</f>
        <v>0</v>
      </c>
      <c r="AB130" s="143">
        <f>AB109-Vorrat_hektarwerte!AB86</f>
        <v>0</v>
      </c>
      <c r="AC130" s="143">
        <f>AC109-Vorrat_hektarwerte!AC86</f>
        <v>0</v>
      </c>
      <c r="AD130" s="143">
        <f>AD109-Vorrat_hektarwerte!AD86</f>
        <v>0</v>
      </c>
      <c r="AE130" s="143">
        <f>AE109-Vorrat_hektarwerte!AE86</f>
        <v>0</v>
      </c>
      <c r="AF130" s="143">
        <f>AF109-Vorrat_hektarwerte!AF86</f>
        <v>0</v>
      </c>
      <c r="AG130" s="143">
        <f>AG109-Vorrat_hektarwerte!AG86</f>
        <v>0</v>
      </c>
      <c r="AJ130" s="143">
        <f>AJ109-Vorrat_hektarwerte!AJ86</f>
        <v>0.54571463992025926</v>
      </c>
      <c r="AX130" s="143">
        <f>AX109-Vorrat_hektarwerte!AX86</f>
        <v>0</v>
      </c>
      <c r="BG130" s="143">
        <f>BG109-Vorrat_hektarwerte!BG86</f>
        <v>0</v>
      </c>
      <c r="BH130" s="143">
        <f>BH109-Vorrat_hektarwerte!BH86</f>
        <v>0</v>
      </c>
      <c r="BI130" s="143">
        <f>BI109-Vorrat_hektarwerte!BI86</f>
        <v>0</v>
      </c>
      <c r="BQ130" s="143">
        <f>BQ109-Vorrat_hektarwerte!BQ86</f>
        <v>0</v>
      </c>
      <c r="CH130" s="143">
        <f>CH109-Vorrat_hektarwerte!CH86</f>
        <v>0.87335976507635849</v>
      </c>
      <c r="CI130" s="143">
        <f>CI109-Vorrat_hektarwerte!CI86</f>
        <v>0.87335976507635849</v>
      </c>
      <c r="CJ130" s="143">
        <f>CJ109-Vorrat_hektarwerte!CJ86</f>
        <v>0.87335976507634427</v>
      </c>
      <c r="CK130" s="143">
        <f>CK109-Vorrat_hektarwerte!CK86</f>
        <v>0.87335976507634427</v>
      </c>
      <c r="CL130" s="143">
        <f>CL109-Vorrat_hektarwerte!CL86</f>
        <v>0.87335976507634427</v>
      </c>
      <c r="CM130" s="143">
        <f>CM109-Vorrat_hektarwerte!CM86</f>
        <v>0.87335976507633006</v>
      </c>
      <c r="CN130" s="143">
        <f>CN109-Vorrat_hektarwerte!CN86</f>
        <v>0.87335976507631585</v>
      </c>
      <c r="CO130" s="143">
        <f>CO109-Vorrat_hektarwerte!CO86</f>
        <v>0.87335976507630164</v>
      </c>
      <c r="CP130" s="143">
        <f>CP109-Vorrat_hektarwerte!CP86</f>
        <v>0.87335976507628743</v>
      </c>
      <c r="CQ130" s="143">
        <f>CQ109-Vorrat_hektarwerte!CQ86</f>
        <v>0.87335976507628743</v>
      </c>
      <c r="CR130" s="143">
        <f>CR109-Vorrat_hektarwerte!CR86</f>
        <v>2.8571215200244637E-2</v>
      </c>
      <c r="CS130" s="143">
        <f>CS109-Vorrat_hektarwerte!CS86</f>
        <v>9.5237384000910197E-3</v>
      </c>
      <c r="CT130" s="143">
        <f>CT109-Vorrat_hektarwerte!CT86</f>
        <v>0</v>
      </c>
      <c r="CU130" s="143">
        <f>CU109-Vorrat_hektarwerte!CU86</f>
        <v>0</v>
      </c>
      <c r="CV130" s="143">
        <f>CV109-Vorrat_hektarwerte!CV86</f>
        <v>0</v>
      </c>
      <c r="CW130" s="143">
        <f>CW109-Vorrat_hektarwerte!CW86</f>
        <v>0</v>
      </c>
      <c r="CX130" s="143">
        <f>CX109-Vorrat_hektarwerte!CX86</f>
        <v>0</v>
      </c>
      <c r="CY130" s="143">
        <f>CY109-Vorrat_hektarwerte!CY86</f>
        <v>0</v>
      </c>
      <c r="CZ130" s="143">
        <f>CZ109-Vorrat_hektarwerte!CZ86</f>
        <v>0</v>
      </c>
      <c r="DA130" s="143">
        <f>DA109-Vorrat_hektarwerte!DA86</f>
        <v>0</v>
      </c>
      <c r="DB130" s="143">
        <f>DB109-Vorrat_hektarwerte!DB86</f>
        <v>-4.6507142997177908</v>
      </c>
      <c r="DC130" s="143">
        <f>DC109-Vorrat_hektarwerte!DC86</f>
        <v>-4.3155563761755502</v>
      </c>
    </row>
    <row r="131" spans="1:111">
      <c r="A131" s="163">
        <v>5</v>
      </c>
      <c r="B131" s="163">
        <v>1200</v>
      </c>
      <c r="T131" s="143">
        <f>T110-Vorrat_hektarwerte!T87</f>
        <v>0</v>
      </c>
      <c r="U131" s="143">
        <f>U110-Vorrat_hektarwerte!U87</f>
        <v>0</v>
      </c>
      <c r="V131" s="143">
        <f>V110-Vorrat_hektarwerte!V87</f>
        <v>0</v>
      </c>
      <c r="AB131" s="143">
        <f>AB110-Vorrat_hektarwerte!AB87</f>
        <v>0</v>
      </c>
      <c r="AC131" s="143">
        <f>AC110-Vorrat_hektarwerte!AC87</f>
        <v>0</v>
      </c>
      <c r="AD131" s="143">
        <f>AD110-Vorrat_hektarwerte!AD87</f>
        <v>0</v>
      </c>
      <c r="AE131" s="143">
        <f>AE110-Vorrat_hektarwerte!AE87</f>
        <v>0</v>
      </c>
      <c r="AF131" s="143">
        <f>AF110-Vorrat_hektarwerte!AF87</f>
        <v>0</v>
      </c>
      <c r="AG131" s="143">
        <f>AG110-Vorrat_hektarwerte!AG87</f>
        <v>0</v>
      </c>
      <c r="AJ131" s="143">
        <f>AJ110-Vorrat_hektarwerte!AJ87</f>
        <v>-0.30172725785646159</v>
      </c>
      <c r="AX131" s="143">
        <f>AX110-Vorrat_hektarwerte!AX87</f>
        <v>0</v>
      </c>
      <c r="BG131" s="143">
        <f>BG110-Vorrat_hektarwerte!BG87</f>
        <v>0</v>
      </c>
      <c r="BH131" s="143">
        <f>BH110-Vorrat_hektarwerte!BH87</f>
        <v>0</v>
      </c>
      <c r="BI131" s="143">
        <f>BI110-Vorrat_hektarwerte!BI87</f>
        <v>0</v>
      </c>
      <c r="BQ131" s="143">
        <f>BQ110-Vorrat_hektarwerte!BQ87</f>
        <v>0</v>
      </c>
      <c r="CH131" s="143">
        <f>CH110-Vorrat_hektarwerte!CH87</f>
        <v>1.6463279701861779</v>
      </c>
      <c r="CI131" s="143">
        <f>CI110-Vorrat_hektarwerte!CI87</f>
        <v>1.6463279701861921</v>
      </c>
      <c r="CJ131" s="143">
        <f>CJ110-Vorrat_hektarwerte!CJ87</f>
        <v>1.6463279701861921</v>
      </c>
      <c r="CK131" s="143">
        <f>CK110-Vorrat_hektarwerte!CK87</f>
        <v>1.6463279701861921</v>
      </c>
      <c r="CL131" s="143">
        <f>CL110-Vorrat_hektarwerte!CL87</f>
        <v>1.6463279701862064</v>
      </c>
      <c r="CM131" s="143">
        <f>CM110-Vorrat_hektarwerte!CM87</f>
        <v>1.6463279701862206</v>
      </c>
      <c r="CN131" s="143">
        <f>CN110-Vorrat_hektarwerte!CN87</f>
        <v>1.6463279701862064</v>
      </c>
      <c r="CO131" s="143">
        <f>CO110-Vorrat_hektarwerte!CO87</f>
        <v>1.6463279701861921</v>
      </c>
      <c r="CP131" s="143">
        <f>CP110-Vorrat_hektarwerte!CP87</f>
        <v>1.6463279701862064</v>
      </c>
      <c r="CQ131" s="143">
        <f>CQ110-Vorrat_hektarwerte!CQ87</f>
        <v>1.6463279701862206</v>
      </c>
      <c r="CR131" s="143">
        <f>CR110-Vorrat_hektarwerte!CR87</f>
        <v>4.0724301389033712E-2</v>
      </c>
      <c r="CS131" s="143">
        <f>CS110-Vorrat_hektarwerte!CS87</f>
        <v>1.3574767129654219E-2</v>
      </c>
      <c r="CT131" s="143">
        <f>CT110-Vorrat_hektarwerte!CT87</f>
        <v>0</v>
      </c>
      <c r="CU131" s="143">
        <f>CU110-Vorrat_hektarwerte!CU87</f>
        <v>0</v>
      </c>
      <c r="CV131" s="143">
        <f>CV110-Vorrat_hektarwerte!CV87</f>
        <v>0</v>
      </c>
      <c r="CW131" s="143">
        <f>CW110-Vorrat_hektarwerte!CW87</f>
        <v>0</v>
      </c>
      <c r="CX131" s="143">
        <f>CX110-Vorrat_hektarwerte!CX87</f>
        <v>0</v>
      </c>
      <c r="CY131" s="143">
        <f>CY110-Vorrat_hektarwerte!CY87</f>
        <v>0</v>
      </c>
      <c r="CZ131" s="143">
        <f>CZ110-Vorrat_hektarwerte!CZ87</f>
        <v>0</v>
      </c>
      <c r="DA131" s="143">
        <f>DA110-Vorrat_hektarwerte!DA87</f>
        <v>0</v>
      </c>
      <c r="DB131" s="143">
        <f>DB110-Vorrat_hektarwerte!DB87</f>
        <v>-2.3171285977784493</v>
      </c>
      <c r="DC131" s="143">
        <f>DC110-Vorrat_hektarwerte!DC87</f>
        <v>-2.5093598500063621</v>
      </c>
    </row>
    <row r="132" spans="1:111">
      <c r="A132" s="163">
        <v>5</v>
      </c>
      <c r="B132" s="163">
        <v>1800</v>
      </c>
      <c r="T132" s="143">
        <f>T111-Vorrat_hektarwerte!T88</f>
        <v>0</v>
      </c>
      <c r="U132" s="143">
        <f>U111-Vorrat_hektarwerte!U88</f>
        <v>0</v>
      </c>
      <c r="V132" s="143">
        <f>V111-Vorrat_hektarwerte!V88</f>
        <v>0</v>
      </c>
      <c r="AB132" s="143">
        <f>AB111-Vorrat_hektarwerte!AB88</f>
        <v>0</v>
      </c>
      <c r="AC132" s="143">
        <f>AC111-Vorrat_hektarwerte!AC88</f>
        <v>0</v>
      </c>
      <c r="AD132" s="143">
        <f>AD111-Vorrat_hektarwerte!AD88</f>
        <v>0</v>
      </c>
      <c r="AE132" s="143">
        <f>AE111-Vorrat_hektarwerte!AE88</f>
        <v>0</v>
      </c>
      <c r="AF132" s="143">
        <f>AF111-Vorrat_hektarwerte!AF88</f>
        <v>0</v>
      </c>
      <c r="AG132" s="143">
        <f>AG111-Vorrat_hektarwerte!AG88</f>
        <v>0</v>
      </c>
      <c r="AJ132" s="143">
        <f>AJ111-Vorrat_hektarwerte!AJ88</f>
        <v>0.19372885824141384</v>
      </c>
      <c r="AX132" s="143">
        <f>AX111-Vorrat_hektarwerte!AX88</f>
        <v>0</v>
      </c>
      <c r="BG132" s="143">
        <f>BG111-Vorrat_hektarwerte!BG88</f>
        <v>0</v>
      </c>
      <c r="BH132" s="143">
        <f>BH111-Vorrat_hektarwerte!BH88</f>
        <v>0</v>
      </c>
      <c r="BI132" s="143">
        <f>BI111-Vorrat_hektarwerte!BI88</f>
        <v>0</v>
      </c>
      <c r="BQ132" s="143">
        <f>BQ111-Vorrat_hektarwerte!BQ88</f>
        <v>0</v>
      </c>
      <c r="CH132" s="143">
        <f>CH111-Vorrat_hektarwerte!CH88</f>
        <v>8.0873227558283816</v>
      </c>
      <c r="CI132" s="143">
        <f>CI111-Vorrat_hektarwerte!CI88</f>
        <v>8.0873227558283958</v>
      </c>
      <c r="CJ132" s="143">
        <f>CJ111-Vorrat_hektarwerte!CJ88</f>
        <v>8.0873227558283958</v>
      </c>
      <c r="CK132" s="143">
        <f>CK111-Vorrat_hektarwerte!CK88</f>
        <v>8.08732275582841</v>
      </c>
      <c r="CL132" s="143">
        <f>CL111-Vorrat_hektarwerte!CL88</f>
        <v>8.0873227558284242</v>
      </c>
      <c r="CM132" s="143">
        <f>CM111-Vorrat_hektarwerte!CM88</f>
        <v>8.08732275582841</v>
      </c>
      <c r="CN132" s="143">
        <f>CN111-Vorrat_hektarwerte!CN88</f>
        <v>8.0873227558284384</v>
      </c>
      <c r="CO132" s="143">
        <f>CO111-Vorrat_hektarwerte!CO88</f>
        <v>8.0873227558284384</v>
      </c>
      <c r="CP132" s="143">
        <f>CP111-Vorrat_hektarwerte!CP88</f>
        <v>8.0873227558284384</v>
      </c>
      <c r="CQ132" s="143">
        <f>CQ111-Vorrat_hektarwerte!CQ88</f>
        <v>8.0873227558284384</v>
      </c>
      <c r="CR132" s="143">
        <f>CR111-Vorrat_hektarwerte!CR88</f>
        <v>0.13956458144140527</v>
      </c>
      <c r="CS132" s="143">
        <f>CS111-Vorrat_hektarwerte!CS88</f>
        <v>4.6521527147078245E-2</v>
      </c>
      <c r="CT132" s="143">
        <f>CT111-Vorrat_hektarwerte!CT88</f>
        <v>0</v>
      </c>
      <c r="CU132" s="143">
        <f>CU111-Vorrat_hektarwerte!CU88</f>
        <v>0</v>
      </c>
      <c r="CV132" s="143">
        <f>CV111-Vorrat_hektarwerte!CV88</f>
        <v>0</v>
      </c>
      <c r="CW132" s="143">
        <f>CW111-Vorrat_hektarwerte!CW88</f>
        <v>0</v>
      </c>
      <c r="CX132" s="143">
        <f>CX111-Vorrat_hektarwerte!CX88</f>
        <v>0</v>
      </c>
      <c r="CY132" s="143">
        <f>CY111-Vorrat_hektarwerte!CY88</f>
        <v>0</v>
      </c>
      <c r="CZ132" s="143">
        <f>CZ111-Vorrat_hektarwerte!CZ88</f>
        <v>0</v>
      </c>
      <c r="DA132" s="143">
        <f>DA111-Vorrat_hektarwerte!DA88</f>
        <v>0</v>
      </c>
      <c r="DB132" s="143">
        <f>DB111-Vorrat_hektarwerte!DB88</f>
        <v>-15.068413394599759</v>
      </c>
      <c r="DC132" s="143">
        <f>DC111-Vorrat_hektarwerte!DC88</f>
        <v>-15.031572671659561</v>
      </c>
    </row>
    <row r="133" spans="1:111">
      <c r="CH133" s="143"/>
      <c r="CS133" s="30" t="s">
        <v>256</v>
      </c>
      <c r="CT133" s="30"/>
      <c r="CU133" s="30"/>
      <c r="CV133" s="30"/>
      <c r="CW133" s="30"/>
      <c r="CX133" s="30"/>
      <c r="DA133" s="143"/>
      <c r="DB133" s="30" t="s">
        <v>256</v>
      </c>
      <c r="DC133" s="30"/>
      <c r="DD133" s="30"/>
      <c r="DE133" s="30"/>
      <c r="DF133" s="30"/>
      <c r="DG133" s="30"/>
    </row>
    <row r="134" spans="1:111">
      <c r="CH134" s="143"/>
      <c r="CS134" s="30" t="s">
        <v>257</v>
      </c>
      <c r="CT134" s="30"/>
      <c r="CU134" s="30"/>
      <c r="CV134" s="30"/>
      <c r="CW134" s="30"/>
      <c r="CX134" s="30"/>
    </row>
    <row r="135" spans="1:111">
      <c r="CH135" s="143"/>
      <c r="CS135" s="30" t="s">
        <v>258</v>
      </c>
      <c r="CT135" s="30"/>
      <c r="CU135" s="30"/>
      <c r="CV135" s="30"/>
      <c r="CW135" s="30"/>
      <c r="CX135" s="30"/>
    </row>
    <row r="136" spans="1:111">
      <c r="CH136" s="143"/>
    </row>
    <row r="137" spans="1:111">
      <c r="CH137" s="143"/>
    </row>
    <row r="138" spans="1:111">
      <c r="CH138" s="143"/>
    </row>
    <row r="139" spans="1:111">
      <c r="CH139" s="143"/>
    </row>
    <row r="140" spans="1:111">
      <c r="CH140" s="143"/>
    </row>
    <row r="141" spans="1:111">
      <c r="CH141" s="143"/>
    </row>
    <row r="142" spans="1:111">
      <c r="CH142" s="143"/>
    </row>
    <row r="143" spans="1:111">
      <c r="CH143" s="143"/>
    </row>
    <row r="144" spans="1:111">
      <c r="CH144" s="143"/>
    </row>
  </sheetData>
  <hyperlinks>
    <hyperlink ref="L7" r:id="rId1" display="http://idmbuwal.uvek.intra.admin.ch/fsc/openmx.asp?mx=COO.2002.100.7.5454475&amp;name=LFI4a%5FBiomasse%5Fder%5Flebenden%5FB%E4ume%5FNetz3%2D4%5FSumme"/>
    <hyperlink ref="K7" r:id="rId2" display="http://idmbuwal.uvek.intra.admin.ch/fsc/openmx.asp?mx=COO.2002.100.7.5454464&amp;name=LFI3%5FBiomasse%5Fder%5Flebenden%5FB%E4ume%5FNetz2%2D3%5FSumme"/>
    <hyperlink ref="J7" r:id="rId3" display="http://idmbuwal.uvek.intra.admin.ch/fsc/openmx.asp?mx=COO.2002.100.7.5454451&amp;name=LFI2%5FBiomasse%5Fder%5Flebenden%5FB%E4ume%5FNetz1%2D2%5FSumme"/>
  </hyperlinks>
  <pageMargins left="0.7" right="0.7" top="0.78740157499999996" bottom="0.78740157499999996" header="0.3" footer="0.3"/>
  <pageSetup paperSize="9" orientation="portrait" r:id="rId4"/>
  <drawing r:id="rId5"/>
  <legacyDrawing r:id="rId6"/>
</worksheet>
</file>

<file path=xl/worksheets/sheet8.xml><?xml version="1.0" encoding="utf-8"?>
<worksheet xmlns="http://schemas.openxmlformats.org/spreadsheetml/2006/main" xmlns:r="http://schemas.openxmlformats.org/officeDocument/2006/relationships">
  <dimension ref="A1:DI67"/>
  <sheetViews>
    <sheetView workbookViewId="0">
      <selection activeCell="E11" sqref="E11"/>
    </sheetView>
  </sheetViews>
  <sheetFormatPr baseColWidth="10" defaultRowHeight="12.75"/>
  <cols>
    <col min="2" max="2" width="19.7109375" customWidth="1"/>
  </cols>
  <sheetData>
    <row r="1" spans="1:113" s="164" customFormat="1" ht="15.75">
      <c r="A1" s="164" t="s">
        <v>283</v>
      </c>
      <c r="C1" s="164" t="s">
        <v>331</v>
      </c>
    </row>
    <row r="2" spans="1:113" s="188" customFormat="1" ht="12.75" customHeight="1"/>
    <row r="3" spans="1:113" s="188" customFormat="1" ht="12.75" customHeight="1">
      <c r="A3" s="175" t="s">
        <v>332</v>
      </c>
    </row>
    <row r="5" spans="1:113">
      <c r="A5" s="57" t="s">
        <v>259</v>
      </c>
      <c r="B5" t="s">
        <v>261</v>
      </c>
    </row>
    <row r="6" spans="1:113">
      <c r="A6" s="57" t="s">
        <v>260</v>
      </c>
      <c r="B6" t="s">
        <v>271</v>
      </c>
    </row>
    <row r="7" spans="1:113">
      <c r="A7" s="57" t="s">
        <v>262</v>
      </c>
      <c r="B7" t="s">
        <v>263</v>
      </c>
    </row>
    <row r="8" spans="1:113">
      <c r="A8" s="189" t="s">
        <v>264</v>
      </c>
      <c r="B8" s="88" t="s">
        <v>265</v>
      </c>
      <c r="C8" s="190" t="s">
        <v>333</v>
      </c>
    </row>
    <row r="9" spans="1:113">
      <c r="A9" s="180" t="s">
        <v>274</v>
      </c>
      <c r="B9" t="s">
        <v>266</v>
      </c>
    </row>
    <row r="10" spans="1:113">
      <c r="A10" s="180" t="s">
        <v>275</v>
      </c>
      <c r="B10" s="168" t="s">
        <v>308</v>
      </c>
    </row>
    <row r="11" spans="1:113">
      <c r="A11" s="180" t="s">
        <v>309</v>
      </c>
      <c r="B11" s="168" t="s">
        <v>284</v>
      </c>
    </row>
    <row r="12" spans="1:113">
      <c r="A12" s="180"/>
      <c r="B12" s="168"/>
    </row>
    <row r="13" spans="1:113">
      <c r="A13" s="180"/>
      <c r="B13" s="168"/>
    </row>
    <row r="14" spans="1:113">
      <c r="A14" s="180"/>
      <c r="B14" s="168"/>
    </row>
    <row r="15" spans="1:113">
      <c r="A15" s="60" t="s">
        <v>272</v>
      </c>
      <c r="B15" s="60" t="s">
        <v>273</v>
      </c>
      <c r="C15" s="60" t="s">
        <v>309</v>
      </c>
      <c r="D15" s="60" t="s">
        <v>274</v>
      </c>
      <c r="E15" s="60" t="s">
        <v>275</v>
      </c>
      <c r="F15" s="60" t="s">
        <v>276</v>
      </c>
      <c r="G15" s="60" t="s">
        <v>277</v>
      </c>
      <c r="H15" s="60" t="s">
        <v>278</v>
      </c>
      <c r="I15" s="60" t="s">
        <v>279</v>
      </c>
      <c r="J15" s="60" t="s">
        <v>138</v>
      </c>
      <c r="K15" s="60" t="s">
        <v>139</v>
      </c>
      <c r="L15" s="60" t="s">
        <v>140</v>
      </c>
      <c r="M15" s="60" t="s">
        <v>141</v>
      </c>
      <c r="N15" s="60" t="s">
        <v>142</v>
      </c>
      <c r="O15" s="60" t="s">
        <v>143</v>
      </c>
      <c r="P15" s="60" t="s">
        <v>144</v>
      </c>
      <c r="Q15" s="60" t="s">
        <v>145</v>
      </c>
      <c r="R15" s="60" t="s">
        <v>146</v>
      </c>
      <c r="S15" s="60" t="s">
        <v>147</v>
      </c>
      <c r="T15" s="60" t="s">
        <v>148</v>
      </c>
      <c r="U15" s="60" t="s">
        <v>149</v>
      </c>
      <c r="V15" s="60" t="s">
        <v>150</v>
      </c>
      <c r="W15" s="60" t="s">
        <v>151</v>
      </c>
      <c r="X15" s="60" t="s">
        <v>152</v>
      </c>
      <c r="Y15" s="60" t="s">
        <v>153</v>
      </c>
      <c r="Z15" s="60" t="s">
        <v>154</v>
      </c>
      <c r="AA15" s="60" t="s">
        <v>155</v>
      </c>
      <c r="AB15" s="60" t="s">
        <v>156</v>
      </c>
      <c r="AC15" s="60" t="s">
        <v>157</v>
      </c>
      <c r="AD15" s="60" t="s">
        <v>158</v>
      </c>
      <c r="AE15" s="60" t="s">
        <v>159</v>
      </c>
      <c r="AF15" s="60" t="s">
        <v>160</v>
      </c>
      <c r="AG15" s="60" t="s">
        <v>161</v>
      </c>
      <c r="AH15" s="60" t="s">
        <v>162</v>
      </c>
      <c r="AI15" s="60" t="s">
        <v>163</v>
      </c>
      <c r="AJ15" s="60" t="s">
        <v>164</v>
      </c>
      <c r="AK15" s="60" t="s">
        <v>173</v>
      </c>
      <c r="AL15" s="60" t="s">
        <v>174</v>
      </c>
      <c r="AM15" s="60" t="s">
        <v>175</v>
      </c>
      <c r="AN15" s="60" t="s">
        <v>176</v>
      </c>
      <c r="AO15" s="60" t="s">
        <v>177</v>
      </c>
      <c r="AP15" s="60" t="s">
        <v>178</v>
      </c>
      <c r="AQ15" s="60" t="s">
        <v>179</v>
      </c>
      <c r="AR15" s="60" t="s">
        <v>180</v>
      </c>
      <c r="AS15" s="60" t="s">
        <v>181</v>
      </c>
      <c r="AT15" s="60" t="s">
        <v>182</v>
      </c>
      <c r="AU15" s="60" t="s">
        <v>183</v>
      </c>
      <c r="AV15" s="60" t="s">
        <v>184</v>
      </c>
      <c r="AW15" s="60" t="s">
        <v>185</v>
      </c>
      <c r="AX15" s="60" t="s">
        <v>186</v>
      </c>
      <c r="AY15" s="60" t="s">
        <v>187</v>
      </c>
      <c r="AZ15" s="60" t="s">
        <v>188</v>
      </c>
      <c r="BA15" s="60" t="s">
        <v>189</v>
      </c>
      <c r="BB15" s="60" t="s">
        <v>190</v>
      </c>
      <c r="BC15" s="60" t="s">
        <v>191</v>
      </c>
      <c r="BD15" s="60" t="s">
        <v>192</v>
      </c>
      <c r="BE15" s="60" t="s">
        <v>193</v>
      </c>
      <c r="BF15" s="60" t="s">
        <v>194</v>
      </c>
      <c r="BG15" s="60" t="s">
        <v>195</v>
      </c>
      <c r="BH15" s="60" t="s">
        <v>196</v>
      </c>
      <c r="BI15" s="60" t="s">
        <v>197</v>
      </c>
      <c r="BJ15" s="60" t="s">
        <v>198</v>
      </c>
      <c r="BK15" s="60" t="s">
        <v>199</v>
      </c>
      <c r="BL15" s="60" t="s">
        <v>208</v>
      </c>
      <c r="BM15" s="60" t="s">
        <v>209</v>
      </c>
      <c r="BN15" s="60" t="s">
        <v>210</v>
      </c>
      <c r="BO15" s="60" t="s">
        <v>211</v>
      </c>
      <c r="BP15" s="60" t="s">
        <v>212</v>
      </c>
      <c r="BQ15" s="60" t="s">
        <v>213</v>
      </c>
      <c r="BR15" s="60" t="s">
        <v>214</v>
      </c>
      <c r="BS15" s="60" t="s">
        <v>215</v>
      </c>
      <c r="BT15" s="60" t="s">
        <v>216</v>
      </c>
      <c r="BU15" s="60" t="s">
        <v>217</v>
      </c>
      <c r="BV15" s="60" t="s">
        <v>218</v>
      </c>
      <c r="BW15" s="60" t="s">
        <v>219</v>
      </c>
      <c r="BX15" s="60" t="s">
        <v>220</v>
      </c>
      <c r="BY15" s="60" t="s">
        <v>221</v>
      </c>
      <c r="BZ15" s="60" t="s">
        <v>222</v>
      </c>
      <c r="CA15" s="60" t="s">
        <v>223</v>
      </c>
      <c r="CB15" s="60" t="s">
        <v>224</v>
      </c>
      <c r="CC15" s="60" t="s">
        <v>225</v>
      </c>
      <c r="CD15" s="60" t="s">
        <v>226</v>
      </c>
      <c r="CE15" s="60" t="s">
        <v>227</v>
      </c>
      <c r="CF15" s="60" t="s">
        <v>228</v>
      </c>
      <c r="CG15" s="60" t="s">
        <v>229</v>
      </c>
      <c r="CH15" s="60" t="s">
        <v>230</v>
      </c>
      <c r="CI15" s="60" t="s">
        <v>231</v>
      </c>
      <c r="CJ15" s="60" t="s">
        <v>232</v>
      </c>
      <c r="CK15" s="60" t="s">
        <v>233</v>
      </c>
      <c r="CL15" s="60" t="s">
        <v>234</v>
      </c>
      <c r="CM15" s="191" t="s">
        <v>285</v>
      </c>
      <c r="CN15" s="191" t="s">
        <v>286</v>
      </c>
      <c r="CO15" s="191" t="s">
        <v>287</v>
      </c>
      <c r="CP15" s="191" t="s">
        <v>288</v>
      </c>
      <c r="CQ15" s="191" t="s">
        <v>289</v>
      </c>
      <c r="CR15" s="191" t="s">
        <v>290</v>
      </c>
      <c r="CS15" s="191" t="s">
        <v>291</v>
      </c>
      <c r="CT15" s="191" t="s">
        <v>292</v>
      </c>
      <c r="CU15" s="191" t="s">
        <v>293</v>
      </c>
      <c r="CV15" s="191" t="s">
        <v>294</v>
      </c>
      <c r="CW15" s="191" t="s">
        <v>295</v>
      </c>
      <c r="CX15" s="191" t="s">
        <v>296</v>
      </c>
      <c r="CY15" s="191" t="s">
        <v>297</v>
      </c>
      <c r="CZ15" s="191" t="s">
        <v>298</v>
      </c>
      <c r="DA15" s="191" t="s">
        <v>299</v>
      </c>
      <c r="DB15" s="191" t="s">
        <v>300</v>
      </c>
      <c r="DC15" s="191" t="s">
        <v>301</v>
      </c>
      <c r="DD15" s="191" t="s">
        <v>302</v>
      </c>
      <c r="DE15" s="191" t="s">
        <v>303</v>
      </c>
      <c r="DF15" s="191" t="s">
        <v>304</v>
      </c>
      <c r="DG15" s="191" t="s">
        <v>305</v>
      </c>
      <c r="DH15" s="191" t="s">
        <v>306</v>
      </c>
      <c r="DI15" s="191" t="s">
        <v>307</v>
      </c>
    </row>
    <row r="16" spans="1:113">
      <c r="A16" s="60">
        <v>1</v>
      </c>
      <c r="B16" s="60" t="s">
        <v>280</v>
      </c>
      <c r="C16" s="60">
        <v>9.5127000000000006</v>
      </c>
      <c r="D16" s="60">
        <v>82.648300000000006</v>
      </c>
      <c r="E16" s="60">
        <v>2.0662075</v>
      </c>
      <c r="F16" s="60">
        <v>0.64900000000000002</v>
      </c>
      <c r="G16" s="60">
        <v>0.15742018599999999</v>
      </c>
      <c r="H16" s="60">
        <v>2.1647229999999999E-3</v>
      </c>
      <c r="I16" s="60">
        <v>45.90367097</v>
      </c>
      <c r="J16" s="60">
        <v>3.6033749800055981</v>
      </c>
      <c r="K16" s="60">
        <v>3.6033749800055981</v>
      </c>
      <c r="L16" s="60">
        <v>3.6033749800055981</v>
      </c>
      <c r="M16" s="60">
        <v>3.6033749800055981</v>
      </c>
      <c r="N16" s="60">
        <v>3.6033749800055981</v>
      </c>
      <c r="O16" s="60">
        <v>3.6033749800055981</v>
      </c>
      <c r="P16" s="60">
        <v>3.6033749800055981</v>
      </c>
      <c r="Q16" s="60">
        <v>3.6033749800055981</v>
      </c>
      <c r="R16" s="60">
        <v>3.6033749800055981</v>
      </c>
      <c r="S16" s="60">
        <v>3.6033749800055981</v>
      </c>
      <c r="T16" s="60">
        <v>3.5254247739094042</v>
      </c>
      <c r="U16" s="60">
        <v>3.4474745678132104</v>
      </c>
      <c r="V16" s="60">
        <v>3.3695243617170161</v>
      </c>
      <c r="W16" s="60">
        <v>3.3695243617170161</v>
      </c>
      <c r="X16" s="60">
        <v>3.3695243617170161</v>
      </c>
      <c r="Y16" s="60">
        <v>3.3695243617170161</v>
      </c>
      <c r="Z16" s="60">
        <v>3.3695243617170161</v>
      </c>
      <c r="AA16" s="60">
        <v>3.3695243617170161</v>
      </c>
      <c r="AB16" s="60">
        <v>3.3695243617170161</v>
      </c>
      <c r="AC16" s="60">
        <v>3.3695243617170161</v>
      </c>
      <c r="AD16" s="60">
        <v>3.3208162411446773</v>
      </c>
      <c r="AE16" s="60">
        <v>3.272108120572339</v>
      </c>
      <c r="AF16" s="60">
        <v>3.2233999999999998</v>
      </c>
      <c r="AG16" s="60">
        <v>3.2233999999999998</v>
      </c>
      <c r="AH16" s="60">
        <v>3.2233999999999998</v>
      </c>
      <c r="AI16" s="60">
        <v>3.2233999999999998</v>
      </c>
      <c r="AJ16" s="60">
        <v>3.2233999999999998</v>
      </c>
      <c r="AK16" s="60">
        <v>-2.38806474745315</v>
      </c>
      <c r="AL16" s="60">
        <v>-2.3334312487246773</v>
      </c>
      <c r="AM16" s="60">
        <v>-2.382450222371328</v>
      </c>
      <c r="AN16" s="60">
        <v>-2.3933991989323</v>
      </c>
      <c r="AO16" s="60">
        <v>-2.4093465221496242</v>
      </c>
      <c r="AP16" s="60">
        <v>-2.3313606461925254</v>
      </c>
      <c r="AQ16" s="60">
        <v>-2.285354958360351</v>
      </c>
      <c r="AR16" s="60">
        <v>-2.2542685578764301</v>
      </c>
      <c r="AS16" s="60">
        <v>-2.3684824238509083</v>
      </c>
      <c r="AT16" s="60">
        <v>-2.4573341461405342</v>
      </c>
      <c r="AU16" s="60">
        <v>-4.1152676009994185</v>
      </c>
      <c r="AV16" s="60">
        <v>-4.1027561854849743</v>
      </c>
      <c r="AW16" s="60">
        <v>-4.1020566435095374</v>
      </c>
      <c r="AX16" s="60">
        <v>-4.2057170199141343</v>
      </c>
      <c r="AY16" s="60">
        <v>-4.4935127815132097</v>
      </c>
      <c r="AZ16" s="60">
        <v>-4.1760951221924145</v>
      </c>
      <c r="BA16" s="60">
        <v>-3.892412216518764</v>
      </c>
      <c r="BB16" s="60">
        <v>-3.3876322247359845</v>
      </c>
      <c r="BC16" s="60">
        <v>-3.4756829066934682</v>
      </c>
      <c r="BD16" s="60">
        <v>-3.7087829271243447</v>
      </c>
      <c r="BE16" s="60">
        <v>-2.9095484754625964</v>
      </c>
      <c r="BF16" s="60">
        <v>-3.1692035456574277</v>
      </c>
      <c r="BG16" s="60">
        <v>-3.340614259106248</v>
      </c>
      <c r="BH16" s="60">
        <v>-3.3142714091537355</v>
      </c>
      <c r="BI16" s="60">
        <v>-3.299397707105459</v>
      </c>
      <c r="BJ16" s="60">
        <v>-3.3067650223814984</v>
      </c>
      <c r="BK16" s="60">
        <v>-3.3204490805939937</v>
      </c>
      <c r="BL16" s="60">
        <v>121.95570760316895</v>
      </c>
      <c r="BM16" s="60">
        <v>123.17101783572139</v>
      </c>
      <c r="BN16" s="60">
        <v>124.44096156700232</v>
      </c>
      <c r="BO16" s="60">
        <v>125.66188632463658</v>
      </c>
      <c r="BP16" s="60">
        <v>126.87186210570987</v>
      </c>
      <c r="BQ16" s="60">
        <v>128.06589056356586</v>
      </c>
      <c r="BR16" s="60">
        <v>129.33790489737891</v>
      </c>
      <c r="BS16" s="60">
        <v>130.65592491902416</v>
      </c>
      <c r="BT16" s="60">
        <v>132.00503134115331</v>
      </c>
      <c r="BU16" s="60">
        <v>133.23992389730802</v>
      </c>
      <c r="BV16" s="60">
        <v>134.38596473117309</v>
      </c>
      <c r="BW16" s="60">
        <v>133.79612190408307</v>
      </c>
      <c r="BX16" s="60">
        <v>133.14084028641128</v>
      </c>
      <c r="BY16" s="60">
        <v>132.40830800461876</v>
      </c>
      <c r="BZ16" s="60">
        <v>131.57211534642164</v>
      </c>
      <c r="CA16" s="60">
        <v>130.44812692662543</v>
      </c>
      <c r="CB16" s="60">
        <v>129.64155616615005</v>
      </c>
      <c r="CC16" s="60">
        <v>129.1186683113483</v>
      </c>
      <c r="CD16" s="60">
        <v>129.1005604483293</v>
      </c>
      <c r="CE16" s="60">
        <v>128.99440190335287</v>
      </c>
      <c r="CF16" s="60">
        <v>129.40566966903495</v>
      </c>
      <c r="CG16" s="60">
        <v>129.50857424394988</v>
      </c>
      <c r="CH16" s="60">
        <v>129.39135998484363</v>
      </c>
      <c r="CI16" s="60">
        <v>129.30048857568991</v>
      </c>
      <c r="CJ16" s="60">
        <v>129.22449086858444</v>
      </c>
      <c r="CK16" s="60">
        <v>129.14112584620295</v>
      </c>
      <c r="CL16" s="60">
        <v>129.04407676560896</v>
      </c>
      <c r="CM16" s="191">
        <v>5.4387280000000002</v>
      </c>
      <c r="CN16" s="191">
        <v>5.461525</v>
      </c>
      <c r="CO16" s="191">
        <v>5.4765980000000001</v>
      </c>
      <c r="CP16" s="191">
        <v>5.4963990000000003</v>
      </c>
      <c r="CQ16" s="191">
        <v>5.4956120000000004</v>
      </c>
      <c r="CR16" s="191">
        <v>5.4921239999999996</v>
      </c>
      <c r="CS16" s="191">
        <v>5.5460039999999999</v>
      </c>
      <c r="CT16" s="191">
        <v>5.7073619999999998</v>
      </c>
      <c r="CU16" s="191">
        <v>6.0020369999999996</v>
      </c>
      <c r="CV16" s="191">
        <v>6.3486770000000003</v>
      </c>
      <c r="CW16" s="191">
        <v>6.6982699999999999</v>
      </c>
      <c r="CX16" s="191">
        <v>7.0079409999999998</v>
      </c>
      <c r="CY16" s="191">
        <v>7.2833259999999997</v>
      </c>
      <c r="CZ16" s="191">
        <v>7.5578659999999998</v>
      </c>
      <c r="DA16" s="191">
        <v>7.8148679999999997</v>
      </c>
      <c r="DB16" s="191">
        <v>8.0689919999999997</v>
      </c>
      <c r="DC16" s="191">
        <v>8.2238109999999995</v>
      </c>
      <c r="DD16" s="191">
        <v>8.2365870000000001</v>
      </c>
      <c r="DE16" s="191">
        <v>8.0655459999999994</v>
      </c>
      <c r="DF16" s="191">
        <v>7.8015509999999999</v>
      </c>
      <c r="DG16" s="191">
        <v>7.5318490000000002</v>
      </c>
      <c r="DH16" s="191">
        <v>7.29373</v>
      </c>
      <c r="DI16" s="191">
        <v>7.0760009999999998</v>
      </c>
    </row>
    <row r="17" spans="1:113">
      <c r="A17" s="60">
        <v>2</v>
      </c>
      <c r="B17" s="60" t="s">
        <v>280</v>
      </c>
      <c r="C17" s="60">
        <v>8.6951999999999998</v>
      </c>
      <c r="D17" s="60">
        <v>55.401499999999999</v>
      </c>
      <c r="E17" s="60">
        <v>1.3850374999999999</v>
      </c>
      <c r="F17" s="60">
        <v>2.9000000000000001E-2</v>
      </c>
      <c r="G17" s="60">
        <v>0.15742018599999999</v>
      </c>
      <c r="H17" s="60">
        <v>9.2201200000000005E-4</v>
      </c>
      <c r="I17" s="60">
        <v>46.642577330000002</v>
      </c>
      <c r="J17" s="60">
        <v>4.6309822105763931</v>
      </c>
      <c r="K17" s="60">
        <v>4.6309822105763931</v>
      </c>
      <c r="L17" s="60">
        <v>4.6309822105763931</v>
      </c>
      <c r="M17" s="60">
        <v>4.6309822105763931</v>
      </c>
      <c r="N17" s="60">
        <v>4.6309822105763931</v>
      </c>
      <c r="O17" s="60">
        <v>4.6309822105763931</v>
      </c>
      <c r="P17" s="60">
        <v>4.6309822105763931</v>
      </c>
      <c r="Q17" s="60">
        <v>4.6309822105763931</v>
      </c>
      <c r="R17" s="60">
        <v>4.6309822105763931</v>
      </c>
      <c r="S17" s="60">
        <v>4.6309822105763931</v>
      </c>
      <c r="T17" s="60">
        <v>4.6006672731837632</v>
      </c>
      <c r="U17" s="60">
        <v>4.5703523357911333</v>
      </c>
      <c r="V17" s="60">
        <v>4.5400373983985034</v>
      </c>
      <c r="W17" s="60">
        <v>4.5400373983985034</v>
      </c>
      <c r="X17" s="60">
        <v>4.5400373983985034</v>
      </c>
      <c r="Y17" s="60">
        <v>4.5400373983985034</v>
      </c>
      <c r="Z17" s="60">
        <v>4.5400373983985034</v>
      </c>
      <c r="AA17" s="60">
        <v>4.5400373983985034</v>
      </c>
      <c r="AB17" s="60">
        <v>4.5400373983985034</v>
      </c>
      <c r="AC17" s="60">
        <v>4.5400373983985034</v>
      </c>
      <c r="AD17" s="60">
        <v>4.5701915989323361</v>
      </c>
      <c r="AE17" s="60">
        <v>4.6003457994661678</v>
      </c>
      <c r="AF17" s="60">
        <v>4.6304999999999996</v>
      </c>
      <c r="AG17" s="60">
        <v>4.6304999999999996</v>
      </c>
      <c r="AH17" s="60">
        <v>4.6304999999999996</v>
      </c>
      <c r="AI17" s="60">
        <v>4.6304999999999996</v>
      </c>
      <c r="AJ17" s="60">
        <v>4.6304999999999996</v>
      </c>
      <c r="AK17" s="60">
        <v>-3.7587279076946167</v>
      </c>
      <c r="AL17" s="60">
        <v>-3.7049351281742169</v>
      </c>
      <c r="AM17" s="60">
        <v>-3.7954679834587779</v>
      </c>
      <c r="AN17" s="60">
        <v>-3.7401376991298396</v>
      </c>
      <c r="AO17" s="60">
        <v>-4.1263308576049553</v>
      </c>
      <c r="AP17" s="60">
        <v>-3.9651354137384627</v>
      </c>
      <c r="AQ17" s="60">
        <v>-3.9260005596864129</v>
      </c>
      <c r="AR17" s="60">
        <v>-3.5645271272372185</v>
      </c>
      <c r="AS17" s="60">
        <v>-3.748284118942375</v>
      </c>
      <c r="AT17" s="60">
        <v>-3.8535483208879056</v>
      </c>
      <c r="AU17" s="60">
        <v>-4.0910932458658786</v>
      </c>
      <c r="AV17" s="60">
        <v>-4.0826907247495026</v>
      </c>
      <c r="AW17" s="60">
        <v>-4.1088898028746801</v>
      </c>
      <c r="AX17" s="60">
        <v>-4.3554773092282586</v>
      </c>
      <c r="AY17" s="60">
        <v>-6.4235179568670189</v>
      </c>
      <c r="AZ17" s="60">
        <v>-6.8107650753627098</v>
      </c>
      <c r="BA17" s="60">
        <v>-6.692807716698745</v>
      </c>
      <c r="BB17" s="60">
        <v>-4.8644227466034327</v>
      </c>
      <c r="BC17" s="60">
        <v>-4.6285308265651377</v>
      </c>
      <c r="BD17" s="60">
        <v>-5.0072065525685598</v>
      </c>
      <c r="BE17" s="60">
        <v>-5.481044821569574</v>
      </c>
      <c r="BF17" s="60">
        <v>-5.5369116638130347</v>
      </c>
      <c r="BG17" s="60">
        <v>-5.2891482978565483</v>
      </c>
      <c r="BH17" s="60">
        <v>-4.8728264586238987</v>
      </c>
      <c r="BI17" s="60">
        <v>-4.5578922929898411</v>
      </c>
      <c r="BJ17" s="60">
        <v>-4.4220546167878227</v>
      </c>
      <c r="BK17" s="60">
        <v>-4.318225090020003</v>
      </c>
      <c r="BL17" s="60">
        <v>130.65860226070515</v>
      </c>
      <c r="BM17" s="60">
        <v>131.53085656358695</v>
      </c>
      <c r="BN17" s="60">
        <v>132.45690364598909</v>
      </c>
      <c r="BO17" s="60">
        <v>133.29241787310673</v>
      </c>
      <c r="BP17" s="60">
        <v>134.18326238455327</v>
      </c>
      <c r="BQ17" s="60">
        <v>134.6879137375247</v>
      </c>
      <c r="BR17" s="60">
        <v>135.35376053436266</v>
      </c>
      <c r="BS17" s="60">
        <v>136.05874218525264</v>
      </c>
      <c r="BT17" s="60">
        <v>137.12519726859179</v>
      </c>
      <c r="BU17" s="60">
        <v>138.0078953602258</v>
      </c>
      <c r="BV17" s="60">
        <v>138.7853292499143</v>
      </c>
      <c r="BW17" s="60">
        <v>139.29490327723218</v>
      </c>
      <c r="BX17" s="60">
        <v>139.78256488827381</v>
      </c>
      <c r="BY17" s="60">
        <v>140.21371248379762</v>
      </c>
      <c r="BZ17" s="60">
        <v>140.39827257296787</v>
      </c>
      <c r="CA17" s="60">
        <v>138.51479201449939</v>
      </c>
      <c r="CB17" s="60">
        <v>136.24406433753518</v>
      </c>
      <c r="CC17" s="60">
        <v>134.09129401923494</v>
      </c>
      <c r="CD17" s="60">
        <v>133.76690867103002</v>
      </c>
      <c r="CE17" s="60">
        <v>133.67841524286339</v>
      </c>
      <c r="CF17" s="60">
        <v>132.76756202022617</v>
      </c>
      <c r="CG17" s="60">
        <v>131.83099615587929</v>
      </c>
      <c r="CH17" s="60">
        <v>131.17234785802276</v>
      </c>
      <c r="CI17" s="60">
        <v>130.93002139939884</v>
      </c>
      <c r="CJ17" s="60">
        <v>131.00262910640902</v>
      </c>
      <c r="CK17" s="60">
        <v>131.21107448962118</v>
      </c>
      <c r="CL17" s="60">
        <v>131.52334939960119</v>
      </c>
      <c r="CM17" s="191">
        <v>9.1223559999999999</v>
      </c>
      <c r="CN17" s="191">
        <v>9.1187649999999998</v>
      </c>
      <c r="CO17" s="191">
        <v>9.1087740000000004</v>
      </c>
      <c r="CP17" s="191">
        <v>9.107602</v>
      </c>
      <c r="CQ17" s="191">
        <v>9.0756169999999994</v>
      </c>
      <c r="CR17" s="191">
        <v>9.041722</v>
      </c>
      <c r="CS17" s="191">
        <v>9.0613119999999991</v>
      </c>
      <c r="CT17" s="191">
        <v>9.1776350000000004</v>
      </c>
      <c r="CU17" s="191">
        <v>9.3986870000000007</v>
      </c>
      <c r="CV17" s="191">
        <v>9.6505139999999994</v>
      </c>
      <c r="CW17" s="191">
        <v>9.8969830000000005</v>
      </c>
      <c r="CX17" s="191">
        <v>10.108623</v>
      </c>
      <c r="CY17" s="191">
        <v>10.294091</v>
      </c>
      <c r="CZ17" s="191">
        <v>10.493755</v>
      </c>
      <c r="DA17" s="191">
        <v>10.686534999999999</v>
      </c>
      <c r="DB17" s="191">
        <v>10.887605000000001</v>
      </c>
      <c r="DC17" s="191">
        <v>10.984273999999999</v>
      </c>
      <c r="DD17" s="191">
        <v>10.92366</v>
      </c>
      <c r="DE17" s="191">
        <v>10.656886999999999</v>
      </c>
      <c r="DF17" s="191">
        <v>10.287679000000001</v>
      </c>
      <c r="DG17" s="191">
        <v>9.9202200000000005</v>
      </c>
      <c r="DH17" s="191">
        <v>9.5940340000000006</v>
      </c>
      <c r="DI17" s="191">
        <v>9.2970849999999992</v>
      </c>
    </row>
    <row r="18" spans="1:113">
      <c r="A18" s="60">
        <v>3</v>
      </c>
      <c r="B18" s="60" t="s">
        <v>280</v>
      </c>
      <c r="C18" s="60">
        <v>7.5111999999999997</v>
      </c>
      <c r="D18" s="60">
        <v>66.097800000000007</v>
      </c>
      <c r="E18" s="60">
        <v>1.6524450000000002</v>
      </c>
      <c r="F18" s="60">
        <v>0.66400000000000003</v>
      </c>
      <c r="G18" s="60">
        <v>0.15742018599999999</v>
      </c>
      <c r="H18" s="60">
        <v>2.1947889999999999E-3</v>
      </c>
      <c r="I18" s="60">
        <v>45.90367097</v>
      </c>
      <c r="J18" s="60">
        <v>4.5568574668670578</v>
      </c>
      <c r="K18" s="60">
        <v>4.5568574668670578</v>
      </c>
      <c r="L18" s="60">
        <v>4.5568574668670578</v>
      </c>
      <c r="M18" s="60">
        <v>4.5568574668670578</v>
      </c>
      <c r="N18" s="60">
        <v>4.5568574668670578</v>
      </c>
      <c r="O18" s="60">
        <v>4.5568574668670578</v>
      </c>
      <c r="P18" s="60">
        <v>4.5568574668670578</v>
      </c>
      <c r="Q18" s="60">
        <v>4.5568574668670578</v>
      </c>
      <c r="R18" s="60">
        <v>4.5568574668670578</v>
      </c>
      <c r="S18" s="60">
        <v>4.5568574668670578</v>
      </c>
      <c r="T18" s="60">
        <v>4.4488802449153066</v>
      </c>
      <c r="U18" s="60">
        <v>4.3409030229635555</v>
      </c>
      <c r="V18" s="60">
        <v>4.2329258010118043</v>
      </c>
      <c r="W18" s="60">
        <v>4.2329258010118043</v>
      </c>
      <c r="X18" s="60">
        <v>4.2329258010118043</v>
      </c>
      <c r="Y18" s="60">
        <v>4.2329258010118043</v>
      </c>
      <c r="Z18" s="60">
        <v>4.2329258010118043</v>
      </c>
      <c r="AA18" s="60">
        <v>4.2329258010118043</v>
      </c>
      <c r="AB18" s="60">
        <v>4.2329258010118043</v>
      </c>
      <c r="AC18" s="60">
        <v>4.2329258010118043</v>
      </c>
      <c r="AD18" s="60">
        <v>4.1280838673412035</v>
      </c>
      <c r="AE18" s="60">
        <v>4.0232419336706009</v>
      </c>
      <c r="AF18" s="60">
        <v>3.9184000000000001</v>
      </c>
      <c r="AG18" s="60">
        <v>3.9184000000000001</v>
      </c>
      <c r="AH18" s="60">
        <v>3.9184000000000001</v>
      </c>
      <c r="AI18" s="60">
        <v>3.9184000000000001</v>
      </c>
      <c r="AJ18" s="60">
        <v>3.9184000000000001</v>
      </c>
      <c r="AK18" s="60">
        <v>-2.6278843931703073</v>
      </c>
      <c r="AL18" s="60">
        <v>-2.8666821145955868</v>
      </c>
      <c r="AM18" s="60">
        <v>-3.0247633747573603</v>
      </c>
      <c r="AN18" s="60">
        <v>-2.9739911504338701</v>
      </c>
      <c r="AO18" s="60">
        <v>-3.0442575514932169</v>
      </c>
      <c r="AP18" s="60">
        <v>-3.0047479481412722</v>
      </c>
      <c r="AQ18" s="60">
        <v>-2.9710467176936941</v>
      </c>
      <c r="AR18" s="60">
        <v>-2.7329802593636412</v>
      </c>
      <c r="AS18" s="60">
        <v>-2.7167658649647191</v>
      </c>
      <c r="AT18" s="60">
        <v>-2.8491972670040422</v>
      </c>
      <c r="AU18" s="60">
        <v>-2.2151202942235675</v>
      </c>
      <c r="AV18" s="60">
        <v>-2.2371317424324202</v>
      </c>
      <c r="AW18" s="60">
        <v>-2.293622463276674</v>
      </c>
      <c r="AX18" s="60">
        <v>-2.4327903047290342</v>
      </c>
      <c r="AY18" s="60">
        <v>-3.283793228587454</v>
      </c>
      <c r="AZ18" s="60">
        <v>-3.5602542622504831</v>
      </c>
      <c r="BA18" s="60">
        <v>-3.5768512372353003</v>
      </c>
      <c r="BB18" s="60">
        <v>-2.9021600217371648</v>
      </c>
      <c r="BC18" s="60">
        <v>-2.7565470281311812</v>
      </c>
      <c r="BD18" s="60">
        <v>-2.843893554552424</v>
      </c>
      <c r="BE18" s="60">
        <v>-3.1721231143108719</v>
      </c>
      <c r="BF18" s="60">
        <v>-3.4265204251145773</v>
      </c>
      <c r="BG18" s="60">
        <v>-3.5947386872324101</v>
      </c>
      <c r="BH18" s="60">
        <v>-3.5008260852357624</v>
      </c>
      <c r="BI18" s="60">
        <v>-3.5208682997525376</v>
      </c>
      <c r="BJ18" s="60">
        <v>-3.6177145574719298</v>
      </c>
      <c r="BK18" s="60">
        <v>-3.6067221725105578</v>
      </c>
      <c r="BL18" s="60">
        <v>128.32851652769398</v>
      </c>
      <c r="BM18" s="60">
        <v>130.25748960139074</v>
      </c>
      <c r="BN18" s="60">
        <v>131.94766495366221</v>
      </c>
      <c r="BO18" s="60">
        <v>133.47975904577191</v>
      </c>
      <c r="BP18" s="60">
        <v>135.0626253622051</v>
      </c>
      <c r="BQ18" s="60">
        <v>136.57522527757894</v>
      </c>
      <c r="BR18" s="60">
        <v>138.12733479630472</v>
      </c>
      <c r="BS18" s="60">
        <v>139.71314554547808</v>
      </c>
      <c r="BT18" s="60">
        <v>141.5370227529815</v>
      </c>
      <c r="BU18" s="60">
        <v>143.37711435488384</v>
      </c>
      <c r="BV18" s="60">
        <v>145.08477455474684</v>
      </c>
      <c r="BW18" s="60">
        <v>147.31853450543861</v>
      </c>
      <c r="BX18" s="60">
        <v>149.42230578596974</v>
      </c>
      <c r="BY18" s="60">
        <v>151.36160912370485</v>
      </c>
      <c r="BZ18" s="60">
        <v>153.16174461998764</v>
      </c>
      <c r="CA18" s="60">
        <v>154.110877192412</v>
      </c>
      <c r="CB18" s="60">
        <v>154.78354873117331</v>
      </c>
      <c r="CC18" s="60">
        <v>155.43962329494985</v>
      </c>
      <c r="CD18" s="60">
        <v>156.77038907422448</v>
      </c>
      <c r="CE18" s="60">
        <v>158.2467678471051</v>
      </c>
      <c r="CF18" s="60">
        <v>159.20272860013543</v>
      </c>
      <c r="CG18" s="60">
        <v>159.79945010869145</v>
      </c>
      <c r="CH18" s="60">
        <v>160.12311142145904</v>
      </c>
      <c r="CI18" s="60">
        <v>160.54068533622331</v>
      </c>
      <c r="CJ18" s="60">
        <v>160.93821703647075</v>
      </c>
      <c r="CK18" s="60">
        <v>161.23890247899882</v>
      </c>
      <c r="CL18" s="60">
        <v>161.55058030648826</v>
      </c>
      <c r="CM18" s="191">
        <v>10.779177000000001</v>
      </c>
      <c r="CN18" s="191">
        <v>11.227652000000001</v>
      </c>
      <c r="CO18" s="191">
        <v>11.629991</v>
      </c>
      <c r="CP18" s="191">
        <v>11.998105000000001</v>
      </c>
      <c r="CQ18" s="191">
        <v>12.298703</v>
      </c>
      <c r="CR18" s="191">
        <v>12.567945</v>
      </c>
      <c r="CS18" s="191">
        <v>12.75709</v>
      </c>
      <c r="CT18" s="191">
        <v>12.807679</v>
      </c>
      <c r="CU18" s="191">
        <v>12.639866</v>
      </c>
      <c r="CV18" s="191">
        <v>12.326311</v>
      </c>
      <c r="CW18" s="191">
        <v>11.964945</v>
      </c>
      <c r="CX18" s="191">
        <v>11.639934999999999</v>
      </c>
      <c r="CY18" s="191">
        <v>11.342233999999999</v>
      </c>
      <c r="CZ18" s="191">
        <v>11.097135</v>
      </c>
      <c r="DA18" s="191">
        <v>10.880763</v>
      </c>
      <c r="DB18" s="191">
        <v>10.705164999999999</v>
      </c>
      <c r="DC18" s="191">
        <v>10.556882</v>
      </c>
      <c r="DD18" s="191">
        <v>10.444953999999999</v>
      </c>
      <c r="DE18" s="191">
        <v>10.38307</v>
      </c>
      <c r="DF18" s="191">
        <v>10.350383000000001</v>
      </c>
      <c r="DG18" s="191">
        <v>10.352202</v>
      </c>
      <c r="DH18" s="191">
        <v>10.340232</v>
      </c>
      <c r="DI18" s="191">
        <v>10.323848999999999</v>
      </c>
    </row>
    <row r="19" spans="1:113">
      <c r="A19" s="60">
        <v>4</v>
      </c>
      <c r="B19" s="60" t="s">
        <v>280</v>
      </c>
      <c r="C19" s="60">
        <v>3.1482000000000001</v>
      </c>
      <c r="D19" s="60">
        <v>66.466800000000006</v>
      </c>
      <c r="E19" s="60">
        <v>1.6616700000000002</v>
      </c>
      <c r="F19" s="60">
        <v>0.51400000000000001</v>
      </c>
      <c r="G19" s="60">
        <v>0.15742018599999999</v>
      </c>
      <c r="H19" s="60">
        <v>1.8941330000000001E-3</v>
      </c>
      <c r="I19" s="60">
        <v>40.468820219999998</v>
      </c>
      <c r="J19" s="60">
        <v>3.2428607418038977</v>
      </c>
      <c r="K19" s="60">
        <v>3.2428607418038977</v>
      </c>
      <c r="L19" s="60">
        <v>3.2428607418038977</v>
      </c>
      <c r="M19" s="60">
        <v>3.2428607418038977</v>
      </c>
      <c r="N19" s="60">
        <v>3.2428607418038977</v>
      </c>
      <c r="O19" s="60">
        <v>3.2428607418038977</v>
      </c>
      <c r="P19" s="60">
        <v>3.2428607418038977</v>
      </c>
      <c r="Q19" s="60">
        <v>3.2428607418038977</v>
      </c>
      <c r="R19" s="60">
        <v>3.2428607418038977</v>
      </c>
      <c r="S19" s="60">
        <v>3.2428607418038977</v>
      </c>
      <c r="T19" s="60">
        <v>3.30879929830372</v>
      </c>
      <c r="U19" s="60">
        <v>3.3725820655772352</v>
      </c>
      <c r="V19" s="60">
        <v>3.4363648328507499</v>
      </c>
      <c r="W19" s="60">
        <v>3.4363648328507499</v>
      </c>
      <c r="X19" s="60">
        <v>3.4363648328507499</v>
      </c>
      <c r="Y19" s="60">
        <v>3.4363648328507499</v>
      </c>
      <c r="Z19" s="60">
        <v>3.4363648328507499</v>
      </c>
      <c r="AA19" s="60">
        <v>3.4363648328507499</v>
      </c>
      <c r="AB19" s="60">
        <v>3.4363648328507499</v>
      </c>
      <c r="AC19" s="60">
        <v>3.4363648328507499</v>
      </c>
      <c r="AD19" s="60">
        <v>3.1501276591116909</v>
      </c>
      <c r="AE19" s="60">
        <v>2.8588655895558457</v>
      </c>
      <c r="AF19" s="60">
        <v>2.56760352</v>
      </c>
      <c r="AG19" s="60">
        <v>2.56760352</v>
      </c>
      <c r="AH19" s="60">
        <v>2.56760352</v>
      </c>
      <c r="AI19" s="60">
        <v>2.56760352</v>
      </c>
      <c r="AJ19" s="60">
        <v>2.56760352</v>
      </c>
      <c r="AK19" s="60">
        <v>-2.5672346565526301</v>
      </c>
      <c r="AL19" s="60">
        <v>-2.6445361220778167</v>
      </c>
      <c r="AM19" s="60">
        <v>-2.5345050287559951</v>
      </c>
      <c r="AN19" s="60">
        <v>-2.5241767758203402</v>
      </c>
      <c r="AO19" s="60">
        <v>-2.7108390484510925</v>
      </c>
      <c r="AP19" s="60">
        <v>-2.893598880335051</v>
      </c>
      <c r="AQ19" s="60">
        <v>-3.0051857728879661</v>
      </c>
      <c r="AR19" s="60">
        <v>-2.793509847550137</v>
      </c>
      <c r="AS19" s="60">
        <v>-2.6582940846209731</v>
      </c>
      <c r="AT19" s="60">
        <v>-2.4738985259605406</v>
      </c>
      <c r="AU19" s="60">
        <v>-1.6162624146429336</v>
      </c>
      <c r="AV19" s="60">
        <v>-1.5478476779705548</v>
      </c>
      <c r="AW19" s="60">
        <v>-1.8471839528946745</v>
      </c>
      <c r="AX19" s="60">
        <v>-1.9266498123244649</v>
      </c>
      <c r="AY19" s="60">
        <v>-1.8430353030074089</v>
      </c>
      <c r="AZ19" s="60">
        <v>-1.5332903636778474</v>
      </c>
      <c r="BA19" s="60">
        <v>-1.4808694405765677</v>
      </c>
      <c r="BB19" s="60">
        <v>-1.5646299859261612</v>
      </c>
      <c r="BC19" s="60">
        <v>-1.6093149069191304</v>
      </c>
      <c r="BD19" s="60">
        <v>-1.6431825279512782</v>
      </c>
      <c r="BE19" s="60">
        <v>-2.4478690142694184</v>
      </c>
      <c r="BF19" s="60">
        <v>-2.6028028386149953</v>
      </c>
      <c r="BG19" s="60">
        <v>-2.7629519477990359</v>
      </c>
      <c r="BH19" s="60">
        <v>-2.8532950025759458</v>
      </c>
      <c r="BI19" s="60">
        <v>-3.0319912532897773</v>
      </c>
      <c r="BJ19" s="60">
        <v>-3.1887098077509304</v>
      </c>
      <c r="BK19" s="60">
        <v>-3.2174301356998978</v>
      </c>
      <c r="BL19" s="60">
        <v>92.104105187184558</v>
      </c>
      <c r="BM19" s="60">
        <v>92.779731272435839</v>
      </c>
      <c r="BN19" s="60">
        <v>93.37805589216191</v>
      </c>
      <c r="BO19" s="60">
        <v>94.086411605209804</v>
      </c>
      <c r="BP19" s="60">
        <v>94.805095571193363</v>
      </c>
      <c r="BQ19" s="60">
        <v>95.33711726454618</v>
      </c>
      <c r="BR19" s="60">
        <v>95.686379126015026</v>
      </c>
      <c r="BS19" s="60">
        <v>95.924054094930966</v>
      </c>
      <c r="BT19" s="60">
        <v>96.373404989184706</v>
      </c>
      <c r="BU19" s="60">
        <v>96.957971646367639</v>
      </c>
      <c r="BV19" s="60">
        <v>97.880490069736595</v>
      </c>
      <c r="BW19" s="60">
        <v>99.573026953397402</v>
      </c>
      <c r="BX19" s="60">
        <v>101.39776134100407</v>
      </c>
      <c r="BY19" s="60">
        <v>102.98694222096015</v>
      </c>
      <c r="BZ19" s="60">
        <v>104.49665724148645</v>
      </c>
      <c r="CA19" s="60">
        <v>106.08998677132976</v>
      </c>
      <c r="CB19" s="60">
        <v>107.99306124050267</v>
      </c>
      <c r="CC19" s="60">
        <v>109.94855663277686</v>
      </c>
      <c r="CD19" s="60">
        <v>111.82029147970144</v>
      </c>
      <c r="CE19" s="60">
        <v>113.64734140563306</v>
      </c>
      <c r="CF19" s="60">
        <v>114.66917498537497</v>
      </c>
      <c r="CG19" s="60">
        <v>114.92523773631581</v>
      </c>
      <c r="CH19" s="60">
        <v>114.72988930851679</v>
      </c>
      <c r="CI19" s="60">
        <v>114.44419782594083</v>
      </c>
      <c r="CJ19" s="60">
        <v>113.97981009265106</v>
      </c>
      <c r="CK19" s="60">
        <v>113.35870380490013</v>
      </c>
      <c r="CL19" s="60">
        <v>112.70887718920022</v>
      </c>
      <c r="CM19" s="191">
        <v>8.3084600000000002</v>
      </c>
      <c r="CN19" s="191">
        <v>8.5949209999999994</v>
      </c>
      <c r="CO19" s="191">
        <v>8.8493870000000001</v>
      </c>
      <c r="CP19" s="191">
        <v>9.0850369999999998</v>
      </c>
      <c r="CQ19" s="191">
        <v>9.2785440000000001</v>
      </c>
      <c r="CR19" s="191">
        <v>9.4560589999999998</v>
      </c>
      <c r="CS19" s="191">
        <v>9.6427370000000003</v>
      </c>
      <c r="CT19" s="191">
        <v>9.8584259999999997</v>
      </c>
      <c r="CU19" s="191">
        <v>10.107469</v>
      </c>
      <c r="CV19" s="191">
        <v>10.357134</v>
      </c>
      <c r="CW19" s="191">
        <v>10.60248</v>
      </c>
      <c r="CX19" s="191">
        <v>10.8226</v>
      </c>
      <c r="CY19" s="191">
        <v>11.019444</v>
      </c>
      <c r="CZ19" s="191">
        <v>11.214149000000001</v>
      </c>
      <c r="DA19" s="191">
        <v>11.403675</v>
      </c>
      <c r="DB19" s="191">
        <v>11.608663999999999</v>
      </c>
      <c r="DC19" s="191">
        <v>11.724183</v>
      </c>
      <c r="DD19" s="191">
        <v>11.686076999999999</v>
      </c>
      <c r="DE19" s="191">
        <v>11.441083000000001</v>
      </c>
      <c r="DF19" s="191">
        <v>11.093982</v>
      </c>
      <c r="DG19" s="191">
        <v>10.747365</v>
      </c>
      <c r="DH19" s="191">
        <v>10.431701</v>
      </c>
      <c r="DI19" s="191">
        <v>10.144365000000001</v>
      </c>
    </row>
    <row r="20" spans="1:113">
      <c r="A20" s="60">
        <v>5</v>
      </c>
      <c r="B20" s="60" t="s">
        <v>280</v>
      </c>
      <c r="C20" s="60">
        <v>8.2215000000000007</v>
      </c>
      <c r="D20" s="60">
        <v>102.3677</v>
      </c>
      <c r="E20" s="60">
        <v>2.5591925</v>
      </c>
      <c r="F20" s="60">
        <v>2.3490000000000002</v>
      </c>
      <c r="G20" s="60">
        <v>0.15742018599999999</v>
      </c>
      <c r="H20" s="60">
        <v>5.5721570000000003E-3</v>
      </c>
      <c r="I20" s="60">
        <v>38.588095299999999</v>
      </c>
      <c r="J20" s="60">
        <v>2.7361989021530588</v>
      </c>
      <c r="K20" s="60">
        <v>2.7361989021530588</v>
      </c>
      <c r="L20" s="60">
        <v>2.7361989021530588</v>
      </c>
      <c r="M20" s="60">
        <v>2.7361989021530588</v>
      </c>
      <c r="N20" s="60">
        <v>2.7361989021530588</v>
      </c>
      <c r="O20" s="60">
        <v>2.7361989021530588</v>
      </c>
      <c r="P20" s="60">
        <v>2.7361989021530588</v>
      </c>
      <c r="Q20" s="60">
        <v>2.7361989021530588</v>
      </c>
      <c r="R20" s="60">
        <v>2.7361989021530588</v>
      </c>
      <c r="S20" s="60">
        <v>2.7361989021530588</v>
      </c>
      <c r="T20" s="60">
        <v>2.5054953268862743</v>
      </c>
      <c r="U20" s="60">
        <v>2.2747917516194898</v>
      </c>
      <c r="V20" s="60">
        <v>2.0440881763527057</v>
      </c>
      <c r="W20" s="60">
        <v>2.0440881763527057</v>
      </c>
      <c r="X20" s="60">
        <v>2.0440881763527057</v>
      </c>
      <c r="Y20" s="60">
        <v>2.0440881763527057</v>
      </c>
      <c r="Z20" s="60">
        <v>2.0440881763527057</v>
      </c>
      <c r="AA20" s="60">
        <v>2.0440881763527057</v>
      </c>
      <c r="AB20" s="60">
        <v>2.0440881763527057</v>
      </c>
      <c r="AC20" s="60">
        <v>2.0440881763527057</v>
      </c>
      <c r="AD20" s="60">
        <v>2.3229087842351368</v>
      </c>
      <c r="AE20" s="60">
        <v>2.6017293921175684</v>
      </c>
      <c r="AF20" s="60">
        <v>2.8805499999999999</v>
      </c>
      <c r="AG20" s="60">
        <v>2.8805499999999999</v>
      </c>
      <c r="AH20" s="60">
        <v>2.8805499999999999</v>
      </c>
      <c r="AI20" s="60">
        <v>2.8805499999999999</v>
      </c>
      <c r="AJ20" s="60">
        <v>2.8805499999999999</v>
      </c>
      <c r="AK20" s="60">
        <v>-1.2220573615713766</v>
      </c>
      <c r="AL20" s="60">
        <v>-1.2132010549789918</v>
      </c>
      <c r="AM20" s="60">
        <v>-1.1816433103800659</v>
      </c>
      <c r="AN20" s="60">
        <v>-1.0735702629708472</v>
      </c>
      <c r="AO20" s="60">
        <v>-1.011095644073188</v>
      </c>
      <c r="AP20" s="60">
        <v>-1.0077203575882063</v>
      </c>
      <c r="AQ20" s="60">
        <v>-1.0830656529767837</v>
      </c>
      <c r="AR20" s="60">
        <v>-1.229105471129317</v>
      </c>
      <c r="AS20" s="60">
        <v>-1.3288703323396496</v>
      </c>
      <c r="AT20" s="60">
        <v>-1.401135378254629</v>
      </c>
      <c r="AU20" s="60">
        <v>-1.3160814810201571</v>
      </c>
      <c r="AV20" s="60">
        <v>-1.3967676137887501</v>
      </c>
      <c r="AW20" s="60">
        <v>-1.4898507119195872</v>
      </c>
      <c r="AX20" s="60">
        <v>-1.4930771271488001</v>
      </c>
      <c r="AY20" s="60">
        <v>-1.4265011988109162</v>
      </c>
      <c r="AZ20" s="60">
        <v>-1.3533619190411008</v>
      </c>
      <c r="BA20" s="60">
        <v>-1.3106888614457957</v>
      </c>
      <c r="BB20" s="60">
        <v>-1.3175072633510725</v>
      </c>
      <c r="BC20" s="60">
        <v>-1.316379199974252</v>
      </c>
      <c r="BD20" s="60">
        <v>-1.290099991076828</v>
      </c>
      <c r="BE20" s="60">
        <v>-1.1170349861760869</v>
      </c>
      <c r="BF20" s="60">
        <v>-1.19354046428417</v>
      </c>
      <c r="BG20" s="60">
        <v>-1.2932052801311822</v>
      </c>
      <c r="BH20" s="60">
        <v>-1.2336188268086228</v>
      </c>
      <c r="BI20" s="60">
        <v>-1.3132729126682723</v>
      </c>
      <c r="BJ20" s="60">
        <v>-1.4003527812673082</v>
      </c>
      <c r="BK20" s="60">
        <v>-1.480405184975047</v>
      </c>
      <c r="BL20" s="60">
        <v>64.419552821216655</v>
      </c>
      <c r="BM20" s="60">
        <v>65.933694361798331</v>
      </c>
      <c r="BN20" s="60">
        <v>67.456692208972399</v>
      </c>
      <c r="BO20" s="60">
        <v>69.011247800745394</v>
      </c>
      <c r="BP20" s="60">
        <v>70.673876439927596</v>
      </c>
      <c r="BQ20" s="60">
        <v>72.39897969800748</v>
      </c>
      <c r="BR20" s="60">
        <v>74.127458242572345</v>
      </c>
      <c r="BS20" s="60">
        <v>75.780591491748623</v>
      </c>
      <c r="BT20" s="60">
        <v>77.287684922772371</v>
      </c>
      <c r="BU20" s="60">
        <v>78.695013492585787</v>
      </c>
      <c r="BV20" s="60">
        <v>80.030077016484228</v>
      </c>
      <c r="BW20" s="60">
        <v>81.219490862350355</v>
      </c>
      <c r="BX20" s="60">
        <v>82.09751500018109</v>
      </c>
      <c r="BY20" s="60">
        <v>82.651752464614219</v>
      </c>
      <c r="BZ20" s="60">
        <v>83.202763513818127</v>
      </c>
      <c r="CA20" s="60">
        <v>83.820350491359932</v>
      </c>
      <c r="CB20" s="60">
        <v>84.511076748671542</v>
      </c>
      <c r="CC20" s="60">
        <v>85.244476063578446</v>
      </c>
      <c r="CD20" s="60">
        <v>85.971056976580087</v>
      </c>
      <c r="CE20" s="60">
        <v>86.698765952958539</v>
      </c>
      <c r="CF20" s="60">
        <v>87.904639751017612</v>
      </c>
      <c r="CG20" s="60">
        <v>89.312828678851005</v>
      </c>
      <c r="CH20" s="60">
        <v>90.900173398719829</v>
      </c>
      <c r="CI20" s="60">
        <v>92.547104571911206</v>
      </c>
      <c r="CJ20" s="60">
        <v>94.114381659242937</v>
      </c>
      <c r="CK20" s="60">
        <v>95.594578877975636</v>
      </c>
      <c r="CL20" s="60">
        <v>96.994723693000594</v>
      </c>
      <c r="CM20" s="191">
        <v>2.829745</v>
      </c>
      <c r="CN20" s="191">
        <v>2.735185</v>
      </c>
      <c r="CO20" s="191">
        <v>2.6502599999999998</v>
      </c>
      <c r="CP20" s="191">
        <v>2.572397</v>
      </c>
      <c r="CQ20" s="191">
        <v>2.4989430000000001</v>
      </c>
      <c r="CR20" s="191">
        <v>2.4331049999999999</v>
      </c>
      <c r="CS20" s="191">
        <v>2.3804859999999999</v>
      </c>
      <c r="CT20" s="191">
        <v>2.3456130000000002</v>
      </c>
      <c r="CU20" s="191">
        <v>2.3323130000000001</v>
      </c>
      <c r="CV20" s="191">
        <v>2.3316050000000001</v>
      </c>
      <c r="CW20" s="191">
        <v>2.3355269999999999</v>
      </c>
      <c r="CX20" s="191">
        <v>2.3382100000000001</v>
      </c>
      <c r="CY20" s="191">
        <v>2.3388049999999998</v>
      </c>
      <c r="CZ20" s="191">
        <v>2.3421919999999998</v>
      </c>
      <c r="DA20" s="191">
        <v>2.3436219999999999</v>
      </c>
      <c r="DB20" s="191">
        <v>2.3497189999999999</v>
      </c>
      <c r="DC20" s="191">
        <v>2.3467760000000002</v>
      </c>
      <c r="DD20" s="191">
        <v>2.3273929999999998</v>
      </c>
      <c r="DE20" s="191">
        <v>2.2819099999999999</v>
      </c>
      <c r="DF20" s="191">
        <v>2.2245710000000001</v>
      </c>
      <c r="DG20" s="191">
        <v>2.1699760000000001</v>
      </c>
      <c r="DH20" s="191">
        <v>2.122042</v>
      </c>
      <c r="DI20" s="191">
        <v>2.0799690000000002</v>
      </c>
    </row>
    <row r="21" spans="1:113">
      <c r="A21" s="60">
        <v>1</v>
      </c>
      <c r="B21" s="60" t="s">
        <v>281</v>
      </c>
      <c r="C21" s="60">
        <v>7.5270000000000001</v>
      </c>
      <c r="D21" s="60">
        <v>102.03060000000001</v>
      </c>
      <c r="E21" s="60">
        <v>2.5507650000000002</v>
      </c>
      <c r="F21" s="60">
        <v>0.375</v>
      </c>
      <c r="G21" s="60">
        <v>1.7868757999999998E-2</v>
      </c>
      <c r="H21" s="60">
        <v>2.1647229999999999E-3</v>
      </c>
      <c r="I21" s="60">
        <v>48.026602619999998</v>
      </c>
      <c r="J21" s="60">
        <v>3.210236407830183</v>
      </c>
      <c r="K21" s="60">
        <v>3.210236407830183</v>
      </c>
      <c r="L21" s="60">
        <v>3.210236407830183</v>
      </c>
      <c r="M21" s="60">
        <v>3.210236407830183</v>
      </c>
      <c r="N21" s="60">
        <v>3.210236407830183</v>
      </c>
      <c r="O21" s="60">
        <v>3.210236407830183</v>
      </c>
      <c r="P21" s="60">
        <v>3.210236407830183</v>
      </c>
      <c r="Q21" s="60">
        <v>3.210236407830183</v>
      </c>
      <c r="R21" s="60">
        <v>3.210236407830183</v>
      </c>
      <c r="S21" s="60">
        <v>3.210236407830183</v>
      </c>
      <c r="T21" s="60">
        <v>3.152568337517883</v>
      </c>
      <c r="U21" s="60">
        <v>3.0949002672055825</v>
      </c>
      <c r="V21" s="60">
        <v>3.0372321968932821</v>
      </c>
      <c r="W21" s="60">
        <v>3.0372321968932821</v>
      </c>
      <c r="X21" s="60">
        <v>3.0372321968932821</v>
      </c>
      <c r="Y21" s="60">
        <v>3.0372321968932821</v>
      </c>
      <c r="Z21" s="60">
        <v>3.0372321968932821</v>
      </c>
      <c r="AA21" s="60">
        <v>3.0372321968932821</v>
      </c>
      <c r="AB21" s="60">
        <v>3.0372321968932821</v>
      </c>
      <c r="AC21" s="60">
        <v>3.0372321968932821</v>
      </c>
      <c r="AD21" s="60">
        <v>3.128621464595521</v>
      </c>
      <c r="AE21" s="60">
        <v>3.2200107322977605</v>
      </c>
      <c r="AF21" s="60">
        <v>3.3113999999999999</v>
      </c>
      <c r="AG21" s="60">
        <v>3.3113999999999999</v>
      </c>
      <c r="AH21" s="60">
        <v>3.3113999999999999</v>
      </c>
      <c r="AI21" s="60">
        <v>3.3113999999999999</v>
      </c>
      <c r="AJ21" s="60">
        <v>3.3113999999999999</v>
      </c>
      <c r="AK21" s="60">
        <v>-2.235892116980521</v>
      </c>
      <c r="AL21" s="60">
        <v>-2.1397163323529833</v>
      </c>
      <c r="AM21" s="60">
        <v>-2.2005555813092466</v>
      </c>
      <c r="AN21" s="60">
        <v>-2.219783510459902</v>
      </c>
      <c r="AO21" s="60">
        <v>-2.2716157890844935</v>
      </c>
      <c r="AP21" s="60">
        <v>-2.1529284063182978</v>
      </c>
      <c r="AQ21" s="60">
        <v>-2.0656506435153252</v>
      </c>
      <c r="AR21" s="60">
        <v>-1.9832722535627463</v>
      </c>
      <c r="AS21" s="60">
        <v>-2.114661856725145</v>
      </c>
      <c r="AT21" s="60">
        <v>-2.2084632545432257</v>
      </c>
      <c r="AU21" s="60">
        <v>-2.5176554195081828</v>
      </c>
      <c r="AV21" s="60">
        <v>-2.5027243279099531</v>
      </c>
      <c r="AW21" s="60">
        <v>-2.4819488151951754</v>
      </c>
      <c r="AX21" s="60">
        <v>-2.5619619346880973</v>
      </c>
      <c r="AY21" s="60">
        <v>-2.8581198952733846</v>
      </c>
      <c r="AZ21" s="60">
        <v>-2.653737173418647</v>
      </c>
      <c r="BA21" s="60">
        <v>-2.4638583159653278</v>
      </c>
      <c r="BB21" s="60">
        <v>-2.0581710351783884</v>
      </c>
      <c r="BC21" s="60">
        <v>-2.1896479254265251</v>
      </c>
      <c r="BD21" s="60">
        <v>-2.3809264182795697</v>
      </c>
      <c r="BE21" s="60">
        <v>-2.7323567318050168</v>
      </c>
      <c r="BF21" s="60">
        <v>-2.9698267425625104</v>
      </c>
      <c r="BG21" s="60">
        <v>-3.1211572857793657</v>
      </c>
      <c r="BH21" s="60">
        <v>-3.0795381455752366</v>
      </c>
      <c r="BI21" s="60">
        <v>-3.04621347013763</v>
      </c>
      <c r="BJ21" s="60">
        <v>-3.0398644930135741</v>
      </c>
      <c r="BK21" s="60">
        <v>-3.0468549404301886</v>
      </c>
      <c r="BL21" s="60">
        <v>120.83942034497932</v>
      </c>
      <c r="BM21" s="60">
        <v>121.81376463582896</v>
      </c>
      <c r="BN21" s="60">
        <v>122.88428471130617</v>
      </c>
      <c r="BO21" s="60">
        <v>123.8939655378271</v>
      </c>
      <c r="BP21" s="60">
        <v>124.88441843519738</v>
      </c>
      <c r="BQ21" s="60">
        <v>125.82303905394308</v>
      </c>
      <c r="BR21" s="60">
        <v>126.88034705545496</v>
      </c>
      <c r="BS21" s="60">
        <v>128.02493281976982</v>
      </c>
      <c r="BT21" s="60">
        <v>129.25189697403727</v>
      </c>
      <c r="BU21" s="60">
        <v>130.34747152514231</v>
      </c>
      <c r="BV21" s="60">
        <v>131.34924467842927</v>
      </c>
      <c r="BW21" s="60">
        <v>131.98415759643896</v>
      </c>
      <c r="BX21" s="60">
        <v>132.57633353573459</v>
      </c>
      <c r="BY21" s="60">
        <v>133.13161691743269</v>
      </c>
      <c r="BZ21" s="60">
        <v>133.60688717963791</v>
      </c>
      <c r="CA21" s="60">
        <v>133.78599948125779</v>
      </c>
      <c r="CB21" s="60">
        <v>134.16949450473243</v>
      </c>
      <c r="CC21" s="60">
        <v>134.74286838566039</v>
      </c>
      <c r="CD21" s="60">
        <v>135.72192954737528</v>
      </c>
      <c r="CE21" s="60">
        <v>136.56951381884204</v>
      </c>
      <c r="CF21" s="60">
        <v>136.96577855163255</v>
      </c>
      <c r="CG21" s="60">
        <v>137.21596254136779</v>
      </c>
      <c r="CH21" s="60">
        <v>137.40620525558842</v>
      </c>
      <c r="CI21" s="60">
        <v>137.6380671100132</v>
      </c>
      <c r="CJ21" s="60">
        <v>137.90325363987554</v>
      </c>
      <c r="CK21" s="60">
        <v>138.17478914686197</v>
      </c>
      <c r="CL21" s="60">
        <v>138.43933420643179</v>
      </c>
      <c r="CM21" s="191">
        <v>6.7925389999999997</v>
      </c>
      <c r="CN21" s="191">
        <v>7.0076499999999999</v>
      </c>
      <c r="CO21" s="191">
        <v>7.2031369999999999</v>
      </c>
      <c r="CP21" s="191">
        <v>7.3864609999999997</v>
      </c>
      <c r="CQ21" s="191">
        <v>7.5378550000000004</v>
      </c>
      <c r="CR21" s="191">
        <v>7.680402</v>
      </c>
      <c r="CS21" s="191">
        <v>7.7819269999999996</v>
      </c>
      <c r="CT21" s="191">
        <v>7.8037070000000002</v>
      </c>
      <c r="CU21" s="191">
        <v>7.7075310000000004</v>
      </c>
      <c r="CV21" s="191">
        <v>7.5323149999999996</v>
      </c>
      <c r="CW21" s="191">
        <v>7.3354860000000004</v>
      </c>
      <c r="CX21" s="191">
        <v>7.1584890000000003</v>
      </c>
      <c r="CY21" s="191">
        <v>6.9927710000000003</v>
      </c>
      <c r="CZ21" s="191">
        <v>6.8470940000000002</v>
      </c>
      <c r="DA21" s="191">
        <v>6.7139810000000004</v>
      </c>
      <c r="DB21" s="191">
        <v>6.6041720000000002</v>
      </c>
      <c r="DC21" s="191">
        <v>6.4631350000000003</v>
      </c>
      <c r="DD21" s="191">
        <v>6.2544690000000003</v>
      </c>
      <c r="DE21" s="191">
        <v>5.9493460000000002</v>
      </c>
      <c r="DF21" s="191">
        <v>5.6030220000000002</v>
      </c>
      <c r="DG21" s="191">
        <v>5.2659310000000001</v>
      </c>
      <c r="DH21" s="191">
        <v>4.9533329999999998</v>
      </c>
      <c r="DI21" s="191">
        <v>4.6684229999999998</v>
      </c>
    </row>
    <row r="22" spans="1:113">
      <c r="A22" s="60">
        <v>2</v>
      </c>
      <c r="B22" s="60" t="s">
        <v>281</v>
      </c>
      <c r="C22" s="60">
        <v>11.423299999999999</v>
      </c>
      <c r="D22" s="60">
        <v>62.120399999999997</v>
      </c>
      <c r="E22" s="60">
        <v>1.55301</v>
      </c>
      <c r="F22" s="60">
        <v>-0.245</v>
      </c>
      <c r="G22" s="60">
        <v>1.7868757999999998E-2</v>
      </c>
      <c r="H22" s="60">
        <v>9.2201200000000005E-4</v>
      </c>
      <c r="I22" s="60">
        <v>12.859778410000001</v>
      </c>
      <c r="J22" s="60">
        <v>4.6335188211294831</v>
      </c>
      <c r="K22" s="60">
        <v>4.6335188211294831</v>
      </c>
      <c r="L22" s="60">
        <v>4.6335188211294831</v>
      </c>
      <c r="M22" s="60">
        <v>4.6335188211294831</v>
      </c>
      <c r="N22" s="60">
        <v>4.6335188211294831</v>
      </c>
      <c r="O22" s="60">
        <v>4.6335188211294831</v>
      </c>
      <c r="P22" s="60">
        <v>4.6335188211294831</v>
      </c>
      <c r="Q22" s="60">
        <v>4.6335188211294831</v>
      </c>
      <c r="R22" s="60">
        <v>4.6335188211294831</v>
      </c>
      <c r="S22" s="60">
        <v>4.6335188211294831</v>
      </c>
      <c r="T22" s="60">
        <v>4.6103946118040984</v>
      </c>
      <c r="U22" s="60">
        <v>4.5872704024787136</v>
      </c>
      <c r="V22" s="60">
        <v>4.5641461931533307</v>
      </c>
      <c r="W22" s="60">
        <v>4.5641461931533307</v>
      </c>
      <c r="X22" s="60">
        <v>4.5641461931533307</v>
      </c>
      <c r="Y22" s="60">
        <v>4.5641461931533307</v>
      </c>
      <c r="Z22" s="60">
        <v>4.5641461931533307</v>
      </c>
      <c r="AA22" s="60">
        <v>4.5641461931533307</v>
      </c>
      <c r="AB22" s="60">
        <v>4.5641461931533307</v>
      </c>
      <c r="AC22" s="60">
        <v>4.5641461931533307</v>
      </c>
      <c r="AD22" s="60">
        <v>4.5981641287688868</v>
      </c>
      <c r="AE22" s="60">
        <v>4.6321820643844438</v>
      </c>
      <c r="AF22" s="60">
        <v>4.6661999999999999</v>
      </c>
      <c r="AG22" s="60">
        <v>4.6661999999999999</v>
      </c>
      <c r="AH22" s="60">
        <v>4.6661999999999999</v>
      </c>
      <c r="AI22" s="60">
        <v>4.6661999999999999</v>
      </c>
      <c r="AJ22" s="60">
        <v>4.6661999999999999</v>
      </c>
      <c r="AK22" s="60">
        <v>-3.5865750442287077</v>
      </c>
      <c r="AL22" s="60">
        <v>-3.513698220900197</v>
      </c>
      <c r="AM22" s="60">
        <v>-3.5957367273305203</v>
      </c>
      <c r="AN22" s="60">
        <v>-3.5334649243806275</v>
      </c>
      <c r="AO22" s="60">
        <v>-3.9308673077946903</v>
      </c>
      <c r="AP22" s="60">
        <v>-3.7788696281515843</v>
      </c>
      <c r="AQ22" s="60">
        <v>-3.7383427093974326</v>
      </c>
      <c r="AR22" s="60">
        <v>-3.3628377144103649</v>
      </c>
      <c r="AS22" s="60">
        <v>-3.5484042512811147</v>
      </c>
      <c r="AT22" s="60">
        <v>-3.6617760832478021</v>
      </c>
      <c r="AU22" s="60">
        <v>-3.9035584282075422</v>
      </c>
      <c r="AV22" s="60">
        <v>-3.8723030207998859</v>
      </c>
      <c r="AW22" s="60">
        <v>-3.8752720438221244</v>
      </c>
      <c r="AX22" s="60">
        <v>-4.1244361690085576</v>
      </c>
      <c r="AY22" s="60">
        <v>-6.3283782746856367</v>
      </c>
      <c r="AZ22" s="60">
        <v>-6.7885803238474436</v>
      </c>
      <c r="BA22" s="60">
        <v>-6.7221462459661696</v>
      </c>
      <c r="BB22" s="60">
        <v>-4.8209155710463323</v>
      </c>
      <c r="BC22" s="60">
        <v>-4.5875229576554375</v>
      </c>
      <c r="BD22" s="60">
        <v>-4.9647788776119564</v>
      </c>
      <c r="BE22" s="60">
        <v>-5.7553117746309201</v>
      </c>
      <c r="BF22" s="60">
        <v>-5.7499249074852106</v>
      </c>
      <c r="BG22" s="60">
        <v>-5.4139459988051808</v>
      </c>
      <c r="BH22" s="60">
        <v>-4.9177237540207468</v>
      </c>
      <c r="BI22" s="60">
        <v>-4.537229134009312</v>
      </c>
      <c r="BJ22" s="60">
        <v>-4.3716200068421616</v>
      </c>
      <c r="BK22" s="60">
        <v>-4.2422689826553599</v>
      </c>
      <c r="BL22" s="60">
        <v>142.46622953384585</v>
      </c>
      <c r="BM22" s="60">
        <v>143.51317331074662</v>
      </c>
      <c r="BN22" s="60">
        <v>144.63299391097593</v>
      </c>
      <c r="BO22" s="60">
        <v>145.67077600477489</v>
      </c>
      <c r="BP22" s="60">
        <v>146.77082990152374</v>
      </c>
      <c r="BQ22" s="60">
        <v>147.47348141485853</v>
      </c>
      <c r="BR22" s="60">
        <v>148.32813060783644</v>
      </c>
      <c r="BS22" s="60">
        <v>149.22330671956848</v>
      </c>
      <c r="BT22" s="60">
        <v>150.49398782628759</v>
      </c>
      <c r="BU22" s="60">
        <v>151.57910239613597</v>
      </c>
      <c r="BV22" s="60">
        <v>152.55084513401766</v>
      </c>
      <c r="BW22" s="60">
        <v>153.25768131761421</v>
      </c>
      <c r="BX22" s="60">
        <v>153.97264869929305</v>
      </c>
      <c r="BY22" s="60">
        <v>154.66152284862426</v>
      </c>
      <c r="BZ22" s="60">
        <v>155.101232872769</v>
      </c>
      <c r="CA22" s="60">
        <v>153.33700079123668</v>
      </c>
      <c r="CB22" s="60">
        <v>151.11256666054257</v>
      </c>
      <c r="CC22" s="60">
        <v>148.95456660772973</v>
      </c>
      <c r="CD22" s="60">
        <v>148.69779722983674</v>
      </c>
      <c r="CE22" s="60">
        <v>148.67442046533461</v>
      </c>
      <c r="CF22" s="60">
        <v>147.51727281947257</v>
      </c>
      <c r="CG22" s="60">
        <v>146.39952997637181</v>
      </c>
      <c r="CH22" s="60">
        <v>145.65178397756662</v>
      </c>
      <c r="CI22" s="60">
        <v>145.40026022354587</v>
      </c>
      <c r="CJ22" s="60">
        <v>145.52923108953655</v>
      </c>
      <c r="CK22" s="60">
        <v>145.82381108269442</v>
      </c>
      <c r="CL22" s="60">
        <v>146.24774210003906</v>
      </c>
      <c r="CM22" s="191">
        <v>8.9062629999999992</v>
      </c>
      <c r="CN22" s="191">
        <v>8.8646089999999997</v>
      </c>
      <c r="CO22" s="191">
        <v>8.8225750000000005</v>
      </c>
      <c r="CP22" s="191">
        <v>8.7913300000000003</v>
      </c>
      <c r="CQ22" s="191">
        <v>8.7369260000000004</v>
      </c>
      <c r="CR22" s="191">
        <v>8.6849519999999991</v>
      </c>
      <c r="CS22" s="191">
        <v>8.7049850000000006</v>
      </c>
      <c r="CT22" s="191">
        <v>8.8528599999999997</v>
      </c>
      <c r="CU22" s="191">
        <v>9.1584599999999998</v>
      </c>
      <c r="CV22" s="191">
        <v>9.5288559999999993</v>
      </c>
      <c r="CW22" s="191">
        <v>9.9075319999999998</v>
      </c>
      <c r="CX22" s="191">
        <v>10.241617</v>
      </c>
      <c r="CY22" s="191">
        <v>10.536671</v>
      </c>
      <c r="CZ22" s="191">
        <v>10.82877</v>
      </c>
      <c r="DA22" s="191">
        <v>11.102978999999999</v>
      </c>
      <c r="DB22" s="191">
        <v>11.378995</v>
      </c>
      <c r="DC22" s="191">
        <v>11.554937000000001</v>
      </c>
      <c r="DD22" s="191">
        <v>11.575901999999999</v>
      </c>
      <c r="DE22" s="191">
        <v>11.396649</v>
      </c>
      <c r="DF22" s="191">
        <v>11.116021</v>
      </c>
      <c r="DG22" s="191">
        <v>10.835546000000001</v>
      </c>
      <c r="DH22" s="191">
        <v>10.583348000000001</v>
      </c>
      <c r="DI22" s="191">
        <v>10.354806</v>
      </c>
    </row>
    <row r="23" spans="1:113">
      <c r="A23" s="60">
        <v>3</v>
      </c>
      <c r="B23" s="60" t="s">
        <v>281</v>
      </c>
      <c r="C23" s="60">
        <v>16.290400000000002</v>
      </c>
      <c r="D23" s="60">
        <v>75.906000000000006</v>
      </c>
      <c r="E23" s="60">
        <v>1.8976500000000001</v>
      </c>
      <c r="F23" s="60">
        <v>0.39</v>
      </c>
      <c r="G23" s="60">
        <v>1.7868757999999998E-2</v>
      </c>
      <c r="H23" s="60">
        <v>2.1947889999999999E-3</v>
      </c>
      <c r="I23" s="60">
        <v>29.08364834</v>
      </c>
      <c r="J23" s="60">
        <v>4.1451428223332396</v>
      </c>
      <c r="K23" s="60">
        <v>4.1451428223332396</v>
      </c>
      <c r="L23" s="60">
        <v>4.1451428223332396</v>
      </c>
      <c r="M23" s="60">
        <v>4.1451428223332396</v>
      </c>
      <c r="N23" s="60">
        <v>4.1451428223332396</v>
      </c>
      <c r="O23" s="60">
        <v>4.1451428223332396</v>
      </c>
      <c r="P23" s="60">
        <v>4.1451428223332396</v>
      </c>
      <c r="Q23" s="60">
        <v>4.1451428223332396</v>
      </c>
      <c r="R23" s="60">
        <v>4.1451428223332396</v>
      </c>
      <c r="S23" s="60">
        <v>4.1451428223332396</v>
      </c>
      <c r="T23" s="60">
        <v>4.148405271860371</v>
      </c>
      <c r="U23" s="60">
        <v>4.1516677213875024</v>
      </c>
      <c r="V23" s="60">
        <v>4.1549301709146347</v>
      </c>
      <c r="W23" s="60">
        <v>4.1549301709146347</v>
      </c>
      <c r="X23" s="60">
        <v>4.1549301709146347</v>
      </c>
      <c r="Y23" s="60">
        <v>4.1549301709146347</v>
      </c>
      <c r="Z23" s="60">
        <v>4.1549301709146347</v>
      </c>
      <c r="AA23" s="60">
        <v>4.1549301709146347</v>
      </c>
      <c r="AB23" s="60">
        <v>4.1549301709146347</v>
      </c>
      <c r="AC23" s="60">
        <v>4.1549301709146347</v>
      </c>
      <c r="AD23" s="60">
        <v>4.0760867806097565</v>
      </c>
      <c r="AE23" s="60">
        <v>3.9972433903048783</v>
      </c>
      <c r="AF23" s="60">
        <v>3.9184000000000001</v>
      </c>
      <c r="AG23" s="60">
        <v>3.9184000000000001</v>
      </c>
      <c r="AH23" s="60">
        <v>3.9184000000000001</v>
      </c>
      <c r="AI23" s="60">
        <v>3.9184000000000001</v>
      </c>
      <c r="AJ23" s="60">
        <v>3.9184000000000001</v>
      </c>
      <c r="AK23" s="60">
        <v>-2.3670406167947586</v>
      </c>
      <c r="AL23" s="60">
        <v>-2.662508164199171</v>
      </c>
      <c r="AM23" s="60">
        <v>-2.8576195515163536</v>
      </c>
      <c r="AN23" s="60">
        <v>-2.8320502835388552</v>
      </c>
      <c r="AO23" s="60">
        <v>-3.0564397829181846</v>
      </c>
      <c r="AP23" s="60">
        <v>-3.0500531935747404</v>
      </c>
      <c r="AQ23" s="60">
        <v>-3.0351173952612305</v>
      </c>
      <c r="AR23" s="60">
        <v>-2.5703034662776627</v>
      </c>
      <c r="AS23" s="60">
        <v>-2.5110117722954208</v>
      </c>
      <c r="AT23" s="60">
        <v>-2.5852332475929094</v>
      </c>
      <c r="AU23" s="60">
        <v>-2.903364390500752</v>
      </c>
      <c r="AV23" s="60">
        <v>-2.8786956409617224</v>
      </c>
      <c r="AW23" s="60">
        <v>-2.9568485356155367</v>
      </c>
      <c r="AX23" s="60">
        <v>-3.1596806016116217</v>
      </c>
      <c r="AY23" s="60">
        <v>-4.7177577278555747</v>
      </c>
      <c r="AZ23" s="60">
        <v>-5.3298073641047381</v>
      </c>
      <c r="BA23" s="60">
        <v>-5.5236831041307086</v>
      </c>
      <c r="BB23" s="60">
        <v>-4.3859966392245635</v>
      </c>
      <c r="BC23" s="60">
        <v>-4.0493128131415901</v>
      </c>
      <c r="BD23" s="60">
        <v>-4.0483515319296659</v>
      </c>
      <c r="BE23" s="60">
        <v>-3.0259035439931834</v>
      </c>
      <c r="BF23" s="60">
        <v>-3.1105582944247274</v>
      </c>
      <c r="BG23" s="60">
        <v>-3.1604260136279594</v>
      </c>
      <c r="BH23" s="60">
        <v>-2.9753601015168689</v>
      </c>
      <c r="BI23" s="60">
        <v>-2.87866020306853</v>
      </c>
      <c r="BJ23" s="60">
        <v>-2.8806501084258631</v>
      </c>
      <c r="BK23" s="60">
        <v>-2.8417598189041149</v>
      </c>
      <c r="BL23" s="60">
        <v>141.56959914342264</v>
      </c>
      <c r="BM23" s="60">
        <v>143.3477013489611</v>
      </c>
      <c r="BN23" s="60">
        <v>144.83033600709518</v>
      </c>
      <c r="BO23" s="60">
        <v>146.11785927791206</v>
      </c>
      <c r="BP23" s="60">
        <v>147.43095181670645</v>
      </c>
      <c r="BQ23" s="60">
        <v>148.51965485612152</v>
      </c>
      <c r="BR23" s="60">
        <v>149.61474448488002</v>
      </c>
      <c r="BS23" s="60">
        <v>150.72476991195202</v>
      </c>
      <c r="BT23" s="60">
        <v>152.2996092680076</v>
      </c>
      <c r="BU23" s="60">
        <v>153.93374031804541</v>
      </c>
      <c r="BV23" s="60">
        <v>155.49364989278575</v>
      </c>
      <c r="BW23" s="60">
        <v>156.73869077414537</v>
      </c>
      <c r="BX23" s="60">
        <v>158.01166285457114</v>
      </c>
      <c r="BY23" s="60">
        <v>159.20974448987022</v>
      </c>
      <c r="BZ23" s="60">
        <v>160.20499405917326</v>
      </c>
      <c r="CA23" s="60">
        <v>159.64216650223233</v>
      </c>
      <c r="CB23" s="60">
        <v>158.4672893090422</v>
      </c>
      <c r="CC23" s="60">
        <v>157.09853637582611</v>
      </c>
      <c r="CD23" s="60">
        <v>156.86746990751618</v>
      </c>
      <c r="CE23" s="60">
        <v>156.97308726528922</v>
      </c>
      <c r="CF23" s="60">
        <v>158.02327050190581</v>
      </c>
      <c r="CG23" s="60">
        <v>158.90995559778594</v>
      </c>
      <c r="CH23" s="60">
        <v>159.667929584158</v>
      </c>
      <c r="CI23" s="60">
        <v>160.61096948264111</v>
      </c>
      <c r="CJ23" s="60">
        <v>161.6507092795726</v>
      </c>
      <c r="CK23" s="60">
        <v>162.68845917114672</v>
      </c>
      <c r="CL23" s="60">
        <v>163.7650993522426</v>
      </c>
      <c r="CM23" s="191">
        <v>7.9361660000000001</v>
      </c>
      <c r="CN23" s="191">
        <v>7.731217</v>
      </c>
      <c r="CO23" s="191">
        <v>7.5462239999999996</v>
      </c>
      <c r="CP23" s="191">
        <v>7.3801519999999998</v>
      </c>
      <c r="CQ23" s="191">
        <v>7.2119119999999999</v>
      </c>
      <c r="CR23" s="191">
        <v>7.0611810000000004</v>
      </c>
      <c r="CS23" s="191">
        <v>6.9280900000000001</v>
      </c>
      <c r="CT23" s="191">
        <v>6.8112159999999999</v>
      </c>
      <c r="CU23" s="191">
        <v>6.7067449999999997</v>
      </c>
      <c r="CV23" s="191">
        <v>6.6074890000000002</v>
      </c>
      <c r="CW23" s="191">
        <v>6.5186820000000001</v>
      </c>
      <c r="CX23" s="191">
        <v>6.4349980000000002</v>
      </c>
      <c r="CY23" s="191">
        <v>6.3498599999999996</v>
      </c>
      <c r="CZ23" s="191">
        <v>6.2706189999999999</v>
      </c>
      <c r="DA23" s="191">
        <v>6.1977080000000004</v>
      </c>
      <c r="DB23" s="191">
        <v>6.1407059999999998</v>
      </c>
      <c r="DC23" s="191">
        <v>6.0754549999999998</v>
      </c>
      <c r="DD23" s="191">
        <v>5.9855650000000002</v>
      </c>
      <c r="DE23" s="191">
        <v>5.8617869999999996</v>
      </c>
      <c r="DF23" s="191">
        <v>5.7273949999999996</v>
      </c>
      <c r="DG23" s="191">
        <v>5.6036510000000002</v>
      </c>
      <c r="DH23" s="191">
        <v>5.4816130000000003</v>
      </c>
      <c r="DI23" s="191">
        <v>5.3683759999999996</v>
      </c>
    </row>
    <row r="24" spans="1:113">
      <c r="A24" s="60">
        <v>4</v>
      </c>
      <c r="B24" s="60" t="s">
        <v>281</v>
      </c>
      <c r="C24" s="60">
        <v>19.9879</v>
      </c>
      <c r="D24" s="60">
        <v>74.392399999999995</v>
      </c>
      <c r="E24" s="60">
        <v>1.85981</v>
      </c>
      <c r="F24" s="60">
        <v>0.24</v>
      </c>
      <c r="G24" s="60">
        <v>1.7868757999999998E-2</v>
      </c>
      <c r="H24" s="60">
        <v>1.8941330000000001E-3</v>
      </c>
      <c r="I24" s="60">
        <v>18.576533120000001</v>
      </c>
      <c r="J24" s="60">
        <v>2.493256907884275</v>
      </c>
      <c r="K24" s="60">
        <v>2.493256907884275</v>
      </c>
      <c r="L24" s="60">
        <v>2.493256907884275</v>
      </c>
      <c r="M24" s="60">
        <v>2.493256907884275</v>
      </c>
      <c r="N24" s="60">
        <v>2.493256907884275</v>
      </c>
      <c r="O24" s="60">
        <v>2.493256907884275</v>
      </c>
      <c r="P24" s="60">
        <v>2.493256907884275</v>
      </c>
      <c r="Q24" s="60">
        <v>2.493256907884275</v>
      </c>
      <c r="R24" s="60">
        <v>2.493256907884275</v>
      </c>
      <c r="S24" s="60">
        <v>2.493256907884275</v>
      </c>
      <c r="T24" s="60">
        <v>2.4952461527370104</v>
      </c>
      <c r="U24" s="60">
        <v>2.4991443369776443</v>
      </c>
      <c r="V24" s="60">
        <v>2.5030425212182781</v>
      </c>
      <c r="W24" s="60">
        <v>2.5030425212182781</v>
      </c>
      <c r="X24" s="60">
        <v>2.5030425212182781</v>
      </c>
      <c r="Y24" s="60">
        <v>2.5030425212182781</v>
      </c>
      <c r="Z24" s="60">
        <v>2.5030425212182781</v>
      </c>
      <c r="AA24" s="60">
        <v>2.5030425212182781</v>
      </c>
      <c r="AB24" s="60">
        <v>2.5030425212182781</v>
      </c>
      <c r="AC24" s="60">
        <v>2.5030425212182781</v>
      </c>
      <c r="AD24" s="60">
        <v>2.6379066847681507</v>
      </c>
      <c r="AE24" s="60">
        <v>2.7213857513922104</v>
      </c>
      <c r="AF24" s="60">
        <v>2.8048648180162705</v>
      </c>
      <c r="AG24" s="60">
        <v>2.8048648180162705</v>
      </c>
      <c r="AH24" s="60">
        <v>2.8048648180162705</v>
      </c>
      <c r="AI24" s="60">
        <v>2.8048648180162705</v>
      </c>
      <c r="AJ24" s="60">
        <v>2.8048648180162705</v>
      </c>
      <c r="AK24" s="60">
        <v>-1.4694932701184635</v>
      </c>
      <c r="AL24" s="60">
        <v>-1.4550641367721435</v>
      </c>
      <c r="AM24" s="60">
        <v>-1.4119605365608936</v>
      </c>
      <c r="AN24" s="60">
        <v>-1.4214247314653206</v>
      </c>
      <c r="AO24" s="60">
        <v>-1.8109278321584559</v>
      </c>
      <c r="AP24" s="60">
        <v>-2.0738458838641436</v>
      </c>
      <c r="AQ24" s="60">
        <v>-2.1429553654322109</v>
      </c>
      <c r="AR24" s="60">
        <v>-1.7744960377727534</v>
      </c>
      <c r="AS24" s="60">
        <v>-1.5739423177096628</v>
      </c>
      <c r="AT24" s="60">
        <v>-1.4650534203265588</v>
      </c>
      <c r="AU24" s="60">
        <v>-1.6070819111484604</v>
      </c>
      <c r="AV24" s="60">
        <v>-1.5095375126491644</v>
      </c>
      <c r="AW24" s="60">
        <v>-1.688182019797309</v>
      </c>
      <c r="AX24" s="60">
        <v>-1.7665385326353245</v>
      </c>
      <c r="AY24" s="60">
        <v>-1.6641863716484282</v>
      </c>
      <c r="AZ24" s="60">
        <v>-1.4449798578196842</v>
      </c>
      <c r="BA24" s="60">
        <v>-1.3898374491147432</v>
      </c>
      <c r="BB24" s="60">
        <v>-1.4984027714472843</v>
      </c>
      <c r="BC24" s="60">
        <v>-1.5109703000712211</v>
      </c>
      <c r="BD24" s="60">
        <v>-1.5220146005251103</v>
      </c>
      <c r="BE24" s="60">
        <v>-1.4577002267506221</v>
      </c>
      <c r="BF24" s="60">
        <v>-1.5626390032920539</v>
      </c>
      <c r="BG24" s="60">
        <v>-1.6758093123557529</v>
      </c>
      <c r="BH24" s="60">
        <v>-1.7490361012787672</v>
      </c>
      <c r="BI24" s="60">
        <v>-1.8495112790184418</v>
      </c>
      <c r="BJ24" s="60">
        <v>-1.9128079264337319</v>
      </c>
      <c r="BK24" s="60">
        <v>-1.9179150457012892</v>
      </c>
      <c r="BL24" s="60">
        <v>100.2008794170066</v>
      </c>
      <c r="BM24" s="60">
        <v>101.2246430547724</v>
      </c>
      <c r="BN24" s="60">
        <v>102.26283582588454</v>
      </c>
      <c r="BO24" s="60">
        <v>103.34413219720793</v>
      </c>
      <c r="BP24" s="60">
        <v>104.41596437362689</v>
      </c>
      <c r="BQ24" s="60">
        <v>105.09829344935271</v>
      </c>
      <c r="BR24" s="60">
        <v>105.51770447337285</v>
      </c>
      <c r="BS24" s="60">
        <v>105.8680060158249</v>
      </c>
      <c r="BT24" s="60">
        <v>106.58676688593643</v>
      </c>
      <c r="BU24" s="60">
        <v>107.50608147611104</v>
      </c>
      <c r="BV24" s="60">
        <v>108.44513215021993</v>
      </c>
      <c r="BW24" s="60">
        <v>109.33329639180849</v>
      </c>
      <c r="BX24" s="60">
        <v>110.32290321613696</v>
      </c>
      <c r="BY24" s="60">
        <v>111.13776371755793</v>
      </c>
      <c r="BZ24" s="60">
        <v>111.87426770614088</v>
      </c>
      <c r="CA24" s="60">
        <v>112.71312385571073</v>
      </c>
      <c r="CB24" s="60">
        <v>113.77118651910934</v>
      </c>
      <c r="CC24" s="60">
        <v>114.88439159121288</v>
      </c>
      <c r="CD24" s="60">
        <v>115.88903134098385</v>
      </c>
      <c r="CE24" s="60">
        <v>116.88110356213093</v>
      </c>
      <c r="CF24" s="60">
        <v>119.01377545974867</v>
      </c>
      <c r="CG24" s="60">
        <v>120.10340155488876</v>
      </c>
      <c r="CH24" s="60">
        <v>121.14575125857581</v>
      </c>
      <c r="CI24" s="60">
        <v>122.11487417333983</v>
      </c>
      <c r="CJ24" s="60">
        <v>122.98352191036417</v>
      </c>
      <c r="CK24" s="60">
        <v>123.78887299997325</v>
      </c>
      <c r="CL24" s="60">
        <v>124.58911697031473</v>
      </c>
      <c r="CM24" s="191">
        <v>7.286645</v>
      </c>
      <c r="CN24" s="191">
        <v>7.2983440000000002</v>
      </c>
      <c r="CO24" s="191">
        <v>7.3048780000000004</v>
      </c>
      <c r="CP24" s="191">
        <v>7.3149030000000002</v>
      </c>
      <c r="CQ24" s="191">
        <v>7.3119050000000003</v>
      </c>
      <c r="CR24" s="191">
        <v>7.3159989999999997</v>
      </c>
      <c r="CS24" s="191">
        <v>7.3283529999999999</v>
      </c>
      <c r="CT24" s="191">
        <v>7.3516940000000002</v>
      </c>
      <c r="CU24" s="191">
        <v>7.382644</v>
      </c>
      <c r="CV24" s="191">
        <v>7.4081190000000001</v>
      </c>
      <c r="CW24" s="191">
        <v>7.430955</v>
      </c>
      <c r="CX24" s="191">
        <v>7.4476149999999999</v>
      </c>
      <c r="CY24" s="191">
        <v>7.4560959999999996</v>
      </c>
      <c r="CZ24" s="191">
        <v>7.4706239999999999</v>
      </c>
      <c r="DA24" s="191">
        <v>7.4905900000000001</v>
      </c>
      <c r="DB24" s="191">
        <v>7.5278669999999996</v>
      </c>
      <c r="DC24" s="191">
        <v>7.5279540000000003</v>
      </c>
      <c r="DD24" s="191">
        <v>7.4524800000000004</v>
      </c>
      <c r="DE24" s="191">
        <v>7.2719250000000004</v>
      </c>
      <c r="DF24" s="191">
        <v>7.0422469999999997</v>
      </c>
      <c r="DG24" s="191">
        <v>6.8112870000000001</v>
      </c>
      <c r="DH24" s="191">
        <v>6.5934689999999998</v>
      </c>
      <c r="DI24" s="191">
        <v>6.3866839999999998</v>
      </c>
    </row>
    <row r="25" spans="1:113">
      <c r="A25" s="60">
        <v>5</v>
      </c>
      <c r="B25" s="60" t="s">
        <v>281</v>
      </c>
      <c r="C25" s="60">
        <v>11.0251</v>
      </c>
      <c r="D25" s="60">
        <v>108.98909999999999</v>
      </c>
      <c r="E25" s="60">
        <v>2.7247274999999997</v>
      </c>
      <c r="F25" s="60">
        <v>2.0750000000000002</v>
      </c>
      <c r="G25" s="60">
        <v>1.7868757999999998E-2</v>
      </c>
      <c r="H25" s="60">
        <v>5.5721570000000003E-3</v>
      </c>
      <c r="I25" s="60">
        <v>21.14361852</v>
      </c>
      <c r="J25" s="60">
        <v>2.1979355150110074</v>
      </c>
      <c r="K25" s="60">
        <v>2.1979355150110074</v>
      </c>
      <c r="L25" s="60">
        <v>2.1979355150110074</v>
      </c>
      <c r="M25" s="60">
        <v>2.1979355150110074</v>
      </c>
      <c r="N25" s="60">
        <v>2.1979355150110074</v>
      </c>
      <c r="O25" s="60">
        <v>2.1979355150110074</v>
      </c>
      <c r="P25" s="60">
        <v>2.1979355150110074</v>
      </c>
      <c r="Q25" s="60">
        <v>2.1979355150110074</v>
      </c>
      <c r="R25" s="60">
        <v>2.1979355150110074</v>
      </c>
      <c r="S25" s="60">
        <v>2.1979355150110074</v>
      </c>
      <c r="T25" s="60">
        <v>2.1910446742902301</v>
      </c>
      <c r="U25" s="60">
        <v>2.1841538335694524</v>
      </c>
      <c r="V25" s="60">
        <v>2.1772629928486751</v>
      </c>
      <c r="W25" s="60">
        <v>2.1772629928486751</v>
      </c>
      <c r="X25" s="60">
        <v>2.1772629928486751</v>
      </c>
      <c r="Y25" s="60">
        <v>2.1772629928486751</v>
      </c>
      <c r="Z25" s="60">
        <v>2.1772629928486751</v>
      </c>
      <c r="AA25" s="60">
        <v>2.1772629928486751</v>
      </c>
      <c r="AB25" s="60">
        <v>2.1772629928486751</v>
      </c>
      <c r="AC25" s="60">
        <v>2.1772629928486751</v>
      </c>
      <c r="AD25" s="60">
        <v>2.2915919952324502</v>
      </c>
      <c r="AE25" s="60">
        <v>2.4059209976162248</v>
      </c>
      <c r="AF25" s="60">
        <v>2.5202499999999999</v>
      </c>
      <c r="AG25" s="60">
        <v>2.5202499999999999</v>
      </c>
      <c r="AH25" s="60">
        <v>2.5202499999999999</v>
      </c>
      <c r="AI25" s="60">
        <v>2.5202499999999999</v>
      </c>
      <c r="AJ25" s="60">
        <v>2.5202499999999999</v>
      </c>
      <c r="AK25" s="60">
        <v>-0.84567681985448917</v>
      </c>
      <c r="AL25" s="60">
        <v>-0.84144257237888931</v>
      </c>
      <c r="AM25" s="60">
        <v>-0.8283779404176036</v>
      </c>
      <c r="AN25" s="60">
        <v>-0.76191016818997681</v>
      </c>
      <c r="AO25" s="60">
        <v>-0.71303193870343107</v>
      </c>
      <c r="AP25" s="60">
        <v>-0.69235700615117624</v>
      </c>
      <c r="AQ25" s="60">
        <v>-0.73813960910762488</v>
      </c>
      <c r="AR25" s="60">
        <v>-0.84450668678818042</v>
      </c>
      <c r="AS25" s="60">
        <v>-0.91907509672510646</v>
      </c>
      <c r="AT25" s="60">
        <v>-0.96671209018397974</v>
      </c>
      <c r="AU25" s="60">
        <v>-0.61854058715523552</v>
      </c>
      <c r="AV25" s="60">
        <v>-0.6631735546964882</v>
      </c>
      <c r="AW25" s="60">
        <v>-0.70046489056564942</v>
      </c>
      <c r="AX25" s="60">
        <v>-0.69958443775052015</v>
      </c>
      <c r="AY25" s="60">
        <v>-0.64908548365584195</v>
      </c>
      <c r="AZ25" s="60">
        <v>-0.60262669854501227</v>
      </c>
      <c r="BA25" s="60">
        <v>-0.57742698188937558</v>
      </c>
      <c r="BB25" s="60">
        <v>-0.58953407233673505</v>
      </c>
      <c r="BC25" s="60">
        <v>-0.59363522573570116</v>
      </c>
      <c r="BD25" s="60">
        <v>-0.58542250340312096</v>
      </c>
      <c r="BE25" s="60">
        <v>-1.1547574777525631</v>
      </c>
      <c r="BF25" s="60">
        <v>-1.3013354365950456</v>
      </c>
      <c r="BG25" s="60">
        <v>-1.42536355381639</v>
      </c>
      <c r="BH25" s="60">
        <v>-1.4136678907872027</v>
      </c>
      <c r="BI25" s="60">
        <v>-1.4689223384101278</v>
      </c>
      <c r="BJ25" s="60">
        <v>-1.5596580311147603</v>
      </c>
      <c r="BK25" s="60">
        <v>-1.6085852503645295</v>
      </c>
      <c r="BL25" s="60">
        <v>71.181749770798888</v>
      </c>
      <c r="BM25" s="60">
        <v>72.534008465955395</v>
      </c>
      <c r="BN25" s="60">
        <v>73.890501408587511</v>
      </c>
      <c r="BO25" s="60">
        <v>75.260058983180912</v>
      </c>
      <c r="BP25" s="60">
        <v>76.696084330001938</v>
      </c>
      <c r="BQ25" s="60">
        <v>78.180987906309497</v>
      </c>
      <c r="BR25" s="60">
        <v>79.686566415169338</v>
      </c>
      <c r="BS25" s="60">
        <v>81.146362321072729</v>
      </c>
      <c r="BT25" s="60">
        <v>82.499791149295561</v>
      </c>
      <c r="BU25" s="60">
        <v>83.778651567581448</v>
      </c>
      <c r="BV25" s="60">
        <v>85.009874992408484</v>
      </c>
      <c r="BW25" s="60">
        <v>86.582379079543486</v>
      </c>
      <c r="BX25" s="60">
        <v>88.103359358416455</v>
      </c>
      <c r="BY25" s="60">
        <v>89.580157460699468</v>
      </c>
      <c r="BZ25" s="60">
        <v>91.057836015797619</v>
      </c>
      <c r="CA25" s="60">
        <v>92.586013524990449</v>
      </c>
      <c r="CB25" s="60">
        <v>94.160649819294107</v>
      </c>
      <c r="CC25" s="60">
        <v>95.760485830253401</v>
      </c>
      <c r="CD25" s="60">
        <v>97.348214750765351</v>
      </c>
      <c r="CE25" s="60">
        <v>98.931842517878309</v>
      </c>
      <c r="CF25" s="60">
        <v>100.06867703535819</v>
      </c>
      <c r="CG25" s="60">
        <v>101.17326259637937</v>
      </c>
      <c r="CH25" s="60">
        <v>102.26814904256298</v>
      </c>
      <c r="CI25" s="60">
        <v>103.37473115177578</v>
      </c>
      <c r="CJ25" s="60">
        <v>104.42605881336566</v>
      </c>
      <c r="CK25" s="60">
        <v>105.38665078225091</v>
      </c>
      <c r="CL25" s="60">
        <v>106.29831553188639</v>
      </c>
      <c r="CM25" s="191">
        <v>2.9229340000000001</v>
      </c>
      <c r="CN25" s="191">
        <v>2.9106019999999999</v>
      </c>
      <c r="CO25" s="191">
        <v>2.8987560000000001</v>
      </c>
      <c r="CP25" s="191">
        <v>2.8887489999999998</v>
      </c>
      <c r="CQ25" s="191">
        <v>2.8745810000000001</v>
      </c>
      <c r="CR25" s="191">
        <v>2.865281</v>
      </c>
      <c r="CS25" s="191">
        <v>2.8506130000000001</v>
      </c>
      <c r="CT25" s="191">
        <v>2.8217050000000001</v>
      </c>
      <c r="CU25" s="191">
        <v>2.768167</v>
      </c>
      <c r="CV25" s="191">
        <v>2.700008</v>
      </c>
      <c r="CW25" s="191">
        <v>2.6294270000000002</v>
      </c>
      <c r="CX25" s="191">
        <v>2.5654629999999998</v>
      </c>
      <c r="CY25" s="191">
        <v>2.5045760000000001</v>
      </c>
      <c r="CZ25" s="191">
        <v>2.4510369999999999</v>
      </c>
      <c r="DA25" s="191">
        <v>2.4019110000000001</v>
      </c>
      <c r="DB25" s="191">
        <v>2.36416</v>
      </c>
      <c r="DC25" s="191">
        <v>2.3400370000000001</v>
      </c>
      <c r="DD25" s="191">
        <v>2.3385090000000002</v>
      </c>
      <c r="DE25" s="191">
        <v>2.365691</v>
      </c>
      <c r="DF25" s="191">
        <v>2.4138549999999999</v>
      </c>
      <c r="DG25" s="191">
        <v>2.474567</v>
      </c>
      <c r="DH25" s="191">
        <v>2.5293389999999998</v>
      </c>
      <c r="DI25" s="191">
        <v>2.579485</v>
      </c>
    </row>
    <row r="26" spans="1:113">
      <c r="A26" s="60">
        <v>1</v>
      </c>
      <c r="B26" s="60" t="s">
        <v>282</v>
      </c>
      <c r="C26" s="60">
        <v>7.7613000000000003</v>
      </c>
      <c r="D26" s="60">
        <v>121.342</v>
      </c>
      <c r="E26" s="60">
        <v>3.03355</v>
      </c>
      <c r="F26" s="60">
        <v>-8.9999999999999993E-3</v>
      </c>
      <c r="G26" s="60">
        <v>-5.9506665E-2</v>
      </c>
      <c r="H26" s="60">
        <v>2.1647229999999999E-3</v>
      </c>
      <c r="I26" s="60">
        <v>48.204312559999998</v>
      </c>
      <c r="J26" s="60">
        <v>1.9541320116054159</v>
      </c>
      <c r="K26" s="60">
        <v>1.9541320116054159</v>
      </c>
      <c r="L26" s="60">
        <v>1.9541320116054159</v>
      </c>
      <c r="M26" s="60">
        <v>1.9541320116054159</v>
      </c>
      <c r="N26" s="60">
        <v>1.9541320116054159</v>
      </c>
      <c r="O26" s="60">
        <v>1.9541320116054159</v>
      </c>
      <c r="P26" s="60">
        <v>1.9541320116054159</v>
      </c>
      <c r="Q26" s="60">
        <v>1.9541320116054159</v>
      </c>
      <c r="R26" s="60">
        <v>1.9541320116054159</v>
      </c>
      <c r="S26" s="60">
        <v>1.9541320116054159</v>
      </c>
      <c r="T26" s="60">
        <v>1.902901910021122</v>
      </c>
      <c r="U26" s="60">
        <v>1.8516718084368287</v>
      </c>
      <c r="V26" s="60">
        <v>1.8004417068525349</v>
      </c>
      <c r="W26" s="60">
        <v>1.8004417068525349</v>
      </c>
      <c r="X26" s="60">
        <v>1.8004417068525349</v>
      </c>
      <c r="Y26" s="60">
        <v>1.8004417068525349</v>
      </c>
      <c r="Z26" s="60">
        <v>1.8004417068525349</v>
      </c>
      <c r="AA26" s="60">
        <v>1.8004417068525349</v>
      </c>
      <c r="AB26" s="60">
        <v>1.8004417068525349</v>
      </c>
      <c r="AC26" s="60">
        <v>1.8004417068525349</v>
      </c>
      <c r="AD26" s="60">
        <v>1.8779778045683564</v>
      </c>
      <c r="AE26" s="60">
        <v>1.9555139022841781</v>
      </c>
      <c r="AF26" s="60">
        <v>2.0330499999999998</v>
      </c>
      <c r="AG26" s="60">
        <v>2.0330499999999998</v>
      </c>
      <c r="AH26" s="60">
        <v>2.0330499999999998</v>
      </c>
      <c r="AI26" s="60">
        <v>2.0330499999999998</v>
      </c>
      <c r="AJ26" s="60">
        <v>2.0330499999999998</v>
      </c>
      <c r="AK26" s="60">
        <v>-1.3069686052654907</v>
      </c>
      <c r="AL26" s="60">
        <v>-1.2249287587517985</v>
      </c>
      <c r="AM26" s="60">
        <v>-1.2690621087390805</v>
      </c>
      <c r="AN26" s="60">
        <v>-1.2854497462212429</v>
      </c>
      <c r="AO26" s="60">
        <v>-1.336910750718872</v>
      </c>
      <c r="AP26" s="60">
        <v>-1.2413407519769091</v>
      </c>
      <c r="AQ26" s="60">
        <v>-1.1649724256718961</v>
      </c>
      <c r="AR26" s="60">
        <v>-1.0862667422169006</v>
      </c>
      <c r="AS26" s="60">
        <v>-1.1770935237605222</v>
      </c>
      <c r="AT26" s="60">
        <v>-1.2380099393529826</v>
      </c>
      <c r="AU26" s="60">
        <v>-1.1465329618484486</v>
      </c>
      <c r="AV26" s="60">
        <v>-1.1368229489940402</v>
      </c>
      <c r="AW26" s="60">
        <v>-1.119223621064946</v>
      </c>
      <c r="AX26" s="60">
        <v>-1.1622988508979137</v>
      </c>
      <c r="AY26" s="60">
        <v>-1.3451992490704736</v>
      </c>
      <c r="AZ26" s="60">
        <v>-1.2480476972706005</v>
      </c>
      <c r="BA26" s="60">
        <v>-1.1550475946604035</v>
      </c>
      <c r="BB26" s="60">
        <v>-0.93155422753452277</v>
      </c>
      <c r="BC26" s="60">
        <v>-1.0224689304052024</v>
      </c>
      <c r="BD26" s="60">
        <v>-1.1290433314722339</v>
      </c>
      <c r="BE26" s="60">
        <v>-0.68662560374872172</v>
      </c>
      <c r="BF26" s="60">
        <v>-0.73673372905494072</v>
      </c>
      <c r="BG26" s="60">
        <v>-0.760287255728606</v>
      </c>
      <c r="BH26" s="60">
        <v>-0.72448479718552194</v>
      </c>
      <c r="BI26" s="60">
        <v>-0.68704900716276973</v>
      </c>
      <c r="BJ26" s="60">
        <v>-0.66553407499574124</v>
      </c>
      <c r="BK26" s="60">
        <v>-0.65849239171641083</v>
      </c>
      <c r="BL26" s="60">
        <v>82.001478919195335</v>
      </c>
      <c r="BM26" s="60">
        <v>82.648642325535263</v>
      </c>
      <c r="BN26" s="60">
        <v>83.377845578388872</v>
      </c>
      <c r="BO26" s="60">
        <v>84.062915481255203</v>
      </c>
      <c r="BP26" s="60">
        <v>84.73159774663938</v>
      </c>
      <c r="BQ26" s="60">
        <v>85.348819007525918</v>
      </c>
      <c r="BR26" s="60">
        <v>86.061610267154435</v>
      </c>
      <c r="BS26" s="60">
        <v>86.850769853087954</v>
      </c>
      <c r="BT26" s="60">
        <v>87.718635122476471</v>
      </c>
      <c r="BU26" s="60">
        <v>88.495673610321361</v>
      </c>
      <c r="BV26" s="60">
        <v>89.211795682573793</v>
      </c>
      <c r="BW26" s="60">
        <v>89.968164630746472</v>
      </c>
      <c r="BX26" s="60">
        <v>90.683013490189254</v>
      </c>
      <c r="BY26" s="60">
        <v>91.364231575976831</v>
      </c>
      <c r="BZ26" s="60">
        <v>92.002374431931443</v>
      </c>
      <c r="CA26" s="60">
        <v>92.457616889713506</v>
      </c>
      <c r="CB26" s="60">
        <v>93.010010899295438</v>
      </c>
      <c r="CC26" s="60">
        <v>93.655405011487574</v>
      </c>
      <c r="CD26" s="60">
        <v>94.524292490805578</v>
      </c>
      <c r="CE26" s="60">
        <v>95.302265267252906</v>
      </c>
      <c r="CF26" s="60">
        <v>96.493617468072529</v>
      </c>
      <c r="CG26" s="60">
        <v>97.712397641301777</v>
      </c>
      <c r="CH26" s="60">
        <v>98.985160385573181</v>
      </c>
      <c r="CI26" s="60">
        <v>100.29372558838767</v>
      </c>
      <c r="CJ26" s="60">
        <v>101.63972658122491</v>
      </c>
      <c r="CK26" s="60">
        <v>103.00724250622918</v>
      </c>
      <c r="CL26" s="60">
        <v>104.38180011451277</v>
      </c>
      <c r="CM26" s="191">
        <v>5.902768</v>
      </c>
      <c r="CN26" s="191">
        <v>5.843661</v>
      </c>
      <c r="CO26" s="191">
        <v>5.7870910000000002</v>
      </c>
      <c r="CP26" s="191">
        <v>5.7399009999999997</v>
      </c>
      <c r="CQ26" s="191">
        <v>5.6812120000000004</v>
      </c>
      <c r="CR26" s="191">
        <v>5.6274160000000002</v>
      </c>
      <c r="CS26" s="191">
        <v>5.5910250000000001</v>
      </c>
      <c r="CT26" s="191">
        <v>5.5776849999999998</v>
      </c>
      <c r="CU26" s="191">
        <v>5.584676</v>
      </c>
      <c r="CV26" s="191">
        <v>5.5920370000000004</v>
      </c>
      <c r="CW26" s="191">
        <v>5.6006470000000004</v>
      </c>
      <c r="CX26" s="191">
        <v>5.6055640000000002</v>
      </c>
      <c r="CY26" s="191">
        <v>5.6051299999999999</v>
      </c>
      <c r="CZ26" s="191">
        <v>5.6141269999999999</v>
      </c>
      <c r="DA26" s="191">
        <v>5.6236110000000004</v>
      </c>
      <c r="DB26" s="191">
        <v>5.6443640000000004</v>
      </c>
      <c r="DC26" s="191">
        <v>5.6388449999999999</v>
      </c>
      <c r="DD26" s="191">
        <v>5.5934419999999996</v>
      </c>
      <c r="DE26" s="191">
        <v>5.4959470000000001</v>
      </c>
      <c r="DF26" s="191">
        <v>5.377675</v>
      </c>
      <c r="DG26" s="191">
        <v>5.2700529999999999</v>
      </c>
      <c r="DH26" s="191">
        <v>5.1694469999999999</v>
      </c>
      <c r="DI26" s="191">
        <v>5.0767129999999998</v>
      </c>
    </row>
    <row r="27" spans="1:113">
      <c r="A27" s="60">
        <v>2</v>
      </c>
      <c r="B27" s="60" t="s">
        <v>282</v>
      </c>
      <c r="C27" s="60">
        <v>11.423299999999999</v>
      </c>
      <c r="D27" s="60">
        <v>122.0039</v>
      </c>
      <c r="E27" s="60">
        <v>3.0500975000000001</v>
      </c>
      <c r="F27" s="60">
        <v>-0.629</v>
      </c>
      <c r="G27" s="60">
        <v>-5.9506665E-2</v>
      </c>
      <c r="H27" s="60">
        <v>9.2201200000000005E-4</v>
      </c>
      <c r="I27" s="60">
        <v>45.90367097</v>
      </c>
      <c r="J27" s="60">
        <v>1.5982562090242962</v>
      </c>
      <c r="K27" s="60">
        <v>1.5982562090242962</v>
      </c>
      <c r="L27" s="60">
        <v>1.5982562090242962</v>
      </c>
      <c r="M27" s="60">
        <v>1.5982562090242962</v>
      </c>
      <c r="N27" s="60">
        <v>1.5982562090242962</v>
      </c>
      <c r="O27" s="60">
        <v>1.5982562090242962</v>
      </c>
      <c r="P27" s="60">
        <v>1.5982562090242962</v>
      </c>
      <c r="Q27" s="60">
        <v>1.5982562090242962</v>
      </c>
      <c r="R27" s="60">
        <v>1.5982562090242962</v>
      </c>
      <c r="S27" s="60">
        <v>1.5982562090242962</v>
      </c>
      <c r="T27" s="60">
        <v>1.4922299395809229</v>
      </c>
      <c r="U27" s="60">
        <v>1.3862036701375497</v>
      </c>
      <c r="V27" s="60">
        <v>1.2801774006941766</v>
      </c>
      <c r="W27" s="60">
        <v>1.2801774006941766</v>
      </c>
      <c r="X27" s="60">
        <v>1.2801774006941766</v>
      </c>
      <c r="Y27" s="60">
        <v>1.2801774006941766</v>
      </c>
      <c r="Z27" s="60">
        <v>1.2801774006941766</v>
      </c>
      <c r="AA27" s="60">
        <v>1.2801774006941766</v>
      </c>
      <c r="AB27" s="60">
        <v>1.2801774006941766</v>
      </c>
      <c r="AC27" s="60">
        <v>1.2801774006941766</v>
      </c>
      <c r="AD27" s="60">
        <v>2.4088516004627847</v>
      </c>
      <c r="AE27" s="60">
        <v>3.5375258002313927</v>
      </c>
      <c r="AF27" s="60">
        <v>4.6661999999999999</v>
      </c>
      <c r="AG27" s="60">
        <v>4.6661999999999999</v>
      </c>
      <c r="AH27" s="60">
        <v>4.6661999999999999</v>
      </c>
      <c r="AI27" s="60">
        <v>4.6661999999999999</v>
      </c>
      <c r="AJ27" s="60">
        <v>4.6661999999999999</v>
      </c>
      <c r="AK27" s="60">
        <v>-0.78604223782784366</v>
      </c>
      <c r="AL27" s="60">
        <v>-0.75368519926815758</v>
      </c>
      <c r="AM27" s="60">
        <v>-0.76835878443317351</v>
      </c>
      <c r="AN27" s="60">
        <v>-0.74750572931960879</v>
      </c>
      <c r="AO27" s="60">
        <v>-0.85657511492767724</v>
      </c>
      <c r="AP27" s="60">
        <v>-0.82464299913093497</v>
      </c>
      <c r="AQ27" s="60">
        <v>-0.81333951543895422</v>
      </c>
      <c r="AR27" s="60">
        <v>-0.70778400171273781</v>
      </c>
      <c r="AS27" s="60">
        <v>-0.75622898766701174</v>
      </c>
      <c r="AT27" s="60">
        <v>-0.7909070407636809</v>
      </c>
      <c r="AU27" s="60">
        <v>-0.98436863152280241</v>
      </c>
      <c r="AV27" s="60">
        <v>-0.96911773939115198</v>
      </c>
      <c r="AW27" s="60">
        <v>-0.96288067501356933</v>
      </c>
      <c r="AX27" s="60">
        <v>-1.0301145297966849</v>
      </c>
      <c r="AY27" s="60">
        <v>-1.6590458583262273</v>
      </c>
      <c r="AZ27" s="60">
        <v>-1.8038603539654912</v>
      </c>
      <c r="BA27" s="60">
        <v>-1.8017316780554933</v>
      </c>
      <c r="BB27" s="60">
        <v>-1.2726154533179699</v>
      </c>
      <c r="BC27" s="60">
        <v>-1.2111238657347687</v>
      </c>
      <c r="BD27" s="60">
        <v>-1.3113116738037245</v>
      </c>
      <c r="BE27" s="60">
        <v>-0.54866778573325992</v>
      </c>
      <c r="BF27" s="60">
        <v>-0.52951051565750784</v>
      </c>
      <c r="BG27" s="60">
        <v>-0.47541150241220842</v>
      </c>
      <c r="BH27" s="60">
        <v>-0.41091166839857496</v>
      </c>
      <c r="BI27" s="60">
        <v>-0.36014178901640781</v>
      </c>
      <c r="BJ27" s="60">
        <v>-0.33766642867666391</v>
      </c>
      <c r="BK27" s="60">
        <v>-0.31941851718569664</v>
      </c>
      <c r="BL27" s="60">
        <v>97.871096212814123</v>
      </c>
      <c r="BM27" s="60">
        <v>98.683310184010566</v>
      </c>
      <c r="BN27" s="60">
        <v>99.527881193766703</v>
      </c>
      <c r="BO27" s="60">
        <v>100.35777861835781</v>
      </c>
      <c r="BP27" s="60">
        <v>101.2085290980625</v>
      </c>
      <c r="BQ27" s="60">
        <v>101.9502101921591</v>
      </c>
      <c r="BR27" s="60">
        <v>102.72382340205246</v>
      </c>
      <c r="BS27" s="60">
        <v>103.50874009563779</v>
      </c>
      <c r="BT27" s="60">
        <v>104.39921230294935</v>
      </c>
      <c r="BU27" s="60">
        <v>105.24123952430664</v>
      </c>
      <c r="BV27" s="60">
        <v>106.04858869256725</v>
      </c>
      <c r="BW27" s="60">
        <v>106.55645000062536</v>
      </c>
      <c r="BX27" s="60">
        <v>106.97353593137176</v>
      </c>
      <c r="BY27" s="60">
        <v>107.29083265705238</v>
      </c>
      <c r="BZ27" s="60">
        <v>107.54089552794987</v>
      </c>
      <c r="CA27" s="60">
        <v>107.16202707031782</v>
      </c>
      <c r="CB27" s="60">
        <v>106.63834411704651</v>
      </c>
      <c r="CC27" s="60">
        <v>106.1167898396852</v>
      </c>
      <c r="CD27" s="60">
        <v>106.12435178706141</v>
      </c>
      <c r="CE27" s="60">
        <v>106.19340532202082</v>
      </c>
      <c r="CF27" s="60">
        <v>108.05358913675035</v>
      </c>
      <c r="CG27" s="60">
        <v>111.06160442132423</v>
      </c>
      <c r="CH27" s="60">
        <v>115.25239291891202</v>
      </c>
      <c r="CI27" s="60">
        <v>119.50768125051346</v>
      </c>
      <c r="CJ27" s="60">
        <v>123.81373946149705</v>
      </c>
      <c r="CK27" s="60">
        <v>128.14227303282038</v>
      </c>
      <c r="CL27" s="60">
        <v>132.48905451563468</v>
      </c>
      <c r="CM27" s="191">
        <v>8.9062629999999992</v>
      </c>
      <c r="CN27" s="191">
        <v>8.8646089999999997</v>
      </c>
      <c r="CO27" s="191">
        <v>8.8225750000000005</v>
      </c>
      <c r="CP27" s="191">
        <v>8.7913300000000003</v>
      </c>
      <c r="CQ27" s="191">
        <v>8.7369260000000004</v>
      </c>
      <c r="CR27" s="191">
        <v>8.6849519999999991</v>
      </c>
      <c r="CS27" s="191">
        <v>8.7049850000000006</v>
      </c>
      <c r="CT27" s="191">
        <v>8.8528599999999997</v>
      </c>
      <c r="CU27" s="191">
        <v>9.1584599999999998</v>
      </c>
      <c r="CV27" s="191">
        <v>9.5288559999999993</v>
      </c>
      <c r="CW27" s="191">
        <v>9.9075319999999998</v>
      </c>
      <c r="CX27" s="191">
        <v>10.241617</v>
      </c>
      <c r="CY27" s="191">
        <v>10.536671</v>
      </c>
      <c r="CZ27" s="191">
        <v>10.82877</v>
      </c>
      <c r="DA27" s="191">
        <v>11.102978999999999</v>
      </c>
      <c r="DB27" s="191">
        <v>11.378995</v>
      </c>
      <c r="DC27" s="191">
        <v>11.554937000000001</v>
      </c>
      <c r="DD27" s="191">
        <v>11.575901999999999</v>
      </c>
      <c r="DE27" s="191">
        <v>11.396649</v>
      </c>
      <c r="DF27" s="191">
        <v>11.116021</v>
      </c>
      <c r="DG27" s="191">
        <v>10.835546000000001</v>
      </c>
      <c r="DH27" s="191">
        <v>10.583348000000001</v>
      </c>
      <c r="DI27" s="191">
        <v>10.354806</v>
      </c>
    </row>
    <row r="28" spans="1:113">
      <c r="A28" s="60">
        <v>3</v>
      </c>
      <c r="B28" s="60" t="s">
        <v>282</v>
      </c>
      <c r="C28" s="60">
        <v>26.213999999999999</v>
      </c>
      <c r="D28" s="60">
        <v>95.7761</v>
      </c>
      <c r="E28" s="60">
        <v>2.3944025</v>
      </c>
      <c r="F28" s="60">
        <v>6.0000000000000001E-3</v>
      </c>
      <c r="G28" s="60">
        <v>-5.9506665E-2</v>
      </c>
      <c r="H28" s="60">
        <v>2.1947889999999999E-3</v>
      </c>
      <c r="I28" s="60">
        <v>47.680770289999998</v>
      </c>
      <c r="J28" s="60">
        <v>2.4797128920962397</v>
      </c>
      <c r="K28" s="60">
        <v>2.4797128920962397</v>
      </c>
      <c r="L28" s="60">
        <v>2.4797128920962397</v>
      </c>
      <c r="M28" s="60">
        <v>2.4797128920962397</v>
      </c>
      <c r="N28" s="60">
        <v>2.4797128920962397</v>
      </c>
      <c r="O28" s="60">
        <v>2.4797128920962397</v>
      </c>
      <c r="P28" s="60">
        <v>2.4797128920962397</v>
      </c>
      <c r="Q28" s="60">
        <v>2.4797128920962397</v>
      </c>
      <c r="R28" s="60">
        <v>2.4797128920962397</v>
      </c>
      <c r="S28" s="60">
        <v>2.4797128920962397</v>
      </c>
      <c r="T28" s="60">
        <v>2.486231467071252</v>
      </c>
      <c r="U28" s="60">
        <v>2.4927500420462643</v>
      </c>
      <c r="V28" s="60">
        <v>2.4992686170212766</v>
      </c>
      <c r="W28" s="60">
        <v>2.4992686170212766</v>
      </c>
      <c r="X28" s="60">
        <v>2.4992686170212766</v>
      </c>
      <c r="Y28" s="60">
        <v>2.4992686170212766</v>
      </c>
      <c r="Z28" s="60">
        <v>2.4992686170212766</v>
      </c>
      <c r="AA28" s="60">
        <v>2.4992686170212766</v>
      </c>
      <c r="AB28" s="60">
        <v>2.4992686170212766</v>
      </c>
      <c r="AC28" s="60">
        <v>2.4992686170212766</v>
      </c>
      <c r="AD28" s="60">
        <v>2.6269124113475177</v>
      </c>
      <c r="AE28" s="60">
        <v>2.7545562056737589</v>
      </c>
      <c r="AF28" s="60">
        <v>2.8822000000000001</v>
      </c>
      <c r="AG28" s="60">
        <v>2.8822000000000001</v>
      </c>
      <c r="AH28" s="60">
        <v>2.8822000000000001</v>
      </c>
      <c r="AI28" s="60">
        <v>2.8822000000000001</v>
      </c>
      <c r="AJ28" s="60">
        <v>2.8822000000000001</v>
      </c>
      <c r="AK28" s="60">
        <v>-1.5370559265649193</v>
      </c>
      <c r="AL28" s="60">
        <v>-1.7598019155158662</v>
      </c>
      <c r="AM28" s="60">
        <v>-1.9067562147294137</v>
      </c>
      <c r="AN28" s="60">
        <v>-1.8979000131723449</v>
      </c>
      <c r="AO28" s="60">
        <v>-2.1055080438680451</v>
      </c>
      <c r="AP28" s="60">
        <v>-2.1125809493858401</v>
      </c>
      <c r="AQ28" s="60">
        <v>-2.1088072356503278</v>
      </c>
      <c r="AR28" s="60">
        <v>-1.7107734037390683</v>
      </c>
      <c r="AS28" s="60">
        <v>-1.655101789344205</v>
      </c>
      <c r="AT28" s="60">
        <v>-1.6859827145058777</v>
      </c>
      <c r="AU28" s="60">
        <v>-1.6285202637852789</v>
      </c>
      <c r="AV28" s="60">
        <v>-1.5912470131206209</v>
      </c>
      <c r="AW28" s="60">
        <v>-1.6368835391487881</v>
      </c>
      <c r="AX28" s="60">
        <v>-1.7595976121054593</v>
      </c>
      <c r="AY28" s="60">
        <v>-2.8273809784885913</v>
      </c>
      <c r="AZ28" s="60">
        <v>-3.2800257019391776</v>
      </c>
      <c r="BA28" s="60">
        <v>-3.4641453164523197</v>
      </c>
      <c r="BB28" s="60">
        <v>-2.7150572175433689</v>
      </c>
      <c r="BC28" s="60">
        <v>-2.4623495037692082</v>
      </c>
      <c r="BD28" s="60">
        <v>-2.4112556196046304</v>
      </c>
      <c r="BE28" s="60">
        <v>-2.0159819386472222</v>
      </c>
      <c r="BF28" s="60">
        <v>-2.0418369582878415</v>
      </c>
      <c r="BG28" s="60">
        <v>-2.0536819150657957</v>
      </c>
      <c r="BH28" s="60">
        <v>-1.911926061458942</v>
      </c>
      <c r="BI28" s="60">
        <v>-1.8251122165471381</v>
      </c>
      <c r="BJ28" s="60">
        <v>-1.8089646077801071</v>
      </c>
      <c r="BK28" s="60">
        <v>-1.7775635075583018</v>
      </c>
      <c r="BL28" s="60">
        <v>116.49837423125938</v>
      </c>
      <c r="BM28" s="60">
        <v>117.44103119679069</v>
      </c>
      <c r="BN28" s="60">
        <v>118.16094217337107</v>
      </c>
      <c r="BO28" s="60">
        <v>118.7338988507379</v>
      </c>
      <c r="BP28" s="60">
        <v>119.3157117296618</v>
      </c>
      <c r="BQ28" s="60">
        <v>119.68991657789</v>
      </c>
      <c r="BR28" s="60">
        <v>120.0570485206004</v>
      </c>
      <c r="BS28" s="60">
        <v>120.42795417704633</v>
      </c>
      <c r="BT28" s="60">
        <v>121.19689366540351</v>
      </c>
      <c r="BU28" s="60">
        <v>122.02150476815555</v>
      </c>
      <c r="BV28" s="60">
        <v>122.81523494574591</v>
      </c>
      <c r="BW28" s="60">
        <v>123.67294614903187</v>
      </c>
      <c r="BX28" s="60">
        <v>124.57444917795752</v>
      </c>
      <c r="BY28" s="60">
        <v>125.43683425583001</v>
      </c>
      <c r="BZ28" s="60">
        <v>126.17650526074584</v>
      </c>
      <c r="CA28" s="60">
        <v>125.84839289927854</v>
      </c>
      <c r="CB28" s="60">
        <v>125.06763581436064</v>
      </c>
      <c r="CC28" s="60">
        <v>124.1027591149296</v>
      </c>
      <c r="CD28" s="60">
        <v>123.88697051440751</v>
      </c>
      <c r="CE28" s="60">
        <v>123.92388962765958</v>
      </c>
      <c r="CF28" s="60">
        <v>124.53482010035987</v>
      </c>
      <c r="CG28" s="60">
        <v>125.24753934774579</v>
      </c>
      <c r="CH28" s="60">
        <v>126.07605743267999</v>
      </c>
      <c r="CI28" s="60">
        <v>127.04633137122104</v>
      </c>
      <c r="CJ28" s="60">
        <v>128.1034191546739</v>
      </c>
      <c r="CK28" s="60">
        <v>129.17665454689379</v>
      </c>
      <c r="CL28" s="60">
        <v>130.28129103933549</v>
      </c>
      <c r="CM28" s="191">
        <v>9.1441660000000002</v>
      </c>
      <c r="CN28" s="191">
        <v>9.1696360000000006</v>
      </c>
      <c r="CO28" s="191">
        <v>9.1939890000000002</v>
      </c>
      <c r="CP28" s="191">
        <v>9.2212219999999991</v>
      </c>
      <c r="CQ28" s="191">
        <v>9.2231240000000003</v>
      </c>
      <c r="CR28" s="191">
        <v>9.2276340000000001</v>
      </c>
      <c r="CS28" s="191">
        <v>9.3193230000000007</v>
      </c>
      <c r="CT28" s="191">
        <v>9.5660070000000008</v>
      </c>
      <c r="CU28" s="191">
        <v>10.02083</v>
      </c>
      <c r="CV28" s="191">
        <v>10.574643999999999</v>
      </c>
      <c r="CW28" s="191">
        <v>11.151085999999999</v>
      </c>
      <c r="CX28" s="191">
        <v>11.673237</v>
      </c>
      <c r="CY28" s="191">
        <v>12.137014000000001</v>
      </c>
      <c r="CZ28" s="191">
        <v>12.571959</v>
      </c>
      <c r="DA28" s="191">
        <v>12.974771</v>
      </c>
      <c r="DB28" s="191">
        <v>13.370369</v>
      </c>
      <c r="DC28" s="191">
        <v>13.612762999999999</v>
      </c>
      <c r="DD28" s="191">
        <v>13.588813</v>
      </c>
      <c r="DE28" s="191">
        <v>13.209495</v>
      </c>
      <c r="DF28" s="191">
        <v>12.641227000000001</v>
      </c>
      <c r="DG28" s="191">
        <v>12.044063</v>
      </c>
      <c r="DH28" s="191">
        <v>11.496176</v>
      </c>
      <c r="DI28" s="191">
        <v>11.001139</v>
      </c>
    </row>
    <row r="29" spans="1:113">
      <c r="A29" s="60">
        <v>4</v>
      </c>
      <c r="B29" s="60" t="s">
        <v>282</v>
      </c>
      <c r="C29" s="60">
        <v>33.366100000000003</v>
      </c>
      <c r="D29" s="60">
        <v>69.478200000000001</v>
      </c>
      <c r="E29" s="60">
        <v>1.736955</v>
      </c>
      <c r="F29" s="60">
        <v>-0.14399999999999999</v>
      </c>
      <c r="G29" s="60">
        <v>-5.9506665E-2</v>
      </c>
      <c r="H29" s="60">
        <v>1.8941330000000001E-3</v>
      </c>
      <c r="I29" s="60">
        <v>38.370868719999997</v>
      </c>
      <c r="J29" s="60">
        <v>1.8075551756524517</v>
      </c>
      <c r="K29" s="60">
        <v>1.8075551756524517</v>
      </c>
      <c r="L29" s="60">
        <v>1.8075551756524517</v>
      </c>
      <c r="M29" s="60">
        <v>1.8075551756524517</v>
      </c>
      <c r="N29" s="60">
        <v>1.8075551756524517</v>
      </c>
      <c r="O29" s="60">
        <v>1.8075551756524517</v>
      </c>
      <c r="P29" s="60">
        <v>1.8075551756524517</v>
      </c>
      <c r="Q29" s="60">
        <v>1.8075551756524517</v>
      </c>
      <c r="R29" s="60">
        <v>1.8075551756524517</v>
      </c>
      <c r="S29" s="60">
        <v>1.8075551756524517</v>
      </c>
      <c r="T29" s="60">
        <v>1.8373923706782287</v>
      </c>
      <c r="U29" s="60">
        <v>1.8672295657040057</v>
      </c>
      <c r="V29" s="60">
        <v>1.8970667607297824</v>
      </c>
      <c r="W29" s="60">
        <v>1.8970667607297824</v>
      </c>
      <c r="X29" s="60">
        <v>1.8970667607297824</v>
      </c>
      <c r="Y29" s="60">
        <v>1.8970667607297824</v>
      </c>
      <c r="Z29" s="60">
        <v>1.8970667607297824</v>
      </c>
      <c r="AA29" s="60">
        <v>1.8970667607297824</v>
      </c>
      <c r="AB29" s="60">
        <v>1.8970667607297824</v>
      </c>
      <c r="AC29" s="60">
        <v>1.8970667607297824</v>
      </c>
      <c r="AD29" s="60">
        <v>1.9859633064824198</v>
      </c>
      <c r="AE29" s="60">
        <v>2.0748598522350572</v>
      </c>
      <c r="AF29" s="60">
        <v>2.1637563979876941</v>
      </c>
      <c r="AG29" s="60">
        <v>2.1637563979876941</v>
      </c>
      <c r="AH29" s="60">
        <v>2.1637563979876941</v>
      </c>
      <c r="AI29" s="60">
        <v>2.1637563979876941</v>
      </c>
      <c r="AJ29" s="60">
        <v>2.1637563979876941</v>
      </c>
      <c r="AK29" s="60">
        <v>-1.2349085236758308</v>
      </c>
      <c r="AL29" s="60">
        <v>-1.199916142572929</v>
      </c>
      <c r="AM29" s="60">
        <v>-1.1714402344818999</v>
      </c>
      <c r="AN29" s="60">
        <v>-1.1853857612837602</v>
      </c>
      <c r="AO29" s="60">
        <v>-1.6228630306651002</v>
      </c>
      <c r="AP29" s="60">
        <v>-1.9055024312405062</v>
      </c>
      <c r="AQ29" s="60">
        <v>-1.9656203251108488</v>
      </c>
      <c r="AR29" s="60">
        <v>-1.5596081209149697</v>
      </c>
      <c r="AS29" s="60">
        <v>-1.3430755699589245</v>
      </c>
      <c r="AT29" s="60">
        <v>-1.2502675819644178</v>
      </c>
      <c r="AU29" s="60">
        <v>-1.3359367548341732</v>
      </c>
      <c r="AV29" s="60">
        <v>-1.2329131987454403</v>
      </c>
      <c r="AW29" s="60">
        <v>-1.2929874520563445</v>
      </c>
      <c r="AX29" s="60">
        <v>-1.3576347582358399</v>
      </c>
      <c r="AY29" s="60">
        <v>-1.2582733485528137</v>
      </c>
      <c r="AZ29" s="60">
        <v>-1.142028020794515</v>
      </c>
      <c r="BA29" s="60">
        <v>-1.093945406708235</v>
      </c>
      <c r="BB29" s="60">
        <v>-1.2029811513030073</v>
      </c>
      <c r="BC29" s="60">
        <v>-1.1897486140600959</v>
      </c>
      <c r="BD29" s="60">
        <v>-1.1821111515749367</v>
      </c>
      <c r="BE29" s="60">
        <v>-0.7424553928559593</v>
      </c>
      <c r="BF29" s="60">
        <v>-0.80388859661132595</v>
      </c>
      <c r="BG29" s="60">
        <v>-0.87274305699042354</v>
      </c>
      <c r="BH29" s="60">
        <v>-0.92227701980801624</v>
      </c>
      <c r="BI29" s="60">
        <v>-0.96971214746242285</v>
      </c>
      <c r="BJ29" s="60">
        <v>-0.98303667142704754</v>
      </c>
      <c r="BK29" s="60">
        <v>-0.97808201144525553</v>
      </c>
      <c r="BL29" s="60">
        <v>93.976052136852928</v>
      </c>
      <c r="BM29" s="60">
        <v>94.548698788829554</v>
      </c>
      <c r="BN29" s="60">
        <v>95.156337821909077</v>
      </c>
      <c r="BO29" s="60">
        <v>95.792452763079638</v>
      </c>
      <c r="BP29" s="60">
        <v>96.414622177448337</v>
      </c>
      <c r="BQ29" s="60">
        <v>96.599314322435688</v>
      </c>
      <c r="BR29" s="60">
        <v>96.501367066847621</v>
      </c>
      <c r="BS29" s="60">
        <v>96.343301917389226</v>
      </c>
      <c r="BT29" s="60">
        <v>96.591248972126721</v>
      </c>
      <c r="BU29" s="60">
        <v>97.055728577820247</v>
      </c>
      <c r="BV29" s="60">
        <v>97.613016171508278</v>
      </c>
      <c r="BW29" s="60">
        <v>98.114471787352315</v>
      </c>
      <c r="BX29" s="60">
        <v>98.748788154310887</v>
      </c>
      <c r="BY29" s="60">
        <v>99.352867462984335</v>
      </c>
      <c r="BZ29" s="60">
        <v>99.892299465478274</v>
      </c>
      <c r="CA29" s="60">
        <v>100.53109287765524</v>
      </c>
      <c r="CB29" s="60">
        <v>101.28613161759051</v>
      </c>
      <c r="CC29" s="60">
        <v>102.08925297161205</v>
      </c>
      <c r="CD29" s="60">
        <v>102.78333858103883</v>
      </c>
      <c r="CE29" s="60">
        <v>103.49065672770853</v>
      </c>
      <c r="CF29" s="60">
        <v>104.73416464133498</v>
      </c>
      <c r="CG29" s="60">
        <v>106.00513589695872</v>
      </c>
      <c r="CH29" s="60">
        <v>107.296149237956</v>
      </c>
      <c r="CI29" s="60">
        <v>108.53762861613569</v>
      </c>
      <c r="CJ29" s="60">
        <v>109.73167286666096</v>
      </c>
      <c r="CK29" s="60">
        <v>110.91239259322161</v>
      </c>
      <c r="CL29" s="60">
        <v>112.09806697976406</v>
      </c>
      <c r="CM29" s="191">
        <v>7.9948129999999997</v>
      </c>
      <c r="CN29" s="191">
        <v>7.9996619999999998</v>
      </c>
      <c r="CO29" s="191">
        <v>7.9990779999999999</v>
      </c>
      <c r="CP29" s="191">
        <v>8.0016289999999994</v>
      </c>
      <c r="CQ29" s="191">
        <v>7.9884729999999999</v>
      </c>
      <c r="CR29" s="191">
        <v>7.9815339999999999</v>
      </c>
      <c r="CS29" s="191">
        <v>7.9890040000000004</v>
      </c>
      <c r="CT29" s="191">
        <v>8.0154200000000007</v>
      </c>
      <c r="CU29" s="191">
        <v>8.0603010000000008</v>
      </c>
      <c r="CV29" s="191">
        <v>8.1048539999999996</v>
      </c>
      <c r="CW29" s="191">
        <v>8.1493230000000008</v>
      </c>
      <c r="CX29" s="191">
        <v>8.186083</v>
      </c>
      <c r="CY29" s="191">
        <v>8.2105399999999999</v>
      </c>
      <c r="CZ29" s="191">
        <v>8.2403569999999995</v>
      </c>
      <c r="DA29" s="191">
        <v>8.2719950000000004</v>
      </c>
      <c r="DB29" s="191">
        <v>8.321294</v>
      </c>
      <c r="DC29" s="191">
        <v>8.3188650000000006</v>
      </c>
      <c r="DD29" s="191">
        <v>8.2155109999999993</v>
      </c>
      <c r="DE29" s="191">
        <v>7.9723660000000001</v>
      </c>
      <c r="DF29" s="191">
        <v>7.6616770000000001</v>
      </c>
      <c r="DG29" s="191">
        <v>7.3497170000000001</v>
      </c>
      <c r="DH29" s="191">
        <v>7.0598210000000003</v>
      </c>
      <c r="DI29" s="191">
        <v>6.7924550000000004</v>
      </c>
    </row>
    <row r="30" spans="1:113">
      <c r="A30" s="60">
        <v>5</v>
      </c>
      <c r="B30" s="60" t="s">
        <v>282</v>
      </c>
      <c r="C30" s="60">
        <v>30.772099999999998</v>
      </c>
      <c r="D30" s="60">
        <v>107.0823</v>
      </c>
      <c r="E30" s="60">
        <v>2.6770575000000001</v>
      </c>
      <c r="F30" s="60">
        <v>1.6910000000000001</v>
      </c>
      <c r="G30" s="60">
        <v>-5.9506665E-2</v>
      </c>
      <c r="H30" s="60">
        <v>5.5721570000000003E-3</v>
      </c>
      <c r="I30" s="60">
        <v>33.464889810000003</v>
      </c>
      <c r="J30" s="60">
        <v>1.6066173441182201</v>
      </c>
      <c r="K30" s="60">
        <v>1.6066173441182201</v>
      </c>
      <c r="L30" s="60">
        <v>1.6066173441182201</v>
      </c>
      <c r="M30" s="60">
        <v>1.6066173441182201</v>
      </c>
      <c r="N30" s="60">
        <v>1.6066173441182201</v>
      </c>
      <c r="O30" s="60">
        <v>1.6066173441182201</v>
      </c>
      <c r="P30" s="60">
        <v>1.6066173441182201</v>
      </c>
      <c r="Q30" s="60">
        <v>1.6066173441182201</v>
      </c>
      <c r="R30" s="60">
        <v>1.6066173441182201</v>
      </c>
      <c r="S30" s="60">
        <v>1.6066173441182201</v>
      </c>
      <c r="T30" s="60">
        <v>1.6674011322586881</v>
      </c>
      <c r="U30" s="60">
        <v>1.7281849203991559</v>
      </c>
      <c r="V30" s="60">
        <v>1.788968708539624</v>
      </c>
      <c r="W30" s="60">
        <v>1.788968708539624</v>
      </c>
      <c r="X30" s="60">
        <v>1.788968708539624</v>
      </c>
      <c r="Y30" s="60">
        <v>1.788968708539624</v>
      </c>
      <c r="Z30" s="60">
        <v>1.788968708539624</v>
      </c>
      <c r="AA30" s="60">
        <v>1.788968708539624</v>
      </c>
      <c r="AB30" s="60">
        <v>1.788968708539624</v>
      </c>
      <c r="AC30" s="60">
        <v>1.788968708539624</v>
      </c>
      <c r="AD30" s="60">
        <v>1.8194624723597492</v>
      </c>
      <c r="AE30" s="60">
        <v>1.8499562361798745</v>
      </c>
      <c r="AF30" s="60">
        <v>1.88045</v>
      </c>
      <c r="AG30" s="60">
        <v>1.88045</v>
      </c>
      <c r="AH30" s="60">
        <v>1.88045</v>
      </c>
      <c r="AI30" s="60">
        <v>1.88045</v>
      </c>
      <c r="AJ30" s="60">
        <v>1.88045</v>
      </c>
      <c r="AK30" s="60">
        <v>-0.51670553645008255</v>
      </c>
      <c r="AL30" s="60">
        <v>-0.52016096648159738</v>
      </c>
      <c r="AM30" s="60">
        <v>-0.5401635843090713</v>
      </c>
      <c r="AN30" s="60">
        <v>-0.52608982943544469</v>
      </c>
      <c r="AO30" s="60">
        <v>-0.47821935245820024</v>
      </c>
      <c r="AP30" s="60">
        <v>-0.40709113249730322</v>
      </c>
      <c r="AQ30" s="60">
        <v>-0.41478695541334376</v>
      </c>
      <c r="AR30" s="60">
        <v>-0.49670108460611473</v>
      </c>
      <c r="AS30" s="60">
        <v>-0.55990114304267946</v>
      </c>
      <c r="AT30" s="60">
        <v>-0.5814438595005742</v>
      </c>
      <c r="AU30" s="60">
        <v>-0.54094211207255227</v>
      </c>
      <c r="AV30" s="60">
        <v>-0.61161342250764028</v>
      </c>
      <c r="AW30" s="60">
        <v>-0.61379120548581545</v>
      </c>
      <c r="AX30" s="60">
        <v>-0.60172279657459149</v>
      </c>
      <c r="AY30" s="60">
        <v>-0.46700889846446542</v>
      </c>
      <c r="AZ30" s="60">
        <v>-0.36941423456485728</v>
      </c>
      <c r="BA30" s="60">
        <v>-0.32312779722705304</v>
      </c>
      <c r="BB30" s="60">
        <v>-0.3756817337669538</v>
      </c>
      <c r="BC30" s="60">
        <v>-0.40110003867267108</v>
      </c>
      <c r="BD30" s="60">
        <v>-0.41342450887554716</v>
      </c>
      <c r="BE30" s="60">
        <v>-0.5191931235032673</v>
      </c>
      <c r="BF30" s="60">
        <v>-0.6470377085514597</v>
      </c>
      <c r="BG30" s="60">
        <v>-0.72207388385057203</v>
      </c>
      <c r="BH30" s="60">
        <v>-0.7626164120993012</v>
      </c>
      <c r="BI30" s="60">
        <v>-0.76259666090930756</v>
      </c>
      <c r="BJ30" s="60">
        <v>-0.80404887853525919</v>
      </c>
      <c r="BK30" s="60">
        <v>-0.79499927127223724</v>
      </c>
      <c r="BL30" s="60">
        <v>72.379505322461313</v>
      </c>
      <c r="BM30" s="60">
        <v>73.469417130129443</v>
      </c>
      <c r="BN30" s="60">
        <v>74.555873507766066</v>
      </c>
      <c r="BO30" s="60">
        <v>75.622327267575201</v>
      </c>
      <c r="BP30" s="60">
        <v>76.702854782257972</v>
      </c>
      <c r="BQ30" s="60">
        <v>77.831252773917996</v>
      </c>
      <c r="BR30" s="60">
        <v>79.030778985538902</v>
      </c>
      <c r="BS30" s="60">
        <v>80.222609374243774</v>
      </c>
      <c r="BT30" s="60">
        <v>81.332525633755893</v>
      </c>
      <c r="BU30" s="60">
        <v>82.379241834831433</v>
      </c>
      <c r="BV30" s="60">
        <v>83.404415319449086</v>
      </c>
      <c r="BW30" s="60">
        <v>84.530874339635233</v>
      </c>
      <c r="BX30" s="60">
        <v>85.647445837526746</v>
      </c>
      <c r="BY30" s="60">
        <v>86.822623340580549</v>
      </c>
      <c r="BZ30" s="60">
        <v>88.00986925254557</v>
      </c>
      <c r="CA30" s="60">
        <v>89.331829062620727</v>
      </c>
      <c r="CB30" s="60">
        <v>90.751383536595483</v>
      </c>
      <c r="CC30" s="60">
        <v>92.217224447908052</v>
      </c>
      <c r="CD30" s="60">
        <v>93.630511422680698</v>
      </c>
      <c r="CE30" s="60">
        <v>95.018380092547645</v>
      </c>
      <c r="CF30" s="60">
        <v>96.318649441404119</v>
      </c>
      <c r="CG30" s="60">
        <v>97.521567969032546</v>
      </c>
      <c r="CH30" s="60">
        <v>98.679944085181987</v>
      </c>
      <c r="CI30" s="60">
        <v>99.797777673082692</v>
      </c>
      <c r="CJ30" s="60">
        <v>100.91563101217338</v>
      </c>
      <c r="CK30" s="60">
        <v>101.99203213363813</v>
      </c>
      <c r="CL30" s="60">
        <v>103.0774828623659</v>
      </c>
      <c r="CM30" s="191">
        <v>2.8241329999999998</v>
      </c>
      <c r="CN30" s="191">
        <v>2.832471</v>
      </c>
      <c r="CO30" s="191">
        <v>2.8386360000000002</v>
      </c>
      <c r="CP30" s="191">
        <v>2.8431250000000001</v>
      </c>
      <c r="CQ30" s="191">
        <v>2.8427210000000001</v>
      </c>
      <c r="CR30" s="191">
        <v>2.8436180000000002</v>
      </c>
      <c r="CS30" s="191">
        <v>2.8247589999999998</v>
      </c>
      <c r="CT30" s="191">
        <v>2.7671760000000001</v>
      </c>
      <c r="CU30" s="191">
        <v>2.6541160000000001</v>
      </c>
      <c r="CV30" s="191">
        <v>2.5119929999999999</v>
      </c>
      <c r="CW30" s="191">
        <v>2.3655369999999998</v>
      </c>
      <c r="CX30" s="191">
        <v>2.235398</v>
      </c>
      <c r="CY30" s="191">
        <v>2.1174050000000002</v>
      </c>
      <c r="CZ30" s="191">
        <v>2.0136790000000002</v>
      </c>
      <c r="DA30" s="191">
        <v>1.918607</v>
      </c>
      <c r="DB30" s="191">
        <v>1.8363370000000001</v>
      </c>
      <c r="DC30" s="191">
        <v>1.766454</v>
      </c>
      <c r="DD30" s="191">
        <v>1.7131270000000001</v>
      </c>
      <c r="DE30" s="191">
        <v>1.678947</v>
      </c>
      <c r="DF30" s="191">
        <v>1.659843</v>
      </c>
      <c r="DG30" s="191">
        <v>1.6531</v>
      </c>
      <c r="DH30" s="191">
        <v>1.647537</v>
      </c>
      <c r="DI30" s="191">
        <v>1.6438060000000001</v>
      </c>
    </row>
    <row r="33" spans="1:90">
      <c r="A33" s="60" t="s">
        <v>272</v>
      </c>
      <c r="B33" s="60" t="s">
        <v>273</v>
      </c>
      <c r="C33" s="191" t="s">
        <v>307</v>
      </c>
      <c r="CH33" s="60" t="s">
        <v>272</v>
      </c>
      <c r="CI33" s="60" t="s">
        <v>273</v>
      </c>
      <c r="CJ33" s="60" t="s">
        <v>309</v>
      </c>
      <c r="CK33" s="191" t="s">
        <v>285</v>
      </c>
      <c r="CL33" s="192" t="s">
        <v>334</v>
      </c>
    </row>
    <row r="34" spans="1:90">
      <c r="A34" s="60">
        <v>1</v>
      </c>
      <c r="B34" s="60" t="s">
        <v>280</v>
      </c>
      <c r="C34" s="191">
        <v>7.0760009999999998</v>
      </c>
      <c r="CH34" s="60">
        <v>1</v>
      </c>
      <c r="CI34" s="60" t="s">
        <v>280</v>
      </c>
      <c r="CJ34" s="60">
        <v>9.5127000000000006</v>
      </c>
      <c r="CK34" s="191">
        <v>5.4387280000000002</v>
      </c>
      <c r="CL34">
        <f t="shared" ref="CL34:CL48" si="0">CJ34+CK34</f>
        <v>14.951428</v>
      </c>
    </row>
    <row r="35" spans="1:90">
      <c r="A35" s="60">
        <v>1</v>
      </c>
      <c r="B35" s="60" t="s">
        <v>281</v>
      </c>
      <c r="C35" s="191">
        <v>4.6684229999999998</v>
      </c>
      <c r="CH35" s="60">
        <v>1</v>
      </c>
      <c r="CI35" s="60" t="s">
        <v>281</v>
      </c>
      <c r="CJ35" s="60">
        <v>7.5270000000000001</v>
      </c>
      <c r="CK35" s="191">
        <v>6.7925389999999997</v>
      </c>
      <c r="CL35">
        <f t="shared" si="0"/>
        <v>14.319538999999999</v>
      </c>
    </row>
    <row r="36" spans="1:90">
      <c r="A36" s="60">
        <v>1</v>
      </c>
      <c r="B36" s="60" t="s">
        <v>282</v>
      </c>
      <c r="C36" s="191">
        <v>5.0767129999999998</v>
      </c>
      <c r="CH36" s="60">
        <v>1</v>
      </c>
      <c r="CI36" s="60" t="s">
        <v>282</v>
      </c>
      <c r="CJ36" s="60">
        <v>7.7613000000000003</v>
      </c>
      <c r="CK36" s="191">
        <v>5.902768</v>
      </c>
      <c r="CL36">
        <f t="shared" si="0"/>
        <v>13.664068</v>
      </c>
    </row>
    <row r="37" spans="1:90">
      <c r="A37" s="60">
        <v>2</v>
      </c>
      <c r="B37" s="60" t="s">
        <v>280</v>
      </c>
      <c r="C37" s="191">
        <v>9.2970849999999992</v>
      </c>
      <c r="CH37" s="60">
        <v>2</v>
      </c>
      <c r="CI37" s="60" t="s">
        <v>280</v>
      </c>
      <c r="CJ37" s="60">
        <v>8.6951999999999998</v>
      </c>
      <c r="CK37" s="191">
        <v>9.1223559999999999</v>
      </c>
      <c r="CL37">
        <f t="shared" si="0"/>
        <v>17.817556</v>
      </c>
    </row>
    <row r="38" spans="1:90">
      <c r="A38" s="60">
        <v>2</v>
      </c>
      <c r="B38" s="60" t="s">
        <v>281</v>
      </c>
      <c r="C38" s="191">
        <v>10.354806</v>
      </c>
      <c r="CH38" s="60">
        <v>2</v>
      </c>
      <c r="CI38" s="60" t="s">
        <v>281</v>
      </c>
      <c r="CJ38" s="60">
        <v>11.423299999999999</v>
      </c>
      <c r="CK38" s="191">
        <v>8.9062629999999992</v>
      </c>
      <c r="CL38">
        <f t="shared" si="0"/>
        <v>20.329563</v>
      </c>
    </row>
    <row r="39" spans="1:90">
      <c r="A39" s="60">
        <v>2</v>
      </c>
      <c r="B39" s="60" t="s">
        <v>282</v>
      </c>
      <c r="C39" s="191">
        <v>10.354806</v>
      </c>
      <c r="CH39" s="60">
        <v>2</v>
      </c>
      <c r="CI39" s="60" t="s">
        <v>282</v>
      </c>
      <c r="CJ39" s="60">
        <v>11.423299999999999</v>
      </c>
      <c r="CK39" s="191">
        <v>8.9062629999999992</v>
      </c>
      <c r="CL39">
        <f t="shared" si="0"/>
        <v>20.329563</v>
      </c>
    </row>
    <row r="40" spans="1:90">
      <c r="A40" s="60">
        <v>3</v>
      </c>
      <c r="B40" s="60" t="s">
        <v>280</v>
      </c>
      <c r="C40" s="191">
        <v>10.323848999999999</v>
      </c>
      <c r="CH40" s="60">
        <v>3</v>
      </c>
      <c r="CI40" s="60" t="s">
        <v>280</v>
      </c>
      <c r="CJ40" s="60">
        <v>7.5111999999999997</v>
      </c>
      <c r="CK40" s="191">
        <v>10.779177000000001</v>
      </c>
      <c r="CL40">
        <f t="shared" si="0"/>
        <v>18.290376999999999</v>
      </c>
    </row>
    <row r="41" spans="1:90">
      <c r="A41" s="60">
        <v>3</v>
      </c>
      <c r="B41" s="60" t="s">
        <v>281</v>
      </c>
      <c r="C41" s="191">
        <v>5.3683759999999996</v>
      </c>
      <c r="CH41" s="60">
        <v>3</v>
      </c>
      <c r="CI41" s="60" t="s">
        <v>281</v>
      </c>
      <c r="CJ41" s="60">
        <v>16.290400000000002</v>
      </c>
      <c r="CK41" s="191">
        <v>7.9361660000000001</v>
      </c>
      <c r="CL41">
        <f t="shared" si="0"/>
        <v>24.226566000000002</v>
      </c>
    </row>
    <row r="42" spans="1:90">
      <c r="A42" s="60">
        <v>3</v>
      </c>
      <c r="B42" s="60" t="s">
        <v>282</v>
      </c>
      <c r="C42" s="191">
        <v>11.001139</v>
      </c>
      <c r="CH42" s="60">
        <v>3</v>
      </c>
      <c r="CI42" s="60" t="s">
        <v>282</v>
      </c>
      <c r="CJ42" s="60">
        <v>26.213999999999999</v>
      </c>
      <c r="CK42" s="191">
        <v>9.1441660000000002</v>
      </c>
      <c r="CL42">
        <f t="shared" si="0"/>
        <v>35.358165999999997</v>
      </c>
    </row>
    <row r="43" spans="1:90">
      <c r="A43" s="60">
        <v>4</v>
      </c>
      <c r="B43" s="60" t="s">
        <v>280</v>
      </c>
      <c r="C43" s="191">
        <v>10.144365000000001</v>
      </c>
      <c r="CH43" s="60">
        <v>4</v>
      </c>
      <c r="CI43" s="60" t="s">
        <v>280</v>
      </c>
      <c r="CJ43" s="60">
        <v>3.1482000000000001</v>
      </c>
      <c r="CK43" s="191">
        <v>8.3084600000000002</v>
      </c>
      <c r="CL43">
        <f t="shared" si="0"/>
        <v>11.456659999999999</v>
      </c>
    </row>
    <row r="44" spans="1:90">
      <c r="A44" s="60">
        <v>4</v>
      </c>
      <c r="B44" s="60" t="s">
        <v>281</v>
      </c>
      <c r="C44" s="191">
        <v>6.3866839999999998</v>
      </c>
      <c r="CH44" s="60">
        <v>4</v>
      </c>
      <c r="CI44" s="60" t="s">
        <v>281</v>
      </c>
      <c r="CJ44" s="60">
        <v>19.9879</v>
      </c>
      <c r="CK44" s="191">
        <v>7.286645</v>
      </c>
      <c r="CL44">
        <f t="shared" si="0"/>
        <v>27.274545</v>
      </c>
    </row>
    <row r="45" spans="1:90">
      <c r="A45" s="60">
        <v>4</v>
      </c>
      <c r="B45" s="60" t="s">
        <v>282</v>
      </c>
      <c r="C45" s="191">
        <v>6.7924550000000004</v>
      </c>
      <c r="CH45" s="60">
        <v>4</v>
      </c>
      <c r="CI45" s="60" t="s">
        <v>282</v>
      </c>
      <c r="CJ45" s="60">
        <v>33.366100000000003</v>
      </c>
      <c r="CK45" s="191">
        <v>7.9948129999999997</v>
      </c>
      <c r="CL45">
        <f t="shared" si="0"/>
        <v>41.360913000000004</v>
      </c>
    </row>
    <row r="46" spans="1:90">
      <c r="A46" s="60">
        <v>5</v>
      </c>
      <c r="B46" s="60" t="s">
        <v>280</v>
      </c>
      <c r="C46" s="191">
        <v>2.0799690000000002</v>
      </c>
      <c r="CH46" s="60">
        <v>5</v>
      </c>
      <c r="CI46" s="60" t="s">
        <v>280</v>
      </c>
      <c r="CJ46" s="60">
        <v>8.2215000000000007</v>
      </c>
      <c r="CK46" s="191">
        <v>2.829745</v>
      </c>
      <c r="CL46">
        <f t="shared" si="0"/>
        <v>11.051245000000002</v>
      </c>
    </row>
    <row r="47" spans="1:90">
      <c r="A47" s="60">
        <v>5</v>
      </c>
      <c r="B47" s="60" t="s">
        <v>281</v>
      </c>
      <c r="C47" s="191">
        <v>2.579485</v>
      </c>
      <c r="CH47" s="60">
        <v>5</v>
      </c>
      <c r="CI47" s="60" t="s">
        <v>281</v>
      </c>
      <c r="CJ47" s="60">
        <v>11.0251</v>
      </c>
      <c r="CK47" s="191">
        <v>2.9229340000000001</v>
      </c>
      <c r="CL47">
        <f t="shared" si="0"/>
        <v>13.948034</v>
      </c>
    </row>
    <row r="48" spans="1:90">
      <c r="A48" s="60">
        <v>5</v>
      </c>
      <c r="B48" s="60" t="s">
        <v>282</v>
      </c>
      <c r="C48" s="191">
        <v>1.6438060000000001</v>
      </c>
      <c r="CH48" s="60">
        <v>5</v>
      </c>
      <c r="CI48" s="60" t="s">
        <v>282</v>
      </c>
      <c r="CJ48" s="60">
        <v>30.772099999999998</v>
      </c>
      <c r="CK48" s="191">
        <v>2.8241329999999998</v>
      </c>
      <c r="CL48">
        <f t="shared" si="0"/>
        <v>33.596232999999998</v>
      </c>
    </row>
    <row r="51" spans="1:5">
      <c r="A51" t="s">
        <v>335</v>
      </c>
      <c r="B51" t="s">
        <v>336</v>
      </c>
      <c r="C51" t="s">
        <v>337</v>
      </c>
      <c r="D51" t="s">
        <v>338</v>
      </c>
      <c r="E51" t="s">
        <v>339</v>
      </c>
    </row>
    <row r="52" spans="1:5">
      <c r="A52" s="60" t="s">
        <v>280</v>
      </c>
      <c r="B52">
        <v>1</v>
      </c>
      <c r="C52">
        <v>9.1797000000000004E-2</v>
      </c>
      <c r="D52">
        <v>0.19590299999999999</v>
      </c>
      <c r="E52">
        <v>5.4387280000000002</v>
      </c>
    </row>
    <row r="53" spans="1:5">
      <c r="A53" s="60" t="s">
        <v>281</v>
      </c>
      <c r="B53">
        <v>1</v>
      </c>
      <c r="C53">
        <v>7.7234999999999998E-2</v>
      </c>
      <c r="D53">
        <v>7.3623999999999995E-2</v>
      </c>
      <c r="E53">
        <v>5.902768</v>
      </c>
    </row>
    <row r="54" spans="1:5">
      <c r="A54" s="60" t="s">
        <v>282</v>
      </c>
      <c r="B54">
        <v>1</v>
      </c>
      <c r="C54">
        <v>0.27182200000000001</v>
      </c>
      <c r="D54">
        <v>0.21060000000000001</v>
      </c>
      <c r="E54">
        <v>6.7925389999999997</v>
      </c>
    </row>
    <row r="55" spans="1:5">
      <c r="A55" s="60" t="s">
        <v>280</v>
      </c>
      <c r="B55">
        <v>2</v>
      </c>
      <c r="C55">
        <v>0.105103</v>
      </c>
      <c r="D55">
        <v>0.13120000000000001</v>
      </c>
      <c r="E55">
        <v>9.1223559999999999</v>
      </c>
    </row>
    <row r="56" spans="1:5">
      <c r="A56" s="60" t="s">
        <v>281</v>
      </c>
      <c r="B56">
        <v>2</v>
      </c>
      <c r="C56">
        <v>0.13420000000000001</v>
      </c>
      <c r="D56">
        <v>0.197938</v>
      </c>
      <c r="E56">
        <v>8.9062629999999992</v>
      </c>
    </row>
    <row r="57" spans="1:5">
      <c r="A57" s="60" t="s">
        <v>282</v>
      </c>
      <c r="B57">
        <v>2</v>
      </c>
      <c r="C57">
        <v>0.13420000000000001</v>
      </c>
      <c r="D57">
        <v>0.197938</v>
      </c>
      <c r="E57">
        <v>8.9062629999999992</v>
      </c>
    </row>
    <row r="58" spans="1:5">
      <c r="A58" s="60" t="s">
        <v>280</v>
      </c>
      <c r="B58">
        <v>3</v>
      </c>
      <c r="C58">
        <v>0.49360999999999999</v>
      </c>
      <c r="D58">
        <v>0.46752899999999997</v>
      </c>
      <c r="E58">
        <v>10.779177000000001</v>
      </c>
    </row>
    <row r="59" spans="1:5">
      <c r="A59" s="60" t="s">
        <v>281</v>
      </c>
      <c r="B59">
        <v>3</v>
      </c>
      <c r="C59">
        <v>0.106563</v>
      </c>
      <c r="D59">
        <v>0.17413000000000001</v>
      </c>
      <c r="E59">
        <v>9.1441660000000002</v>
      </c>
    </row>
    <row r="60" spans="1:5">
      <c r="A60" s="60" t="s">
        <v>282</v>
      </c>
      <c r="B60">
        <v>3</v>
      </c>
      <c r="C60">
        <v>0.14998800000000001</v>
      </c>
      <c r="D60">
        <v>0.14604700000000001</v>
      </c>
      <c r="E60">
        <v>7.9361660000000001</v>
      </c>
    </row>
    <row r="61" spans="1:5">
      <c r="A61" s="60" t="s">
        <v>280</v>
      </c>
      <c r="B61">
        <v>4</v>
      </c>
      <c r="C61">
        <v>0.35987799999999998</v>
      </c>
      <c r="D61">
        <v>0.59309599999999996</v>
      </c>
      <c r="E61">
        <v>8.3084600000000002</v>
      </c>
    </row>
    <row r="62" spans="1:5">
      <c r="A62" s="60" t="s">
        <v>281</v>
      </c>
      <c r="B62">
        <v>4</v>
      </c>
      <c r="C62">
        <v>0.12084</v>
      </c>
      <c r="D62">
        <v>0.11988600000000001</v>
      </c>
      <c r="E62">
        <v>7.9948129999999997</v>
      </c>
    </row>
    <row r="63" spans="1:5">
      <c r="A63" s="60" t="s">
        <v>282</v>
      </c>
      <c r="B63">
        <v>4</v>
      </c>
      <c r="C63">
        <v>9.4385999999999998E-2</v>
      </c>
      <c r="D63">
        <v>0.103453</v>
      </c>
      <c r="E63">
        <v>7.286645</v>
      </c>
    </row>
    <row r="64" spans="1:5">
      <c r="A64" s="60" t="s">
        <v>280</v>
      </c>
      <c r="B64">
        <v>5</v>
      </c>
      <c r="C64">
        <v>8.3307999999999993E-2</v>
      </c>
      <c r="D64">
        <v>8.9543999999999999E-2</v>
      </c>
      <c r="E64">
        <v>2.829745</v>
      </c>
    </row>
    <row r="65" spans="1:5">
      <c r="A65" s="60" t="s">
        <v>281</v>
      </c>
      <c r="B65">
        <v>5</v>
      </c>
      <c r="C65">
        <v>6.3573000000000005E-2</v>
      </c>
      <c r="D65">
        <v>6.9500000000000006E-2</v>
      </c>
      <c r="E65">
        <v>2.8241329999999998</v>
      </c>
    </row>
    <row r="66" spans="1:5">
      <c r="A66" s="60" t="s">
        <v>282</v>
      </c>
      <c r="B66">
        <v>5</v>
      </c>
      <c r="C66">
        <v>5.6828999999999998E-2</v>
      </c>
      <c r="D66">
        <v>0.115371</v>
      </c>
      <c r="E66">
        <v>2.9229340000000001</v>
      </c>
    </row>
    <row r="67" spans="1:5">
      <c r="A67" t="s">
        <v>340</v>
      </c>
      <c r="B67" t="s">
        <v>341</v>
      </c>
      <c r="C67">
        <v>3.4639000000000003E-2</v>
      </c>
      <c r="D67">
        <v>4.4145999999999998E-2</v>
      </c>
      <c r="E67">
        <v>7.2975409999999998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readme</vt:lpstr>
      <vt:lpstr>jährl_Abgänge_LF12_Kalib_stratu</vt:lpstr>
      <vt:lpstr>jährl_Abgänge_LFI23_stratu</vt:lpstr>
      <vt:lpstr>jährl_Abgänge_LFI34a_stratu</vt:lpstr>
      <vt:lpstr>Zuwachs_Jährliche_Daten_summe</vt:lpstr>
      <vt:lpstr>Vorrat_hektarwerte</vt:lpstr>
      <vt:lpstr>Vorrat_summen</vt:lpstr>
      <vt:lpstr>Datenlieferung_Beat_09122014</vt:lpstr>
      <vt:lpstr>jährl_Abgänge_LF12_Kalib_stratu!Druckbereich</vt:lpstr>
      <vt:lpstr>jährl_Abgänge_LFI23_stratu!Druckbereich</vt:lpstr>
      <vt:lpstr>jährl_Abgänge_LFI34a_stratu!Druckbereich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Rogiers Nele BAFU</dc:creator>
  <cp:lastModifiedBy>u80792558</cp:lastModifiedBy>
  <cp:lastPrinted>2012-09-03T13:19:49Z</cp:lastPrinted>
  <dcterms:created xsi:type="dcterms:W3CDTF">2012-07-03T07:54:18Z</dcterms:created>
  <dcterms:modified xsi:type="dcterms:W3CDTF">2014-04-24T13:30:39Z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SYSTEM@1.1:Container">
    <vt:lpwstr>COO.2002.100.7.2763324</vt:lpwstr>
  </property>
  <property fmtid="{D5CDD505-2E9C-101B-9397-08002B2CF9AE}" pid="3" name="FSC#COOELAK@1.1001:Subject">
    <vt:lpwstr/>
  </property>
  <property fmtid="{D5CDD505-2E9C-101B-9397-08002B2CF9AE}" pid="4" name="FSC#COOELAK@1.1001:FileReference">
    <vt:lpwstr>C Pools und Flüsse Kyoto Kategorien / 2006-01894/01/02</vt:lpwstr>
  </property>
  <property fmtid="{D5CDD505-2E9C-101B-9397-08002B2CF9AE}" pid="5" name="FSC#COOELAK@1.1001:FileRefYear">
    <vt:lpwstr>2006</vt:lpwstr>
  </property>
  <property fmtid="{D5CDD505-2E9C-101B-9397-08002B2CF9AE}" pid="6" name="FSC#COOELAK@1.1001:FileRefOrdinal">
    <vt:lpwstr>18853</vt:lpwstr>
  </property>
  <property fmtid="{D5CDD505-2E9C-101B-9397-08002B2CF9AE}" pid="7" name="FSC#COOELAK@1.1001:FileRefOU">
    <vt:lpwstr>Wald</vt:lpwstr>
  </property>
  <property fmtid="{D5CDD505-2E9C-101B-9397-08002B2CF9AE}" pid="8" name="FSC#COOELAK@1.1001:Organization">
    <vt:lpwstr/>
  </property>
  <property fmtid="{D5CDD505-2E9C-101B-9397-08002B2CF9AE}" pid="9" name="FSC#COOELAK@1.1001:Owner">
    <vt:lpwstr> Moser</vt:lpwstr>
  </property>
  <property fmtid="{D5CDD505-2E9C-101B-9397-08002B2CF9AE}" pid="10" name="FSC#COOELAK@1.1001:OwnerExtension">
    <vt:lpwstr/>
  </property>
  <property fmtid="{D5CDD505-2E9C-101B-9397-08002B2CF9AE}" pid="11" name="FSC#COOELAK@1.1001:OwnerFaxExtension">
    <vt:lpwstr/>
  </property>
  <property fmtid="{D5CDD505-2E9C-101B-9397-08002B2CF9AE}" pid="12" name="FSC#COOELAK@1.1001:DispatchedBy">
    <vt:lpwstr/>
  </property>
  <property fmtid="{D5CDD505-2E9C-101B-9397-08002B2CF9AE}" pid="13" name="FSC#COOELAK@1.1001:DispatchedAt">
    <vt:lpwstr/>
  </property>
  <property fmtid="{D5CDD505-2E9C-101B-9397-08002B2CF9AE}" pid="14" name="FSC#COOELAK@1.1001:ApprovedBy">
    <vt:lpwstr/>
  </property>
  <property fmtid="{D5CDD505-2E9C-101B-9397-08002B2CF9AE}" pid="15" name="FSC#COOELAK@1.1001:ApprovedAt">
    <vt:lpwstr/>
  </property>
  <property fmtid="{D5CDD505-2E9C-101B-9397-08002B2CF9AE}" pid="16" name="FSC#COOELAK@1.1001:Department">
    <vt:lpwstr/>
  </property>
  <property fmtid="{D5CDD505-2E9C-101B-9397-08002B2CF9AE}" pid="17" name="FSC#COOELAK@1.1001:CreatedAt">
    <vt:lpwstr>13.06.2006 10:19:30</vt:lpwstr>
  </property>
  <property fmtid="{D5CDD505-2E9C-101B-9397-08002B2CF9AE}" pid="18" name="FSC#COOELAK@1.1001:OU">
    <vt:lpwstr>Wald und Holzwirtschaft (Wald)</vt:lpwstr>
  </property>
  <property fmtid="{D5CDD505-2E9C-101B-9397-08002B2CF9AE}" pid="19" name="FSC#COOELAK@1.1001:Priority">
    <vt:lpwstr/>
  </property>
  <property fmtid="{D5CDD505-2E9C-101B-9397-08002B2CF9AE}" pid="20" name="FSC#COOELAK@1.1001:ObjBarCode">
    <vt:lpwstr>*COO.2002.100.7.1572895*</vt:lpwstr>
  </property>
  <property fmtid="{D5CDD505-2E9C-101B-9397-08002B2CF9AE}" pid="21" name="FSC#COOELAK@1.1001:RefBarCode">
    <vt:lpwstr>*Hochrechnungsfakt_Forststatistik_96-04_neu*</vt:lpwstr>
  </property>
  <property fmtid="{D5CDD505-2E9C-101B-9397-08002B2CF9AE}" pid="22" name="FSC#COOELAK@1.1001:FileRefBarCode">
    <vt:lpwstr>*C Pools und Flüsse Kyoto Kategorien / 2006-01894/01/02*</vt:lpwstr>
  </property>
  <property fmtid="{D5CDD505-2E9C-101B-9397-08002B2CF9AE}" pid="23" name="FSC#COOELAK@1.1001:ExternalRef">
    <vt:lpwstr/>
  </property>
  <property fmtid="{D5CDD505-2E9C-101B-9397-08002B2CF9AE}" pid="24" name="FSC#COOELAK@1.1001:IncomingNumber">
    <vt:lpwstr/>
  </property>
  <property fmtid="{D5CDD505-2E9C-101B-9397-08002B2CF9AE}" pid="25" name="FSC#COOELAK@1.1001:IncomingSubject">
    <vt:lpwstr/>
  </property>
  <property fmtid="{D5CDD505-2E9C-101B-9397-08002B2CF9AE}" pid="26" name="FSC#COOELAK@1.1001:ProcessResponsible">
    <vt:lpwstr>Thürig, Esther</vt:lpwstr>
  </property>
  <property fmtid="{D5CDD505-2E9C-101B-9397-08002B2CF9AE}" pid="27" name="FSC#COOELAK@1.1001:ProcessResponsiblePhone">
    <vt:lpwstr/>
  </property>
  <property fmtid="{D5CDD505-2E9C-101B-9397-08002B2CF9AE}" pid="28" name="FSC#COOELAK@1.1001:ProcessResponsibleMail">
    <vt:lpwstr/>
  </property>
  <property fmtid="{D5CDD505-2E9C-101B-9397-08002B2CF9AE}" pid="29" name="FSC#COOELAK@1.1001:ProcessResponsibleFax">
    <vt:lpwstr/>
  </property>
  <property fmtid="{D5CDD505-2E9C-101B-9397-08002B2CF9AE}" pid="30" name="FSC#COOELAK@1.1001:ApproverFirstName">
    <vt:lpwstr/>
  </property>
  <property fmtid="{D5CDD505-2E9C-101B-9397-08002B2CF9AE}" pid="31" name="FSC#COOELAK@1.1001:ApproverSurName">
    <vt:lpwstr/>
  </property>
  <property fmtid="{D5CDD505-2E9C-101B-9397-08002B2CF9AE}" pid="32" name="FSC#COOELAK@1.1001:ApproverTitle">
    <vt:lpwstr/>
  </property>
  <property fmtid="{D5CDD505-2E9C-101B-9397-08002B2CF9AE}" pid="33" name="FSC#COOELAK@1.1001:ExternalDate">
    <vt:lpwstr/>
  </property>
  <property fmtid="{D5CDD505-2E9C-101B-9397-08002B2CF9AE}" pid="34" name="FSC#COOELAK@1.1001:SettlementApprovedAt">
    <vt:lpwstr/>
  </property>
  <property fmtid="{D5CDD505-2E9C-101B-9397-08002B2CF9AE}" pid="35" name="FSC#COOELAK@1.1001:BaseNumber">
    <vt:lpwstr>2006-01894/01/02</vt:lpwstr>
  </property>
  <property fmtid="{D5CDD505-2E9C-101B-9397-08002B2CF9AE}" pid="36" name="FSC#ELAKGOV@1.1001:PersonalSubjGender">
    <vt:lpwstr/>
  </property>
  <property fmtid="{D5CDD505-2E9C-101B-9397-08002B2CF9AE}" pid="37" name="FSC#ELAKGOV@1.1001:PersonalSubjFirstName">
    <vt:lpwstr/>
  </property>
  <property fmtid="{D5CDD505-2E9C-101B-9397-08002B2CF9AE}" pid="38" name="FSC#ELAKGOV@1.1001:PersonalSubjSurName">
    <vt:lpwstr/>
  </property>
  <property fmtid="{D5CDD505-2E9C-101B-9397-08002B2CF9AE}" pid="39" name="FSC#ELAKGOV@1.1001:PersonalSubjSalutation">
    <vt:lpwstr/>
  </property>
  <property fmtid="{D5CDD505-2E9C-101B-9397-08002B2CF9AE}" pid="40" name="FSC#ELAKGOV@1.1001:PersonalSubjAddress">
    <vt:lpwstr/>
  </property>
</Properties>
</file>