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9980" windowHeight="14445"/>
  </bookViews>
  <sheets>
    <sheet name="Input_EF" sheetId="1" r:id="rId1"/>
  </sheets>
  <externalReferences>
    <externalReference r:id="rId2"/>
  </externalReferences>
  <definedNames>
    <definedName name="_xlnm.Print_Area" localSheetId="0">Input_EF!$A$1:$AB$143</definedName>
    <definedName name="MmExcelLinker_C516897A_EF04_486F_BCBA_9C5A1581132F" localSheetId="0">Jahresleistungen [1]_neu!$A$155:$A$155</definedName>
    <definedName name="MmExcelLinker_C516897A_EF04_486F_BCBA_9C5A1581132F">Jahresleistungen [1]_neu!$A$155:$A$155</definedName>
  </definedNames>
  <calcPr calcId="125725" calcMode="manual"/>
</workbook>
</file>

<file path=xl/calcChain.xml><?xml version="1.0" encoding="utf-8"?>
<calcChain xmlns="http://schemas.openxmlformats.org/spreadsheetml/2006/main">
  <c r="R143" i="1"/>
  <c r="X143" s="1"/>
  <c r="O143"/>
  <c r="R142"/>
  <c r="X142" s="1"/>
  <c r="O142"/>
  <c r="R141"/>
  <c r="X141" s="1"/>
  <c r="O141"/>
  <c r="R140"/>
  <c r="X140" s="1"/>
  <c r="O140"/>
  <c r="R139"/>
  <c r="X139" s="1"/>
  <c r="O139"/>
  <c r="R138"/>
  <c r="X138" s="1"/>
  <c r="O138"/>
  <c r="R137"/>
  <c r="X137" s="1"/>
  <c r="O137"/>
  <c r="R136"/>
  <c r="X136" s="1"/>
  <c r="O136"/>
  <c r="R135"/>
  <c r="X135" s="1"/>
  <c r="O135"/>
  <c r="R134"/>
  <c r="X134" s="1"/>
  <c r="O134"/>
  <c r="R133"/>
  <c r="X133" s="1"/>
  <c r="O133"/>
  <c r="R132"/>
  <c r="X132" s="1"/>
  <c r="O132"/>
  <c r="R131"/>
  <c r="X131" s="1"/>
  <c r="O131"/>
  <c r="R130"/>
  <c r="X130" s="1"/>
  <c r="O130"/>
  <c r="R129"/>
  <c r="X129" s="1"/>
  <c r="O129"/>
  <c r="R128"/>
  <c r="X128" s="1"/>
  <c r="O128"/>
  <c r="U121"/>
  <c r="L121"/>
  <c r="I121"/>
  <c r="H121"/>
  <c r="E121"/>
  <c r="D121"/>
  <c r="U120"/>
  <c r="L120"/>
  <c r="I120"/>
  <c r="H120"/>
  <c r="E120"/>
  <c r="D120"/>
  <c r="U119"/>
  <c r="L119"/>
  <c r="I119"/>
  <c r="H119"/>
  <c r="E119"/>
  <c r="D119"/>
  <c r="U118"/>
  <c r="L118"/>
  <c r="I118"/>
  <c r="H118"/>
  <c r="E118"/>
  <c r="D118"/>
  <c r="U117"/>
  <c r="L117"/>
  <c r="I117"/>
  <c r="H117"/>
  <c r="E117"/>
  <c r="D117"/>
  <c r="U116"/>
  <c r="L116"/>
  <c r="I116"/>
  <c r="H116"/>
  <c r="E116"/>
  <c r="D116"/>
  <c r="U115"/>
  <c r="L115"/>
  <c r="I115"/>
  <c r="H115"/>
  <c r="E115"/>
  <c r="D115"/>
  <c r="U114"/>
  <c r="L114"/>
  <c r="I114"/>
  <c r="H114"/>
  <c r="E114"/>
  <c r="D114"/>
  <c r="U113"/>
  <c r="L113"/>
  <c r="I113"/>
  <c r="H113"/>
  <c r="E113"/>
  <c r="D113"/>
  <c r="U112"/>
  <c r="L112"/>
  <c r="I112"/>
  <c r="H112"/>
  <c r="E112"/>
  <c r="D112"/>
  <c r="U111"/>
  <c r="L111"/>
  <c r="I111"/>
  <c r="H111"/>
  <c r="E111"/>
  <c r="D111"/>
  <c r="U110"/>
  <c r="L110"/>
  <c r="I110"/>
  <c r="H110"/>
  <c r="E110"/>
  <c r="D110"/>
  <c r="U109"/>
  <c r="L109"/>
  <c r="I109"/>
  <c r="H109"/>
  <c r="E109"/>
  <c r="D109"/>
  <c r="U108"/>
  <c r="L108"/>
  <c r="I108"/>
  <c r="H108"/>
  <c r="E108"/>
  <c r="D108"/>
  <c r="U107"/>
  <c r="L107"/>
  <c r="I107"/>
  <c r="H107"/>
  <c r="E107"/>
  <c r="D107"/>
  <c r="U106"/>
  <c r="L106"/>
  <c r="I106"/>
  <c r="H106"/>
  <c r="E106"/>
  <c r="D106"/>
  <c r="S99"/>
  <c r="Y99" s="1"/>
  <c r="Q99"/>
  <c r="W99" s="1"/>
  <c r="P99"/>
  <c r="O99"/>
  <c r="R99" s="1"/>
  <c r="N99"/>
  <c r="S98"/>
  <c r="Y98" s="1"/>
  <c r="Q98"/>
  <c r="W98" s="1"/>
  <c r="P98"/>
  <c r="O98"/>
  <c r="R98" s="1"/>
  <c r="N98"/>
  <c r="S97"/>
  <c r="Y97" s="1"/>
  <c r="Q97"/>
  <c r="W97" s="1"/>
  <c r="P97"/>
  <c r="O97"/>
  <c r="R97" s="1"/>
  <c r="N97"/>
  <c r="S96"/>
  <c r="Y96" s="1"/>
  <c r="Q96"/>
  <c r="W96" s="1"/>
  <c r="P96"/>
  <c r="O96"/>
  <c r="R96" s="1"/>
  <c r="N96"/>
  <c r="S95"/>
  <c r="Y95" s="1"/>
  <c r="Q95"/>
  <c r="W95" s="1"/>
  <c r="P95"/>
  <c r="O95"/>
  <c r="R95" s="1"/>
  <c r="N95"/>
  <c r="S94"/>
  <c r="Y94" s="1"/>
  <c r="Q94"/>
  <c r="W94" s="1"/>
  <c r="P94"/>
  <c r="O94"/>
  <c r="R94" s="1"/>
  <c r="N94"/>
  <c r="S93"/>
  <c r="Y93" s="1"/>
  <c r="Q93"/>
  <c r="W93" s="1"/>
  <c r="P93"/>
  <c r="O93"/>
  <c r="R93" s="1"/>
  <c r="N93"/>
  <c r="S92"/>
  <c r="Y92" s="1"/>
  <c r="Q92"/>
  <c r="W92" s="1"/>
  <c r="P92"/>
  <c r="O92"/>
  <c r="R92" s="1"/>
  <c r="N92"/>
  <c r="S91"/>
  <c r="Y91" s="1"/>
  <c r="Q91"/>
  <c r="W91" s="1"/>
  <c r="P91"/>
  <c r="O91"/>
  <c r="R91" s="1"/>
  <c r="N91"/>
  <c r="S90"/>
  <c r="Y90" s="1"/>
  <c r="Q90"/>
  <c r="W90" s="1"/>
  <c r="P90"/>
  <c r="O90"/>
  <c r="R90" s="1"/>
  <c r="N90"/>
  <c r="S89"/>
  <c r="Y89" s="1"/>
  <c r="Q89"/>
  <c r="W89" s="1"/>
  <c r="P89"/>
  <c r="O89"/>
  <c r="R89" s="1"/>
  <c r="N89"/>
  <c r="S88"/>
  <c r="Y88" s="1"/>
  <c r="Q88"/>
  <c r="W88" s="1"/>
  <c r="P88"/>
  <c r="O88"/>
  <c r="R88" s="1"/>
  <c r="N88"/>
  <c r="S87"/>
  <c r="Y87" s="1"/>
  <c r="Q87"/>
  <c r="W87" s="1"/>
  <c r="P87"/>
  <c r="O87"/>
  <c r="R87" s="1"/>
  <c r="N87"/>
  <c r="S86"/>
  <c r="Y86" s="1"/>
  <c r="Q86"/>
  <c r="W86" s="1"/>
  <c r="P86"/>
  <c r="O86"/>
  <c r="R86" s="1"/>
  <c r="N86"/>
  <c r="S85"/>
  <c r="Y85" s="1"/>
  <c r="Q85"/>
  <c r="W85" s="1"/>
  <c r="P85"/>
  <c r="O85"/>
  <c r="R85" s="1"/>
  <c r="N85"/>
  <c r="S84"/>
  <c r="Y84" s="1"/>
  <c r="Q84"/>
  <c r="W84" s="1"/>
  <c r="P84"/>
  <c r="O84"/>
  <c r="R84" s="1"/>
  <c r="N84"/>
  <c r="S77"/>
  <c r="Y77" s="1"/>
  <c r="Q77"/>
  <c r="W77" s="1"/>
  <c r="P77"/>
  <c r="O77"/>
  <c r="R77" s="1"/>
  <c r="N77"/>
  <c r="S76"/>
  <c r="Y76" s="1"/>
  <c r="Q76"/>
  <c r="W76" s="1"/>
  <c r="P76"/>
  <c r="O76"/>
  <c r="R76" s="1"/>
  <c r="N76"/>
  <c r="S75"/>
  <c r="Y75" s="1"/>
  <c r="Q75"/>
  <c r="W75" s="1"/>
  <c r="P75"/>
  <c r="O75"/>
  <c r="R75" s="1"/>
  <c r="N75"/>
  <c r="S74"/>
  <c r="Y74" s="1"/>
  <c r="Q74"/>
  <c r="W74" s="1"/>
  <c r="P74"/>
  <c r="O74"/>
  <c r="R74" s="1"/>
  <c r="N74"/>
  <c r="S73"/>
  <c r="Y73" s="1"/>
  <c r="Q73"/>
  <c r="W73" s="1"/>
  <c r="P73"/>
  <c r="O73"/>
  <c r="R73" s="1"/>
  <c r="N73"/>
  <c r="S72"/>
  <c r="Y72" s="1"/>
  <c r="Q72"/>
  <c r="W72" s="1"/>
  <c r="P72"/>
  <c r="O72"/>
  <c r="R72" s="1"/>
  <c r="N72"/>
  <c r="S71"/>
  <c r="Y71" s="1"/>
  <c r="Q71"/>
  <c r="W71" s="1"/>
  <c r="P71"/>
  <c r="O71"/>
  <c r="R71" s="1"/>
  <c r="N71"/>
  <c r="S70"/>
  <c r="Y70" s="1"/>
  <c r="Q70"/>
  <c r="W70" s="1"/>
  <c r="P70"/>
  <c r="O70"/>
  <c r="R70" s="1"/>
  <c r="N70"/>
  <c r="P69"/>
  <c r="S69" s="1"/>
  <c r="O69"/>
  <c r="R69" s="1"/>
  <c r="N69"/>
  <c r="Q69" s="1"/>
  <c r="P68"/>
  <c r="S68" s="1"/>
  <c r="O68"/>
  <c r="R68" s="1"/>
  <c r="N68"/>
  <c r="Q68" s="1"/>
  <c r="P67"/>
  <c r="S67" s="1"/>
  <c r="O67"/>
  <c r="R67" s="1"/>
  <c r="N67"/>
  <c r="Q67" s="1"/>
  <c r="P66"/>
  <c r="S66" s="1"/>
  <c r="O66"/>
  <c r="R66" s="1"/>
  <c r="N66"/>
  <c r="Q66" s="1"/>
  <c r="P65"/>
  <c r="S65" s="1"/>
  <c r="O65"/>
  <c r="R65" s="1"/>
  <c r="N65"/>
  <c r="Q65" s="1"/>
  <c r="P64"/>
  <c r="S64" s="1"/>
  <c r="O64"/>
  <c r="R64" s="1"/>
  <c r="N64"/>
  <c r="Q64" s="1"/>
  <c r="P63"/>
  <c r="S63" s="1"/>
  <c r="O63"/>
  <c r="R63" s="1"/>
  <c r="N63"/>
  <c r="Q63" s="1"/>
  <c r="P62"/>
  <c r="S62" s="1"/>
  <c r="O62"/>
  <c r="R62" s="1"/>
  <c r="N62"/>
  <c r="Q62" s="1"/>
  <c r="O55"/>
  <c r="R55" s="1"/>
  <c r="O53"/>
  <c r="R53" s="1"/>
  <c r="O52"/>
  <c r="R52" s="1"/>
  <c r="O51"/>
  <c r="R51" s="1"/>
  <c r="O50"/>
  <c r="R50" s="1"/>
  <c r="O49"/>
  <c r="R49" s="1"/>
  <c r="O48"/>
  <c r="R48" s="1"/>
  <c r="O47"/>
  <c r="R47" s="1"/>
  <c r="O46"/>
  <c r="R46" s="1"/>
  <c r="U44"/>
  <c r="P44"/>
  <c r="S44" s="1"/>
  <c r="N44"/>
  <c r="Q44" s="1"/>
  <c r="L44"/>
  <c r="O44" s="1"/>
  <c r="H44"/>
  <c r="D44"/>
  <c r="O42"/>
  <c r="R42" s="1"/>
  <c r="O41"/>
  <c r="R41" s="1"/>
  <c r="O40"/>
  <c r="R40" s="1"/>
  <c r="X41" l="1"/>
  <c r="AA41"/>
  <c r="Y44"/>
  <c r="AB44"/>
  <c r="X46"/>
  <c r="AA46"/>
  <c r="X48"/>
  <c r="AA48"/>
  <c r="X50"/>
  <c r="AA50"/>
  <c r="X52"/>
  <c r="AA52"/>
  <c r="X55"/>
  <c r="AA55"/>
  <c r="AA62"/>
  <c r="X62"/>
  <c r="W63"/>
  <c r="Z63"/>
  <c r="Y63"/>
  <c r="AB63"/>
  <c r="AA64"/>
  <c r="X64"/>
  <c r="W65"/>
  <c r="Z65"/>
  <c r="Y65"/>
  <c r="AB65"/>
  <c r="AA66"/>
  <c r="X66"/>
  <c r="W67"/>
  <c r="Z67"/>
  <c r="Y67"/>
  <c r="AB67"/>
  <c r="AA68"/>
  <c r="X68"/>
  <c r="W69"/>
  <c r="Z69"/>
  <c r="Y69"/>
  <c r="AB69"/>
  <c r="AA70"/>
  <c r="X70"/>
  <c r="AA72"/>
  <c r="X72"/>
  <c r="AA74"/>
  <c r="X74"/>
  <c r="AA76"/>
  <c r="X76"/>
  <c r="R106"/>
  <c r="AA84"/>
  <c r="X84"/>
  <c r="X106" s="1"/>
  <c r="R108"/>
  <c r="AA86"/>
  <c r="X86"/>
  <c r="X108" s="1"/>
  <c r="R110"/>
  <c r="AA88"/>
  <c r="X88"/>
  <c r="X110" s="1"/>
  <c r="R112"/>
  <c r="AA90"/>
  <c r="X90"/>
  <c r="X112" s="1"/>
  <c r="R114"/>
  <c r="AA92"/>
  <c r="X92"/>
  <c r="X114" s="1"/>
  <c r="R116"/>
  <c r="AA94"/>
  <c r="X94"/>
  <c r="X116" s="1"/>
  <c r="R118"/>
  <c r="AA96"/>
  <c r="X96"/>
  <c r="X118" s="1"/>
  <c r="R120"/>
  <c r="AA98"/>
  <c r="X98"/>
  <c r="X120" s="1"/>
  <c r="X40"/>
  <c r="AA40"/>
  <c r="X42"/>
  <c r="AA42"/>
  <c r="W44"/>
  <c r="Z44"/>
  <c r="X47"/>
  <c r="AA47"/>
  <c r="X49"/>
  <c r="AA49"/>
  <c r="X51"/>
  <c r="AA51"/>
  <c r="X53"/>
  <c r="AA53"/>
  <c r="W62"/>
  <c r="Z62"/>
  <c r="Y62"/>
  <c r="AB62"/>
  <c r="AA63"/>
  <c r="X63"/>
  <c r="W64"/>
  <c r="Z64"/>
  <c r="Y64"/>
  <c r="AB64"/>
  <c r="AA65"/>
  <c r="X65"/>
  <c r="W66"/>
  <c r="Z66"/>
  <c r="Y66"/>
  <c r="AB66"/>
  <c r="AA67"/>
  <c r="X67"/>
  <c r="W68"/>
  <c r="Z68"/>
  <c r="Y68"/>
  <c r="AB68"/>
  <c r="AA69"/>
  <c r="X69"/>
  <c r="AA71"/>
  <c r="X71"/>
  <c r="AA73"/>
  <c r="X73"/>
  <c r="AA75"/>
  <c r="X75"/>
  <c r="AA77"/>
  <c r="X77"/>
  <c r="R107"/>
  <c r="AA85"/>
  <c r="X85"/>
  <c r="X107" s="1"/>
  <c r="R109"/>
  <c r="AA87"/>
  <c r="X87"/>
  <c r="X109" s="1"/>
  <c r="R111"/>
  <c r="AA89"/>
  <c r="X89"/>
  <c r="X111" s="1"/>
  <c r="R113"/>
  <c r="AA91"/>
  <c r="X91"/>
  <c r="X113" s="1"/>
  <c r="R115"/>
  <c r="AA93"/>
  <c r="X93"/>
  <c r="X115" s="1"/>
  <c r="R117"/>
  <c r="AA95"/>
  <c r="X95"/>
  <c r="X117" s="1"/>
  <c r="R119"/>
  <c r="AA97"/>
  <c r="X97"/>
  <c r="X119" s="1"/>
  <c r="R121"/>
  <c r="AA99"/>
  <c r="X99"/>
  <c r="X121" s="1"/>
  <c r="R44"/>
  <c r="Z70"/>
  <c r="AB70"/>
  <c r="Z71"/>
  <c r="AB71"/>
  <c r="Z72"/>
  <c r="AB72"/>
  <c r="Z73"/>
  <c r="AB73"/>
  <c r="Z74"/>
  <c r="AB74"/>
  <c r="Z75"/>
  <c r="AB75"/>
  <c r="Z76"/>
  <c r="AB76"/>
  <c r="Z77"/>
  <c r="AB77"/>
  <c r="Z84"/>
  <c r="AB84"/>
  <c r="Z85"/>
  <c r="AB85"/>
  <c r="Z86"/>
  <c r="AB86"/>
  <c r="Z87"/>
  <c r="AB87"/>
  <c r="Z88"/>
  <c r="AB88"/>
  <c r="Z89"/>
  <c r="AB89"/>
  <c r="Z90"/>
  <c r="AB90"/>
  <c r="Z91"/>
  <c r="AB91"/>
  <c r="Z92"/>
  <c r="AB92"/>
  <c r="Z93"/>
  <c r="AB93"/>
  <c r="Z94"/>
  <c r="AB94"/>
  <c r="Z95"/>
  <c r="AB95"/>
  <c r="Z96"/>
  <c r="AB96"/>
  <c r="Z97"/>
  <c r="AB97"/>
  <c r="Z98"/>
  <c r="AB98"/>
  <c r="Z99"/>
  <c r="AB99"/>
  <c r="O106"/>
  <c r="O107"/>
  <c r="O108"/>
  <c r="O109"/>
  <c r="O110"/>
  <c r="O111"/>
  <c r="O112"/>
  <c r="O113"/>
  <c r="O114"/>
  <c r="O115"/>
  <c r="O116"/>
  <c r="O117"/>
  <c r="O118"/>
  <c r="O119"/>
  <c r="O120"/>
  <c r="O121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44" l="1"/>
  <c r="X44"/>
  <c r="AA121"/>
  <c r="AA117"/>
  <c r="AA113"/>
  <c r="AA109"/>
  <c r="AA118"/>
  <c r="AA114"/>
  <c r="AA110"/>
  <c r="AA106"/>
  <c r="AA119"/>
  <c r="AA115"/>
  <c r="AA111"/>
  <c r="AA107"/>
  <c r="AA120"/>
  <c r="AA116"/>
  <c r="AA112"/>
  <c r="AA108"/>
</calcChain>
</file>

<file path=xl/sharedStrings.xml><?xml version="1.0" encoding="utf-8"?>
<sst xmlns="http://schemas.openxmlformats.org/spreadsheetml/2006/main" count="520" uniqueCount="110">
  <si>
    <t>Kategorien Holzenergie-Statistik (HES)</t>
  </si>
  <si>
    <t>Kategorien LRV Anhang 4 Ziff 212 Kohle- und Holzfeuerungen</t>
  </si>
  <si>
    <t>Nr.</t>
  </si>
  <si>
    <t>Prozess:ID</t>
  </si>
  <si>
    <t>EN</t>
  </si>
  <si>
    <t>Anlageart</t>
  </si>
  <si>
    <t>Offene Cheminées</t>
  </si>
  <si>
    <t>EN 13240</t>
  </si>
  <si>
    <t>Raumheizer für feste Brennstoffe</t>
  </si>
  <si>
    <t>Geschlossene Chemineés</t>
  </si>
  <si>
    <t>Cheminéeöfen</t>
  </si>
  <si>
    <t>4a</t>
  </si>
  <si>
    <t>Zimmeröfen</t>
  </si>
  <si>
    <t>4b</t>
  </si>
  <si>
    <t>Pelletöfen (Wohnbereich)</t>
  </si>
  <si>
    <t>EN 14785</t>
  </si>
  <si>
    <t>Raumheizer zur Verfeuerung von Holzpellets</t>
  </si>
  <si>
    <t>Kachelöfen</t>
  </si>
  <si>
    <t>Holzkochherde</t>
  </si>
  <si>
    <t>EN 12816</t>
  </si>
  <si>
    <t>Einzelherde für feste Brennstoffe</t>
  </si>
  <si>
    <t>Zentralheizungsherde (Z-Herde)</t>
  </si>
  <si>
    <t>Stückholzkessel &lt;50 kW</t>
  </si>
  <si>
    <t>EN 303-5 oder EN 12809</t>
  </si>
  <si>
    <t>Heizkessel für Stückholz- und Kohlefeuerungen, handbeschickt</t>
  </si>
  <si>
    <t>Stückholzkessel &gt;50 kW</t>
  </si>
  <si>
    <t>EN 303-5 oder EN 12810</t>
  </si>
  <si>
    <t>Doppel-/Wechselbrandkessel</t>
  </si>
  <si>
    <t>EN 303-5 oder EN 12811</t>
  </si>
  <si>
    <t>11a</t>
  </si>
  <si>
    <t>Automatische Feuerungen &lt;50 kW</t>
  </si>
  <si>
    <t>Heizkessel für Holzschnitzel- und Kohlefeuerungen, automatisch beschickt</t>
  </si>
  <si>
    <t>11b</t>
  </si>
  <si>
    <t>Pelletfeuerungen &lt;50 kW</t>
  </si>
  <si>
    <t>Heizkessel für Holzpellets, automatisch beschickt</t>
  </si>
  <si>
    <t>12a</t>
  </si>
  <si>
    <t>Automatische Feuerungen 50 - 300 kW a. HVB</t>
  </si>
  <si>
    <t>12b</t>
  </si>
  <si>
    <t>Pelletfeuerungen 50 - 300 kW</t>
  </si>
  <si>
    <t>Automatische Feuerungen 50 - 300 kW i. HVB</t>
  </si>
  <si>
    <t>14a</t>
  </si>
  <si>
    <t>Automatische Feuerungen 300 - 500 kW a. HVB</t>
  </si>
  <si>
    <t>14b</t>
  </si>
  <si>
    <t>Pelletfeuerungen 300 - 500 kW</t>
  </si>
  <si>
    <t>Automatische Feuerungen 300 - 500 kW i. HVB</t>
  </si>
  <si>
    <t>16a</t>
  </si>
  <si>
    <t>Automatische Feuerungen &gt;500 kW a. HVB</t>
  </si>
  <si>
    <t>16b</t>
  </si>
  <si>
    <t>Pelletfeuerungen &gt;500 kW</t>
  </si>
  <si>
    <t>Automatische Feuerungen &gt;500 kW i. HVB</t>
  </si>
  <si>
    <t>Holz-Wärmekraftkopplungsanlagen</t>
  </si>
  <si>
    <t>Anlagen für erneuerbare Abfälle</t>
  </si>
  <si>
    <t>Emissionsfaktoren</t>
  </si>
  <si>
    <t>Eingabedaten: rot</t>
  </si>
  <si>
    <t>SD = Standard Deviation</t>
  </si>
  <si>
    <t>Berechnete Werte: blau</t>
  </si>
  <si>
    <r>
      <t>SD (VOC) = SD (CH</t>
    </r>
    <r>
      <rPr>
        <vertAlign val="subscript"/>
        <sz val="10"/>
        <color indexed="12"/>
        <rFont val="Arial"/>
        <family val="2"/>
      </rPr>
      <t>4</t>
    </r>
    <r>
      <rPr>
        <sz val="10"/>
        <color indexed="12"/>
        <rFont val="Arial"/>
        <family val="2"/>
      </rPr>
      <t>) = SD (NMVOC) = SD (PM) =</t>
    </r>
    <r>
      <rPr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SD (CO)</t>
    </r>
  </si>
  <si>
    <t>EMIS-Import-Daten</t>
  </si>
  <si>
    <r>
      <t>SD (2008) = SD (2020) = SD (2035) =</t>
    </r>
    <r>
      <rPr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SD (1990 )</t>
    </r>
  </si>
  <si>
    <t>a</t>
  </si>
  <si>
    <t>=</t>
  </si>
  <si>
    <t>e</t>
  </si>
  <si>
    <t>Hilfstabelle nicht zur weiteren Verwendung</t>
  </si>
  <si>
    <r>
      <t>NO</t>
    </r>
    <r>
      <rPr>
        <b/>
        <vertAlign val="subscript"/>
        <sz val="10"/>
        <rFont val="Arial"/>
        <family val="2"/>
      </rPr>
      <t xml:space="preserve">2,exhaust </t>
    </r>
    <r>
      <rPr>
        <b/>
        <sz val="10"/>
        <rFont val="Arial"/>
        <family val="2"/>
      </rPr>
      <t>= NO</t>
    </r>
    <r>
      <rPr>
        <b/>
        <vertAlign val="subscript"/>
        <sz val="10"/>
        <rFont val="Arial"/>
        <family val="2"/>
      </rPr>
      <t xml:space="preserve">2,atmos </t>
    </r>
  </si>
  <si>
    <r>
      <t>CO</t>
    </r>
    <r>
      <rPr>
        <b/>
        <vertAlign val="subscript"/>
        <sz val="10"/>
        <rFont val="Arial"/>
        <family val="2"/>
      </rPr>
      <t xml:space="preserve">exhaust </t>
    </r>
    <r>
      <rPr>
        <b/>
        <sz val="10"/>
        <rFont val="Arial"/>
        <family val="2"/>
      </rPr>
      <t>= CO</t>
    </r>
    <r>
      <rPr>
        <b/>
        <vertAlign val="subscript"/>
        <sz val="10"/>
        <rFont val="Arial"/>
        <family val="2"/>
      </rPr>
      <t xml:space="preserve">atmos </t>
    </r>
  </si>
  <si>
    <r>
      <t>CH</t>
    </r>
    <r>
      <rPr>
        <b/>
        <vertAlign val="subscript"/>
        <sz val="10"/>
        <rFont val="Arial"/>
        <family val="2"/>
      </rPr>
      <t xml:space="preserve">4,exhaust </t>
    </r>
    <r>
      <rPr>
        <b/>
        <sz val="10"/>
        <rFont val="Arial"/>
        <family val="2"/>
      </rPr>
      <t>= CH</t>
    </r>
    <r>
      <rPr>
        <b/>
        <vertAlign val="subscript"/>
        <sz val="10"/>
        <rFont val="Arial"/>
        <family val="2"/>
      </rPr>
      <t xml:space="preserve">4,atmos </t>
    </r>
  </si>
  <si>
    <t>(Feststoff, SP)</t>
  </si>
  <si>
    <r>
      <t>Emissionsfaktoren in [mg/MJ</t>
    </r>
    <r>
      <rPr>
        <b/>
        <vertAlign val="subscript"/>
        <sz val="14"/>
        <color indexed="12"/>
        <rFont val="Arial"/>
        <family val="2"/>
      </rPr>
      <t>end</t>
    </r>
    <r>
      <rPr>
        <b/>
        <sz val="14"/>
        <color indexed="12"/>
        <rFont val="Arial"/>
        <family val="2"/>
      </rPr>
      <t xml:space="preserve">] </t>
    </r>
  </si>
  <si>
    <r>
      <t>NO</t>
    </r>
    <r>
      <rPr>
        <b/>
        <vertAlign val="subscript"/>
        <sz val="14"/>
        <rFont val="Arial"/>
        <family val="2"/>
      </rPr>
      <t>2</t>
    </r>
  </si>
  <si>
    <t>CO</t>
  </si>
  <si>
    <r>
      <t>VOC</t>
    </r>
    <r>
      <rPr>
        <b/>
        <vertAlign val="subscript"/>
        <sz val="14"/>
        <rFont val="Arial"/>
        <family val="2"/>
      </rPr>
      <t>exhaust</t>
    </r>
  </si>
  <si>
    <r>
      <t>CH</t>
    </r>
    <r>
      <rPr>
        <b/>
        <vertAlign val="subscript"/>
        <sz val="14"/>
        <rFont val="Arial"/>
        <family val="2"/>
      </rPr>
      <t>4</t>
    </r>
  </si>
  <si>
    <r>
      <t>NMVOC</t>
    </r>
    <r>
      <rPr>
        <b/>
        <vertAlign val="subscript"/>
        <sz val="14"/>
        <rFont val="Arial"/>
        <family val="2"/>
      </rPr>
      <t>exhaust</t>
    </r>
  </si>
  <si>
    <r>
      <t>PM</t>
    </r>
    <r>
      <rPr>
        <b/>
        <vertAlign val="subscript"/>
        <sz val="14"/>
        <rFont val="Arial"/>
        <family val="2"/>
      </rPr>
      <t>exhaust</t>
    </r>
  </si>
  <si>
    <r>
      <t>PM</t>
    </r>
    <r>
      <rPr>
        <b/>
        <vertAlign val="subscript"/>
        <sz val="14"/>
        <rFont val="Arial"/>
        <family val="2"/>
      </rPr>
      <t>cond</t>
    </r>
  </si>
  <si>
    <r>
      <t>NMVOC</t>
    </r>
    <r>
      <rPr>
        <b/>
        <vertAlign val="subscript"/>
        <sz val="14"/>
        <rFont val="Arial"/>
        <family val="2"/>
      </rPr>
      <t>atmos</t>
    </r>
  </si>
  <si>
    <t>übertragen aus Arbeitsblatt BAFU Sep 2005</t>
  </si>
  <si>
    <t>Eingabewert</t>
  </si>
  <si>
    <r>
      <t>CH</t>
    </r>
    <r>
      <rPr>
        <b/>
        <vertAlign val="subscript"/>
        <sz val="10"/>
        <color indexed="12"/>
        <rFont val="Arial"/>
        <family val="2"/>
      </rPr>
      <t xml:space="preserve">4 </t>
    </r>
    <r>
      <rPr>
        <b/>
        <sz val="10"/>
        <color indexed="12"/>
        <rFont val="Arial"/>
        <family val="2"/>
      </rPr>
      <t xml:space="preserve">= </t>
    </r>
    <r>
      <rPr>
        <b/>
        <sz val="10"/>
        <color indexed="12"/>
        <rFont val="Symbol"/>
        <family val="1"/>
        <charset val="2"/>
      </rPr>
      <t>a</t>
    </r>
    <r>
      <rPr>
        <b/>
        <sz val="10"/>
        <color indexed="12"/>
        <rFont val="Arial"/>
        <family val="2"/>
      </rPr>
      <t xml:space="preserve"> </t>
    </r>
    <r>
      <rPr>
        <b/>
        <vertAlign val="superscript"/>
        <sz val="10"/>
        <color indexed="12"/>
        <rFont val="Arial"/>
        <family val="2"/>
      </rPr>
      <t>.</t>
    </r>
    <r>
      <rPr>
        <b/>
        <sz val="10"/>
        <color indexed="12"/>
        <rFont val="Arial"/>
        <family val="2"/>
      </rPr>
      <t xml:space="preserve"> VOC</t>
    </r>
    <r>
      <rPr>
        <b/>
        <vertAlign val="subscript"/>
        <sz val="10"/>
        <color indexed="12"/>
        <rFont val="Arial"/>
        <family val="2"/>
      </rPr>
      <t>exhaust</t>
    </r>
  </si>
  <si>
    <r>
      <t xml:space="preserve"> </t>
    </r>
    <r>
      <rPr>
        <b/>
        <sz val="10"/>
        <color indexed="12"/>
        <rFont val="Arial"/>
        <family val="2"/>
      </rPr>
      <t>= VOC</t>
    </r>
    <r>
      <rPr>
        <b/>
        <vertAlign val="subscript"/>
        <sz val="10"/>
        <color indexed="12"/>
        <rFont val="Arial"/>
        <family val="2"/>
      </rPr>
      <t>exhaust</t>
    </r>
    <r>
      <rPr>
        <b/>
        <sz val="10"/>
        <color indexed="12"/>
        <rFont val="Arial"/>
        <family val="2"/>
      </rPr>
      <t>–CH</t>
    </r>
    <r>
      <rPr>
        <b/>
        <vertAlign val="subscript"/>
        <sz val="10"/>
        <color indexed="12"/>
        <rFont val="Arial"/>
        <family val="2"/>
      </rPr>
      <t>4</t>
    </r>
  </si>
  <si>
    <r>
      <t xml:space="preserve"> </t>
    </r>
    <r>
      <rPr>
        <b/>
        <sz val="10"/>
        <color indexed="12"/>
        <rFont val="Arial"/>
        <family val="2"/>
      </rPr>
      <t xml:space="preserve">= </t>
    </r>
    <r>
      <rPr>
        <b/>
        <sz val="10"/>
        <color indexed="12"/>
        <rFont val="Symbol"/>
        <family val="1"/>
        <charset val="2"/>
      </rPr>
      <t>e</t>
    </r>
    <r>
      <rPr>
        <b/>
        <vertAlign val="superscript"/>
        <sz val="10"/>
        <color indexed="12"/>
        <rFont val="Arial"/>
        <family val="2"/>
      </rPr>
      <t>.</t>
    </r>
    <r>
      <rPr>
        <b/>
        <sz val="10"/>
        <color indexed="12"/>
        <rFont val="Arial"/>
        <family val="2"/>
      </rPr>
      <t>NMVOC</t>
    </r>
    <r>
      <rPr>
        <b/>
        <vertAlign val="subscript"/>
        <sz val="10"/>
        <color indexed="12"/>
        <rFont val="Arial"/>
        <family val="2"/>
      </rPr>
      <t>exhaust</t>
    </r>
  </si>
  <si>
    <r>
      <t xml:space="preserve"> </t>
    </r>
    <r>
      <rPr>
        <b/>
        <sz val="10"/>
        <color indexed="12"/>
        <rFont val="Arial"/>
        <family val="2"/>
      </rPr>
      <t>= (1–</t>
    </r>
    <r>
      <rPr>
        <b/>
        <sz val="10"/>
        <color indexed="12"/>
        <rFont val="Symbol"/>
        <family val="1"/>
        <charset val="2"/>
      </rPr>
      <t>e</t>
    </r>
    <r>
      <rPr>
        <b/>
        <sz val="10"/>
        <color indexed="12"/>
        <rFont val="Arial"/>
        <family val="2"/>
      </rPr>
      <t xml:space="preserve">) </t>
    </r>
    <r>
      <rPr>
        <b/>
        <vertAlign val="superscript"/>
        <sz val="10"/>
        <color indexed="12"/>
        <rFont val="Arial"/>
        <family val="2"/>
      </rPr>
      <t>.</t>
    </r>
    <r>
      <rPr>
        <b/>
        <sz val="10"/>
        <color indexed="12"/>
        <rFont val="Arial"/>
        <family val="2"/>
      </rPr>
      <t xml:space="preserve"> NMVOC</t>
    </r>
    <r>
      <rPr>
        <b/>
        <vertAlign val="subscript"/>
        <sz val="10"/>
        <color indexed="12"/>
        <rFont val="Arial"/>
        <family val="2"/>
      </rPr>
      <t>exhaust</t>
    </r>
  </si>
  <si>
    <t>Kat HES</t>
  </si>
  <si>
    <t>Bezeichnung (für Kat. 2–6 nach EN)</t>
  </si>
  <si>
    <t>High</t>
  </si>
  <si>
    <t>Typ</t>
  </si>
  <si>
    <t>SD</t>
  </si>
  <si>
    <t>Low</t>
  </si>
  <si>
    <t>2,3,4a,5</t>
  </si>
  <si>
    <t>6, 7</t>
  </si>
  <si>
    <t>Einzelherde für feste Brennstoffe (inkl. Z-Herde)</t>
  </si>
  <si>
    <t>8,9</t>
  </si>
  <si>
    <t>Stückholzkessel</t>
  </si>
  <si>
    <t>Automatische Holzfeuerungen &lt;50 kW</t>
  </si>
  <si>
    <t>Pelletkessel &lt;50 kW</t>
  </si>
  <si>
    <t>12a, 14a</t>
  </si>
  <si>
    <t>Automatische Holzfeuerungen 50–500 kW a. HVB</t>
  </si>
  <si>
    <t>12b, 14b</t>
  </si>
  <si>
    <t>Pelletkessel 50–500 kW</t>
  </si>
  <si>
    <t>13, 15</t>
  </si>
  <si>
    <t>Automatische Holzfeuerungen 50–500 kW i. HVB</t>
  </si>
  <si>
    <t>Automatische Holzfeuerungen &gt;500 kW a. HVB</t>
  </si>
  <si>
    <t>Pelletkessel &gt;500 kW</t>
  </si>
  <si>
    <t>Automatische Holzfeuerungen &gt;500 kW i. HVB</t>
  </si>
  <si>
    <t>Anlagen für erneuerbare Abfälle (ohne Ziff. 71)</t>
  </si>
  <si>
    <t>(Mittelwerte aus 2008 und 2035)</t>
  </si>
  <si>
    <t xml:space="preserve"> berechnet aus 08/35</t>
  </si>
  <si>
    <r>
      <t>EN Grenzwerte in [mg/MJ</t>
    </r>
    <r>
      <rPr>
        <b/>
        <vertAlign val="subscript"/>
        <sz val="14"/>
        <color indexed="12"/>
        <rFont val="Arial"/>
        <family val="2"/>
      </rPr>
      <t>end</t>
    </r>
    <r>
      <rPr>
        <b/>
        <sz val="14"/>
        <color indexed="12"/>
        <rFont val="Arial"/>
        <family val="2"/>
      </rPr>
      <t xml:space="preserve">] </t>
    </r>
  </si>
  <si>
    <t>NMVOC</t>
  </si>
  <si>
    <t>Grenzwert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</si>
</sst>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vertAlign val="subscript"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0"/>
      <name val="Symbol"/>
      <family val="1"/>
      <charset val="2"/>
    </font>
    <font>
      <b/>
      <vertAlign val="subscript"/>
      <sz val="10"/>
      <name val="Arial"/>
      <family val="2"/>
    </font>
    <font>
      <b/>
      <vertAlign val="subscript"/>
      <sz val="14"/>
      <color indexed="12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vertAlign val="subscript"/>
      <sz val="10"/>
      <color indexed="12"/>
      <name val="Arial"/>
      <family val="2"/>
    </font>
    <font>
      <b/>
      <sz val="10"/>
      <color indexed="12"/>
      <name val="Symbol"/>
      <family val="1"/>
      <charset val="2"/>
    </font>
    <font>
      <b/>
      <vertAlign val="superscript"/>
      <sz val="10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1" fontId="0" fillId="0" borderId="0" xfId="0" applyNumberFormat="1" applyAlignment="1">
      <alignment horizontal="center"/>
    </xf>
    <xf numFmtId="1" fontId="0" fillId="0" borderId="0" xfId="0" applyNumberFormat="1"/>
    <xf numFmtId="1" fontId="2" fillId="0" borderId="0" xfId="0" applyNumberFormat="1" applyFont="1"/>
    <xf numFmtId="9" fontId="0" fillId="0" borderId="0" xfId="0" applyNumberFormat="1"/>
    <xf numFmtId="1" fontId="3" fillId="0" borderId="0" xfId="0" applyNumberFormat="1" applyFont="1"/>
    <xf numFmtId="1" fontId="4" fillId="0" borderId="0" xfId="0" applyNumberFormat="1" applyFont="1"/>
    <xf numFmtId="1" fontId="3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1" fontId="2" fillId="0" borderId="0" xfId="0" applyNumberFormat="1" applyFont="1" applyAlignment="1">
      <alignment horizontal="left"/>
    </xf>
    <xf numFmtId="9" fontId="0" fillId="0" borderId="0" xfId="0" applyNumberFormat="1" applyAlignment="1">
      <alignment horizontal="left"/>
    </xf>
    <xf numFmtId="1" fontId="0" fillId="2" borderId="0" xfId="0" applyNumberFormat="1" applyFill="1" applyAlignment="1">
      <alignment horizontal="center"/>
    </xf>
    <xf numFmtId="1" fontId="0" fillId="2" borderId="0" xfId="0" applyNumberFormat="1" applyFill="1"/>
    <xf numFmtId="1" fontId="2" fillId="2" borderId="0" xfId="0" applyNumberFormat="1" applyFont="1" applyFill="1"/>
    <xf numFmtId="1" fontId="0" fillId="2" borderId="0" xfId="0" applyNumberFormat="1" applyFill="1" applyAlignment="1">
      <alignment horizontal="left"/>
    </xf>
    <xf numFmtId="1" fontId="2" fillId="2" borderId="0" xfId="0" applyNumberFormat="1" applyFont="1" applyFill="1" applyAlignment="1">
      <alignment horizontal="left"/>
    </xf>
    <xf numFmtId="9" fontId="0" fillId="2" borderId="0" xfId="0" applyNumberFormat="1" applyFill="1" applyAlignment="1">
      <alignment horizontal="left"/>
    </xf>
    <xf numFmtId="1" fontId="0" fillId="3" borderId="0" xfId="0" applyNumberFormat="1" applyFill="1" applyAlignment="1">
      <alignment horizontal="center"/>
    </xf>
    <xf numFmtId="1" fontId="0" fillId="3" borderId="0" xfId="0" applyNumberFormat="1" applyFill="1"/>
    <xf numFmtId="1" fontId="2" fillId="3" borderId="0" xfId="0" applyNumberFormat="1" applyFont="1" applyFill="1"/>
    <xf numFmtId="9" fontId="0" fillId="3" borderId="0" xfId="0" applyNumberFormat="1" applyFill="1"/>
    <xf numFmtId="1" fontId="2" fillId="3" borderId="0" xfId="0" applyNumberFormat="1" applyFont="1" applyFill="1" applyAlignment="1">
      <alignment horizontal="left"/>
    </xf>
    <xf numFmtId="1" fontId="0" fillId="3" borderId="0" xfId="0" applyNumberFormat="1" applyFill="1" applyAlignment="1">
      <alignment horizontal="left"/>
    </xf>
    <xf numFmtId="1" fontId="0" fillId="4" borderId="0" xfId="0" applyNumberFormat="1" applyFill="1" applyAlignment="1">
      <alignment horizontal="center"/>
    </xf>
    <xf numFmtId="1" fontId="0" fillId="4" borderId="0" xfId="0" applyNumberFormat="1" applyFill="1"/>
    <xf numFmtId="1" fontId="2" fillId="4" borderId="0" xfId="0" applyNumberFormat="1" applyFont="1" applyFill="1"/>
    <xf numFmtId="1" fontId="0" fillId="4" borderId="0" xfId="0" applyNumberFormat="1" applyFill="1" applyAlignment="1">
      <alignment horizontal="left"/>
    </xf>
    <xf numFmtId="1" fontId="2" fillId="4" borderId="0" xfId="0" applyNumberFormat="1" applyFont="1" applyFill="1" applyAlignment="1">
      <alignment horizontal="left"/>
    </xf>
    <xf numFmtId="9" fontId="0" fillId="4" borderId="0" xfId="0" applyNumberFormat="1" applyFill="1" applyAlignment="1">
      <alignment horizontal="left"/>
    </xf>
    <xf numFmtId="1" fontId="0" fillId="5" borderId="0" xfId="0" applyNumberFormat="1" applyFill="1" applyAlignment="1">
      <alignment horizontal="center"/>
    </xf>
    <xf numFmtId="1" fontId="0" fillId="5" borderId="0" xfId="0" applyNumberFormat="1" applyFill="1"/>
    <xf numFmtId="1" fontId="2" fillId="5" borderId="0" xfId="0" applyNumberFormat="1" applyFont="1" applyFill="1"/>
    <xf numFmtId="1" fontId="0" fillId="5" borderId="0" xfId="0" applyNumberFormat="1" applyFill="1" applyAlignment="1">
      <alignment horizontal="left"/>
    </xf>
    <xf numFmtId="1" fontId="2" fillId="5" borderId="0" xfId="0" applyNumberFormat="1" applyFont="1" applyFill="1" applyAlignment="1">
      <alignment horizontal="left"/>
    </xf>
    <xf numFmtId="9" fontId="0" fillId="5" borderId="0" xfId="0" applyNumberFormat="1" applyFill="1" applyAlignment="1">
      <alignment horizontal="left"/>
    </xf>
    <xf numFmtId="1" fontId="0" fillId="6" borderId="0" xfId="0" applyNumberFormat="1" applyFill="1" applyAlignment="1">
      <alignment horizontal="center"/>
    </xf>
    <xf numFmtId="1" fontId="0" fillId="6" borderId="0" xfId="0" applyNumberFormat="1" applyFill="1"/>
    <xf numFmtId="1" fontId="2" fillId="6" borderId="0" xfId="0" applyNumberFormat="1" applyFont="1" applyFill="1"/>
    <xf numFmtId="1" fontId="0" fillId="6" borderId="0" xfId="0" applyNumberFormat="1" applyFill="1" applyAlignment="1">
      <alignment horizontal="left"/>
    </xf>
    <xf numFmtId="1" fontId="2" fillId="6" borderId="0" xfId="0" applyNumberFormat="1" applyFont="1" applyFill="1" applyAlignment="1">
      <alignment horizontal="left"/>
    </xf>
    <xf numFmtId="9" fontId="0" fillId="6" borderId="0" xfId="0" applyNumberFormat="1" applyFill="1" applyAlignment="1">
      <alignment horizontal="left"/>
    </xf>
    <xf numFmtId="1" fontId="0" fillId="7" borderId="0" xfId="0" applyNumberFormat="1" applyFill="1" applyAlignment="1">
      <alignment horizontal="center"/>
    </xf>
    <xf numFmtId="1" fontId="0" fillId="7" borderId="0" xfId="0" applyNumberFormat="1" applyFill="1"/>
    <xf numFmtId="1" fontId="2" fillId="7" borderId="0" xfId="0" applyNumberFormat="1" applyFont="1" applyFill="1"/>
    <xf numFmtId="1" fontId="0" fillId="7" borderId="0" xfId="0" applyNumberFormat="1" applyFill="1" applyAlignment="1">
      <alignment horizontal="left"/>
    </xf>
    <xf numFmtId="1" fontId="2" fillId="7" borderId="0" xfId="0" applyNumberFormat="1" applyFont="1" applyFill="1" applyAlignment="1">
      <alignment horizontal="left"/>
    </xf>
    <xf numFmtId="9" fontId="0" fillId="7" borderId="0" xfId="0" applyNumberFormat="1" applyFill="1" applyAlignment="1">
      <alignment horizontal="left"/>
    </xf>
    <xf numFmtId="1" fontId="5" fillId="0" borderId="0" xfId="0" applyNumberFormat="1" applyFont="1"/>
    <xf numFmtId="1" fontId="6" fillId="0" borderId="1" xfId="0" applyNumberFormat="1" applyFont="1" applyBorder="1"/>
    <xf numFmtId="1" fontId="2" fillId="0" borderId="2" xfId="0" applyNumberFormat="1" applyFont="1" applyBorder="1"/>
    <xf numFmtId="9" fontId="0" fillId="0" borderId="2" xfId="0" applyNumberFormat="1" applyBorder="1"/>
    <xf numFmtId="1" fontId="0" fillId="0" borderId="3" xfId="0" applyNumberFormat="1" applyBorder="1"/>
    <xf numFmtId="1" fontId="1" fillId="0" borderId="0" xfId="0" applyNumberFormat="1" applyFont="1"/>
    <xf numFmtId="1" fontId="6" fillId="0" borderId="0" xfId="0" applyNumberFormat="1" applyFont="1"/>
    <xf numFmtId="1" fontId="4" fillId="0" borderId="1" xfId="0" applyNumberFormat="1" applyFont="1" applyBorder="1"/>
    <xf numFmtId="1" fontId="7" fillId="0" borderId="0" xfId="0" applyNumberFormat="1" applyFont="1"/>
    <xf numFmtId="1" fontId="0" fillId="8" borderId="1" xfId="0" applyNumberFormat="1" applyFill="1" applyBorder="1" applyAlignment="1">
      <alignment horizontal="center"/>
    </xf>
    <xf numFmtId="1" fontId="2" fillId="8" borderId="2" xfId="0" applyNumberFormat="1" applyFont="1" applyFill="1" applyBorder="1" applyAlignment="1">
      <alignment horizontal="center"/>
    </xf>
    <xf numFmtId="9" fontId="0" fillId="8" borderId="2" xfId="0" applyNumberFormat="1" applyFill="1" applyBorder="1" applyAlignment="1">
      <alignment horizontal="center"/>
    </xf>
    <xf numFmtId="1" fontId="0" fillId="8" borderId="3" xfId="0" applyNumberFormat="1" applyFill="1" applyBorder="1" applyAlignment="1">
      <alignment horizontal="center"/>
    </xf>
    <xf numFmtId="1" fontId="0" fillId="0" borderId="0" xfId="0" applyNumberFormat="1" applyBorder="1"/>
    <xf numFmtId="1" fontId="2" fillId="0" borderId="0" xfId="0" applyNumberFormat="1" applyFont="1" applyBorder="1"/>
    <xf numFmtId="2" fontId="6" fillId="0" borderId="0" xfId="0" applyNumberFormat="1" applyFont="1"/>
    <xf numFmtId="2" fontId="0" fillId="0" borderId="0" xfId="0" applyNumberFormat="1"/>
    <xf numFmtId="2" fontId="4" fillId="0" borderId="0" xfId="0" applyNumberFormat="1" applyFont="1"/>
    <xf numFmtId="2" fontId="10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2" fillId="0" borderId="0" xfId="0" applyNumberFormat="1" applyFont="1"/>
    <xf numFmtId="1" fontId="6" fillId="0" borderId="1" xfId="0" applyNumberFormat="1" applyFont="1" applyBorder="1" applyAlignment="1">
      <alignment horizontal="left" vertical="center"/>
    </xf>
    <xf numFmtId="1" fontId="6" fillId="0" borderId="3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3" fillId="9" borderId="6" xfId="0" applyNumberFormat="1" applyFont="1" applyFill="1" applyBorder="1" applyAlignment="1">
      <alignment horizontal="center"/>
    </xf>
    <xf numFmtId="1" fontId="3" fillId="9" borderId="7" xfId="0" applyNumberFormat="1" applyFont="1" applyFill="1" applyBorder="1" applyAlignment="1">
      <alignment horizontal="left" vertical="center"/>
    </xf>
    <xf numFmtId="1" fontId="13" fillId="8" borderId="8" xfId="0" applyNumberFormat="1" applyFont="1" applyFill="1" applyBorder="1" applyAlignment="1">
      <alignment horizontal="center" vertical="center"/>
    </xf>
    <xf numFmtId="1" fontId="13" fillId="8" borderId="9" xfId="0" applyNumberFormat="1" applyFont="1" applyFill="1" applyBorder="1" applyAlignment="1">
      <alignment horizontal="center" vertical="center"/>
    </xf>
    <xf numFmtId="9" fontId="13" fillId="8" borderId="9" xfId="0" applyNumberFormat="1" applyFont="1" applyFill="1" applyBorder="1" applyAlignment="1">
      <alignment horizontal="center" vertical="center"/>
    </xf>
    <xf numFmtId="1" fontId="13" fillId="8" borderId="7" xfId="0" applyNumberFormat="1" applyFont="1" applyFill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" fontId="13" fillId="0" borderId="9" xfId="0" applyNumberFormat="1" applyFont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2" fillId="9" borderId="10" xfId="0" applyNumberFormat="1" applyFont="1" applyFill="1" applyBorder="1" applyAlignment="1">
      <alignment horizontal="left" vertical="center"/>
    </xf>
    <xf numFmtId="1" fontId="4" fillId="9" borderId="5" xfId="0" applyNumberFormat="1" applyFont="1" applyFill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9" fontId="9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1" fontId="0" fillId="9" borderId="11" xfId="0" applyNumberFormat="1" applyFill="1" applyBorder="1" applyAlignment="1">
      <alignment horizontal="left" vertical="center"/>
    </xf>
    <xf numFmtId="1" fontId="1" fillId="9" borderId="5" xfId="0" applyNumberFormat="1" applyFont="1" applyFill="1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9" fontId="18" fillId="0" borderId="0" xfId="0" applyNumberFormat="1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9" borderId="6" xfId="0" applyNumberFormat="1" applyFill="1" applyBorder="1" applyAlignment="1">
      <alignment horizontal="center"/>
    </xf>
    <xf numFmtId="1" fontId="0" fillId="9" borderId="7" xfId="0" applyNumberFormat="1" applyFill="1" applyBorder="1"/>
    <xf numFmtId="1" fontId="9" fillId="9" borderId="8" xfId="0" applyNumberFormat="1" applyFont="1" applyFill="1" applyBorder="1"/>
    <xf numFmtId="1" fontId="6" fillId="9" borderId="9" xfId="0" applyNumberFormat="1" applyFont="1" applyFill="1" applyBorder="1"/>
    <xf numFmtId="9" fontId="19" fillId="9" borderId="9" xfId="0" applyNumberFormat="1" applyFont="1" applyFill="1" applyBorder="1"/>
    <xf numFmtId="1" fontId="9" fillId="9" borderId="7" xfId="0" applyNumberFormat="1" applyFont="1" applyFill="1" applyBorder="1"/>
    <xf numFmtId="1" fontId="7" fillId="9" borderId="4" xfId="0" applyNumberFormat="1" applyFont="1" applyFill="1" applyBorder="1"/>
    <xf numFmtId="1" fontId="4" fillId="9" borderId="0" xfId="0" applyNumberFormat="1" applyFont="1" applyFill="1" applyBorder="1"/>
    <xf numFmtId="1" fontId="7" fillId="9" borderId="5" xfId="0" applyNumberFormat="1" applyFont="1" applyFill="1" applyBorder="1"/>
    <xf numFmtId="1" fontId="7" fillId="9" borderId="8" xfId="0" applyNumberFormat="1" applyFont="1" applyFill="1" applyBorder="1"/>
    <xf numFmtId="1" fontId="4" fillId="9" borderId="9" xfId="0" applyNumberFormat="1" applyFont="1" applyFill="1" applyBorder="1"/>
    <xf numFmtId="1" fontId="7" fillId="9" borderId="7" xfId="0" applyNumberFormat="1" applyFont="1" applyFill="1" applyBorder="1"/>
    <xf numFmtId="1" fontId="0" fillId="9" borderId="10" xfId="0" applyNumberFormat="1" applyFill="1" applyBorder="1" applyAlignment="1">
      <alignment horizontal="center"/>
    </xf>
    <xf numFmtId="1" fontId="0" fillId="9" borderId="5" xfId="0" applyNumberFormat="1" applyFill="1" applyBorder="1"/>
    <xf numFmtId="1" fontId="9" fillId="9" borderId="4" xfId="0" applyNumberFormat="1" applyFont="1" applyFill="1" applyBorder="1"/>
    <xf numFmtId="1" fontId="6" fillId="9" borderId="0" xfId="0" applyNumberFormat="1" applyFont="1" applyFill="1" applyBorder="1"/>
    <xf numFmtId="9" fontId="19" fillId="9" borderId="0" xfId="0" applyNumberFormat="1" applyFont="1" applyFill="1" applyBorder="1"/>
    <xf numFmtId="1" fontId="9" fillId="9" borderId="5" xfId="0" applyNumberFormat="1" applyFont="1" applyFill="1" applyBorder="1"/>
    <xf numFmtId="1" fontId="4" fillId="9" borderId="0" xfId="0" applyNumberFormat="1" applyFont="1" applyFill="1" applyBorder="1" applyAlignment="1">
      <alignment horizontal="right"/>
    </xf>
    <xf numFmtId="1" fontId="0" fillId="9" borderId="11" xfId="0" applyNumberFormat="1" applyFill="1" applyBorder="1" applyAlignment="1">
      <alignment horizontal="center"/>
    </xf>
    <xf numFmtId="1" fontId="0" fillId="9" borderId="12" xfId="0" applyNumberFormat="1" applyFill="1" applyBorder="1"/>
    <xf numFmtId="1" fontId="9" fillId="9" borderId="13" xfId="0" applyNumberFormat="1" applyFont="1" applyFill="1" applyBorder="1"/>
    <xf numFmtId="1" fontId="6" fillId="9" borderId="14" xfId="0" applyNumberFormat="1" applyFont="1" applyFill="1" applyBorder="1"/>
    <xf numFmtId="9" fontId="19" fillId="9" borderId="14" xfId="0" applyNumberFormat="1" applyFont="1" applyFill="1" applyBorder="1"/>
    <xf numFmtId="1" fontId="9" fillId="9" borderId="12" xfId="0" applyNumberFormat="1" applyFont="1" applyFill="1" applyBorder="1"/>
    <xf numFmtId="1" fontId="7" fillId="9" borderId="13" xfId="0" applyNumberFormat="1" applyFont="1" applyFill="1" applyBorder="1"/>
    <xf numFmtId="1" fontId="4" fillId="9" borderId="14" xfId="0" applyNumberFormat="1" applyFont="1" applyFill="1" applyBorder="1"/>
    <xf numFmtId="1" fontId="7" fillId="9" borderId="12" xfId="0" applyNumberFormat="1" applyFont="1" applyFill="1" applyBorder="1"/>
    <xf numFmtId="1" fontId="2" fillId="0" borderId="0" xfId="0" applyNumberFormat="1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left" vertical="center"/>
    </xf>
    <xf numFmtId="1" fontId="2" fillId="0" borderId="10" xfId="0" applyNumberFormat="1" applyFont="1" applyBorder="1" applyAlignment="1">
      <alignment horizontal="left" vertical="center"/>
    </xf>
    <xf numFmtId="1" fontId="0" fillId="0" borderId="11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1" fontId="0" fillId="0" borderId="8" xfId="0" applyNumberFormat="1" applyBorder="1" applyAlignment="1">
      <alignment horizontal="center"/>
    </xf>
    <xf numFmtId="1" fontId="0" fillId="0" borderId="6" xfId="0" applyNumberFormat="1" applyBorder="1"/>
    <xf numFmtId="1" fontId="9" fillId="0" borderId="9" xfId="0" applyNumberFormat="1" applyFont="1" applyBorder="1"/>
    <xf numFmtId="1" fontId="6" fillId="0" borderId="9" xfId="0" applyNumberFormat="1" applyFont="1" applyBorder="1"/>
    <xf numFmtId="9" fontId="19" fillId="0" borderId="9" xfId="0" applyNumberFormat="1" applyFont="1" applyBorder="1"/>
    <xf numFmtId="1" fontId="9" fillId="0" borderId="8" xfId="0" applyNumberFormat="1" applyFont="1" applyBorder="1"/>
    <xf numFmtId="1" fontId="9" fillId="0" borderId="7" xfId="0" applyNumberFormat="1" applyFont="1" applyBorder="1"/>
    <xf numFmtId="1" fontId="7" fillId="0" borderId="8" xfId="0" applyNumberFormat="1" applyFont="1" applyBorder="1"/>
    <xf numFmtId="1" fontId="4" fillId="0" borderId="9" xfId="0" applyNumberFormat="1" applyFont="1" applyBorder="1"/>
    <xf numFmtId="1" fontId="7" fillId="0" borderId="7" xfId="0" applyNumberFormat="1" applyFont="1" applyBorder="1"/>
    <xf numFmtId="1" fontId="7" fillId="0" borderId="9" xfId="0" applyNumberFormat="1" applyFont="1" applyBorder="1"/>
    <xf numFmtId="1" fontId="0" fillId="0" borderId="4" xfId="0" applyNumberFormat="1" applyBorder="1" applyAlignment="1">
      <alignment horizontal="center"/>
    </xf>
    <xf numFmtId="1" fontId="0" fillId="0" borderId="10" xfId="0" applyNumberFormat="1" applyBorder="1"/>
    <xf numFmtId="1" fontId="9" fillId="0" borderId="0" xfId="0" applyNumberFormat="1" applyFont="1" applyBorder="1"/>
    <xf numFmtId="1" fontId="6" fillId="0" borderId="0" xfId="0" applyNumberFormat="1" applyFont="1" applyBorder="1"/>
    <xf numFmtId="9" fontId="19" fillId="0" borderId="0" xfId="0" applyNumberFormat="1" applyFont="1" applyBorder="1"/>
    <xf numFmtId="1" fontId="9" fillId="0" borderId="4" xfId="0" applyNumberFormat="1" applyFont="1" applyBorder="1"/>
    <xf numFmtId="1" fontId="9" fillId="0" borderId="5" xfId="0" applyNumberFormat="1" applyFont="1" applyBorder="1"/>
    <xf numFmtId="1" fontId="7" fillId="0" borderId="4" xfId="0" applyNumberFormat="1" applyFont="1" applyBorder="1"/>
    <xf numFmtId="1" fontId="4" fillId="0" borderId="0" xfId="0" applyNumberFormat="1" applyFont="1" applyBorder="1"/>
    <xf numFmtId="1" fontId="7" fillId="0" borderId="5" xfId="0" applyNumberFormat="1" applyFont="1" applyBorder="1"/>
    <xf numFmtId="1" fontId="7" fillId="0" borderId="0" xfId="0" applyNumberFormat="1" applyFont="1" applyBorder="1"/>
    <xf numFmtId="1" fontId="0" fillId="0" borderId="1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1" xfId="0" applyNumberFormat="1" applyBorder="1"/>
    <xf numFmtId="1" fontId="9" fillId="0" borderId="14" xfId="0" applyNumberFormat="1" applyFont="1" applyBorder="1"/>
    <xf numFmtId="1" fontId="6" fillId="0" borderId="14" xfId="0" applyNumberFormat="1" applyFont="1" applyBorder="1"/>
    <xf numFmtId="9" fontId="19" fillId="0" borderId="14" xfId="0" applyNumberFormat="1" applyFont="1" applyBorder="1"/>
    <xf numFmtId="1" fontId="9" fillId="0" borderId="13" xfId="0" applyNumberFormat="1" applyFont="1" applyBorder="1"/>
    <xf numFmtId="1" fontId="9" fillId="0" borderId="12" xfId="0" applyNumberFormat="1" applyFont="1" applyBorder="1"/>
    <xf numFmtId="1" fontId="7" fillId="0" borderId="13" xfId="0" applyNumberFormat="1" applyFont="1" applyBorder="1"/>
    <xf numFmtId="1" fontId="4" fillId="0" borderId="14" xfId="0" applyNumberFormat="1" applyFont="1" applyBorder="1"/>
    <xf numFmtId="1" fontId="7" fillId="0" borderId="12" xfId="0" applyNumberFormat="1" applyFont="1" applyBorder="1"/>
    <xf numFmtId="1" fontId="7" fillId="0" borderId="14" xfId="0" applyNumberFormat="1" applyFont="1" applyBorder="1"/>
    <xf numFmtId="1" fontId="9" fillId="0" borderId="8" xfId="0" applyNumberFormat="1" applyFont="1" applyFill="1" applyBorder="1"/>
    <xf numFmtId="1" fontId="6" fillId="0" borderId="9" xfId="0" applyNumberFormat="1" applyFont="1" applyFill="1" applyBorder="1"/>
    <xf numFmtId="9" fontId="19" fillId="0" borderId="9" xfId="0" applyNumberFormat="1" applyFont="1" applyFill="1" applyBorder="1"/>
    <xf numFmtId="1" fontId="9" fillId="0" borderId="7" xfId="0" applyNumberFormat="1" applyFont="1" applyFill="1" applyBorder="1"/>
    <xf numFmtId="1" fontId="7" fillId="0" borderId="8" xfId="0" applyNumberFormat="1" applyFont="1" applyFill="1" applyBorder="1"/>
    <xf numFmtId="1" fontId="4" fillId="0" borderId="9" xfId="0" applyNumberFormat="1" applyFont="1" applyFill="1" applyBorder="1"/>
    <xf numFmtId="1" fontId="7" fillId="0" borderId="7" xfId="0" applyNumberFormat="1" applyFont="1" applyFill="1" applyBorder="1"/>
    <xf numFmtId="1" fontId="9" fillId="0" borderId="4" xfId="0" applyNumberFormat="1" applyFont="1" applyFill="1" applyBorder="1"/>
    <xf numFmtId="1" fontId="6" fillId="0" borderId="0" xfId="0" applyNumberFormat="1" applyFont="1" applyFill="1" applyBorder="1"/>
    <xf numFmtId="9" fontId="19" fillId="0" borderId="0" xfId="0" applyNumberFormat="1" applyFont="1" applyFill="1" applyBorder="1"/>
    <xf numFmtId="1" fontId="9" fillId="0" borderId="5" xfId="0" applyNumberFormat="1" applyFont="1" applyFill="1" applyBorder="1"/>
    <xf numFmtId="1" fontId="7" fillId="0" borderId="4" xfId="0" applyNumberFormat="1" applyFont="1" applyFill="1" applyBorder="1"/>
    <xf numFmtId="1" fontId="4" fillId="0" borderId="0" xfId="0" applyNumberFormat="1" applyFont="1" applyFill="1" applyBorder="1"/>
    <xf numFmtId="1" fontId="7" fillId="0" borderId="5" xfId="0" applyNumberFormat="1" applyFont="1" applyFill="1" applyBorder="1"/>
    <xf numFmtId="1" fontId="0" fillId="0" borderId="11" xfId="0" applyNumberFormat="1" applyBorder="1" applyAlignment="1">
      <alignment horizontal="center"/>
    </xf>
    <xf numFmtId="1" fontId="9" fillId="0" borderId="13" xfId="0" applyNumberFormat="1" applyFont="1" applyFill="1" applyBorder="1"/>
    <xf numFmtId="1" fontId="6" fillId="0" borderId="14" xfId="0" applyNumberFormat="1" applyFont="1" applyFill="1" applyBorder="1"/>
    <xf numFmtId="9" fontId="19" fillId="0" borderId="14" xfId="0" applyNumberFormat="1" applyFont="1" applyFill="1" applyBorder="1"/>
    <xf numFmtId="1" fontId="9" fillId="0" borderId="12" xfId="0" applyNumberFormat="1" applyFont="1" applyFill="1" applyBorder="1"/>
    <xf numFmtId="1" fontId="7" fillId="0" borderId="13" xfId="0" applyNumberFormat="1" applyFont="1" applyFill="1" applyBorder="1"/>
    <xf numFmtId="1" fontId="4" fillId="0" borderId="14" xfId="0" applyNumberFormat="1" applyFont="1" applyFill="1" applyBorder="1"/>
    <xf numFmtId="1" fontId="7" fillId="0" borderId="12" xfId="0" applyNumberFormat="1" applyFont="1" applyFill="1" applyBorder="1"/>
    <xf numFmtId="1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" fontId="4" fillId="0" borderId="0" xfId="0" applyNumberFormat="1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left" vertical="center"/>
    </xf>
    <xf numFmtId="1" fontId="7" fillId="0" borderId="2" xfId="0" applyNumberFormat="1" applyFont="1" applyBorder="1" applyAlignment="1">
      <alignment horizontal="center" vertical="center"/>
    </xf>
    <xf numFmtId="1" fontId="0" fillId="0" borderId="6" xfId="0" applyNumberFormat="1" applyBorder="1" applyAlignment="1">
      <alignment horizontal="center"/>
    </xf>
    <xf numFmtId="1" fontId="0" fillId="0" borderId="9" xfId="0" applyNumberFormat="1" applyBorder="1"/>
    <xf numFmtId="9" fontId="20" fillId="0" borderId="9" xfId="0" applyNumberFormat="1" applyFont="1" applyBorder="1"/>
    <xf numFmtId="9" fontId="20" fillId="0" borderId="0" xfId="0" applyNumberFormat="1" applyFont="1" applyBorder="1"/>
    <xf numFmtId="1" fontId="0" fillId="0" borderId="14" xfId="0" applyNumberFormat="1" applyBorder="1"/>
    <xf numFmtId="9" fontId="20" fillId="0" borderId="14" xfId="0" applyNumberFormat="1" applyFont="1" applyBorder="1"/>
    <xf numFmtId="1" fontId="13" fillId="9" borderId="8" xfId="0" applyNumberFormat="1" applyFont="1" applyFill="1" applyBorder="1" applyAlignment="1">
      <alignment horizontal="center" vertical="center"/>
    </xf>
    <xf numFmtId="1" fontId="13" fillId="9" borderId="9" xfId="0" applyNumberFormat="1" applyFont="1" applyFill="1" applyBorder="1" applyAlignment="1">
      <alignment horizontal="center" vertical="center"/>
    </xf>
    <xf numFmtId="9" fontId="13" fillId="9" borderId="9" xfId="0" applyNumberFormat="1" applyFont="1" applyFill="1" applyBorder="1" applyAlignment="1">
      <alignment horizontal="center" vertical="center"/>
    </xf>
    <xf numFmtId="1" fontId="13" fillId="9" borderId="7" xfId="0" applyNumberFormat="1" applyFont="1" applyFill="1" applyBorder="1" applyAlignment="1">
      <alignment horizontal="center" vertical="center"/>
    </xf>
    <xf numFmtId="1" fontId="0" fillId="9" borderId="4" xfId="0" applyNumberFormat="1" applyFill="1" applyBorder="1" applyAlignment="1">
      <alignment horizontal="center" vertical="center"/>
    </xf>
    <xf numFmtId="1" fontId="2" fillId="9" borderId="0" xfId="0" applyNumberFormat="1" applyFont="1" applyFill="1" applyBorder="1" applyAlignment="1">
      <alignment horizontal="center" vertical="center"/>
    </xf>
    <xf numFmtId="9" fontId="18" fillId="9" borderId="0" xfId="0" applyNumberFormat="1" applyFont="1" applyFill="1" applyBorder="1" applyAlignment="1">
      <alignment horizontal="center" vertical="center"/>
    </xf>
    <xf numFmtId="1" fontId="0" fillId="9" borderId="5" xfId="0" applyNumberFormat="1" applyFill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9" fontId="9" fillId="0" borderId="9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1" fontId="0" fillId="9" borderId="13" xfId="0" applyNumberFormat="1" applyFill="1" applyBorder="1" applyAlignment="1">
      <alignment horizontal="center" vertical="center"/>
    </xf>
    <xf numFmtId="1" fontId="2" fillId="9" borderId="14" xfId="0" applyNumberFormat="1" applyFont="1" applyFill="1" applyBorder="1" applyAlignment="1">
      <alignment horizontal="center" vertical="center"/>
    </xf>
    <xf numFmtId="1" fontId="0" fillId="9" borderId="12" xfId="0" applyNumberFormat="1" applyFill="1" applyBorder="1" applyAlignment="1">
      <alignment horizontal="center" vertical="center"/>
    </xf>
    <xf numFmtId="1" fontId="0" fillId="9" borderId="14" xfId="0" applyNumberFormat="1" applyFill="1" applyBorder="1" applyAlignment="1">
      <alignment horizontal="center" vertical="center"/>
    </xf>
    <xf numFmtId="9" fontId="20" fillId="9" borderId="9" xfId="0" applyNumberFormat="1" applyFont="1" applyFill="1" applyBorder="1"/>
    <xf numFmtId="1" fontId="9" fillId="9" borderId="9" xfId="0" applyNumberFormat="1" applyFont="1" applyFill="1" applyBorder="1"/>
    <xf numFmtId="1" fontId="9" fillId="9" borderId="0" xfId="0" applyNumberFormat="1" applyFont="1" applyFill="1" applyBorder="1"/>
    <xf numFmtId="9" fontId="20" fillId="9" borderId="0" xfId="0" applyNumberFormat="1" applyFont="1" applyFill="1" applyBorder="1"/>
    <xf numFmtId="1" fontId="0" fillId="9" borderId="0" xfId="0" applyNumberFormat="1" applyFill="1" applyBorder="1"/>
    <xf numFmtId="1" fontId="0" fillId="9" borderId="0" xfId="0" applyNumberFormat="1" applyFill="1"/>
    <xf numFmtId="1" fontId="0" fillId="9" borderId="14" xfId="0" applyNumberFormat="1" applyFill="1" applyBorder="1"/>
    <xf numFmtId="9" fontId="20" fillId="9" borderId="14" xfId="0" applyNumberFormat="1" applyFont="1" applyFill="1" applyBorder="1"/>
    <xf numFmtId="1" fontId="9" fillId="9" borderId="14" xfId="0" applyNumberFormat="1" applyFont="1" applyFill="1" applyBorder="1"/>
    <xf numFmtId="1" fontId="0" fillId="6" borderId="0" xfId="0" applyNumberFormat="1" applyFill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_neu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_ne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AC163"/>
  <sheetViews>
    <sheetView tabSelected="1" zoomScaleNormal="100" workbookViewId="0">
      <selection activeCell="P31" sqref="P31"/>
    </sheetView>
  </sheetViews>
  <sheetFormatPr baseColWidth="10" defaultColWidth="5.7109375" defaultRowHeight="12.75"/>
  <cols>
    <col min="1" max="1" width="8.140625" style="1" customWidth="1"/>
    <col min="2" max="2" width="37.85546875" style="2" customWidth="1"/>
    <col min="3" max="3" width="6" style="2" customWidth="1"/>
    <col min="4" max="4" width="6" style="3" customWidth="1"/>
    <col min="5" max="5" width="6" style="4" customWidth="1"/>
    <col min="6" max="7" width="6" style="2" customWidth="1"/>
    <col min="8" max="8" width="6" style="3" customWidth="1"/>
    <col min="9" max="9" width="6" style="4" customWidth="1"/>
    <col min="10" max="11" width="6" style="2" customWidth="1"/>
    <col min="12" max="12" width="6" style="3" customWidth="1"/>
    <col min="13" max="14" width="6" style="2" customWidth="1"/>
    <col min="15" max="15" width="6" style="3" customWidth="1"/>
    <col min="16" max="17" width="6" style="2" customWidth="1"/>
    <col min="18" max="18" width="6" style="3" customWidth="1"/>
    <col min="19" max="20" width="6" style="2" customWidth="1"/>
    <col min="21" max="21" width="6" style="3" customWidth="1"/>
    <col min="22" max="23" width="6" style="2" customWidth="1"/>
    <col min="24" max="24" width="6" style="3" customWidth="1"/>
    <col min="25" max="26" width="6" style="2" customWidth="1"/>
    <col min="27" max="27" width="6" style="3" customWidth="1"/>
    <col min="28" max="28" width="6" style="2" customWidth="1"/>
    <col min="29" max="16384" width="5.7109375" style="2"/>
  </cols>
  <sheetData>
    <row r="1" spans="1:17" ht="15.95" customHeight="1"/>
    <row r="2" spans="1:17" ht="15.95" customHeight="1">
      <c r="A2" s="5" t="s">
        <v>0</v>
      </c>
      <c r="B2" s="6"/>
      <c r="E2" s="7" t="s">
        <v>1</v>
      </c>
      <c r="F2" s="8"/>
      <c r="G2" s="9"/>
      <c r="H2" s="10"/>
      <c r="I2" s="11"/>
      <c r="J2" s="9"/>
      <c r="K2" s="9"/>
      <c r="L2" s="10"/>
      <c r="M2" s="9"/>
      <c r="N2" s="9"/>
      <c r="O2" s="10"/>
      <c r="P2" s="9"/>
    </row>
    <row r="3" spans="1:17" ht="15.95" customHeight="1">
      <c r="E3" s="9"/>
      <c r="F3" s="9"/>
      <c r="G3" s="9"/>
      <c r="H3" s="10"/>
      <c r="I3" s="11"/>
      <c r="J3" s="9"/>
      <c r="K3" s="9"/>
      <c r="L3" s="10"/>
      <c r="M3" s="9"/>
      <c r="N3" s="9"/>
      <c r="O3" s="10"/>
      <c r="P3" s="9"/>
    </row>
    <row r="4" spans="1:17" ht="15.95" customHeight="1">
      <c r="A4" s="1" t="s">
        <v>2</v>
      </c>
      <c r="B4" s="2" t="s">
        <v>3</v>
      </c>
      <c r="E4" s="9" t="s">
        <v>4</v>
      </c>
      <c r="F4" s="9"/>
      <c r="G4" s="9"/>
      <c r="H4" s="10"/>
      <c r="I4" s="11" t="s">
        <v>5</v>
      </c>
      <c r="J4" s="9"/>
      <c r="K4" s="9"/>
      <c r="L4" s="10"/>
      <c r="M4" s="9"/>
      <c r="N4" s="9"/>
      <c r="O4" s="10"/>
      <c r="P4" s="9"/>
    </row>
    <row r="5" spans="1:17" ht="15.95" customHeight="1">
      <c r="E5" s="9"/>
      <c r="F5" s="9"/>
      <c r="G5" s="9"/>
      <c r="H5" s="10"/>
      <c r="I5" s="11"/>
      <c r="J5" s="9"/>
      <c r="K5" s="9"/>
      <c r="L5" s="10"/>
      <c r="M5" s="9"/>
      <c r="N5" s="9"/>
      <c r="O5" s="10"/>
      <c r="P5" s="9"/>
    </row>
    <row r="6" spans="1:17" ht="15.95" customHeight="1">
      <c r="A6" s="12">
        <v>1</v>
      </c>
      <c r="B6" s="13" t="s">
        <v>6</v>
      </c>
      <c r="C6" s="13"/>
      <c r="D6" s="14"/>
      <c r="E6" s="15" t="s">
        <v>7</v>
      </c>
      <c r="F6" s="15"/>
      <c r="G6" s="15"/>
      <c r="H6" s="16"/>
      <c r="I6" s="17" t="s">
        <v>8</v>
      </c>
      <c r="J6" s="13"/>
      <c r="K6" s="15"/>
      <c r="L6" s="16"/>
      <c r="M6" s="15"/>
      <c r="N6" s="15"/>
      <c r="O6" s="16"/>
      <c r="P6" s="15"/>
      <c r="Q6" s="13"/>
    </row>
    <row r="7" spans="1:17" ht="15.95" customHeight="1">
      <c r="A7" s="12">
        <v>2</v>
      </c>
      <c r="B7" s="13" t="s">
        <v>9</v>
      </c>
      <c r="C7" s="13"/>
      <c r="D7" s="14"/>
      <c r="E7" s="15" t="s">
        <v>7</v>
      </c>
      <c r="F7" s="15"/>
      <c r="G7" s="15"/>
      <c r="H7" s="16"/>
      <c r="I7" s="17" t="s">
        <v>8</v>
      </c>
      <c r="J7" s="13"/>
      <c r="K7" s="15"/>
      <c r="L7" s="16"/>
      <c r="M7" s="15"/>
      <c r="N7" s="15"/>
      <c r="O7" s="16"/>
      <c r="P7" s="15"/>
      <c r="Q7" s="13"/>
    </row>
    <row r="8" spans="1:17" ht="15.95" customHeight="1">
      <c r="A8" s="12">
        <v>3</v>
      </c>
      <c r="B8" s="13" t="s">
        <v>10</v>
      </c>
      <c r="C8" s="13"/>
      <c r="D8" s="14"/>
      <c r="E8" s="15" t="s">
        <v>7</v>
      </c>
      <c r="F8" s="15"/>
      <c r="G8" s="15"/>
      <c r="H8" s="16"/>
      <c r="I8" s="17" t="s">
        <v>8</v>
      </c>
      <c r="J8" s="13"/>
      <c r="K8" s="15"/>
      <c r="L8" s="16"/>
      <c r="M8" s="15"/>
      <c r="N8" s="15"/>
      <c r="O8" s="16"/>
      <c r="P8" s="15"/>
      <c r="Q8" s="13"/>
    </row>
    <row r="9" spans="1:17" ht="15.95" customHeight="1">
      <c r="A9" s="12" t="s">
        <v>11</v>
      </c>
      <c r="B9" s="13" t="s">
        <v>12</v>
      </c>
      <c r="C9" s="13"/>
      <c r="D9" s="14"/>
      <c r="E9" s="15" t="s">
        <v>7</v>
      </c>
      <c r="F9" s="15"/>
      <c r="G9" s="15"/>
      <c r="H9" s="16"/>
      <c r="I9" s="17" t="s">
        <v>8</v>
      </c>
      <c r="J9" s="15"/>
      <c r="K9" s="15"/>
      <c r="L9" s="16"/>
      <c r="M9" s="15"/>
      <c r="N9" s="15"/>
      <c r="O9" s="16"/>
      <c r="P9" s="15"/>
      <c r="Q9" s="13"/>
    </row>
    <row r="10" spans="1:17" ht="15.95" customHeight="1">
      <c r="A10" s="18" t="s">
        <v>13</v>
      </c>
      <c r="B10" s="19" t="s">
        <v>14</v>
      </c>
      <c r="C10" s="19"/>
      <c r="D10" s="20"/>
      <c r="E10" s="21" t="s">
        <v>15</v>
      </c>
      <c r="F10" s="19"/>
      <c r="G10" s="19"/>
      <c r="H10" s="20"/>
      <c r="I10" s="21" t="s">
        <v>16</v>
      </c>
      <c r="J10" s="20"/>
      <c r="K10" s="20"/>
      <c r="L10" s="20"/>
      <c r="M10" s="20"/>
      <c r="N10" s="20"/>
      <c r="O10" s="22"/>
      <c r="P10" s="23"/>
      <c r="Q10" s="19"/>
    </row>
    <row r="11" spans="1:17" ht="15.95" customHeight="1">
      <c r="A11" s="12">
        <v>5</v>
      </c>
      <c r="B11" s="13" t="s">
        <v>17</v>
      </c>
      <c r="C11" s="13"/>
      <c r="D11" s="14"/>
      <c r="E11" s="15" t="s">
        <v>7</v>
      </c>
      <c r="F11" s="15"/>
      <c r="G11" s="15"/>
      <c r="H11" s="16"/>
      <c r="I11" s="17" t="s">
        <v>8</v>
      </c>
      <c r="J11" s="15"/>
      <c r="K11" s="15"/>
      <c r="L11" s="16"/>
      <c r="M11" s="15"/>
      <c r="N11" s="15"/>
      <c r="O11" s="16"/>
      <c r="P11" s="15"/>
      <c r="Q11" s="13"/>
    </row>
    <row r="12" spans="1:17" ht="15.95" customHeight="1">
      <c r="A12" s="24">
        <v>6</v>
      </c>
      <c r="B12" s="25" t="s">
        <v>18</v>
      </c>
      <c r="C12" s="25"/>
      <c r="D12" s="26"/>
      <c r="E12" s="27" t="s">
        <v>19</v>
      </c>
      <c r="F12" s="27"/>
      <c r="G12" s="27"/>
      <c r="H12" s="28"/>
      <c r="I12" s="29" t="s">
        <v>20</v>
      </c>
      <c r="J12" s="27"/>
      <c r="K12" s="27"/>
      <c r="L12" s="28"/>
      <c r="M12" s="27"/>
      <c r="N12" s="27"/>
      <c r="O12" s="28"/>
      <c r="P12" s="27"/>
      <c r="Q12" s="25"/>
    </row>
    <row r="13" spans="1:17" ht="15.95" customHeight="1">
      <c r="A13" s="24">
        <v>7</v>
      </c>
      <c r="B13" s="25" t="s">
        <v>21</v>
      </c>
      <c r="C13" s="25"/>
      <c r="D13" s="26"/>
      <c r="E13" s="27" t="s">
        <v>19</v>
      </c>
      <c r="F13" s="27"/>
      <c r="G13" s="27"/>
      <c r="H13" s="28"/>
      <c r="I13" s="29" t="s">
        <v>20</v>
      </c>
      <c r="J13" s="27"/>
      <c r="K13" s="27"/>
      <c r="L13" s="28"/>
      <c r="M13" s="27"/>
      <c r="N13" s="27"/>
      <c r="O13" s="28"/>
      <c r="P13" s="27"/>
      <c r="Q13" s="25"/>
    </row>
    <row r="14" spans="1:17" ht="15.95" customHeight="1">
      <c r="A14" s="30">
        <v>8</v>
      </c>
      <c r="B14" s="31" t="s">
        <v>22</v>
      </c>
      <c r="C14" s="31"/>
      <c r="D14" s="32"/>
      <c r="E14" s="33" t="s">
        <v>23</v>
      </c>
      <c r="F14" s="33"/>
      <c r="G14" s="33"/>
      <c r="H14" s="34"/>
      <c r="I14" s="35" t="s">
        <v>24</v>
      </c>
      <c r="J14" s="33"/>
      <c r="K14" s="33"/>
      <c r="L14" s="34"/>
      <c r="M14" s="33"/>
      <c r="N14" s="33"/>
      <c r="O14" s="34"/>
      <c r="P14" s="33"/>
      <c r="Q14" s="31"/>
    </row>
    <row r="15" spans="1:17" ht="15.95" customHeight="1">
      <c r="A15" s="30">
        <v>9</v>
      </c>
      <c r="B15" s="31" t="s">
        <v>25</v>
      </c>
      <c r="C15" s="31"/>
      <c r="D15" s="32"/>
      <c r="E15" s="33" t="s">
        <v>26</v>
      </c>
      <c r="F15" s="33"/>
      <c r="G15" s="33"/>
      <c r="H15" s="34"/>
      <c r="I15" s="35" t="s">
        <v>24</v>
      </c>
      <c r="J15" s="33"/>
      <c r="K15" s="33"/>
      <c r="L15" s="34"/>
      <c r="M15" s="33"/>
      <c r="N15" s="33"/>
      <c r="O15" s="34"/>
      <c r="P15" s="33"/>
      <c r="Q15" s="31"/>
    </row>
    <row r="16" spans="1:17" ht="15.95" customHeight="1">
      <c r="A16" s="30">
        <v>10</v>
      </c>
      <c r="B16" s="31" t="s">
        <v>27</v>
      </c>
      <c r="C16" s="31"/>
      <c r="D16" s="32"/>
      <c r="E16" s="33" t="s">
        <v>28</v>
      </c>
      <c r="F16" s="33"/>
      <c r="G16" s="33"/>
      <c r="H16" s="34"/>
      <c r="I16" s="35" t="s">
        <v>24</v>
      </c>
      <c r="J16" s="33"/>
      <c r="K16" s="33"/>
      <c r="L16" s="34"/>
      <c r="M16" s="33"/>
      <c r="N16" s="33"/>
      <c r="O16" s="34"/>
      <c r="P16" s="33"/>
      <c r="Q16" s="31"/>
    </row>
    <row r="17" spans="1:18" ht="15.95" customHeight="1">
      <c r="A17" s="36" t="s">
        <v>29</v>
      </c>
      <c r="B17" s="37" t="s">
        <v>30</v>
      </c>
      <c r="C17" s="37"/>
      <c r="D17" s="38"/>
      <c r="E17" s="39" t="s">
        <v>26</v>
      </c>
      <c r="F17" s="39"/>
      <c r="G17" s="39"/>
      <c r="H17" s="40"/>
      <c r="I17" s="41" t="s">
        <v>31</v>
      </c>
      <c r="J17" s="39"/>
      <c r="K17" s="39"/>
      <c r="L17" s="40"/>
      <c r="M17" s="39"/>
      <c r="N17" s="39"/>
      <c r="O17" s="40"/>
      <c r="P17" s="39"/>
      <c r="Q17" s="37"/>
    </row>
    <row r="18" spans="1:18" ht="15.95" customHeight="1">
      <c r="A18" s="42" t="s">
        <v>32</v>
      </c>
      <c r="B18" s="43" t="s">
        <v>33</v>
      </c>
      <c r="C18" s="43"/>
      <c r="D18" s="44"/>
      <c r="E18" s="45" t="s">
        <v>28</v>
      </c>
      <c r="F18" s="45"/>
      <c r="G18" s="45"/>
      <c r="H18" s="46"/>
      <c r="I18" s="47" t="s">
        <v>34</v>
      </c>
      <c r="J18" s="45"/>
      <c r="K18" s="45"/>
      <c r="L18" s="46"/>
      <c r="M18" s="45"/>
      <c r="N18" s="45"/>
      <c r="O18" s="46"/>
      <c r="P18" s="45"/>
      <c r="Q18" s="43"/>
    </row>
    <row r="19" spans="1:18" ht="15.95" customHeight="1">
      <c r="A19" s="36" t="s">
        <v>35</v>
      </c>
      <c r="B19" s="37" t="s">
        <v>36</v>
      </c>
      <c r="C19" s="37"/>
      <c r="D19" s="38"/>
      <c r="E19" s="237" t="s">
        <v>26</v>
      </c>
      <c r="F19" s="237"/>
      <c r="G19" s="237"/>
      <c r="H19" s="237"/>
      <c r="I19" s="41" t="s">
        <v>31</v>
      </c>
      <c r="J19" s="39"/>
      <c r="K19" s="39"/>
      <c r="L19" s="40"/>
      <c r="M19" s="39"/>
      <c r="N19" s="39"/>
      <c r="O19" s="40"/>
      <c r="P19" s="39"/>
      <c r="Q19" s="37"/>
    </row>
    <row r="20" spans="1:18" ht="15.95" customHeight="1">
      <c r="A20" s="42" t="s">
        <v>37</v>
      </c>
      <c r="B20" s="43" t="s">
        <v>38</v>
      </c>
      <c r="C20" s="43"/>
      <c r="D20" s="44"/>
      <c r="E20" s="45" t="s">
        <v>28</v>
      </c>
      <c r="F20" s="45"/>
      <c r="G20" s="45"/>
      <c r="H20" s="46"/>
      <c r="I20" s="47" t="s">
        <v>34</v>
      </c>
      <c r="J20" s="45"/>
      <c r="K20" s="45"/>
      <c r="L20" s="46"/>
      <c r="M20" s="45"/>
      <c r="N20" s="45"/>
      <c r="O20" s="46"/>
      <c r="P20" s="45"/>
      <c r="Q20" s="43"/>
    </row>
    <row r="21" spans="1:18" ht="15.95" customHeight="1">
      <c r="A21" s="36">
        <v>13</v>
      </c>
      <c r="B21" s="37" t="s">
        <v>39</v>
      </c>
      <c r="C21" s="37"/>
      <c r="D21" s="38"/>
      <c r="E21" s="237" t="s">
        <v>26</v>
      </c>
      <c r="F21" s="237"/>
      <c r="G21" s="237"/>
      <c r="H21" s="237"/>
      <c r="I21" s="41" t="s">
        <v>31</v>
      </c>
      <c r="J21" s="39"/>
      <c r="K21" s="39"/>
      <c r="L21" s="40"/>
      <c r="M21" s="39"/>
      <c r="N21" s="39"/>
      <c r="O21" s="40"/>
      <c r="P21" s="39"/>
      <c r="Q21" s="37"/>
    </row>
    <row r="22" spans="1:18" ht="15.95" customHeight="1">
      <c r="A22" s="1" t="s">
        <v>40</v>
      </c>
      <c r="B22" s="2" t="s">
        <v>41</v>
      </c>
      <c r="E22" s="11"/>
      <c r="F22" s="9"/>
      <c r="G22" s="9"/>
      <c r="H22" s="10"/>
      <c r="I22" s="11"/>
      <c r="J22" s="9"/>
      <c r="K22" s="9"/>
      <c r="L22" s="10"/>
      <c r="M22" s="9"/>
      <c r="N22" s="9"/>
      <c r="O22" s="10"/>
      <c r="P22" s="9"/>
    </row>
    <row r="23" spans="1:18" ht="15.95" customHeight="1">
      <c r="A23" s="1" t="s">
        <v>42</v>
      </c>
      <c r="B23" s="2" t="s">
        <v>43</v>
      </c>
      <c r="E23" s="11"/>
      <c r="F23" s="9"/>
      <c r="G23" s="9"/>
      <c r="H23" s="10"/>
      <c r="I23" s="11"/>
      <c r="J23" s="9"/>
      <c r="K23" s="9"/>
      <c r="L23" s="10"/>
      <c r="M23" s="9"/>
      <c r="N23" s="9"/>
      <c r="O23" s="10"/>
      <c r="P23" s="9"/>
    </row>
    <row r="24" spans="1:18" ht="15.95" customHeight="1">
      <c r="A24" s="1">
        <v>15</v>
      </c>
      <c r="B24" s="2" t="s">
        <v>44</v>
      </c>
      <c r="E24" s="11"/>
      <c r="F24" s="9"/>
      <c r="G24" s="9"/>
      <c r="H24" s="10"/>
      <c r="I24" s="11"/>
      <c r="J24" s="9"/>
      <c r="K24" s="9"/>
      <c r="L24" s="10"/>
      <c r="M24" s="9"/>
      <c r="N24" s="9"/>
      <c r="O24" s="10"/>
      <c r="P24" s="9"/>
    </row>
    <row r="25" spans="1:18" ht="15.95" customHeight="1">
      <c r="A25" s="1" t="s">
        <v>45</v>
      </c>
      <c r="B25" s="2" t="s">
        <v>46</v>
      </c>
      <c r="E25" s="11"/>
      <c r="F25" s="9"/>
      <c r="G25" s="9"/>
      <c r="H25" s="10"/>
      <c r="I25" s="11"/>
      <c r="J25" s="9"/>
      <c r="K25" s="9"/>
      <c r="L25" s="10"/>
      <c r="M25" s="9"/>
      <c r="N25" s="9"/>
      <c r="O25" s="10"/>
      <c r="P25" s="9"/>
    </row>
    <row r="26" spans="1:18" ht="15.95" customHeight="1">
      <c r="A26" s="1" t="s">
        <v>47</v>
      </c>
      <c r="B26" s="2" t="s">
        <v>48</v>
      </c>
      <c r="E26" s="11"/>
      <c r="F26" s="9"/>
      <c r="G26" s="9"/>
      <c r="H26" s="10"/>
      <c r="I26" s="11"/>
      <c r="J26" s="9"/>
      <c r="K26" s="9"/>
      <c r="L26" s="10"/>
      <c r="M26" s="9"/>
      <c r="N26" s="9"/>
      <c r="O26" s="10"/>
      <c r="P26" s="9"/>
    </row>
    <row r="27" spans="1:18" ht="15.95" customHeight="1">
      <c r="A27" s="1">
        <v>17</v>
      </c>
      <c r="B27" s="2" t="s">
        <v>49</v>
      </c>
      <c r="E27" s="11"/>
      <c r="F27" s="9"/>
      <c r="G27" s="9"/>
      <c r="H27" s="10"/>
      <c r="I27" s="11"/>
      <c r="J27" s="9"/>
      <c r="K27" s="9"/>
      <c r="L27" s="10"/>
      <c r="M27" s="9"/>
      <c r="N27" s="9"/>
      <c r="O27" s="10"/>
      <c r="P27" s="9"/>
    </row>
    <row r="28" spans="1:18" ht="15.95" customHeight="1">
      <c r="A28" s="1">
        <v>18</v>
      </c>
      <c r="B28" s="2" t="s">
        <v>50</v>
      </c>
      <c r="E28" s="11"/>
      <c r="F28" s="9"/>
      <c r="G28" s="9"/>
      <c r="H28" s="10"/>
      <c r="I28" s="11"/>
      <c r="J28" s="9"/>
      <c r="K28" s="9"/>
      <c r="L28" s="10"/>
      <c r="M28" s="9"/>
      <c r="N28" s="9"/>
      <c r="O28" s="10"/>
      <c r="P28" s="9"/>
    </row>
    <row r="29" spans="1:18" ht="15.95" customHeight="1">
      <c r="A29" s="1">
        <v>19</v>
      </c>
      <c r="B29" s="2" t="s">
        <v>51</v>
      </c>
      <c r="E29" s="11"/>
      <c r="F29" s="9"/>
      <c r="G29" s="9"/>
      <c r="H29" s="10"/>
      <c r="I29" s="11"/>
      <c r="J29" s="9"/>
      <c r="K29" s="9"/>
      <c r="L29" s="10"/>
      <c r="M29" s="9"/>
      <c r="N29" s="9"/>
      <c r="O29" s="10"/>
      <c r="P29" s="9"/>
    </row>
    <row r="31" spans="1:18" ht="18">
      <c r="A31" s="5" t="s">
        <v>52</v>
      </c>
      <c r="B31" s="48"/>
      <c r="C31" s="49" t="s">
        <v>53</v>
      </c>
      <c r="D31" s="50"/>
      <c r="E31" s="51"/>
      <c r="F31" s="52"/>
      <c r="H31" s="53" t="s">
        <v>54</v>
      </c>
    </row>
    <row r="32" spans="1:18" ht="15.75">
      <c r="A32" s="54"/>
      <c r="C32" s="55" t="s">
        <v>55</v>
      </c>
      <c r="D32" s="50"/>
      <c r="E32" s="51"/>
      <c r="F32" s="52"/>
      <c r="H32" s="56" t="s">
        <v>56</v>
      </c>
      <c r="N32" s="6"/>
      <c r="O32" s="6"/>
      <c r="P32" s="6"/>
      <c r="Q32" s="6"/>
      <c r="R32" s="6"/>
    </row>
    <row r="33" spans="1:29">
      <c r="A33" s="54"/>
      <c r="C33" s="57"/>
      <c r="D33" s="58" t="s">
        <v>57</v>
      </c>
      <c r="E33" s="59"/>
      <c r="F33" s="60"/>
      <c r="G33" s="61"/>
      <c r="H33" s="56" t="s">
        <v>58</v>
      </c>
      <c r="J33" s="61"/>
      <c r="K33" s="61"/>
      <c r="L33" s="62"/>
      <c r="M33" s="61"/>
    </row>
    <row r="34" spans="1:29">
      <c r="A34" s="54"/>
      <c r="D34" s="2"/>
      <c r="G34" s="61"/>
      <c r="H34" s="56"/>
      <c r="J34" s="61"/>
      <c r="K34" s="61"/>
      <c r="L34" s="62"/>
      <c r="M34" s="61"/>
    </row>
    <row r="35" spans="1:29" s="64" customFormat="1">
      <c r="A35" s="63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6" t="s">
        <v>59</v>
      </c>
      <c r="O35" s="67" t="s">
        <v>60</v>
      </c>
      <c r="P35" s="68">
        <v>0.3</v>
      </c>
      <c r="R35" s="69"/>
      <c r="U35" s="69"/>
      <c r="W35" s="66" t="s">
        <v>61</v>
      </c>
      <c r="X35" s="67" t="s">
        <v>60</v>
      </c>
      <c r="Y35" s="68">
        <v>0.6</v>
      </c>
      <c r="AA35" s="69"/>
    </row>
    <row r="36" spans="1:29" s="80" customFormat="1" ht="14.25">
      <c r="A36" s="70" t="s">
        <v>62</v>
      </c>
      <c r="B36" s="71"/>
      <c r="C36" s="72"/>
      <c r="D36" s="73" t="s">
        <v>63</v>
      </c>
      <c r="E36" s="74"/>
      <c r="F36" s="75"/>
      <c r="G36" s="72"/>
      <c r="H36" s="73" t="s">
        <v>64</v>
      </c>
      <c r="I36" s="74"/>
      <c r="J36" s="75"/>
      <c r="K36" s="76"/>
      <c r="L36" s="77"/>
      <c r="M36" s="78"/>
      <c r="N36" s="72"/>
      <c r="O36" s="73" t="s">
        <v>65</v>
      </c>
      <c r="P36" s="75"/>
      <c r="Q36" s="76"/>
      <c r="R36" s="79"/>
      <c r="S36" s="78"/>
      <c r="T36" s="72"/>
      <c r="U36" s="73" t="s">
        <v>66</v>
      </c>
      <c r="V36" s="75"/>
      <c r="W36" s="76"/>
      <c r="X36" s="77"/>
      <c r="Y36" s="77"/>
      <c r="Z36" s="77"/>
      <c r="AA36" s="77"/>
      <c r="AB36" s="77"/>
      <c r="AC36" s="77"/>
    </row>
    <row r="37" spans="1:29" s="90" customFormat="1" ht="21">
      <c r="A37" s="81">
        <v>2005</v>
      </c>
      <c r="B37" s="82" t="s">
        <v>67</v>
      </c>
      <c r="C37" s="83"/>
      <c r="D37" s="84" t="s">
        <v>68</v>
      </c>
      <c r="E37" s="85"/>
      <c r="F37" s="86"/>
      <c r="G37" s="83"/>
      <c r="H37" s="84" t="s">
        <v>69</v>
      </c>
      <c r="I37" s="85"/>
      <c r="J37" s="86"/>
      <c r="K37" s="87"/>
      <c r="L37" s="88" t="s">
        <v>70</v>
      </c>
      <c r="M37" s="89"/>
      <c r="N37" s="83"/>
      <c r="O37" s="84" t="s">
        <v>71</v>
      </c>
      <c r="P37" s="86"/>
      <c r="Q37" s="87"/>
      <c r="R37" s="88" t="s">
        <v>72</v>
      </c>
      <c r="S37" s="89"/>
      <c r="T37" s="83"/>
      <c r="U37" s="84" t="s">
        <v>73</v>
      </c>
      <c r="V37" s="86"/>
      <c r="W37" s="83"/>
      <c r="X37" s="84" t="s">
        <v>74</v>
      </c>
      <c r="Y37" s="86"/>
      <c r="Z37" s="83"/>
      <c r="AA37" s="84" t="s">
        <v>75</v>
      </c>
      <c r="AB37" s="86"/>
    </row>
    <row r="38" spans="1:29" s="80" customFormat="1" ht="14.25">
      <c r="A38" s="91"/>
      <c r="B38" s="92" t="s">
        <v>76</v>
      </c>
      <c r="C38" s="93"/>
      <c r="D38" s="94" t="s">
        <v>77</v>
      </c>
      <c r="E38" s="95"/>
      <c r="F38" s="96"/>
      <c r="G38" s="93"/>
      <c r="H38" s="94" t="s">
        <v>77</v>
      </c>
      <c r="I38" s="95"/>
      <c r="J38" s="96"/>
      <c r="K38" s="93"/>
      <c r="L38" s="94" t="s">
        <v>77</v>
      </c>
      <c r="M38" s="96"/>
      <c r="N38" s="97"/>
      <c r="O38" s="98" t="s">
        <v>78</v>
      </c>
      <c r="P38" s="99"/>
      <c r="Q38" s="97"/>
      <c r="R38" s="100" t="s">
        <v>79</v>
      </c>
      <c r="S38" s="99"/>
      <c r="T38" s="93"/>
      <c r="U38" s="94" t="s">
        <v>77</v>
      </c>
      <c r="V38" s="96"/>
      <c r="W38" s="97"/>
      <c r="X38" s="100" t="s">
        <v>80</v>
      </c>
      <c r="Y38" s="99"/>
      <c r="Z38" s="97"/>
      <c r="AA38" s="100" t="s">
        <v>81</v>
      </c>
      <c r="AB38" s="99"/>
    </row>
    <row r="39" spans="1:29" s="110" customFormat="1">
      <c r="A39" s="101" t="s">
        <v>82</v>
      </c>
      <c r="B39" s="102" t="s">
        <v>83</v>
      </c>
      <c r="C39" s="103" t="s">
        <v>84</v>
      </c>
      <c r="D39" s="77" t="s">
        <v>85</v>
      </c>
      <c r="E39" s="104" t="s">
        <v>86</v>
      </c>
      <c r="F39" s="105" t="s">
        <v>87</v>
      </c>
      <c r="G39" s="103" t="s">
        <v>84</v>
      </c>
      <c r="H39" s="77" t="s">
        <v>85</v>
      </c>
      <c r="I39" s="104" t="s">
        <v>86</v>
      </c>
      <c r="J39" s="105" t="s">
        <v>87</v>
      </c>
      <c r="K39" s="103" t="s">
        <v>84</v>
      </c>
      <c r="L39" s="77" t="s">
        <v>85</v>
      </c>
      <c r="M39" s="106" t="s">
        <v>87</v>
      </c>
      <c r="N39" s="107" t="s">
        <v>84</v>
      </c>
      <c r="O39" s="108" t="s">
        <v>85</v>
      </c>
      <c r="P39" s="109" t="s">
        <v>87</v>
      </c>
      <c r="Q39" s="103" t="s">
        <v>84</v>
      </c>
      <c r="R39" s="77" t="s">
        <v>85</v>
      </c>
      <c r="S39" s="105" t="s">
        <v>87</v>
      </c>
      <c r="T39" s="103" t="s">
        <v>84</v>
      </c>
      <c r="U39" s="77" t="s">
        <v>85</v>
      </c>
      <c r="V39" s="105" t="s">
        <v>87</v>
      </c>
      <c r="W39" s="107" t="s">
        <v>84</v>
      </c>
      <c r="X39" s="108" t="s">
        <v>85</v>
      </c>
      <c r="Y39" s="109" t="s">
        <v>87</v>
      </c>
      <c r="Z39" s="103" t="s">
        <v>84</v>
      </c>
      <c r="AA39" s="77" t="s">
        <v>85</v>
      </c>
      <c r="AB39" s="105" t="s">
        <v>87</v>
      </c>
    </row>
    <row r="40" spans="1:29">
      <c r="A40" s="111">
        <v>1</v>
      </c>
      <c r="B40" s="112" t="s">
        <v>6</v>
      </c>
      <c r="C40" s="113"/>
      <c r="D40" s="114">
        <v>120</v>
      </c>
      <c r="E40" s="115"/>
      <c r="F40" s="116"/>
      <c r="G40" s="113"/>
      <c r="H40" s="114">
        <v>5000</v>
      </c>
      <c r="I40" s="115"/>
      <c r="J40" s="116"/>
      <c r="K40" s="113"/>
      <c r="L40" s="114">
        <v>600</v>
      </c>
      <c r="M40" s="116"/>
      <c r="N40" s="117"/>
      <c r="O40" s="118">
        <f>$P$35*L40</f>
        <v>180</v>
      </c>
      <c r="P40" s="119"/>
      <c r="Q40" s="120"/>
      <c r="R40" s="121">
        <f>L40-O40</f>
        <v>420</v>
      </c>
      <c r="S40" s="122"/>
      <c r="T40" s="113"/>
      <c r="U40" s="114">
        <v>100</v>
      </c>
      <c r="V40" s="116"/>
      <c r="W40" s="120"/>
      <c r="X40" s="121">
        <f>$Y$35*R40</f>
        <v>252</v>
      </c>
      <c r="Y40" s="116"/>
      <c r="Z40" s="120"/>
      <c r="AA40" s="121">
        <f>R40*(1-$Y$35)</f>
        <v>168</v>
      </c>
      <c r="AB40" s="122"/>
    </row>
    <row r="41" spans="1:29">
      <c r="A41" s="123" t="s">
        <v>88</v>
      </c>
      <c r="B41" s="124" t="s">
        <v>8</v>
      </c>
      <c r="C41" s="125"/>
      <c r="D41" s="126">
        <v>120</v>
      </c>
      <c r="E41" s="127"/>
      <c r="F41" s="128"/>
      <c r="G41" s="125"/>
      <c r="H41" s="126">
        <v>5000</v>
      </c>
      <c r="I41" s="127"/>
      <c r="J41" s="128"/>
      <c r="K41" s="125"/>
      <c r="L41" s="126">
        <v>600</v>
      </c>
      <c r="M41" s="128"/>
      <c r="N41" s="117"/>
      <c r="O41" s="118">
        <f>$P$35*L41</f>
        <v>180</v>
      </c>
      <c r="P41" s="119"/>
      <c r="Q41" s="117"/>
      <c r="R41" s="118">
        <f>L41-O41</f>
        <v>420</v>
      </c>
      <c r="S41" s="119"/>
      <c r="T41" s="125"/>
      <c r="U41" s="126">
        <v>100</v>
      </c>
      <c r="V41" s="128"/>
      <c r="W41" s="117"/>
      <c r="X41" s="118">
        <f>$Y$35*R41</f>
        <v>252</v>
      </c>
      <c r="Y41" s="128"/>
      <c r="Z41" s="117"/>
      <c r="AA41" s="118">
        <f>R41*(1-$Y$35)</f>
        <v>168</v>
      </c>
      <c r="AB41" s="119"/>
    </row>
    <row r="42" spans="1:29">
      <c r="A42" s="123" t="s">
        <v>13</v>
      </c>
      <c r="B42" s="124" t="s">
        <v>16</v>
      </c>
      <c r="C42" s="125"/>
      <c r="D42" s="126">
        <v>170</v>
      </c>
      <c r="E42" s="127"/>
      <c r="F42" s="128"/>
      <c r="G42" s="125"/>
      <c r="H42" s="126">
        <v>250</v>
      </c>
      <c r="I42" s="127"/>
      <c r="J42" s="128"/>
      <c r="K42" s="125"/>
      <c r="L42" s="126">
        <v>27</v>
      </c>
      <c r="M42" s="128"/>
      <c r="N42" s="117"/>
      <c r="O42" s="118">
        <f>$P$35*L42</f>
        <v>8.1</v>
      </c>
      <c r="P42" s="119"/>
      <c r="Q42" s="117"/>
      <c r="R42" s="118">
        <f>L42-O42</f>
        <v>18.899999999999999</v>
      </c>
      <c r="S42" s="119"/>
      <c r="T42" s="125"/>
      <c r="U42" s="126">
        <v>30</v>
      </c>
      <c r="V42" s="128"/>
      <c r="W42" s="117"/>
      <c r="X42" s="118">
        <f>$Y$35*R42</f>
        <v>11.339999999999998</v>
      </c>
      <c r="Y42" s="128"/>
      <c r="Z42" s="117"/>
      <c r="AA42" s="118">
        <f>R42*(1-$Y$35)</f>
        <v>7.56</v>
      </c>
      <c r="AB42" s="119"/>
    </row>
    <row r="43" spans="1:29">
      <c r="A43" s="123" t="s">
        <v>89</v>
      </c>
      <c r="B43" s="124" t="s">
        <v>90</v>
      </c>
      <c r="C43" s="125"/>
      <c r="D43" s="126"/>
      <c r="E43" s="127"/>
      <c r="F43" s="128"/>
      <c r="G43" s="125"/>
      <c r="H43" s="126"/>
      <c r="I43" s="127"/>
      <c r="J43" s="128"/>
      <c r="K43" s="125"/>
      <c r="L43" s="126"/>
      <c r="M43" s="128"/>
      <c r="N43" s="117"/>
      <c r="O43" s="118"/>
      <c r="P43" s="119"/>
      <c r="Q43" s="117"/>
      <c r="R43" s="118"/>
      <c r="S43" s="119"/>
      <c r="T43" s="125"/>
      <c r="U43" s="126"/>
      <c r="V43" s="128"/>
      <c r="W43" s="117"/>
      <c r="X43" s="118"/>
      <c r="Y43" s="128"/>
      <c r="Z43" s="117"/>
      <c r="AA43" s="118"/>
      <c r="AB43" s="119"/>
    </row>
    <row r="44" spans="1:29">
      <c r="A44" s="123" t="s">
        <v>91</v>
      </c>
      <c r="B44" s="124" t="s">
        <v>92</v>
      </c>
      <c r="C44" s="125">
        <v>150</v>
      </c>
      <c r="D44" s="129">
        <f>(C44+F44)/2</f>
        <v>120</v>
      </c>
      <c r="E44" s="127"/>
      <c r="F44" s="128">
        <v>90</v>
      </c>
      <c r="G44" s="125">
        <v>3000</v>
      </c>
      <c r="H44" s="129">
        <f>(G44+J44)/2</f>
        <v>2350</v>
      </c>
      <c r="I44" s="127"/>
      <c r="J44" s="128">
        <v>1700</v>
      </c>
      <c r="K44" s="125">
        <v>175</v>
      </c>
      <c r="L44" s="129">
        <f>(K44+M44)/2</f>
        <v>135</v>
      </c>
      <c r="M44" s="128">
        <v>95</v>
      </c>
      <c r="N44" s="117">
        <f>$P$35*K44</f>
        <v>52.5</v>
      </c>
      <c r="O44" s="118">
        <f>$P$35*L44</f>
        <v>40.5</v>
      </c>
      <c r="P44" s="119">
        <f>$P$35*M44</f>
        <v>28.5</v>
      </c>
      <c r="Q44" s="117">
        <f>K44-N44</f>
        <v>122.5</v>
      </c>
      <c r="R44" s="118">
        <f>L44-O44</f>
        <v>94.5</v>
      </c>
      <c r="S44" s="119">
        <f>M44-P44</f>
        <v>66.5</v>
      </c>
      <c r="T44" s="125">
        <v>50</v>
      </c>
      <c r="U44" s="129">
        <f>(T44+V44)/2</f>
        <v>30</v>
      </c>
      <c r="V44" s="128">
        <v>10</v>
      </c>
      <c r="W44" s="117">
        <f>$Y$35*Q44</f>
        <v>73.5</v>
      </c>
      <c r="X44" s="118">
        <f>$Y$35*R44</f>
        <v>56.699999999999996</v>
      </c>
      <c r="Y44" s="119">
        <f>$Y$35*S44</f>
        <v>39.9</v>
      </c>
      <c r="Z44" s="117">
        <f>Q44*(1-$Y$35)</f>
        <v>49</v>
      </c>
      <c r="AA44" s="118">
        <f>R44*(1-$Y$35)</f>
        <v>37.800000000000004</v>
      </c>
      <c r="AB44" s="119">
        <f>S44*(1-$Y$35)</f>
        <v>26.6</v>
      </c>
    </row>
    <row r="45" spans="1:29">
      <c r="A45" s="123">
        <v>10</v>
      </c>
      <c r="B45" s="124" t="s">
        <v>27</v>
      </c>
      <c r="C45" s="125"/>
      <c r="D45" s="126"/>
      <c r="E45" s="127"/>
      <c r="F45" s="128"/>
      <c r="G45" s="125"/>
      <c r="H45" s="126"/>
      <c r="I45" s="127"/>
      <c r="J45" s="128"/>
      <c r="K45" s="125"/>
      <c r="L45" s="126"/>
      <c r="M45" s="128"/>
      <c r="N45" s="117"/>
      <c r="O45" s="118"/>
      <c r="P45" s="119"/>
      <c r="Q45" s="117"/>
      <c r="R45" s="118"/>
      <c r="S45" s="119"/>
      <c r="T45" s="125"/>
      <c r="U45" s="126"/>
      <c r="V45" s="128"/>
      <c r="W45" s="117"/>
      <c r="X45" s="118"/>
      <c r="Y45" s="128"/>
      <c r="Z45" s="117"/>
      <c r="AA45" s="118"/>
      <c r="AB45" s="119"/>
    </row>
    <row r="46" spans="1:29">
      <c r="A46" s="123" t="s">
        <v>29</v>
      </c>
      <c r="B46" s="124" t="s">
        <v>93</v>
      </c>
      <c r="C46" s="125"/>
      <c r="D46" s="126">
        <v>260</v>
      </c>
      <c r="E46" s="127"/>
      <c r="F46" s="128"/>
      <c r="G46" s="125"/>
      <c r="H46" s="126">
        <v>600</v>
      </c>
      <c r="I46" s="127"/>
      <c r="J46" s="128"/>
      <c r="K46" s="125"/>
      <c r="L46" s="126">
        <v>11</v>
      </c>
      <c r="M46" s="128"/>
      <c r="N46" s="117"/>
      <c r="O46" s="118">
        <f t="shared" ref="O46:O53" si="0">$P$35*L46</f>
        <v>3.3</v>
      </c>
      <c r="P46" s="119"/>
      <c r="Q46" s="117"/>
      <c r="R46" s="118">
        <f t="shared" ref="R46:R53" si="1">L46-O46</f>
        <v>7.7</v>
      </c>
      <c r="S46" s="119"/>
      <c r="T46" s="125"/>
      <c r="U46" s="126">
        <v>90</v>
      </c>
      <c r="V46" s="128"/>
      <c r="W46" s="117"/>
      <c r="X46" s="118">
        <f t="shared" ref="X46:X53" si="2">$Y$35*R46</f>
        <v>4.62</v>
      </c>
      <c r="Y46" s="128"/>
      <c r="Z46" s="117"/>
      <c r="AA46" s="118">
        <f t="shared" ref="AA46:AA53" si="3">R46*(1-$Y$35)</f>
        <v>3.08</v>
      </c>
      <c r="AB46" s="119"/>
    </row>
    <row r="47" spans="1:29">
      <c r="A47" s="123" t="s">
        <v>32</v>
      </c>
      <c r="B47" s="124" t="s">
        <v>94</v>
      </c>
      <c r="C47" s="125"/>
      <c r="D47" s="126">
        <v>170</v>
      </c>
      <c r="E47" s="127"/>
      <c r="F47" s="128"/>
      <c r="G47" s="125"/>
      <c r="H47" s="126">
        <v>250</v>
      </c>
      <c r="I47" s="127"/>
      <c r="J47" s="128"/>
      <c r="K47" s="125"/>
      <c r="L47" s="126">
        <v>27</v>
      </c>
      <c r="M47" s="128"/>
      <c r="N47" s="117"/>
      <c r="O47" s="118">
        <f t="shared" si="0"/>
        <v>8.1</v>
      </c>
      <c r="P47" s="119"/>
      <c r="Q47" s="117"/>
      <c r="R47" s="118">
        <f t="shared" si="1"/>
        <v>18.899999999999999</v>
      </c>
      <c r="S47" s="119"/>
      <c r="T47" s="125"/>
      <c r="U47" s="126">
        <v>30</v>
      </c>
      <c r="V47" s="128"/>
      <c r="W47" s="117"/>
      <c r="X47" s="118">
        <f t="shared" si="2"/>
        <v>11.339999999999998</v>
      </c>
      <c r="Y47" s="128"/>
      <c r="Z47" s="117"/>
      <c r="AA47" s="118">
        <f t="shared" si="3"/>
        <v>7.56</v>
      </c>
      <c r="AB47" s="119"/>
    </row>
    <row r="48" spans="1:29">
      <c r="A48" s="123" t="s">
        <v>95</v>
      </c>
      <c r="B48" s="124" t="s">
        <v>96</v>
      </c>
      <c r="C48" s="125"/>
      <c r="D48" s="126">
        <v>260</v>
      </c>
      <c r="E48" s="127"/>
      <c r="F48" s="128"/>
      <c r="G48" s="125"/>
      <c r="H48" s="126">
        <v>600</v>
      </c>
      <c r="I48" s="127"/>
      <c r="J48" s="128"/>
      <c r="K48" s="125"/>
      <c r="L48" s="126">
        <v>11</v>
      </c>
      <c r="M48" s="128"/>
      <c r="N48" s="117"/>
      <c r="O48" s="118">
        <f t="shared" si="0"/>
        <v>3.3</v>
      </c>
      <c r="P48" s="119"/>
      <c r="Q48" s="117"/>
      <c r="R48" s="118">
        <f t="shared" si="1"/>
        <v>7.7</v>
      </c>
      <c r="S48" s="119"/>
      <c r="T48" s="125"/>
      <c r="U48" s="126">
        <v>90</v>
      </c>
      <c r="V48" s="128"/>
      <c r="W48" s="117"/>
      <c r="X48" s="118">
        <f t="shared" si="2"/>
        <v>4.62</v>
      </c>
      <c r="Y48" s="128"/>
      <c r="Z48" s="117"/>
      <c r="AA48" s="118">
        <f t="shared" si="3"/>
        <v>3.08</v>
      </c>
      <c r="AB48" s="119"/>
    </row>
    <row r="49" spans="1:28">
      <c r="A49" s="123" t="s">
        <v>97</v>
      </c>
      <c r="B49" s="124" t="s">
        <v>98</v>
      </c>
      <c r="C49" s="125"/>
      <c r="D49" s="126">
        <v>170</v>
      </c>
      <c r="E49" s="127"/>
      <c r="F49" s="128"/>
      <c r="G49" s="125"/>
      <c r="H49" s="126">
        <v>250</v>
      </c>
      <c r="I49" s="127"/>
      <c r="J49" s="128"/>
      <c r="K49" s="125"/>
      <c r="L49" s="126">
        <v>27</v>
      </c>
      <c r="M49" s="128"/>
      <c r="N49" s="117"/>
      <c r="O49" s="118">
        <f t="shared" si="0"/>
        <v>8.1</v>
      </c>
      <c r="P49" s="119"/>
      <c r="Q49" s="117"/>
      <c r="R49" s="118">
        <f t="shared" si="1"/>
        <v>18.899999999999999</v>
      </c>
      <c r="S49" s="119"/>
      <c r="T49" s="125"/>
      <c r="U49" s="126">
        <v>30</v>
      </c>
      <c r="V49" s="128"/>
      <c r="W49" s="117"/>
      <c r="X49" s="118">
        <f t="shared" si="2"/>
        <v>11.339999999999998</v>
      </c>
      <c r="Y49" s="128"/>
      <c r="Z49" s="117"/>
      <c r="AA49" s="118">
        <f t="shared" si="3"/>
        <v>7.56</v>
      </c>
      <c r="AB49" s="119"/>
    </row>
    <row r="50" spans="1:28">
      <c r="A50" s="123" t="s">
        <v>99</v>
      </c>
      <c r="B50" s="124" t="s">
        <v>100</v>
      </c>
      <c r="C50" s="125"/>
      <c r="D50" s="126">
        <v>260</v>
      </c>
      <c r="E50" s="127"/>
      <c r="F50" s="128"/>
      <c r="G50" s="125"/>
      <c r="H50" s="126">
        <v>600</v>
      </c>
      <c r="I50" s="127"/>
      <c r="J50" s="128"/>
      <c r="K50" s="125"/>
      <c r="L50" s="126">
        <v>11</v>
      </c>
      <c r="M50" s="128"/>
      <c r="N50" s="117"/>
      <c r="O50" s="118">
        <f t="shared" si="0"/>
        <v>3.3</v>
      </c>
      <c r="P50" s="119"/>
      <c r="Q50" s="117"/>
      <c r="R50" s="118">
        <f t="shared" si="1"/>
        <v>7.7</v>
      </c>
      <c r="S50" s="119"/>
      <c r="T50" s="125"/>
      <c r="U50" s="126">
        <v>90</v>
      </c>
      <c r="V50" s="128"/>
      <c r="W50" s="117"/>
      <c r="X50" s="118">
        <f t="shared" si="2"/>
        <v>4.62</v>
      </c>
      <c r="Y50" s="128"/>
      <c r="Z50" s="117"/>
      <c r="AA50" s="118">
        <f t="shared" si="3"/>
        <v>3.08</v>
      </c>
      <c r="AB50" s="119"/>
    </row>
    <row r="51" spans="1:28">
      <c r="A51" s="123" t="s">
        <v>45</v>
      </c>
      <c r="B51" s="124" t="s">
        <v>101</v>
      </c>
      <c r="C51" s="125"/>
      <c r="D51" s="126">
        <v>130</v>
      </c>
      <c r="E51" s="127"/>
      <c r="F51" s="128"/>
      <c r="G51" s="125"/>
      <c r="H51" s="126">
        <v>90</v>
      </c>
      <c r="I51" s="127"/>
      <c r="J51" s="128"/>
      <c r="K51" s="125"/>
      <c r="L51" s="126">
        <v>11</v>
      </c>
      <c r="M51" s="128"/>
      <c r="N51" s="117"/>
      <c r="O51" s="118">
        <f t="shared" si="0"/>
        <v>3.3</v>
      </c>
      <c r="P51" s="119"/>
      <c r="Q51" s="117"/>
      <c r="R51" s="118">
        <f t="shared" si="1"/>
        <v>7.7</v>
      </c>
      <c r="S51" s="119"/>
      <c r="T51" s="125"/>
      <c r="U51" s="126">
        <v>50</v>
      </c>
      <c r="V51" s="128"/>
      <c r="W51" s="117"/>
      <c r="X51" s="118">
        <f t="shared" si="2"/>
        <v>4.62</v>
      </c>
      <c r="Y51" s="128"/>
      <c r="Z51" s="117"/>
      <c r="AA51" s="118">
        <f t="shared" si="3"/>
        <v>3.08</v>
      </c>
      <c r="AB51" s="119"/>
    </row>
    <row r="52" spans="1:28">
      <c r="A52" s="123" t="s">
        <v>47</v>
      </c>
      <c r="B52" s="124" t="s">
        <v>102</v>
      </c>
      <c r="C52" s="125"/>
      <c r="D52" s="126">
        <v>170</v>
      </c>
      <c r="E52" s="127"/>
      <c r="F52" s="128"/>
      <c r="G52" s="125"/>
      <c r="H52" s="126">
        <v>250</v>
      </c>
      <c r="I52" s="127"/>
      <c r="J52" s="128"/>
      <c r="K52" s="125"/>
      <c r="L52" s="126">
        <v>27</v>
      </c>
      <c r="M52" s="128"/>
      <c r="N52" s="117"/>
      <c r="O52" s="118">
        <f t="shared" si="0"/>
        <v>8.1</v>
      </c>
      <c r="P52" s="119"/>
      <c r="Q52" s="117"/>
      <c r="R52" s="118">
        <f t="shared" si="1"/>
        <v>18.899999999999999</v>
      </c>
      <c r="S52" s="119"/>
      <c r="T52" s="125"/>
      <c r="U52" s="126">
        <v>30</v>
      </c>
      <c r="V52" s="128"/>
      <c r="W52" s="117"/>
      <c r="X52" s="118">
        <f t="shared" si="2"/>
        <v>11.339999999999998</v>
      </c>
      <c r="Y52" s="128"/>
      <c r="Z52" s="117"/>
      <c r="AA52" s="118">
        <f t="shared" si="3"/>
        <v>7.56</v>
      </c>
      <c r="AB52" s="119"/>
    </row>
    <row r="53" spans="1:28">
      <c r="A53" s="123">
        <v>17</v>
      </c>
      <c r="B53" s="124" t="s">
        <v>103</v>
      </c>
      <c r="C53" s="125"/>
      <c r="D53" s="126">
        <v>130</v>
      </c>
      <c r="E53" s="127"/>
      <c r="F53" s="128"/>
      <c r="G53" s="125"/>
      <c r="H53" s="126">
        <v>90</v>
      </c>
      <c r="I53" s="127"/>
      <c r="J53" s="128"/>
      <c r="K53" s="125"/>
      <c r="L53" s="126">
        <v>11</v>
      </c>
      <c r="M53" s="128"/>
      <c r="N53" s="117"/>
      <c r="O53" s="118">
        <f t="shared" si="0"/>
        <v>3.3</v>
      </c>
      <c r="P53" s="119"/>
      <c r="Q53" s="117"/>
      <c r="R53" s="118">
        <f t="shared" si="1"/>
        <v>7.7</v>
      </c>
      <c r="S53" s="119"/>
      <c r="T53" s="125"/>
      <c r="U53" s="126">
        <v>50</v>
      </c>
      <c r="V53" s="128"/>
      <c r="W53" s="117"/>
      <c r="X53" s="118">
        <f t="shared" si="2"/>
        <v>4.62</v>
      </c>
      <c r="Y53" s="128"/>
      <c r="Z53" s="117"/>
      <c r="AA53" s="118">
        <f t="shared" si="3"/>
        <v>3.08</v>
      </c>
      <c r="AB53" s="119"/>
    </row>
    <row r="54" spans="1:28">
      <c r="A54" s="123">
        <v>18</v>
      </c>
      <c r="B54" s="124" t="s">
        <v>50</v>
      </c>
      <c r="C54" s="125"/>
      <c r="D54" s="126"/>
      <c r="E54" s="127"/>
      <c r="F54" s="128"/>
      <c r="G54" s="125"/>
      <c r="H54" s="126"/>
      <c r="I54" s="127"/>
      <c r="J54" s="128"/>
      <c r="K54" s="125"/>
      <c r="L54" s="126"/>
      <c r="M54" s="128"/>
      <c r="N54" s="117"/>
      <c r="O54" s="118"/>
      <c r="P54" s="119"/>
      <c r="Q54" s="117"/>
      <c r="R54" s="118"/>
      <c r="S54" s="119"/>
      <c r="T54" s="125"/>
      <c r="U54" s="126"/>
      <c r="V54" s="128"/>
      <c r="W54" s="117"/>
      <c r="X54" s="118"/>
      <c r="Y54" s="128"/>
      <c r="Z54" s="117"/>
      <c r="AA54" s="118"/>
      <c r="AB54" s="119"/>
    </row>
    <row r="55" spans="1:28">
      <c r="A55" s="130">
        <v>19</v>
      </c>
      <c r="B55" s="131" t="s">
        <v>51</v>
      </c>
      <c r="C55" s="132"/>
      <c r="D55" s="133">
        <v>450</v>
      </c>
      <c r="E55" s="134"/>
      <c r="F55" s="135"/>
      <c r="G55" s="132"/>
      <c r="H55" s="133">
        <v>220</v>
      </c>
      <c r="I55" s="134"/>
      <c r="J55" s="135"/>
      <c r="K55" s="132"/>
      <c r="L55" s="133">
        <v>95</v>
      </c>
      <c r="M55" s="135"/>
      <c r="N55" s="136"/>
      <c r="O55" s="137">
        <f>$P$35*L55</f>
        <v>28.5</v>
      </c>
      <c r="P55" s="138"/>
      <c r="Q55" s="136"/>
      <c r="R55" s="137">
        <f>L55-O55</f>
        <v>66.5</v>
      </c>
      <c r="S55" s="138"/>
      <c r="T55" s="132"/>
      <c r="U55" s="133">
        <v>60</v>
      </c>
      <c r="V55" s="135"/>
      <c r="W55" s="136"/>
      <c r="X55" s="137">
        <f>$Y$35*R55</f>
        <v>39.9</v>
      </c>
      <c r="Y55" s="135"/>
      <c r="Z55" s="136"/>
      <c r="AA55" s="137">
        <f>R55*(1-$Y$35)</f>
        <v>26.6</v>
      </c>
      <c r="AB55" s="138"/>
    </row>
    <row r="57" spans="1:28" s="64" customFormat="1">
      <c r="A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6" t="s">
        <v>59</v>
      </c>
      <c r="O57" s="67" t="s">
        <v>60</v>
      </c>
      <c r="P57" s="68">
        <v>0.3</v>
      </c>
      <c r="R57" s="69"/>
      <c r="U57" s="69"/>
      <c r="W57" s="66" t="s">
        <v>61</v>
      </c>
      <c r="X57" s="67" t="s">
        <v>60</v>
      </c>
      <c r="Y57" s="68">
        <v>0.6</v>
      </c>
      <c r="AA57" s="69"/>
    </row>
    <row r="58" spans="1:28" ht="14.25">
      <c r="A58" s="2"/>
      <c r="B58" s="139"/>
      <c r="C58" s="72"/>
      <c r="D58" s="73" t="s">
        <v>63</v>
      </c>
      <c r="E58" s="74"/>
      <c r="F58" s="75"/>
      <c r="G58" s="72"/>
      <c r="H58" s="73" t="s">
        <v>64</v>
      </c>
      <c r="I58" s="74"/>
      <c r="J58" s="75"/>
      <c r="K58" s="76"/>
      <c r="L58" s="77"/>
      <c r="M58" s="78"/>
      <c r="N58" s="72"/>
      <c r="O58" s="73" t="s">
        <v>65</v>
      </c>
      <c r="P58" s="75"/>
      <c r="Q58" s="76"/>
      <c r="R58" s="79"/>
      <c r="S58" s="78"/>
      <c r="T58" s="72"/>
      <c r="U58" s="73" t="s">
        <v>66</v>
      </c>
      <c r="V58" s="75"/>
      <c r="W58" s="76"/>
      <c r="X58" s="77"/>
      <c r="Y58" s="77"/>
      <c r="Z58" s="77"/>
      <c r="AA58" s="77"/>
      <c r="AB58" s="77"/>
    </row>
    <row r="59" spans="1:28" ht="21">
      <c r="A59" s="140">
        <v>1990</v>
      </c>
      <c r="B59" s="141" t="s">
        <v>67</v>
      </c>
      <c r="C59" s="83"/>
      <c r="D59" s="84" t="s">
        <v>68</v>
      </c>
      <c r="E59" s="85"/>
      <c r="F59" s="86"/>
      <c r="G59" s="83"/>
      <c r="H59" s="84" t="s">
        <v>69</v>
      </c>
      <c r="I59" s="85"/>
      <c r="J59" s="86"/>
      <c r="K59" s="87"/>
      <c r="L59" s="88" t="s">
        <v>70</v>
      </c>
      <c r="M59" s="89"/>
      <c r="N59" s="83"/>
      <c r="O59" s="84" t="s">
        <v>71</v>
      </c>
      <c r="P59" s="86"/>
      <c r="Q59" s="87"/>
      <c r="R59" s="88" t="s">
        <v>72</v>
      </c>
      <c r="S59" s="89"/>
      <c r="T59" s="83"/>
      <c r="U59" s="84" t="s">
        <v>73</v>
      </c>
      <c r="V59" s="86"/>
      <c r="W59" s="83"/>
      <c r="X59" s="84" t="s">
        <v>74</v>
      </c>
      <c r="Y59" s="86"/>
      <c r="Z59" s="83"/>
      <c r="AA59" s="84" t="s">
        <v>75</v>
      </c>
      <c r="AB59" s="86"/>
    </row>
    <row r="60" spans="1:28" ht="14.25">
      <c r="A60" s="142"/>
      <c r="B60" s="139"/>
      <c r="C60" s="93"/>
      <c r="D60" s="94" t="s">
        <v>77</v>
      </c>
      <c r="E60" s="95"/>
      <c r="F60" s="96"/>
      <c r="G60" s="93"/>
      <c r="H60" s="94" t="s">
        <v>77</v>
      </c>
      <c r="I60" s="95"/>
      <c r="J60" s="96"/>
      <c r="K60" s="93"/>
      <c r="L60" s="94" t="s">
        <v>77</v>
      </c>
      <c r="M60" s="96"/>
      <c r="N60" s="97"/>
      <c r="O60" s="98" t="s">
        <v>78</v>
      </c>
      <c r="P60" s="99"/>
      <c r="Q60" s="97"/>
      <c r="R60" s="100" t="s">
        <v>79</v>
      </c>
      <c r="S60" s="99"/>
      <c r="T60" s="93"/>
      <c r="U60" s="94" t="s">
        <v>77</v>
      </c>
      <c r="V60" s="96"/>
      <c r="W60" s="97"/>
      <c r="X60" s="100" t="s">
        <v>80</v>
      </c>
      <c r="Y60" s="99"/>
      <c r="Z60" s="97"/>
      <c r="AA60" s="100" t="s">
        <v>81</v>
      </c>
      <c r="AB60" s="99"/>
    </row>
    <row r="61" spans="1:28">
      <c r="A61" s="143" t="s">
        <v>82</v>
      </c>
      <c r="B61" s="144" t="s">
        <v>83</v>
      </c>
      <c r="C61" s="103" t="s">
        <v>84</v>
      </c>
      <c r="D61" s="77" t="s">
        <v>85</v>
      </c>
      <c r="E61" s="104" t="s">
        <v>86</v>
      </c>
      <c r="F61" s="105" t="s">
        <v>87</v>
      </c>
      <c r="G61" s="103" t="s">
        <v>84</v>
      </c>
      <c r="H61" s="77" t="s">
        <v>85</v>
      </c>
      <c r="I61" s="104" t="s">
        <v>86</v>
      </c>
      <c r="J61" s="105" t="s">
        <v>87</v>
      </c>
      <c r="K61" s="103" t="s">
        <v>84</v>
      </c>
      <c r="L61" s="77" t="s">
        <v>85</v>
      </c>
      <c r="M61" s="105" t="s">
        <v>87</v>
      </c>
      <c r="N61" s="103" t="s">
        <v>84</v>
      </c>
      <c r="O61" s="77" t="s">
        <v>85</v>
      </c>
      <c r="P61" s="105" t="s">
        <v>87</v>
      </c>
      <c r="Q61" s="103" t="s">
        <v>84</v>
      </c>
      <c r="R61" s="77" t="s">
        <v>85</v>
      </c>
      <c r="S61" s="105" t="s">
        <v>87</v>
      </c>
      <c r="T61" s="103" t="s">
        <v>84</v>
      </c>
      <c r="U61" s="77" t="s">
        <v>85</v>
      </c>
      <c r="V61" s="105" t="s">
        <v>87</v>
      </c>
      <c r="W61" s="107" t="s">
        <v>84</v>
      </c>
      <c r="X61" s="108" t="s">
        <v>85</v>
      </c>
      <c r="Y61" s="109" t="s">
        <v>87</v>
      </c>
      <c r="Z61" s="103" t="s">
        <v>84</v>
      </c>
      <c r="AA61" s="77" t="s">
        <v>85</v>
      </c>
      <c r="AB61" s="105" t="s">
        <v>87</v>
      </c>
    </row>
    <row r="62" spans="1:28">
      <c r="A62" s="145">
        <v>1</v>
      </c>
      <c r="B62" s="146" t="s">
        <v>6</v>
      </c>
      <c r="C62" s="147"/>
      <c r="D62" s="148">
        <v>80</v>
      </c>
      <c r="E62" s="149">
        <v>0.2</v>
      </c>
      <c r="F62" s="147"/>
      <c r="G62" s="150">
        <v>8000</v>
      </c>
      <c r="H62" s="148">
        <v>4000</v>
      </c>
      <c r="I62" s="149">
        <v>0.8</v>
      </c>
      <c r="J62" s="151">
        <v>2000</v>
      </c>
      <c r="K62" s="147">
        <v>2400</v>
      </c>
      <c r="L62" s="148">
        <v>800</v>
      </c>
      <c r="M62" s="147">
        <v>400</v>
      </c>
      <c r="N62" s="152">
        <f t="shared" ref="N62:P77" si="4">$P$79*K62</f>
        <v>720</v>
      </c>
      <c r="O62" s="153">
        <f t="shared" si="4"/>
        <v>240</v>
      </c>
      <c r="P62" s="154">
        <f t="shared" si="4"/>
        <v>120</v>
      </c>
      <c r="Q62" s="155">
        <f>K62-N62</f>
        <v>1680</v>
      </c>
      <c r="R62" s="153">
        <f>L62-O62</f>
        <v>560</v>
      </c>
      <c r="S62" s="155">
        <f>M62-P62</f>
        <v>280</v>
      </c>
      <c r="T62" s="150">
        <v>800</v>
      </c>
      <c r="U62" s="148">
        <v>150</v>
      </c>
      <c r="V62" s="151">
        <v>50</v>
      </c>
      <c r="W62" s="155">
        <f t="shared" ref="W62:Y77" si="5">$Y$79*Q62</f>
        <v>1008</v>
      </c>
      <c r="X62" s="153">
        <f t="shared" si="5"/>
        <v>336</v>
      </c>
      <c r="Y62" s="155">
        <f t="shared" si="5"/>
        <v>168</v>
      </c>
      <c r="Z62" s="152">
        <f>Q62*(1-$Y$35)</f>
        <v>672</v>
      </c>
      <c r="AA62" s="153">
        <f>R62*(1-$Y$35)</f>
        <v>224</v>
      </c>
      <c r="AB62" s="154">
        <f>S62*(1-$Y$35)</f>
        <v>112</v>
      </c>
    </row>
    <row r="63" spans="1:28">
      <c r="A63" s="156" t="s">
        <v>88</v>
      </c>
      <c r="B63" s="157" t="s">
        <v>8</v>
      </c>
      <c r="C63" s="158"/>
      <c r="D63" s="159">
        <v>80</v>
      </c>
      <c r="E63" s="160">
        <v>0.2</v>
      </c>
      <c r="F63" s="158"/>
      <c r="G63" s="161">
        <v>8000</v>
      </c>
      <c r="H63" s="159">
        <v>4000</v>
      </c>
      <c r="I63" s="160">
        <v>0.8</v>
      </c>
      <c r="J63" s="162">
        <v>2000</v>
      </c>
      <c r="K63" s="158">
        <v>2400</v>
      </c>
      <c r="L63" s="159">
        <v>800</v>
      </c>
      <c r="M63" s="158">
        <v>400</v>
      </c>
      <c r="N63" s="163">
        <f t="shared" si="4"/>
        <v>720</v>
      </c>
      <c r="O63" s="164">
        <f t="shared" si="4"/>
        <v>240</v>
      </c>
      <c r="P63" s="165">
        <f t="shared" si="4"/>
        <v>120</v>
      </c>
      <c r="Q63" s="166">
        <f>K63-N63</f>
        <v>1680</v>
      </c>
      <c r="R63" s="164">
        <f>L63-O63</f>
        <v>560</v>
      </c>
      <c r="S63" s="166">
        <f t="shared" ref="S63:S77" si="6">M63-P63</f>
        <v>280</v>
      </c>
      <c r="T63" s="161">
        <v>800</v>
      </c>
      <c r="U63" s="159">
        <v>150</v>
      </c>
      <c r="V63" s="162">
        <v>50</v>
      </c>
      <c r="W63" s="166">
        <f t="shared" si="5"/>
        <v>1008</v>
      </c>
      <c r="X63" s="164">
        <f t="shared" si="5"/>
        <v>336</v>
      </c>
      <c r="Y63" s="166">
        <f t="shared" si="5"/>
        <v>168</v>
      </c>
      <c r="Z63" s="163">
        <f t="shared" ref="Z63:AB77" si="7">Q63*(1-$Y$35)</f>
        <v>672</v>
      </c>
      <c r="AA63" s="164">
        <f t="shared" si="7"/>
        <v>224</v>
      </c>
      <c r="AB63" s="165">
        <f t="shared" si="7"/>
        <v>112</v>
      </c>
    </row>
    <row r="64" spans="1:28">
      <c r="A64" s="156" t="s">
        <v>13</v>
      </c>
      <c r="B64" s="157" t="s">
        <v>16</v>
      </c>
      <c r="C64" s="158"/>
      <c r="D64" s="159">
        <v>60</v>
      </c>
      <c r="E64" s="160">
        <v>0.2</v>
      </c>
      <c r="F64" s="158"/>
      <c r="G64" s="161">
        <v>2000</v>
      </c>
      <c r="H64" s="159">
        <v>400</v>
      </c>
      <c r="I64" s="160">
        <v>0.5</v>
      </c>
      <c r="J64" s="162">
        <v>200</v>
      </c>
      <c r="K64" s="158">
        <v>500</v>
      </c>
      <c r="L64" s="159">
        <v>100</v>
      </c>
      <c r="M64" s="158">
        <v>25</v>
      </c>
      <c r="N64" s="163">
        <f t="shared" si="4"/>
        <v>150</v>
      </c>
      <c r="O64" s="164">
        <f t="shared" si="4"/>
        <v>30</v>
      </c>
      <c r="P64" s="165">
        <f t="shared" si="4"/>
        <v>7.5</v>
      </c>
      <c r="Q64" s="166">
        <f t="shared" ref="Q64:R77" si="8">K64-N64</f>
        <v>350</v>
      </c>
      <c r="R64" s="164">
        <f t="shared" si="8"/>
        <v>70</v>
      </c>
      <c r="S64" s="166">
        <f t="shared" si="6"/>
        <v>17.5</v>
      </c>
      <c r="T64" s="161">
        <v>150</v>
      </c>
      <c r="U64" s="159">
        <v>80</v>
      </c>
      <c r="V64" s="162">
        <v>50</v>
      </c>
      <c r="W64" s="166">
        <f t="shared" si="5"/>
        <v>210</v>
      </c>
      <c r="X64" s="164">
        <f t="shared" si="5"/>
        <v>42</v>
      </c>
      <c r="Y64" s="166">
        <f t="shared" si="5"/>
        <v>10.5</v>
      </c>
      <c r="Z64" s="163">
        <f t="shared" si="7"/>
        <v>140</v>
      </c>
      <c r="AA64" s="164">
        <f t="shared" si="7"/>
        <v>28</v>
      </c>
      <c r="AB64" s="165">
        <f t="shared" si="7"/>
        <v>7</v>
      </c>
    </row>
    <row r="65" spans="1:28">
      <c r="A65" s="167" t="s">
        <v>89</v>
      </c>
      <c r="B65" s="157" t="s">
        <v>90</v>
      </c>
      <c r="C65" s="158"/>
      <c r="D65" s="159">
        <v>70</v>
      </c>
      <c r="E65" s="160">
        <v>0.2</v>
      </c>
      <c r="F65" s="158"/>
      <c r="G65" s="161">
        <v>12000</v>
      </c>
      <c r="H65" s="159">
        <v>6000</v>
      </c>
      <c r="I65" s="160">
        <v>0.8</v>
      </c>
      <c r="J65" s="162">
        <v>3000</v>
      </c>
      <c r="K65" s="158">
        <v>2800</v>
      </c>
      <c r="L65" s="159">
        <v>1000</v>
      </c>
      <c r="M65" s="158">
        <v>500</v>
      </c>
      <c r="N65" s="163">
        <f t="shared" si="4"/>
        <v>840</v>
      </c>
      <c r="O65" s="164">
        <f t="shared" si="4"/>
        <v>300</v>
      </c>
      <c r="P65" s="165">
        <f t="shared" si="4"/>
        <v>150</v>
      </c>
      <c r="Q65" s="166">
        <f t="shared" si="8"/>
        <v>1960</v>
      </c>
      <c r="R65" s="164">
        <f t="shared" si="8"/>
        <v>700</v>
      </c>
      <c r="S65" s="166">
        <f t="shared" si="6"/>
        <v>350</v>
      </c>
      <c r="T65" s="161">
        <v>1000</v>
      </c>
      <c r="U65" s="159">
        <v>300</v>
      </c>
      <c r="V65" s="162">
        <v>150</v>
      </c>
      <c r="W65" s="166">
        <f t="shared" si="5"/>
        <v>1176</v>
      </c>
      <c r="X65" s="164">
        <f t="shared" si="5"/>
        <v>420</v>
      </c>
      <c r="Y65" s="166">
        <f t="shared" si="5"/>
        <v>210</v>
      </c>
      <c r="Z65" s="163">
        <f t="shared" si="7"/>
        <v>784</v>
      </c>
      <c r="AA65" s="164">
        <f t="shared" si="7"/>
        <v>280</v>
      </c>
      <c r="AB65" s="165">
        <f t="shared" si="7"/>
        <v>140</v>
      </c>
    </row>
    <row r="66" spans="1:28">
      <c r="A66" s="156" t="s">
        <v>91</v>
      </c>
      <c r="B66" s="157" t="s">
        <v>92</v>
      </c>
      <c r="C66" s="158"/>
      <c r="D66" s="159">
        <v>80</v>
      </c>
      <c r="E66" s="160">
        <v>0.2</v>
      </c>
      <c r="F66" s="158"/>
      <c r="G66" s="161">
        <v>10000</v>
      </c>
      <c r="H66" s="159">
        <v>5000</v>
      </c>
      <c r="I66" s="160">
        <v>0.8</v>
      </c>
      <c r="J66" s="162">
        <v>3000</v>
      </c>
      <c r="K66" s="158">
        <v>500</v>
      </c>
      <c r="L66" s="159">
        <v>100</v>
      </c>
      <c r="M66" s="158">
        <v>20</v>
      </c>
      <c r="N66" s="163">
        <f t="shared" si="4"/>
        <v>150</v>
      </c>
      <c r="O66" s="164">
        <f t="shared" si="4"/>
        <v>30</v>
      </c>
      <c r="P66" s="165">
        <f t="shared" si="4"/>
        <v>6</v>
      </c>
      <c r="Q66" s="166">
        <f t="shared" si="8"/>
        <v>350</v>
      </c>
      <c r="R66" s="164">
        <f t="shared" si="8"/>
        <v>70</v>
      </c>
      <c r="S66" s="166">
        <f t="shared" si="6"/>
        <v>14</v>
      </c>
      <c r="T66" s="161">
        <v>800</v>
      </c>
      <c r="U66" s="159">
        <v>150</v>
      </c>
      <c r="V66" s="162">
        <v>50</v>
      </c>
      <c r="W66" s="166">
        <f t="shared" si="5"/>
        <v>210</v>
      </c>
      <c r="X66" s="164">
        <f t="shared" si="5"/>
        <v>42</v>
      </c>
      <c r="Y66" s="166">
        <f t="shared" si="5"/>
        <v>8.4</v>
      </c>
      <c r="Z66" s="163">
        <f t="shared" si="7"/>
        <v>140</v>
      </c>
      <c r="AA66" s="164">
        <f t="shared" si="7"/>
        <v>28</v>
      </c>
      <c r="AB66" s="165">
        <f t="shared" si="7"/>
        <v>5.6000000000000005</v>
      </c>
    </row>
    <row r="67" spans="1:28">
      <c r="A67" s="156">
        <v>10</v>
      </c>
      <c r="B67" s="157" t="s">
        <v>27</v>
      </c>
      <c r="C67" s="158"/>
      <c r="D67" s="159">
        <v>70</v>
      </c>
      <c r="E67" s="160">
        <v>0.2</v>
      </c>
      <c r="F67" s="158"/>
      <c r="G67" s="161">
        <v>12000</v>
      </c>
      <c r="H67" s="159">
        <v>6000</v>
      </c>
      <c r="I67" s="160">
        <v>0.8</v>
      </c>
      <c r="J67" s="162">
        <v>3000</v>
      </c>
      <c r="K67" s="158">
        <v>2800</v>
      </c>
      <c r="L67" s="159">
        <v>1000</v>
      </c>
      <c r="M67" s="158">
        <v>500</v>
      </c>
      <c r="N67" s="163">
        <f t="shared" si="4"/>
        <v>840</v>
      </c>
      <c r="O67" s="164">
        <f t="shared" si="4"/>
        <v>300</v>
      </c>
      <c r="P67" s="165">
        <f t="shared" si="4"/>
        <v>150</v>
      </c>
      <c r="Q67" s="166">
        <f t="shared" si="8"/>
        <v>1960</v>
      </c>
      <c r="R67" s="164">
        <f t="shared" si="8"/>
        <v>700</v>
      </c>
      <c r="S67" s="166">
        <f t="shared" si="6"/>
        <v>350</v>
      </c>
      <c r="T67" s="161">
        <v>1250</v>
      </c>
      <c r="U67" s="159">
        <v>300</v>
      </c>
      <c r="V67" s="162">
        <v>150</v>
      </c>
      <c r="W67" s="166">
        <f t="shared" si="5"/>
        <v>1176</v>
      </c>
      <c r="X67" s="164">
        <f t="shared" si="5"/>
        <v>420</v>
      </c>
      <c r="Y67" s="166">
        <f t="shared" si="5"/>
        <v>210</v>
      </c>
      <c r="Z67" s="163">
        <f t="shared" si="7"/>
        <v>784</v>
      </c>
      <c r="AA67" s="164">
        <f t="shared" si="7"/>
        <v>280</v>
      </c>
      <c r="AB67" s="165">
        <f t="shared" si="7"/>
        <v>140</v>
      </c>
    </row>
    <row r="68" spans="1:28">
      <c r="A68" s="156" t="s">
        <v>29</v>
      </c>
      <c r="B68" s="157" t="s">
        <v>93</v>
      </c>
      <c r="C68" s="158"/>
      <c r="D68" s="159">
        <v>120</v>
      </c>
      <c r="E68" s="160">
        <v>0.2</v>
      </c>
      <c r="F68" s="158"/>
      <c r="G68" s="161">
        <v>5000</v>
      </c>
      <c r="H68" s="159">
        <v>1500</v>
      </c>
      <c r="I68" s="160">
        <v>0.8</v>
      </c>
      <c r="J68" s="162">
        <v>500</v>
      </c>
      <c r="K68" s="158">
        <v>200</v>
      </c>
      <c r="L68" s="159">
        <v>80</v>
      </c>
      <c r="M68" s="158">
        <v>30</v>
      </c>
      <c r="N68" s="163">
        <f t="shared" si="4"/>
        <v>60</v>
      </c>
      <c r="O68" s="164">
        <f t="shared" si="4"/>
        <v>24</v>
      </c>
      <c r="P68" s="165">
        <f t="shared" si="4"/>
        <v>9</v>
      </c>
      <c r="Q68" s="166">
        <f t="shared" si="8"/>
        <v>140</v>
      </c>
      <c r="R68" s="164">
        <f t="shared" si="8"/>
        <v>56</v>
      </c>
      <c r="S68" s="166">
        <f t="shared" si="6"/>
        <v>21</v>
      </c>
      <c r="T68" s="161">
        <v>250</v>
      </c>
      <c r="U68" s="159">
        <v>150</v>
      </c>
      <c r="V68" s="162">
        <v>100</v>
      </c>
      <c r="W68" s="166">
        <f t="shared" si="5"/>
        <v>84</v>
      </c>
      <c r="X68" s="164">
        <f t="shared" si="5"/>
        <v>33.6</v>
      </c>
      <c r="Y68" s="166">
        <f t="shared" si="5"/>
        <v>12.6</v>
      </c>
      <c r="Z68" s="163">
        <f t="shared" si="7"/>
        <v>56</v>
      </c>
      <c r="AA68" s="164">
        <f t="shared" si="7"/>
        <v>22.400000000000002</v>
      </c>
      <c r="AB68" s="165">
        <f t="shared" si="7"/>
        <v>8.4</v>
      </c>
    </row>
    <row r="69" spans="1:28">
      <c r="A69" s="156" t="s">
        <v>32</v>
      </c>
      <c r="B69" s="157" t="s">
        <v>94</v>
      </c>
      <c r="C69" s="158"/>
      <c r="D69" s="159">
        <v>60</v>
      </c>
      <c r="E69" s="160">
        <v>0.2</v>
      </c>
      <c r="F69" s="158"/>
      <c r="G69" s="161">
        <v>1500</v>
      </c>
      <c r="H69" s="159">
        <v>500</v>
      </c>
      <c r="I69" s="160">
        <v>0.5</v>
      </c>
      <c r="J69" s="162">
        <v>250</v>
      </c>
      <c r="K69" s="158">
        <v>50</v>
      </c>
      <c r="L69" s="159">
        <v>20</v>
      </c>
      <c r="M69" s="158">
        <v>10</v>
      </c>
      <c r="N69" s="163">
        <f t="shared" si="4"/>
        <v>15</v>
      </c>
      <c r="O69" s="164">
        <f t="shared" si="4"/>
        <v>6</v>
      </c>
      <c r="P69" s="165">
        <f t="shared" si="4"/>
        <v>3</v>
      </c>
      <c r="Q69" s="166">
        <f t="shared" si="8"/>
        <v>35</v>
      </c>
      <c r="R69" s="164">
        <f t="shared" si="8"/>
        <v>14</v>
      </c>
      <c r="S69" s="166">
        <f t="shared" si="6"/>
        <v>7</v>
      </c>
      <c r="T69" s="161">
        <v>150</v>
      </c>
      <c r="U69" s="159">
        <v>100</v>
      </c>
      <c r="V69" s="162">
        <v>50</v>
      </c>
      <c r="W69" s="166">
        <f t="shared" si="5"/>
        <v>21</v>
      </c>
      <c r="X69" s="164">
        <f t="shared" si="5"/>
        <v>8.4</v>
      </c>
      <c r="Y69" s="166">
        <f t="shared" si="5"/>
        <v>4.2</v>
      </c>
      <c r="Z69" s="163">
        <f t="shared" si="7"/>
        <v>14</v>
      </c>
      <c r="AA69" s="164">
        <f t="shared" si="7"/>
        <v>5.6000000000000005</v>
      </c>
      <c r="AB69" s="165">
        <f t="shared" si="7"/>
        <v>2.8000000000000003</v>
      </c>
    </row>
    <row r="70" spans="1:28">
      <c r="A70" s="156" t="s">
        <v>95</v>
      </c>
      <c r="B70" s="157" t="s">
        <v>96</v>
      </c>
      <c r="C70" s="158"/>
      <c r="D70" s="159">
        <v>120</v>
      </c>
      <c r="E70" s="160">
        <v>0.2</v>
      </c>
      <c r="F70" s="158"/>
      <c r="G70" s="161">
        <v>5000</v>
      </c>
      <c r="H70" s="159">
        <v>1500</v>
      </c>
      <c r="I70" s="160">
        <v>0.8</v>
      </c>
      <c r="J70" s="162">
        <v>500</v>
      </c>
      <c r="K70" s="158">
        <v>50</v>
      </c>
      <c r="L70" s="159">
        <v>20</v>
      </c>
      <c r="M70" s="158">
        <v>10</v>
      </c>
      <c r="N70" s="163">
        <f t="shared" si="4"/>
        <v>15</v>
      </c>
      <c r="O70" s="164">
        <f t="shared" si="4"/>
        <v>6</v>
      </c>
      <c r="P70" s="165">
        <f t="shared" si="4"/>
        <v>3</v>
      </c>
      <c r="Q70" s="166">
        <f t="shared" si="8"/>
        <v>35</v>
      </c>
      <c r="R70" s="164">
        <f t="shared" si="8"/>
        <v>14</v>
      </c>
      <c r="S70" s="166">
        <f t="shared" si="6"/>
        <v>7</v>
      </c>
      <c r="T70" s="161">
        <v>250</v>
      </c>
      <c r="U70" s="159">
        <v>150</v>
      </c>
      <c r="V70" s="162">
        <v>100</v>
      </c>
      <c r="W70" s="166">
        <f t="shared" si="5"/>
        <v>21</v>
      </c>
      <c r="X70" s="164">
        <f t="shared" si="5"/>
        <v>8.4</v>
      </c>
      <c r="Y70" s="166">
        <f t="shared" si="5"/>
        <v>4.2</v>
      </c>
      <c r="Z70" s="163">
        <f t="shared" si="7"/>
        <v>14</v>
      </c>
      <c r="AA70" s="164">
        <f t="shared" si="7"/>
        <v>5.6000000000000005</v>
      </c>
      <c r="AB70" s="165">
        <f t="shared" si="7"/>
        <v>2.8000000000000003</v>
      </c>
    </row>
    <row r="71" spans="1:28">
      <c r="A71" s="156" t="s">
        <v>97</v>
      </c>
      <c r="B71" s="157" t="s">
        <v>98</v>
      </c>
      <c r="C71" s="158"/>
      <c r="D71" s="159">
        <v>60</v>
      </c>
      <c r="E71" s="160">
        <v>0.2</v>
      </c>
      <c r="F71" s="158"/>
      <c r="G71" s="161">
        <v>1500</v>
      </c>
      <c r="H71" s="159">
        <v>500</v>
      </c>
      <c r="I71" s="160">
        <v>0.5</v>
      </c>
      <c r="J71" s="162">
        <v>250</v>
      </c>
      <c r="K71" s="158">
        <v>50</v>
      </c>
      <c r="L71" s="159">
        <v>20</v>
      </c>
      <c r="M71" s="158">
        <v>10</v>
      </c>
      <c r="N71" s="163">
        <f t="shared" si="4"/>
        <v>15</v>
      </c>
      <c r="O71" s="164">
        <f t="shared" si="4"/>
        <v>6</v>
      </c>
      <c r="P71" s="165">
        <f t="shared" si="4"/>
        <v>3</v>
      </c>
      <c r="Q71" s="166">
        <f t="shared" si="8"/>
        <v>35</v>
      </c>
      <c r="R71" s="164">
        <f t="shared" si="8"/>
        <v>14</v>
      </c>
      <c r="S71" s="166">
        <f t="shared" si="6"/>
        <v>7</v>
      </c>
      <c r="T71" s="161">
        <v>150</v>
      </c>
      <c r="U71" s="159">
        <v>100</v>
      </c>
      <c r="V71" s="162">
        <v>50</v>
      </c>
      <c r="W71" s="166">
        <f t="shared" si="5"/>
        <v>21</v>
      </c>
      <c r="X71" s="164">
        <f t="shared" si="5"/>
        <v>8.4</v>
      </c>
      <c r="Y71" s="166">
        <f t="shared" si="5"/>
        <v>4.2</v>
      </c>
      <c r="Z71" s="163">
        <f t="shared" si="7"/>
        <v>14</v>
      </c>
      <c r="AA71" s="164">
        <f t="shared" si="7"/>
        <v>5.6000000000000005</v>
      </c>
      <c r="AB71" s="165">
        <f t="shared" si="7"/>
        <v>2.8000000000000003</v>
      </c>
    </row>
    <row r="72" spans="1:28">
      <c r="A72" s="156" t="s">
        <v>99</v>
      </c>
      <c r="B72" s="157" t="s">
        <v>100</v>
      </c>
      <c r="C72" s="158"/>
      <c r="D72" s="159">
        <v>220</v>
      </c>
      <c r="E72" s="160">
        <v>0.5</v>
      </c>
      <c r="F72" s="158"/>
      <c r="G72" s="161">
        <v>5000</v>
      </c>
      <c r="H72" s="159">
        <v>1500</v>
      </c>
      <c r="I72" s="160">
        <v>0.8</v>
      </c>
      <c r="J72" s="162">
        <v>500</v>
      </c>
      <c r="K72" s="158">
        <v>50</v>
      </c>
      <c r="L72" s="159">
        <v>20</v>
      </c>
      <c r="M72" s="158">
        <v>10</v>
      </c>
      <c r="N72" s="163">
        <f t="shared" si="4"/>
        <v>15</v>
      </c>
      <c r="O72" s="164">
        <f t="shared" si="4"/>
        <v>6</v>
      </c>
      <c r="P72" s="165">
        <f t="shared" si="4"/>
        <v>3</v>
      </c>
      <c r="Q72" s="166">
        <f t="shared" si="8"/>
        <v>35</v>
      </c>
      <c r="R72" s="164">
        <f t="shared" si="8"/>
        <v>14</v>
      </c>
      <c r="S72" s="166">
        <f t="shared" si="6"/>
        <v>7</v>
      </c>
      <c r="T72" s="161">
        <v>250</v>
      </c>
      <c r="U72" s="159">
        <v>150</v>
      </c>
      <c r="V72" s="162">
        <v>100</v>
      </c>
      <c r="W72" s="166">
        <f t="shared" si="5"/>
        <v>21</v>
      </c>
      <c r="X72" s="164">
        <f t="shared" si="5"/>
        <v>8.4</v>
      </c>
      <c r="Y72" s="166">
        <f t="shared" si="5"/>
        <v>4.2</v>
      </c>
      <c r="Z72" s="163">
        <f t="shared" si="7"/>
        <v>14</v>
      </c>
      <c r="AA72" s="164">
        <f t="shared" si="7"/>
        <v>5.6000000000000005</v>
      </c>
      <c r="AB72" s="165">
        <f t="shared" si="7"/>
        <v>2.8000000000000003</v>
      </c>
    </row>
    <row r="73" spans="1:28">
      <c r="A73" s="156" t="s">
        <v>45</v>
      </c>
      <c r="B73" s="157" t="s">
        <v>101</v>
      </c>
      <c r="C73" s="158"/>
      <c r="D73" s="159">
        <v>150</v>
      </c>
      <c r="E73" s="160">
        <v>0.2</v>
      </c>
      <c r="F73" s="158"/>
      <c r="G73" s="161">
        <v>4000</v>
      </c>
      <c r="H73" s="159">
        <v>1000</v>
      </c>
      <c r="I73" s="160">
        <v>0.8</v>
      </c>
      <c r="J73" s="162">
        <v>400</v>
      </c>
      <c r="K73" s="158">
        <v>50</v>
      </c>
      <c r="L73" s="159">
        <v>20</v>
      </c>
      <c r="M73" s="158">
        <v>10</v>
      </c>
      <c r="N73" s="163">
        <f t="shared" si="4"/>
        <v>15</v>
      </c>
      <c r="O73" s="164">
        <f t="shared" si="4"/>
        <v>6</v>
      </c>
      <c r="P73" s="165">
        <f t="shared" si="4"/>
        <v>3</v>
      </c>
      <c r="Q73" s="166">
        <f t="shared" si="8"/>
        <v>35</v>
      </c>
      <c r="R73" s="164">
        <f t="shared" si="8"/>
        <v>14</v>
      </c>
      <c r="S73" s="166">
        <f t="shared" si="6"/>
        <v>7</v>
      </c>
      <c r="T73" s="161">
        <v>250</v>
      </c>
      <c r="U73" s="159">
        <v>150</v>
      </c>
      <c r="V73" s="162">
        <v>100</v>
      </c>
      <c r="W73" s="166">
        <f t="shared" si="5"/>
        <v>21</v>
      </c>
      <c r="X73" s="164">
        <f t="shared" si="5"/>
        <v>8.4</v>
      </c>
      <c r="Y73" s="166">
        <f t="shared" si="5"/>
        <v>4.2</v>
      </c>
      <c r="Z73" s="163">
        <f t="shared" si="7"/>
        <v>14</v>
      </c>
      <c r="AA73" s="164">
        <f t="shared" si="7"/>
        <v>5.6000000000000005</v>
      </c>
      <c r="AB73" s="165">
        <f t="shared" si="7"/>
        <v>2.8000000000000003</v>
      </c>
    </row>
    <row r="74" spans="1:28">
      <c r="A74" s="156" t="s">
        <v>47</v>
      </c>
      <c r="B74" s="157" t="s">
        <v>102</v>
      </c>
      <c r="C74" s="158"/>
      <c r="D74" s="159">
        <v>70</v>
      </c>
      <c r="E74" s="160">
        <v>0.2</v>
      </c>
      <c r="F74" s="158"/>
      <c r="G74" s="161">
        <v>1500</v>
      </c>
      <c r="H74" s="159">
        <v>500</v>
      </c>
      <c r="I74" s="160">
        <v>0.5</v>
      </c>
      <c r="J74" s="162">
        <v>250</v>
      </c>
      <c r="K74" s="158">
        <v>50</v>
      </c>
      <c r="L74" s="159">
        <v>20</v>
      </c>
      <c r="M74" s="158">
        <v>10</v>
      </c>
      <c r="N74" s="163">
        <f t="shared" si="4"/>
        <v>15</v>
      </c>
      <c r="O74" s="164">
        <f t="shared" si="4"/>
        <v>6</v>
      </c>
      <c r="P74" s="165">
        <f t="shared" si="4"/>
        <v>3</v>
      </c>
      <c r="Q74" s="166">
        <f t="shared" si="8"/>
        <v>35</v>
      </c>
      <c r="R74" s="164">
        <f t="shared" si="8"/>
        <v>14</v>
      </c>
      <c r="S74" s="166">
        <f t="shared" si="6"/>
        <v>7</v>
      </c>
      <c r="T74" s="161">
        <v>150</v>
      </c>
      <c r="U74" s="159">
        <v>100</v>
      </c>
      <c r="V74" s="162">
        <v>50</v>
      </c>
      <c r="W74" s="166">
        <f t="shared" si="5"/>
        <v>21</v>
      </c>
      <c r="X74" s="164">
        <f t="shared" si="5"/>
        <v>8.4</v>
      </c>
      <c r="Y74" s="166">
        <f t="shared" si="5"/>
        <v>4.2</v>
      </c>
      <c r="Z74" s="163">
        <f t="shared" si="7"/>
        <v>14</v>
      </c>
      <c r="AA74" s="164">
        <f t="shared" si="7"/>
        <v>5.6000000000000005</v>
      </c>
      <c r="AB74" s="165">
        <f t="shared" si="7"/>
        <v>2.8000000000000003</v>
      </c>
    </row>
    <row r="75" spans="1:28">
      <c r="A75" s="156">
        <v>17</v>
      </c>
      <c r="B75" s="157" t="s">
        <v>103</v>
      </c>
      <c r="C75" s="158"/>
      <c r="D75" s="159">
        <v>220</v>
      </c>
      <c r="E75" s="160">
        <v>0.5</v>
      </c>
      <c r="F75" s="158"/>
      <c r="G75" s="161">
        <v>4000</v>
      </c>
      <c r="H75" s="159">
        <v>1000</v>
      </c>
      <c r="I75" s="160">
        <v>0.8</v>
      </c>
      <c r="J75" s="162">
        <v>400</v>
      </c>
      <c r="K75" s="158">
        <v>50</v>
      </c>
      <c r="L75" s="159">
        <v>20</v>
      </c>
      <c r="M75" s="158">
        <v>10</v>
      </c>
      <c r="N75" s="163">
        <f t="shared" si="4"/>
        <v>15</v>
      </c>
      <c r="O75" s="164">
        <f t="shared" si="4"/>
        <v>6</v>
      </c>
      <c r="P75" s="165">
        <f t="shared" si="4"/>
        <v>3</v>
      </c>
      <c r="Q75" s="166">
        <f t="shared" si="8"/>
        <v>35</v>
      </c>
      <c r="R75" s="164">
        <f t="shared" si="8"/>
        <v>14</v>
      </c>
      <c r="S75" s="166">
        <f t="shared" si="6"/>
        <v>7</v>
      </c>
      <c r="T75" s="161">
        <v>250</v>
      </c>
      <c r="U75" s="159">
        <v>150</v>
      </c>
      <c r="V75" s="162">
        <v>100</v>
      </c>
      <c r="W75" s="166">
        <f t="shared" si="5"/>
        <v>21</v>
      </c>
      <c r="X75" s="164">
        <f t="shared" si="5"/>
        <v>8.4</v>
      </c>
      <c r="Y75" s="166">
        <f t="shared" si="5"/>
        <v>4.2</v>
      </c>
      <c r="Z75" s="163">
        <f t="shared" si="7"/>
        <v>14</v>
      </c>
      <c r="AA75" s="164">
        <f t="shared" si="7"/>
        <v>5.6000000000000005</v>
      </c>
      <c r="AB75" s="165">
        <f t="shared" si="7"/>
        <v>2.8000000000000003</v>
      </c>
    </row>
    <row r="76" spans="1:28">
      <c r="A76" s="156">
        <v>18</v>
      </c>
      <c r="B76" s="157" t="s">
        <v>50</v>
      </c>
      <c r="C76" s="158"/>
      <c r="D76" s="159">
        <v>150</v>
      </c>
      <c r="E76" s="160">
        <v>0.2</v>
      </c>
      <c r="F76" s="158"/>
      <c r="G76" s="161">
        <v>4000</v>
      </c>
      <c r="H76" s="159">
        <v>1000</v>
      </c>
      <c r="I76" s="160">
        <v>0.8</v>
      </c>
      <c r="J76" s="162">
        <v>400</v>
      </c>
      <c r="K76" s="158">
        <v>50</v>
      </c>
      <c r="L76" s="159">
        <v>20</v>
      </c>
      <c r="M76" s="158">
        <v>10</v>
      </c>
      <c r="N76" s="163">
        <f t="shared" si="4"/>
        <v>15</v>
      </c>
      <c r="O76" s="164">
        <f t="shared" si="4"/>
        <v>6</v>
      </c>
      <c r="P76" s="165">
        <f t="shared" si="4"/>
        <v>3</v>
      </c>
      <c r="Q76" s="166">
        <f t="shared" si="8"/>
        <v>35</v>
      </c>
      <c r="R76" s="164">
        <f t="shared" si="8"/>
        <v>14</v>
      </c>
      <c r="S76" s="166">
        <f t="shared" si="6"/>
        <v>7</v>
      </c>
      <c r="T76" s="161">
        <v>250</v>
      </c>
      <c r="U76" s="159">
        <v>150</v>
      </c>
      <c r="V76" s="162">
        <v>100</v>
      </c>
      <c r="W76" s="166">
        <f t="shared" si="5"/>
        <v>21</v>
      </c>
      <c r="X76" s="164">
        <f t="shared" si="5"/>
        <v>8.4</v>
      </c>
      <c r="Y76" s="166">
        <f t="shared" si="5"/>
        <v>4.2</v>
      </c>
      <c r="Z76" s="163">
        <f t="shared" si="7"/>
        <v>14</v>
      </c>
      <c r="AA76" s="164">
        <f t="shared" si="7"/>
        <v>5.6000000000000005</v>
      </c>
      <c r="AB76" s="165">
        <f t="shared" si="7"/>
        <v>2.8000000000000003</v>
      </c>
    </row>
    <row r="77" spans="1:28">
      <c r="A77" s="168">
        <v>19</v>
      </c>
      <c r="B77" s="169" t="s">
        <v>104</v>
      </c>
      <c r="C77" s="170"/>
      <c r="D77" s="171">
        <v>190</v>
      </c>
      <c r="E77" s="172">
        <v>0.5</v>
      </c>
      <c r="F77" s="170"/>
      <c r="G77" s="173">
        <v>4000</v>
      </c>
      <c r="H77" s="171">
        <v>1000</v>
      </c>
      <c r="I77" s="172">
        <v>0.8</v>
      </c>
      <c r="J77" s="174">
        <v>400</v>
      </c>
      <c r="K77" s="170">
        <v>50</v>
      </c>
      <c r="L77" s="171">
        <v>20</v>
      </c>
      <c r="M77" s="170">
        <v>10</v>
      </c>
      <c r="N77" s="175">
        <f t="shared" si="4"/>
        <v>15</v>
      </c>
      <c r="O77" s="176">
        <f t="shared" si="4"/>
        <v>6</v>
      </c>
      <c r="P77" s="177">
        <f t="shared" si="4"/>
        <v>3</v>
      </c>
      <c r="Q77" s="178">
        <f t="shared" si="8"/>
        <v>35</v>
      </c>
      <c r="R77" s="176">
        <f t="shared" si="8"/>
        <v>14</v>
      </c>
      <c r="S77" s="178">
        <f t="shared" si="6"/>
        <v>7</v>
      </c>
      <c r="T77" s="173">
        <v>250</v>
      </c>
      <c r="U77" s="171">
        <v>150</v>
      </c>
      <c r="V77" s="174">
        <v>100</v>
      </c>
      <c r="W77" s="178">
        <f t="shared" si="5"/>
        <v>21</v>
      </c>
      <c r="X77" s="176">
        <f t="shared" si="5"/>
        <v>8.4</v>
      </c>
      <c r="Y77" s="178">
        <f t="shared" si="5"/>
        <v>4.2</v>
      </c>
      <c r="Z77" s="175">
        <f t="shared" si="7"/>
        <v>14</v>
      </c>
      <c r="AA77" s="176">
        <f t="shared" si="7"/>
        <v>5.6000000000000005</v>
      </c>
      <c r="AB77" s="177">
        <f t="shared" si="7"/>
        <v>2.8000000000000003</v>
      </c>
    </row>
    <row r="79" spans="1:28" s="64" customFormat="1">
      <c r="A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6" t="s">
        <v>59</v>
      </c>
      <c r="O79" s="67" t="s">
        <v>60</v>
      </c>
      <c r="P79" s="68">
        <v>0.3</v>
      </c>
      <c r="R79" s="69"/>
      <c r="U79" s="69"/>
      <c r="W79" s="66" t="s">
        <v>61</v>
      </c>
      <c r="X79" s="67" t="s">
        <v>60</v>
      </c>
      <c r="Y79" s="68">
        <v>0.6</v>
      </c>
      <c r="AA79" s="69"/>
    </row>
    <row r="80" spans="1:28" ht="14.25">
      <c r="A80" s="2"/>
      <c r="B80" s="139"/>
      <c r="C80" s="72"/>
      <c r="D80" s="73" t="s">
        <v>63</v>
      </c>
      <c r="E80" s="74"/>
      <c r="F80" s="75"/>
      <c r="G80" s="72"/>
      <c r="H80" s="73" t="s">
        <v>64</v>
      </c>
      <c r="I80" s="74"/>
      <c r="J80" s="75"/>
      <c r="K80" s="76"/>
      <c r="L80" s="77"/>
      <c r="M80" s="78"/>
      <c r="N80" s="72"/>
      <c r="O80" s="73" t="s">
        <v>65</v>
      </c>
      <c r="P80" s="75"/>
      <c r="Q80" s="76"/>
      <c r="R80" s="79"/>
      <c r="S80" s="78"/>
      <c r="T80" s="72"/>
      <c r="U80" s="73" t="s">
        <v>66</v>
      </c>
      <c r="V80" s="75"/>
      <c r="W80" s="76"/>
      <c r="X80" s="77"/>
      <c r="Y80" s="77"/>
      <c r="Z80" s="77"/>
      <c r="AA80" s="77"/>
      <c r="AB80" s="77"/>
    </row>
    <row r="81" spans="1:29" ht="21">
      <c r="A81" s="140">
        <v>2008</v>
      </c>
      <c r="B81" s="141" t="s">
        <v>67</v>
      </c>
      <c r="C81" s="83"/>
      <c r="D81" s="84" t="s">
        <v>68</v>
      </c>
      <c r="E81" s="85"/>
      <c r="F81" s="86"/>
      <c r="G81" s="83"/>
      <c r="H81" s="84" t="s">
        <v>69</v>
      </c>
      <c r="I81" s="85"/>
      <c r="J81" s="86"/>
      <c r="K81" s="87"/>
      <c r="L81" s="88" t="s">
        <v>70</v>
      </c>
      <c r="M81" s="89"/>
      <c r="N81" s="83"/>
      <c r="O81" s="84" t="s">
        <v>71</v>
      </c>
      <c r="P81" s="86"/>
      <c r="Q81" s="87"/>
      <c r="R81" s="88" t="s">
        <v>72</v>
      </c>
      <c r="S81" s="89"/>
      <c r="T81" s="83"/>
      <c r="U81" s="84" t="s">
        <v>73</v>
      </c>
      <c r="V81" s="86"/>
      <c r="W81" s="83"/>
      <c r="X81" s="84" t="s">
        <v>74</v>
      </c>
      <c r="Y81" s="86"/>
      <c r="Z81" s="83"/>
      <c r="AA81" s="84" t="s">
        <v>75</v>
      </c>
      <c r="AB81" s="86"/>
    </row>
    <row r="82" spans="1:29" ht="14.25">
      <c r="A82" s="142"/>
      <c r="B82" s="139"/>
      <c r="C82" s="93"/>
      <c r="D82" s="94" t="s">
        <v>77</v>
      </c>
      <c r="E82" s="95"/>
      <c r="F82" s="96"/>
      <c r="G82" s="93"/>
      <c r="H82" s="94" t="s">
        <v>77</v>
      </c>
      <c r="I82" s="95"/>
      <c r="J82" s="96"/>
      <c r="K82" s="93"/>
      <c r="L82" s="94" t="s">
        <v>77</v>
      </c>
      <c r="M82" s="96"/>
      <c r="N82" s="97"/>
      <c r="O82" s="98" t="s">
        <v>78</v>
      </c>
      <c r="P82" s="99"/>
      <c r="Q82" s="97"/>
      <c r="R82" s="100" t="s">
        <v>79</v>
      </c>
      <c r="S82" s="99"/>
      <c r="T82" s="93"/>
      <c r="U82" s="94" t="s">
        <v>77</v>
      </c>
      <c r="V82" s="96"/>
      <c r="W82" s="97"/>
      <c r="X82" s="100" t="s">
        <v>80</v>
      </c>
      <c r="Y82" s="99"/>
      <c r="Z82" s="97"/>
      <c r="AA82" s="100" t="s">
        <v>81</v>
      </c>
      <c r="AB82" s="99"/>
    </row>
    <row r="83" spans="1:29">
      <c r="A83" s="143" t="s">
        <v>82</v>
      </c>
      <c r="B83" s="144" t="s">
        <v>83</v>
      </c>
      <c r="C83" s="103" t="s">
        <v>84</v>
      </c>
      <c r="D83" s="77" t="s">
        <v>85</v>
      </c>
      <c r="E83" s="104" t="s">
        <v>86</v>
      </c>
      <c r="F83" s="105" t="s">
        <v>87</v>
      </c>
      <c r="G83" s="103" t="s">
        <v>84</v>
      </c>
      <c r="H83" s="77" t="s">
        <v>85</v>
      </c>
      <c r="I83" s="104" t="s">
        <v>86</v>
      </c>
      <c r="J83" s="105" t="s">
        <v>87</v>
      </c>
      <c r="K83" s="103" t="s">
        <v>84</v>
      </c>
      <c r="L83" s="77" t="s">
        <v>85</v>
      </c>
      <c r="M83" s="105" t="s">
        <v>87</v>
      </c>
      <c r="N83" s="103" t="s">
        <v>84</v>
      </c>
      <c r="O83" s="77" t="s">
        <v>85</v>
      </c>
      <c r="P83" s="105" t="s">
        <v>87</v>
      </c>
      <c r="Q83" s="103" t="s">
        <v>84</v>
      </c>
      <c r="R83" s="77" t="s">
        <v>85</v>
      </c>
      <c r="S83" s="105" t="s">
        <v>87</v>
      </c>
      <c r="T83" s="103" t="s">
        <v>84</v>
      </c>
      <c r="U83" s="77" t="s">
        <v>85</v>
      </c>
      <c r="V83" s="105" t="s">
        <v>87</v>
      </c>
      <c r="W83" s="107" t="s">
        <v>84</v>
      </c>
      <c r="X83" s="108" t="s">
        <v>85</v>
      </c>
      <c r="Y83" s="109" t="s">
        <v>87</v>
      </c>
      <c r="Z83" s="103" t="s">
        <v>84</v>
      </c>
      <c r="AA83" s="77" t="s">
        <v>85</v>
      </c>
      <c r="AB83" s="105" t="s">
        <v>87</v>
      </c>
    </row>
    <row r="84" spans="1:29">
      <c r="A84" s="145">
        <v>1</v>
      </c>
      <c r="B84" s="146" t="s">
        <v>6</v>
      </c>
      <c r="C84" s="150"/>
      <c r="D84" s="148">
        <v>80</v>
      </c>
      <c r="E84" s="149">
        <v>0.2</v>
      </c>
      <c r="F84" s="151"/>
      <c r="G84" s="179">
        <v>6000</v>
      </c>
      <c r="H84" s="180">
        <v>3000</v>
      </c>
      <c r="I84" s="181">
        <v>0.8</v>
      </c>
      <c r="J84" s="182">
        <v>1500</v>
      </c>
      <c r="K84" s="179">
        <v>1800</v>
      </c>
      <c r="L84" s="180">
        <v>600</v>
      </c>
      <c r="M84" s="182">
        <v>300</v>
      </c>
      <c r="N84" s="183">
        <f>$P$79*K84</f>
        <v>540</v>
      </c>
      <c r="O84" s="184">
        <f>$P$79*L84</f>
        <v>180</v>
      </c>
      <c r="P84" s="185">
        <f>$P$79*M84</f>
        <v>90</v>
      </c>
      <c r="Q84" s="183">
        <f>K84-N84</f>
        <v>1260</v>
      </c>
      <c r="R84" s="184">
        <f>L84-O84</f>
        <v>420</v>
      </c>
      <c r="S84" s="185">
        <f>M84-P84</f>
        <v>210</v>
      </c>
      <c r="T84" s="179">
        <v>500</v>
      </c>
      <c r="U84" s="180">
        <v>100</v>
      </c>
      <c r="V84" s="182">
        <v>30</v>
      </c>
      <c r="W84" s="183">
        <f>$Y$79*Q84</f>
        <v>756</v>
      </c>
      <c r="X84" s="184">
        <f>$Y$79*R84</f>
        <v>252</v>
      </c>
      <c r="Y84" s="185">
        <f>$Y$79*S84</f>
        <v>126</v>
      </c>
      <c r="Z84" s="183">
        <f>Q84*(1-$Y$35)</f>
        <v>504</v>
      </c>
      <c r="AA84" s="184">
        <f>R84*(1-$Y$35)</f>
        <v>168</v>
      </c>
      <c r="AB84" s="185">
        <f>S84*(1-$Y$35)</f>
        <v>84</v>
      </c>
      <c r="AC84" s="2">
        <v>1</v>
      </c>
    </row>
    <row r="85" spans="1:29">
      <c r="A85" s="167" t="s">
        <v>88</v>
      </c>
      <c r="B85" s="157" t="s">
        <v>8</v>
      </c>
      <c r="C85" s="161"/>
      <c r="D85" s="159">
        <v>80</v>
      </c>
      <c r="E85" s="160">
        <v>0.2</v>
      </c>
      <c r="F85" s="162"/>
      <c r="G85" s="186">
        <v>6000</v>
      </c>
      <c r="H85" s="187">
        <v>3000</v>
      </c>
      <c r="I85" s="188">
        <v>0.8</v>
      </c>
      <c r="J85" s="189">
        <v>1500</v>
      </c>
      <c r="K85" s="186">
        <v>1800</v>
      </c>
      <c r="L85" s="187">
        <v>600</v>
      </c>
      <c r="M85" s="189">
        <v>300</v>
      </c>
      <c r="N85" s="190">
        <f>$P$79*K85</f>
        <v>540</v>
      </c>
      <c r="O85" s="191">
        <f t="shared" ref="O85:P99" si="9">$P$79*L85</f>
        <v>180</v>
      </c>
      <c r="P85" s="192">
        <f t="shared" si="9"/>
        <v>90</v>
      </c>
      <c r="Q85" s="190">
        <f>K85-N85</f>
        <v>1260</v>
      </c>
      <c r="R85" s="191">
        <f>L85-O85</f>
        <v>420</v>
      </c>
      <c r="S85" s="192">
        <f t="shared" ref="S85:S99" si="10">M85-P85</f>
        <v>210</v>
      </c>
      <c r="T85" s="186">
        <v>500</v>
      </c>
      <c r="U85" s="187">
        <v>100</v>
      </c>
      <c r="V85" s="189">
        <v>30</v>
      </c>
      <c r="W85" s="190">
        <f>$Y$79*Q85</f>
        <v>756</v>
      </c>
      <c r="X85" s="191">
        <f t="shared" ref="X85:Y99" si="11">$Y$79*R85</f>
        <v>252</v>
      </c>
      <c r="Y85" s="192">
        <f t="shared" si="11"/>
        <v>126</v>
      </c>
      <c r="Z85" s="190">
        <f t="shared" ref="Z85:AB99" si="12">Q85*(1-$Y$35)</f>
        <v>504</v>
      </c>
      <c r="AA85" s="191">
        <f t="shared" si="12"/>
        <v>168</v>
      </c>
      <c r="AB85" s="192">
        <f t="shared" si="12"/>
        <v>84</v>
      </c>
      <c r="AC85" s="2">
        <v>1</v>
      </c>
    </row>
    <row r="86" spans="1:29">
      <c r="A86" s="167" t="s">
        <v>13</v>
      </c>
      <c r="B86" s="157" t="s">
        <v>16</v>
      </c>
      <c r="C86" s="161"/>
      <c r="D86" s="159">
        <v>60</v>
      </c>
      <c r="E86" s="160">
        <v>0.2</v>
      </c>
      <c r="F86" s="162"/>
      <c r="G86" s="186">
        <v>1500</v>
      </c>
      <c r="H86" s="187">
        <v>300</v>
      </c>
      <c r="I86" s="188">
        <v>0.5</v>
      </c>
      <c r="J86" s="189">
        <v>150</v>
      </c>
      <c r="K86" s="186">
        <v>250</v>
      </c>
      <c r="L86" s="187">
        <v>50</v>
      </c>
      <c r="M86" s="189">
        <v>5</v>
      </c>
      <c r="N86" s="190">
        <f t="shared" ref="N86:N99" si="13">$P$79*K86</f>
        <v>75</v>
      </c>
      <c r="O86" s="191">
        <f t="shared" si="9"/>
        <v>15</v>
      </c>
      <c r="P86" s="192">
        <f t="shared" si="9"/>
        <v>1.5</v>
      </c>
      <c r="Q86" s="190">
        <f t="shared" ref="Q86:R99" si="14">K86-N86</f>
        <v>175</v>
      </c>
      <c r="R86" s="191">
        <f t="shared" si="14"/>
        <v>35</v>
      </c>
      <c r="S86" s="192">
        <f t="shared" si="10"/>
        <v>3.5</v>
      </c>
      <c r="T86" s="186">
        <v>120</v>
      </c>
      <c r="U86" s="187">
        <v>60</v>
      </c>
      <c r="V86" s="189">
        <v>30</v>
      </c>
      <c r="W86" s="190">
        <f t="shared" ref="W86:W99" si="15">$Y$79*Q86</f>
        <v>105</v>
      </c>
      <c r="X86" s="191">
        <f t="shared" si="11"/>
        <v>21</v>
      </c>
      <c r="Y86" s="192">
        <f t="shared" si="11"/>
        <v>2.1</v>
      </c>
      <c r="Z86" s="190">
        <f t="shared" si="12"/>
        <v>70</v>
      </c>
      <c r="AA86" s="191">
        <f t="shared" si="12"/>
        <v>14</v>
      </c>
      <c r="AB86" s="192">
        <f t="shared" si="12"/>
        <v>1.4000000000000001</v>
      </c>
      <c r="AC86" s="2">
        <v>2</v>
      </c>
    </row>
    <row r="87" spans="1:29">
      <c r="A87" s="167" t="s">
        <v>89</v>
      </c>
      <c r="B87" s="157" t="s">
        <v>90</v>
      </c>
      <c r="C87" s="161"/>
      <c r="D87" s="159">
        <v>70</v>
      </c>
      <c r="E87" s="160">
        <v>0.2</v>
      </c>
      <c r="F87" s="162"/>
      <c r="G87" s="186">
        <v>10000</v>
      </c>
      <c r="H87" s="187">
        <v>5000</v>
      </c>
      <c r="I87" s="188">
        <v>0.8</v>
      </c>
      <c r="J87" s="189">
        <v>2500</v>
      </c>
      <c r="K87" s="186">
        <v>2200</v>
      </c>
      <c r="L87" s="187">
        <v>800</v>
      </c>
      <c r="M87" s="189">
        <v>400</v>
      </c>
      <c r="N87" s="190">
        <f t="shared" si="13"/>
        <v>660</v>
      </c>
      <c r="O87" s="191">
        <f t="shared" si="9"/>
        <v>240</v>
      </c>
      <c r="P87" s="192">
        <f t="shared" si="9"/>
        <v>120</v>
      </c>
      <c r="Q87" s="190">
        <f t="shared" si="14"/>
        <v>1540</v>
      </c>
      <c r="R87" s="191">
        <f t="shared" si="14"/>
        <v>560</v>
      </c>
      <c r="S87" s="192">
        <f t="shared" si="10"/>
        <v>280</v>
      </c>
      <c r="T87" s="186">
        <v>500</v>
      </c>
      <c r="U87" s="187">
        <v>200</v>
      </c>
      <c r="V87" s="189">
        <v>100</v>
      </c>
      <c r="W87" s="190">
        <f t="shared" si="15"/>
        <v>924</v>
      </c>
      <c r="X87" s="191">
        <f t="shared" si="11"/>
        <v>336</v>
      </c>
      <c r="Y87" s="192">
        <f t="shared" si="11"/>
        <v>168</v>
      </c>
      <c r="Z87" s="190">
        <f t="shared" si="12"/>
        <v>616</v>
      </c>
      <c r="AA87" s="191">
        <f t="shared" si="12"/>
        <v>224</v>
      </c>
      <c r="AB87" s="192">
        <f t="shared" si="12"/>
        <v>112</v>
      </c>
      <c r="AC87" s="2">
        <v>3</v>
      </c>
    </row>
    <row r="88" spans="1:29">
      <c r="A88" s="167" t="s">
        <v>91</v>
      </c>
      <c r="B88" s="157" t="s">
        <v>92</v>
      </c>
      <c r="C88" s="161"/>
      <c r="D88" s="159">
        <v>80</v>
      </c>
      <c r="E88" s="160">
        <v>0.2</v>
      </c>
      <c r="F88" s="162"/>
      <c r="G88" s="186">
        <v>6000</v>
      </c>
      <c r="H88" s="187">
        <v>1500</v>
      </c>
      <c r="I88" s="188">
        <v>0.8</v>
      </c>
      <c r="J88" s="189">
        <v>1000</v>
      </c>
      <c r="K88" s="186">
        <v>150</v>
      </c>
      <c r="L88" s="187">
        <v>50</v>
      </c>
      <c r="M88" s="189">
        <v>5</v>
      </c>
      <c r="N88" s="190">
        <f t="shared" si="13"/>
        <v>45</v>
      </c>
      <c r="O88" s="191">
        <f t="shared" si="9"/>
        <v>15</v>
      </c>
      <c r="P88" s="192">
        <f t="shared" si="9"/>
        <v>1.5</v>
      </c>
      <c r="Q88" s="190">
        <f t="shared" si="14"/>
        <v>105</v>
      </c>
      <c r="R88" s="191">
        <f t="shared" si="14"/>
        <v>35</v>
      </c>
      <c r="S88" s="192">
        <f t="shared" si="10"/>
        <v>3.5</v>
      </c>
      <c r="T88" s="186">
        <v>300</v>
      </c>
      <c r="U88" s="187">
        <v>50</v>
      </c>
      <c r="V88" s="189">
        <v>20</v>
      </c>
      <c r="W88" s="190">
        <f t="shared" si="15"/>
        <v>63</v>
      </c>
      <c r="X88" s="191">
        <f t="shared" si="11"/>
        <v>21</v>
      </c>
      <c r="Y88" s="192">
        <f t="shared" si="11"/>
        <v>2.1</v>
      </c>
      <c r="Z88" s="190">
        <f t="shared" si="12"/>
        <v>42</v>
      </c>
      <c r="AA88" s="191">
        <f t="shared" si="12"/>
        <v>14</v>
      </c>
      <c r="AB88" s="192">
        <f t="shared" si="12"/>
        <v>1.4000000000000001</v>
      </c>
      <c r="AC88" s="2">
        <v>4</v>
      </c>
    </row>
    <row r="89" spans="1:29">
      <c r="A89" s="167">
        <v>10</v>
      </c>
      <c r="B89" s="157" t="s">
        <v>27</v>
      </c>
      <c r="C89" s="161"/>
      <c r="D89" s="159">
        <v>70</v>
      </c>
      <c r="E89" s="160">
        <v>0.2</v>
      </c>
      <c r="F89" s="162"/>
      <c r="G89" s="186">
        <v>10000</v>
      </c>
      <c r="H89" s="187">
        <v>5000</v>
      </c>
      <c r="I89" s="188">
        <v>0.8</v>
      </c>
      <c r="J89" s="189">
        <v>2500</v>
      </c>
      <c r="K89" s="186">
        <v>2200</v>
      </c>
      <c r="L89" s="187">
        <v>800</v>
      </c>
      <c r="M89" s="189">
        <v>400</v>
      </c>
      <c r="N89" s="190">
        <f t="shared" si="13"/>
        <v>660</v>
      </c>
      <c r="O89" s="191">
        <f t="shared" si="9"/>
        <v>240</v>
      </c>
      <c r="P89" s="192">
        <f t="shared" si="9"/>
        <v>120</v>
      </c>
      <c r="Q89" s="190">
        <f t="shared" si="14"/>
        <v>1540</v>
      </c>
      <c r="R89" s="191">
        <f t="shared" si="14"/>
        <v>560</v>
      </c>
      <c r="S89" s="192">
        <f t="shared" si="10"/>
        <v>280</v>
      </c>
      <c r="T89" s="186">
        <v>1000</v>
      </c>
      <c r="U89" s="187">
        <v>200</v>
      </c>
      <c r="V89" s="189">
        <v>100</v>
      </c>
      <c r="W89" s="190">
        <f t="shared" si="15"/>
        <v>924</v>
      </c>
      <c r="X89" s="191">
        <f t="shared" si="11"/>
        <v>336</v>
      </c>
      <c r="Y89" s="192">
        <f t="shared" si="11"/>
        <v>168</v>
      </c>
      <c r="Z89" s="190">
        <f t="shared" si="12"/>
        <v>616</v>
      </c>
      <c r="AA89" s="191">
        <f t="shared" si="12"/>
        <v>224</v>
      </c>
      <c r="AB89" s="192">
        <f t="shared" si="12"/>
        <v>112</v>
      </c>
      <c r="AC89" s="2">
        <v>3</v>
      </c>
    </row>
    <row r="90" spans="1:29">
      <c r="A90" s="167" t="s">
        <v>29</v>
      </c>
      <c r="B90" s="157" t="s">
        <v>93</v>
      </c>
      <c r="C90" s="161"/>
      <c r="D90" s="159">
        <v>120</v>
      </c>
      <c r="E90" s="160">
        <v>0.2</v>
      </c>
      <c r="F90" s="162"/>
      <c r="G90" s="186">
        <v>1200</v>
      </c>
      <c r="H90" s="187">
        <v>600</v>
      </c>
      <c r="I90" s="188">
        <v>0.8</v>
      </c>
      <c r="J90" s="189">
        <v>200</v>
      </c>
      <c r="K90" s="186">
        <v>60</v>
      </c>
      <c r="L90" s="187">
        <v>30</v>
      </c>
      <c r="M90" s="189">
        <v>15</v>
      </c>
      <c r="N90" s="190">
        <f t="shared" si="13"/>
        <v>18</v>
      </c>
      <c r="O90" s="191">
        <f t="shared" si="9"/>
        <v>9</v>
      </c>
      <c r="P90" s="192">
        <f t="shared" si="9"/>
        <v>4.5</v>
      </c>
      <c r="Q90" s="190">
        <f t="shared" si="14"/>
        <v>42</v>
      </c>
      <c r="R90" s="191">
        <f t="shared" si="14"/>
        <v>21</v>
      </c>
      <c r="S90" s="192">
        <f t="shared" si="10"/>
        <v>10.5</v>
      </c>
      <c r="T90" s="186">
        <v>200</v>
      </c>
      <c r="U90" s="187">
        <v>100</v>
      </c>
      <c r="V90" s="189">
        <v>50</v>
      </c>
      <c r="W90" s="190">
        <f t="shared" si="15"/>
        <v>25.2</v>
      </c>
      <c r="X90" s="191">
        <f t="shared" si="11"/>
        <v>12.6</v>
      </c>
      <c r="Y90" s="192">
        <f t="shared" si="11"/>
        <v>6.3</v>
      </c>
      <c r="Z90" s="190">
        <f t="shared" si="12"/>
        <v>16.8</v>
      </c>
      <c r="AA90" s="191">
        <f t="shared" si="12"/>
        <v>8.4</v>
      </c>
      <c r="AB90" s="192">
        <f t="shared" si="12"/>
        <v>4.2</v>
      </c>
      <c r="AC90" s="2">
        <v>5</v>
      </c>
    </row>
    <row r="91" spans="1:29">
      <c r="A91" s="167" t="s">
        <v>32</v>
      </c>
      <c r="B91" s="157" t="s">
        <v>94</v>
      </c>
      <c r="C91" s="161"/>
      <c r="D91" s="159">
        <v>60</v>
      </c>
      <c r="E91" s="160">
        <v>0.2</v>
      </c>
      <c r="F91" s="162"/>
      <c r="G91" s="186">
        <v>600</v>
      </c>
      <c r="H91" s="187">
        <v>200</v>
      </c>
      <c r="I91" s="188">
        <v>0.5</v>
      </c>
      <c r="J91" s="189">
        <v>50</v>
      </c>
      <c r="K91" s="186">
        <v>40</v>
      </c>
      <c r="L91" s="187">
        <v>15</v>
      </c>
      <c r="M91" s="189">
        <v>5</v>
      </c>
      <c r="N91" s="190">
        <f t="shared" si="13"/>
        <v>12</v>
      </c>
      <c r="O91" s="191">
        <f t="shared" si="9"/>
        <v>4.5</v>
      </c>
      <c r="P91" s="192">
        <f t="shared" si="9"/>
        <v>1.5</v>
      </c>
      <c r="Q91" s="190">
        <f t="shared" si="14"/>
        <v>28</v>
      </c>
      <c r="R91" s="191">
        <f t="shared" si="14"/>
        <v>10.5</v>
      </c>
      <c r="S91" s="192">
        <f t="shared" si="10"/>
        <v>3.5</v>
      </c>
      <c r="T91" s="186">
        <v>100</v>
      </c>
      <c r="U91" s="187">
        <v>50</v>
      </c>
      <c r="V91" s="189">
        <v>30</v>
      </c>
      <c r="W91" s="190">
        <f t="shared" si="15"/>
        <v>16.8</v>
      </c>
      <c r="X91" s="191">
        <f t="shared" si="11"/>
        <v>6.3</v>
      </c>
      <c r="Y91" s="192">
        <f t="shared" si="11"/>
        <v>2.1</v>
      </c>
      <c r="Z91" s="190">
        <f t="shared" si="12"/>
        <v>11.200000000000001</v>
      </c>
      <c r="AA91" s="191">
        <f t="shared" si="12"/>
        <v>4.2</v>
      </c>
      <c r="AB91" s="192">
        <f t="shared" si="12"/>
        <v>1.4000000000000001</v>
      </c>
      <c r="AC91" s="2">
        <v>6</v>
      </c>
    </row>
    <row r="92" spans="1:29">
      <c r="A92" s="167" t="s">
        <v>95</v>
      </c>
      <c r="B92" s="157" t="s">
        <v>96</v>
      </c>
      <c r="C92" s="161"/>
      <c r="D92" s="159">
        <v>120</v>
      </c>
      <c r="E92" s="160">
        <v>0.2</v>
      </c>
      <c r="F92" s="162"/>
      <c r="G92" s="186">
        <v>1000</v>
      </c>
      <c r="H92" s="187">
        <v>500</v>
      </c>
      <c r="I92" s="188">
        <v>0.8</v>
      </c>
      <c r="J92" s="189">
        <v>100</v>
      </c>
      <c r="K92" s="186">
        <v>40</v>
      </c>
      <c r="L92" s="187">
        <v>15</v>
      </c>
      <c r="M92" s="189">
        <v>5</v>
      </c>
      <c r="N92" s="190">
        <f t="shared" si="13"/>
        <v>12</v>
      </c>
      <c r="O92" s="191">
        <f t="shared" si="9"/>
        <v>4.5</v>
      </c>
      <c r="P92" s="192">
        <f t="shared" si="9"/>
        <v>1.5</v>
      </c>
      <c r="Q92" s="190">
        <f t="shared" si="14"/>
        <v>28</v>
      </c>
      <c r="R92" s="191">
        <f t="shared" si="14"/>
        <v>10.5</v>
      </c>
      <c r="S92" s="192">
        <f t="shared" si="10"/>
        <v>3.5</v>
      </c>
      <c r="T92" s="186">
        <v>200</v>
      </c>
      <c r="U92" s="187">
        <v>100</v>
      </c>
      <c r="V92" s="189">
        <v>50</v>
      </c>
      <c r="W92" s="190">
        <f t="shared" si="15"/>
        <v>16.8</v>
      </c>
      <c r="X92" s="191">
        <f t="shared" si="11"/>
        <v>6.3</v>
      </c>
      <c r="Y92" s="192">
        <f t="shared" si="11"/>
        <v>2.1</v>
      </c>
      <c r="Z92" s="190">
        <f t="shared" si="12"/>
        <v>11.200000000000001</v>
      </c>
      <c r="AA92" s="191">
        <f t="shared" si="12"/>
        <v>4.2</v>
      </c>
      <c r="AB92" s="192">
        <f t="shared" si="12"/>
        <v>1.4000000000000001</v>
      </c>
      <c r="AC92" s="2">
        <v>7</v>
      </c>
    </row>
    <row r="93" spans="1:29">
      <c r="A93" s="167" t="s">
        <v>97</v>
      </c>
      <c r="B93" s="157" t="s">
        <v>98</v>
      </c>
      <c r="C93" s="161"/>
      <c r="D93" s="159">
        <v>60</v>
      </c>
      <c r="E93" s="160">
        <v>0.2</v>
      </c>
      <c r="F93" s="162"/>
      <c r="G93" s="186">
        <v>400</v>
      </c>
      <c r="H93" s="187">
        <v>150</v>
      </c>
      <c r="I93" s="188">
        <v>0.5</v>
      </c>
      <c r="J93" s="189">
        <v>40</v>
      </c>
      <c r="K93" s="186">
        <v>40</v>
      </c>
      <c r="L93" s="187">
        <v>15</v>
      </c>
      <c r="M93" s="189">
        <v>5</v>
      </c>
      <c r="N93" s="190">
        <f t="shared" si="13"/>
        <v>12</v>
      </c>
      <c r="O93" s="191">
        <f t="shared" si="9"/>
        <v>4.5</v>
      </c>
      <c r="P93" s="192">
        <f t="shared" si="9"/>
        <v>1.5</v>
      </c>
      <c r="Q93" s="190">
        <f t="shared" si="14"/>
        <v>28</v>
      </c>
      <c r="R93" s="191">
        <f t="shared" si="14"/>
        <v>10.5</v>
      </c>
      <c r="S93" s="192">
        <f t="shared" si="10"/>
        <v>3.5</v>
      </c>
      <c r="T93" s="186">
        <v>100</v>
      </c>
      <c r="U93" s="187">
        <v>50</v>
      </c>
      <c r="V93" s="189">
        <v>30</v>
      </c>
      <c r="W93" s="190">
        <f t="shared" si="15"/>
        <v>16.8</v>
      </c>
      <c r="X93" s="191">
        <f t="shared" si="11"/>
        <v>6.3</v>
      </c>
      <c r="Y93" s="192">
        <f t="shared" si="11"/>
        <v>2.1</v>
      </c>
      <c r="Z93" s="190">
        <f t="shared" si="12"/>
        <v>11.200000000000001</v>
      </c>
      <c r="AA93" s="191">
        <f t="shared" si="12"/>
        <v>4.2</v>
      </c>
      <c r="AB93" s="192">
        <f t="shared" si="12"/>
        <v>1.4000000000000001</v>
      </c>
      <c r="AC93" s="2">
        <v>8</v>
      </c>
    </row>
    <row r="94" spans="1:29">
      <c r="A94" s="167" t="s">
        <v>99</v>
      </c>
      <c r="B94" s="157" t="s">
        <v>100</v>
      </c>
      <c r="C94" s="161"/>
      <c r="D94" s="159">
        <v>220</v>
      </c>
      <c r="E94" s="160">
        <v>0.5</v>
      </c>
      <c r="F94" s="162"/>
      <c r="G94" s="186">
        <v>1000</v>
      </c>
      <c r="H94" s="187">
        <v>500</v>
      </c>
      <c r="I94" s="188">
        <v>0.8</v>
      </c>
      <c r="J94" s="189">
        <v>100</v>
      </c>
      <c r="K94" s="186">
        <v>25</v>
      </c>
      <c r="L94" s="187">
        <v>10</v>
      </c>
      <c r="M94" s="189">
        <v>5</v>
      </c>
      <c r="N94" s="190">
        <f t="shared" si="13"/>
        <v>7.5</v>
      </c>
      <c r="O94" s="191">
        <f t="shared" si="9"/>
        <v>3</v>
      </c>
      <c r="P94" s="192">
        <f t="shared" si="9"/>
        <v>1.5</v>
      </c>
      <c r="Q94" s="190">
        <f t="shared" si="14"/>
        <v>17.5</v>
      </c>
      <c r="R94" s="191">
        <f t="shared" si="14"/>
        <v>7</v>
      </c>
      <c r="S94" s="192">
        <f t="shared" si="10"/>
        <v>3.5</v>
      </c>
      <c r="T94" s="186">
        <v>200</v>
      </c>
      <c r="U94" s="187">
        <v>100</v>
      </c>
      <c r="V94" s="189">
        <v>50</v>
      </c>
      <c r="W94" s="190">
        <f t="shared" si="15"/>
        <v>10.5</v>
      </c>
      <c r="X94" s="191">
        <f t="shared" si="11"/>
        <v>4.2</v>
      </c>
      <c r="Y94" s="192">
        <f t="shared" si="11"/>
        <v>2.1</v>
      </c>
      <c r="Z94" s="190">
        <f t="shared" si="12"/>
        <v>7</v>
      </c>
      <c r="AA94" s="191">
        <f t="shared" si="12"/>
        <v>2.8000000000000003</v>
      </c>
      <c r="AB94" s="192">
        <f t="shared" si="12"/>
        <v>1.4000000000000001</v>
      </c>
      <c r="AC94" s="2">
        <v>7</v>
      </c>
    </row>
    <row r="95" spans="1:29">
      <c r="A95" s="167" t="s">
        <v>45</v>
      </c>
      <c r="B95" s="157" t="s">
        <v>101</v>
      </c>
      <c r="C95" s="161"/>
      <c r="D95" s="159">
        <v>150</v>
      </c>
      <c r="E95" s="160">
        <v>0.2</v>
      </c>
      <c r="F95" s="162"/>
      <c r="G95" s="186">
        <v>600</v>
      </c>
      <c r="H95" s="187">
        <v>300</v>
      </c>
      <c r="I95" s="188">
        <v>0.8</v>
      </c>
      <c r="J95" s="189">
        <v>80</v>
      </c>
      <c r="K95" s="186">
        <v>25</v>
      </c>
      <c r="L95" s="187">
        <v>10</v>
      </c>
      <c r="M95" s="189">
        <v>5</v>
      </c>
      <c r="N95" s="190">
        <f t="shared" si="13"/>
        <v>7.5</v>
      </c>
      <c r="O95" s="191">
        <f t="shared" si="9"/>
        <v>3</v>
      </c>
      <c r="P95" s="192">
        <f t="shared" si="9"/>
        <v>1.5</v>
      </c>
      <c r="Q95" s="190">
        <f t="shared" si="14"/>
        <v>17.5</v>
      </c>
      <c r="R95" s="191">
        <f t="shared" si="14"/>
        <v>7</v>
      </c>
      <c r="S95" s="192">
        <f t="shared" si="10"/>
        <v>3.5</v>
      </c>
      <c r="T95" s="186">
        <v>200</v>
      </c>
      <c r="U95" s="187">
        <v>100</v>
      </c>
      <c r="V95" s="189">
        <v>50</v>
      </c>
      <c r="W95" s="190">
        <f t="shared" si="15"/>
        <v>10.5</v>
      </c>
      <c r="X95" s="191">
        <f t="shared" si="11"/>
        <v>4.2</v>
      </c>
      <c r="Y95" s="192">
        <f t="shared" si="11"/>
        <v>2.1</v>
      </c>
      <c r="Z95" s="190">
        <f t="shared" si="12"/>
        <v>7</v>
      </c>
      <c r="AA95" s="191">
        <f t="shared" si="12"/>
        <v>2.8000000000000003</v>
      </c>
      <c r="AB95" s="192">
        <f t="shared" si="12"/>
        <v>1.4000000000000001</v>
      </c>
      <c r="AC95" s="2">
        <v>9</v>
      </c>
    </row>
    <row r="96" spans="1:29">
      <c r="A96" s="167" t="s">
        <v>47</v>
      </c>
      <c r="B96" s="157" t="s">
        <v>102</v>
      </c>
      <c r="C96" s="161"/>
      <c r="D96" s="159">
        <v>70</v>
      </c>
      <c r="E96" s="160">
        <v>0.2</v>
      </c>
      <c r="F96" s="162"/>
      <c r="G96" s="186">
        <v>400</v>
      </c>
      <c r="H96" s="187">
        <v>150</v>
      </c>
      <c r="I96" s="188">
        <v>0.5</v>
      </c>
      <c r="J96" s="189">
        <v>40</v>
      </c>
      <c r="K96" s="186">
        <v>25</v>
      </c>
      <c r="L96" s="187">
        <v>10</v>
      </c>
      <c r="M96" s="189">
        <v>5</v>
      </c>
      <c r="N96" s="190">
        <f t="shared" si="13"/>
        <v>7.5</v>
      </c>
      <c r="O96" s="191">
        <f t="shared" si="9"/>
        <v>3</v>
      </c>
      <c r="P96" s="192">
        <f t="shared" si="9"/>
        <v>1.5</v>
      </c>
      <c r="Q96" s="190">
        <f t="shared" si="14"/>
        <v>17.5</v>
      </c>
      <c r="R96" s="191">
        <f t="shared" si="14"/>
        <v>7</v>
      </c>
      <c r="S96" s="192">
        <f t="shared" si="10"/>
        <v>3.5</v>
      </c>
      <c r="T96" s="186">
        <v>100</v>
      </c>
      <c r="U96" s="187">
        <v>50</v>
      </c>
      <c r="V96" s="189">
        <v>30</v>
      </c>
      <c r="W96" s="190">
        <f t="shared" si="15"/>
        <v>10.5</v>
      </c>
      <c r="X96" s="191">
        <f t="shared" si="11"/>
        <v>4.2</v>
      </c>
      <c r="Y96" s="192">
        <f t="shared" si="11"/>
        <v>2.1</v>
      </c>
      <c r="Z96" s="190">
        <f t="shared" si="12"/>
        <v>7</v>
      </c>
      <c r="AA96" s="191">
        <f t="shared" si="12"/>
        <v>2.8000000000000003</v>
      </c>
      <c r="AB96" s="192">
        <f t="shared" si="12"/>
        <v>1.4000000000000001</v>
      </c>
      <c r="AC96" s="2">
        <v>10</v>
      </c>
    </row>
    <row r="97" spans="1:29">
      <c r="A97" s="167">
        <v>17</v>
      </c>
      <c r="B97" s="157" t="s">
        <v>103</v>
      </c>
      <c r="C97" s="161"/>
      <c r="D97" s="159">
        <v>220</v>
      </c>
      <c r="E97" s="160">
        <v>0.5</v>
      </c>
      <c r="F97" s="162"/>
      <c r="G97" s="186">
        <v>600</v>
      </c>
      <c r="H97" s="187">
        <v>300</v>
      </c>
      <c r="I97" s="188">
        <v>0.8</v>
      </c>
      <c r="J97" s="189">
        <v>80</v>
      </c>
      <c r="K97" s="186">
        <v>25</v>
      </c>
      <c r="L97" s="187">
        <v>10</v>
      </c>
      <c r="M97" s="189">
        <v>5</v>
      </c>
      <c r="N97" s="190">
        <f t="shared" si="13"/>
        <v>7.5</v>
      </c>
      <c r="O97" s="191">
        <f t="shared" si="9"/>
        <v>3</v>
      </c>
      <c r="P97" s="192">
        <f t="shared" si="9"/>
        <v>1.5</v>
      </c>
      <c r="Q97" s="190">
        <f t="shared" si="14"/>
        <v>17.5</v>
      </c>
      <c r="R97" s="191">
        <f t="shared" si="14"/>
        <v>7</v>
      </c>
      <c r="S97" s="192">
        <f t="shared" si="10"/>
        <v>3.5</v>
      </c>
      <c r="T97" s="186">
        <v>200</v>
      </c>
      <c r="U97" s="187">
        <v>100</v>
      </c>
      <c r="V97" s="189">
        <v>50</v>
      </c>
      <c r="W97" s="190">
        <f t="shared" si="15"/>
        <v>10.5</v>
      </c>
      <c r="X97" s="191">
        <f t="shared" si="11"/>
        <v>4.2</v>
      </c>
      <c r="Y97" s="192">
        <f t="shared" si="11"/>
        <v>2.1</v>
      </c>
      <c r="Z97" s="190">
        <f t="shared" si="12"/>
        <v>7</v>
      </c>
      <c r="AA97" s="191">
        <f t="shared" si="12"/>
        <v>2.8000000000000003</v>
      </c>
      <c r="AB97" s="192">
        <f t="shared" si="12"/>
        <v>1.4000000000000001</v>
      </c>
      <c r="AC97" s="2">
        <v>9</v>
      </c>
    </row>
    <row r="98" spans="1:29">
      <c r="A98" s="167">
        <v>18</v>
      </c>
      <c r="B98" s="157" t="s">
        <v>50</v>
      </c>
      <c r="C98" s="161"/>
      <c r="D98" s="159">
        <v>150</v>
      </c>
      <c r="E98" s="160">
        <v>0.2</v>
      </c>
      <c r="F98" s="162"/>
      <c r="G98" s="186">
        <v>600</v>
      </c>
      <c r="H98" s="187">
        <v>300</v>
      </c>
      <c r="I98" s="188">
        <v>0.8</v>
      </c>
      <c r="J98" s="189">
        <v>80</v>
      </c>
      <c r="K98" s="186">
        <v>25</v>
      </c>
      <c r="L98" s="187">
        <v>10</v>
      </c>
      <c r="M98" s="189">
        <v>5</v>
      </c>
      <c r="N98" s="190">
        <f t="shared" si="13"/>
        <v>7.5</v>
      </c>
      <c r="O98" s="191">
        <f t="shared" si="9"/>
        <v>3</v>
      </c>
      <c r="P98" s="192">
        <f t="shared" si="9"/>
        <v>1.5</v>
      </c>
      <c r="Q98" s="190">
        <f t="shared" si="14"/>
        <v>17.5</v>
      </c>
      <c r="R98" s="191">
        <f t="shared" si="14"/>
        <v>7</v>
      </c>
      <c r="S98" s="192">
        <f t="shared" si="10"/>
        <v>3.5</v>
      </c>
      <c r="T98" s="186">
        <v>200</v>
      </c>
      <c r="U98" s="187">
        <v>100</v>
      </c>
      <c r="V98" s="189">
        <v>50</v>
      </c>
      <c r="W98" s="190">
        <f t="shared" si="15"/>
        <v>10.5</v>
      </c>
      <c r="X98" s="191">
        <f t="shared" si="11"/>
        <v>4.2</v>
      </c>
      <c r="Y98" s="192">
        <f t="shared" si="11"/>
        <v>2.1</v>
      </c>
      <c r="Z98" s="190">
        <f t="shared" si="12"/>
        <v>7</v>
      </c>
      <c r="AA98" s="191">
        <f t="shared" si="12"/>
        <v>2.8000000000000003</v>
      </c>
      <c r="AB98" s="192">
        <f t="shared" si="12"/>
        <v>1.4000000000000001</v>
      </c>
      <c r="AC98" s="2">
        <v>9</v>
      </c>
    </row>
    <row r="99" spans="1:29">
      <c r="A99" s="193">
        <v>19</v>
      </c>
      <c r="B99" s="169" t="s">
        <v>104</v>
      </c>
      <c r="C99" s="173"/>
      <c r="D99" s="171">
        <v>190</v>
      </c>
      <c r="E99" s="172">
        <v>0.5</v>
      </c>
      <c r="F99" s="174"/>
      <c r="G99" s="194">
        <v>600</v>
      </c>
      <c r="H99" s="195">
        <v>300</v>
      </c>
      <c r="I99" s="196">
        <v>0.8</v>
      </c>
      <c r="J99" s="197">
        <v>80</v>
      </c>
      <c r="K99" s="194">
        <v>25</v>
      </c>
      <c r="L99" s="195">
        <v>10</v>
      </c>
      <c r="M99" s="197">
        <v>5</v>
      </c>
      <c r="N99" s="198">
        <f t="shared" si="13"/>
        <v>7.5</v>
      </c>
      <c r="O99" s="199">
        <f t="shared" si="9"/>
        <v>3</v>
      </c>
      <c r="P99" s="200">
        <f t="shared" si="9"/>
        <v>1.5</v>
      </c>
      <c r="Q99" s="198">
        <f t="shared" si="14"/>
        <v>17.5</v>
      </c>
      <c r="R99" s="199">
        <f t="shared" si="14"/>
        <v>7</v>
      </c>
      <c r="S99" s="200">
        <f t="shared" si="10"/>
        <v>3.5</v>
      </c>
      <c r="T99" s="194">
        <v>200</v>
      </c>
      <c r="U99" s="195">
        <v>100</v>
      </c>
      <c r="V99" s="197">
        <v>50</v>
      </c>
      <c r="W99" s="198">
        <f t="shared" si="15"/>
        <v>10.5</v>
      </c>
      <c r="X99" s="199">
        <f t="shared" si="11"/>
        <v>4.2</v>
      </c>
      <c r="Y99" s="200">
        <f t="shared" si="11"/>
        <v>2.1</v>
      </c>
      <c r="Z99" s="198">
        <f t="shared" si="12"/>
        <v>7</v>
      </c>
      <c r="AA99" s="199">
        <f t="shared" si="12"/>
        <v>2.8000000000000003</v>
      </c>
      <c r="AB99" s="200">
        <f t="shared" si="12"/>
        <v>1.4000000000000001</v>
      </c>
      <c r="AC99" s="2">
        <v>9</v>
      </c>
    </row>
    <row r="100" spans="1:29">
      <c r="A100" s="201"/>
      <c r="B100" s="61"/>
      <c r="C100" s="158"/>
      <c r="D100" s="159"/>
      <c r="E100" s="160"/>
      <c r="F100" s="158"/>
      <c r="G100" s="158"/>
      <c r="H100" s="159"/>
      <c r="I100" s="160"/>
      <c r="J100" s="158"/>
      <c r="K100" s="158"/>
      <c r="L100" s="159"/>
      <c r="M100" s="158"/>
      <c r="N100" s="166"/>
      <c r="O100" s="164"/>
      <c r="P100" s="166"/>
      <c r="Q100" s="166"/>
      <c r="R100" s="164"/>
      <c r="S100" s="166"/>
      <c r="T100" s="158"/>
      <c r="U100" s="159"/>
      <c r="V100" s="158"/>
      <c r="W100" s="166"/>
      <c r="X100" s="164"/>
      <c r="Y100" s="166"/>
      <c r="Z100" s="166"/>
      <c r="AA100" s="164"/>
      <c r="AB100" s="166"/>
    </row>
    <row r="101" spans="1:29" s="64" customFormat="1">
      <c r="A101" s="202"/>
      <c r="D101" s="69"/>
      <c r="H101" s="69"/>
      <c r="L101" s="69"/>
      <c r="AA101" s="69"/>
    </row>
    <row r="102" spans="1:29" ht="15" customHeight="1">
      <c r="A102" s="2"/>
      <c r="B102" s="139"/>
      <c r="C102" s="72"/>
      <c r="D102" s="73" t="s">
        <v>63</v>
      </c>
      <c r="E102" s="74"/>
      <c r="F102" s="75"/>
      <c r="G102" s="72"/>
      <c r="H102" s="73" t="s">
        <v>64</v>
      </c>
      <c r="I102" s="74"/>
      <c r="J102" s="75"/>
      <c r="K102" s="76"/>
      <c r="L102" s="77"/>
      <c r="M102" s="78"/>
      <c r="N102" s="72"/>
      <c r="O102" s="73" t="s">
        <v>65</v>
      </c>
      <c r="P102" s="75"/>
      <c r="Q102" s="76"/>
      <c r="R102" s="79"/>
      <c r="S102" s="78"/>
      <c r="T102" s="72"/>
      <c r="U102" s="73" t="s">
        <v>66</v>
      </c>
      <c r="V102" s="75"/>
      <c r="W102" s="76"/>
      <c r="X102" s="77"/>
      <c r="Y102" s="77"/>
      <c r="Z102" s="77"/>
      <c r="AA102" s="77"/>
      <c r="AB102" s="77"/>
    </row>
    <row r="103" spans="1:29" ht="21">
      <c r="A103" s="140">
        <v>2020</v>
      </c>
      <c r="B103" s="141" t="s">
        <v>67</v>
      </c>
      <c r="C103" s="83"/>
      <c r="D103" s="84" t="s">
        <v>68</v>
      </c>
      <c r="E103" s="85"/>
      <c r="F103" s="86"/>
      <c r="G103" s="83"/>
      <c r="H103" s="84" t="s">
        <v>69</v>
      </c>
      <c r="I103" s="85"/>
      <c r="J103" s="86"/>
      <c r="K103" s="87"/>
      <c r="L103" s="88" t="s">
        <v>70</v>
      </c>
      <c r="M103" s="89"/>
      <c r="N103" s="83"/>
      <c r="O103" s="84" t="s">
        <v>71</v>
      </c>
      <c r="P103" s="86"/>
      <c r="Q103" s="87"/>
      <c r="R103" s="88" t="s">
        <v>72</v>
      </c>
      <c r="S103" s="89"/>
      <c r="T103" s="83"/>
      <c r="U103" s="84" t="s">
        <v>73</v>
      </c>
      <c r="V103" s="86"/>
      <c r="W103" s="83"/>
      <c r="X103" s="84" t="s">
        <v>74</v>
      </c>
      <c r="Y103" s="86"/>
      <c r="Z103" s="83"/>
      <c r="AA103" s="84" t="s">
        <v>75</v>
      </c>
      <c r="AB103" s="86"/>
    </row>
    <row r="104" spans="1:29">
      <c r="A104" s="142"/>
      <c r="B104" s="203" t="s">
        <v>105</v>
      </c>
      <c r="C104" s="204" t="s">
        <v>106</v>
      </c>
      <c r="D104" s="205"/>
      <c r="E104" s="95"/>
      <c r="F104" s="96"/>
      <c r="G104" s="204" t="s">
        <v>106</v>
      </c>
      <c r="H104" s="205"/>
      <c r="I104" s="95"/>
      <c r="J104" s="96"/>
      <c r="K104" s="204" t="s">
        <v>106</v>
      </c>
      <c r="L104" s="205"/>
      <c r="M104" s="96"/>
      <c r="N104" s="204" t="s">
        <v>106</v>
      </c>
      <c r="O104" s="205"/>
      <c r="P104" s="99"/>
      <c r="Q104" s="204" t="s">
        <v>106</v>
      </c>
      <c r="R104" s="205"/>
      <c r="S104" s="96"/>
      <c r="T104" s="204" t="s">
        <v>106</v>
      </c>
      <c r="U104" s="205"/>
      <c r="V104" s="99"/>
      <c r="W104" s="204" t="s">
        <v>106</v>
      </c>
      <c r="X104" s="205"/>
      <c r="Y104" s="96"/>
      <c r="Z104" s="204" t="s">
        <v>106</v>
      </c>
      <c r="AA104" s="205"/>
      <c r="AB104" s="99"/>
    </row>
    <row r="105" spans="1:29">
      <c r="A105" s="143" t="s">
        <v>82</v>
      </c>
      <c r="B105" s="144" t="s">
        <v>83</v>
      </c>
      <c r="C105" s="103" t="s">
        <v>84</v>
      </c>
      <c r="D105" s="77" t="s">
        <v>85</v>
      </c>
      <c r="E105" s="104" t="s">
        <v>86</v>
      </c>
      <c r="F105" s="105" t="s">
        <v>87</v>
      </c>
      <c r="G105" s="103" t="s">
        <v>84</v>
      </c>
      <c r="H105" s="77" t="s">
        <v>85</v>
      </c>
      <c r="I105" s="104" t="s">
        <v>86</v>
      </c>
      <c r="J105" s="105" t="s">
        <v>87</v>
      </c>
      <c r="K105" s="103" t="s">
        <v>84</v>
      </c>
      <c r="L105" s="77" t="s">
        <v>85</v>
      </c>
      <c r="M105" s="105" t="s">
        <v>87</v>
      </c>
      <c r="N105" s="107" t="s">
        <v>84</v>
      </c>
      <c r="O105" s="108" t="s">
        <v>85</v>
      </c>
      <c r="P105" s="109" t="s">
        <v>87</v>
      </c>
      <c r="Q105" s="103" t="s">
        <v>84</v>
      </c>
      <c r="R105" s="77" t="s">
        <v>85</v>
      </c>
      <c r="S105" s="105" t="s">
        <v>87</v>
      </c>
      <c r="T105" s="103" t="s">
        <v>84</v>
      </c>
      <c r="U105" s="77" t="s">
        <v>85</v>
      </c>
      <c r="V105" s="105" t="s">
        <v>87</v>
      </c>
      <c r="W105" s="107" t="s">
        <v>84</v>
      </c>
      <c r="X105" s="108" t="s">
        <v>85</v>
      </c>
      <c r="Y105" s="109" t="s">
        <v>87</v>
      </c>
      <c r="Z105" s="103" t="s">
        <v>84</v>
      </c>
      <c r="AA105" s="77" t="s">
        <v>85</v>
      </c>
      <c r="AB105" s="105" t="s">
        <v>87</v>
      </c>
    </row>
    <row r="106" spans="1:29">
      <c r="A106" s="206">
        <v>1</v>
      </c>
      <c r="B106" s="207" t="s">
        <v>6</v>
      </c>
      <c r="C106" s="150"/>
      <c r="D106" s="153">
        <f t="shared" ref="D106:E121" si="16">(D84+D128)/2</f>
        <v>80</v>
      </c>
      <c r="E106" s="208">
        <f t="shared" si="16"/>
        <v>0.2</v>
      </c>
      <c r="F106" s="147"/>
      <c r="G106" s="150"/>
      <c r="H106" s="153">
        <f t="shared" ref="H106:I121" si="17">(H84+H128)/2</f>
        <v>3000</v>
      </c>
      <c r="I106" s="208">
        <f t="shared" si="17"/>
        <v>0.8</v>
      </c>
      <c r="J106" s="151"/>
      <c r="K106" s="147"/>
      <c r="L106" s="153">
        <f t="shared" ref="L106:L121" si="18">(L84+L128)/2</f>
        <v>600</v>
      </c>
      <c r="M106" s="147"/>
      <c r="N106" s="150"/>
      <c r="O106" s="153">
        <f t="shared" ref="O106:O121" si="19">(O84+O128)/2</f>
        <v>180</v>
      </c>
      <c r="P106" s="151"/>
      <c r="Q106" s="147"/>
      <c r="R106" s="153">
        <f t="shared" ref="R106:R121" si="20">(R84+R128)/2</f>
        <v>420</v>
      </c>
      <c r="S106" s="147"/>
      <c r="T106" s="150"/>
      <c r="U106" s="153">
        <f t="shared" ref="U106:U121" si="21">(U84+U128)/2</f>
        <v>100</v>
      </c>
      <c r="V106" s="151"/>
      <c r="W106" s="147"/>
      <c r="X106" s="153">
        <f t="shared" ref="X106:X121" si="22">(X84+X128)/2</f>
        <v>252</v>
      </c>
      <c r="Y106" s="147"/>
      <c r="Z106" s="150"/>
      <c r="AA106" s="153">
        <f t="shared" ref="AA106:AA121" si="23">(AA84+AA128)/2</f>
        <v>168</v>
      </c>
      <c r="AB106" s="151"/>
    </row>
    <row r="107" spans="1:29">
      <c r="A107" s="167" t="s">
        <v>88</v>
      </c>
      <c r="B107" s="61" t="s">
        <v>8</v>
      </c>
      <c r="C107" s="161"/>
      <c r="D107" s="164">
        <f t="shared" si="16"/>
        <v>82.5</v>
      </c>
      <c r="E107" s="209">
        <f t="shared" si="16"/>
        <v>0.2</v>
      </c>
      <c r="F107" s="158"/>
      <c r="G107" s="161"/>
      <c r="H107" s="164">
        <f t="shared" si="17"/>
        <v>2500</v>
      </c>
      <c r="I107" s="209">
        <f t="shared" si="17"/>
        <v>0.8</v>
      </c>
      <c r="J107" s="162"/>
      <c r="K107" s="158"/>
      <c r="L107" s="164">
        <f t="shared" si="18"/>
        <v>500</v>
      </c>
      <c r="M107" s="158"/>
      <c r="N107" s="161"/>
      <c r="O107" s="164">
        <f t="shared" si="19"/>
        <v>150</v>
      </c>
      <c r="P107" s="162"/>
      <c r="Q107" s="158"/>
      <c r="R107" s="164">
        <f t="shared" si="20"/>
        <v>350</v>
      </c>
      <c r="S107" s="158"/>
      <c r="T107" s="161"/>
      <c r="U107" s="164">
        <f t="shared" si="21"/>
        <v>75</v>
      </c>
      <c r="V107" s="162"/>
      <c r="W107" s="158"/>
      <c r="X107" s="164">
        <f t="shared" si="22"/>
        <v>210</v>
      </c>
      <c r="Y107" s="158"/>
      <c r="Z107" s="161"/>
      <c r="AA107" s="164">
        <f t="shared" si="23"/>
        <v>140</v>
      </c>
      <c r="AB107" s="162"/>
    </row>
    <row r="108" spans="1:29">
      <c r="A108" s="167" t="s">
        <v>13</v>
      </c>
      <c r="B108" s="61" t="s">
        <v>16</v>
      </c>
      <c r="C108" s="161"/>
      <c r="D108" s="164">
        <f t="shared" si="16"/>
        <v>65</v>
      </c>
      <c r="E108" s="209">
        <f t="shared" si="16"/>
        <v>0.2</v>
      </c>
      <c r="F108" s="158"/>
      <c r="G108" s="161"/>
      <c r="H108" s="164">
        <f t="shared" si="17"/>
        <v>250</v>
      </c>
      <c r="I108" s="209">
        <f t="shared" si="17"/>
        <v>0.5</v>
      </c>
      <c r="J108" s="162"/>
      <c r="K108" s="158"/>
      <c r="L108" s="164">
        <f t="shared" si="18"/>
        <v>37.5</v>
      </c>
      <c r="M108" s="158"/>
      <c r="N108" s="161"/>
      <c r="O108" s="164">
        <f t="shared" si="19"/>
        <v>11.25</v>
      </c>
      <c r="P108" s="162"/>
      <c r="Q108" s="158"/>
      <c r="R108" s="164">
        <f t="shared" si="20"/>
        <v>26.25</v>
      </c>
      <c r="S108" s="158"/>
      <c r="T108" s="161"/>
      <c r="U108" s="164">
        <f t="shared" si="21"/>
        <v>45</v>
      </c>
      <c r="V108" s="162"/>
      <c r="W108" s="158"/>
      <c r="X108" s="164">
        <f t="shared" si="22"/>
        <v>15.75</v>
      </c>
      <c r="Y108" s="158"/>
      <c r="Z108" s="161"/>
      <c r="AA108" s="164">
        <f t="shared" si="23"/>
        <v>10.5</v>
      </c>
      <c r="AB108" s="162"/>
    </row>
    <row r="109" spans="1:29">
      <c r="A109" s="167" t="s">
        <v>89</v>
      </c>
      <c r="B109" s="157" t="s">
        <v>90</v>
      </c>
      <c r="C109" s="161"/>
      <c r="D109" s="164">
        <f t="shared" si="16"/>
        <v>70</v>
      </c>
      <c r="E109" s="209">
        <f t="shared" si="16"/>
        <v>0.2</v>
      </c>
      <c r="F109" s="158"/>
      <c r="G109" s="161"/>
      <c r="H109" s="164">
        <f t="shared" si="17"/>
        <v>4000</v>
      </c>
      <c r="I109" s="209">
        <f t="shared" si="17"/>
        <v>0.8</v>
      </c>
      <c r="J109" s="162"/>
      <c r="K109" s="158"/>
      <c r="L109" s="164">
        <f t="shared" si="18"/>
        <v>700</v>
      </c>
      <c r="M109" s="158"/>
      <c r="N109" s="161"/>
      <c r="O109" s="164">
        <f t="shared" si="19"/>
        <v>210</v>
      </c>
      <c r="P109" s="162"/>
      <c r="Q109" s="158"/>
      <c r="R109" s="164">
        <f t="shared" si="20"/>
        <v>490</v>
      </c>
      <c r="S109" s="158"/>
      <c r="T109" s="161"/>
      <c r="U109" s="164">
        <f t="shared" si="21"/>
        <v>175</v>
      </c>
      <c r="V109" s="162"/>
      <c r="W109" s="158"/>
      <c r="X109" s="164">
        <f t="shared" si="22"/>
        <v>294</v>
      </c>
      <c r="Y109" s="158"/>
      <c r="Z109" s="161"/>
      <c r="AA109" s="164">
        <f t="shared" si="23"/>
        <v>196</v>
      </c>
      <c r="AB109" s="162"/>
    </row>
    <row r="110" spans="1:29">
      <c r="A110" s="167" t="s">
        <v>91</v>
      </c>
      <c r="B110" s="61" t="s">
        <v>92</v>
      </c>
      <c r="C110" s="161"/>
      <c r="D110" s="164">
        <f t="shared" si="16"/>
        <v>82.5</v>
      </c>
      <c r="E110" s="209">
        <f t="shared" si="16"/>
        <v>0.2</v>
      </c>
      <c r="F110" s="158"/>
      <c r="G110" s="161"/>
      <c r="H110" s="164">
        <f t="shared" si="17"/>
        <v>1250</v>
      </c>
      <c r="I110" s="209">
        <f t="shared" si="17"/>
        <v>0.8</v>
      </c>
      <c r="J110" s="162"/>
      <c r="K110" s="158"/>
      <c r="L110" s="164">
        <f t="shared" si="18"/>
        <v>37.5</v>
      </c>
      <c r="M110" s="158"/>
      <c r="N110" s="161"/>
      <c r="O110" s="164">
        <f t="shared" si="19"/>
        <v>11.25</v>
      </c>
      <c r="P110" s="162"/>
      <c r="Q110" s="158"/>
      <c r="R110" s="164">
        <f t="shared" si="20"/>
        <v>26.25</v>
      </c>
      <c r="S110" s="158"/>
      <c r="T110" s="161"/>
      <c r="U110" s="164">
        <f t="shared" si="21"/>
        <v>40</v>
      </c>
      <c r="V110" s="162"/>
      <c r="W110" s="158"/>
      <c r="X110" s="164">
        <f t="shared" si="22"/>
        <v>15.75</v>
      </c>
      <c r="Y110" s="158"/>
      <c r="Z110" s="161"/>
      <c r="AA110" s="164">
        <f t="shared" si="23"/>
        <v>10.5</v>
      </c>
      <c r="AB110" s="162"/>
    </row>
    <row r="111" spans="1:29">
      <c r="A111" s="167">
        <v>10</v>
      </c>
      <c r="B111" s="2" t="s">
        <v>27</v>
      </c>
      <c r="C111" s="161"/>
      <c r="D111" s="164">
        <f t="shared" si="16"/>
        <v>70</v>
      </c>
      <c r="E111" s="209">
        <f t="shared" si="16"/>
        <v>0.2</v>
      </c>
      <c r="F111" s="158"/>
      <c r="G111" s="161"/>
      <c r="H111" s="164">
        <f t="shared" si="17"/>
        <v>4000</v>
      </c>
      <c r="I111" s="209">
        <f t="shared" si="17"/>
        <v>0.8</v>
      </c>
      <c r="J111" s="162"/>
      <c r="K111" s="158"/>
      <c r="L111" s="164">
        <f t="shared" si="18"/>
        <v>700</v>
      </c>
      <c r="M111" s="158"/>
      <c r="N111" s="161"/>
      <c r="O111" s="164">
        <f t="shared" si="19"/>
        <v>210</v>
      </c>
      <c r="P111" s="162"/>
      <c r="Q111" s="158"/>
      <c r="R111" s="164">
        <f t="shared" si="20"/>
        <v>490</v>
      </c>
      <c r="S111" s="158"/>
      <c r="T111" s="161"/>
      <c r="U111" s="164">
        <f t="shared" si="21"/>
        <v>175</v>
      </c>
      <c r="V111" s="162"/>
      <c r="W111" s="158"/>
      <c r="X111" s="164">
        <f t="shared" si="22"/>
        <v>294</v>
      </c>
      <c r="Y111" s="158"/>
      <c r="Z111" s="161"/>
      <c r="AA111" s="164">
        <f t="shared" si="23"/>
        <v>196</v>
      </c>
      <c r="AB111" s="162"/>
    </row>
    <row r="112" spans="1:29">
      <c r="A112" s="167" t="s">
        <v>29</v>
      </c>
      <c r="B112" s="61" t="s">
        <v>93</v>
      </c>
      <c r="C112" s="161"/>
      <c r="D112" s="164">
        <f t="shared" si="16"/>
        <v>120</v>
      </c>
      <c r="E112" s="209">
        <f t="shared" si="16"/>
        <v>0.2</v>
      </c>
      <c r="F112" s="158"/>
      <c r="G112" s="161"/>
      <c r="H112" s="164">
        <f t="shared" si="17"/>
        <v>450</v>
      </c>
      <c r="I112" s="209">
        <f t="shared" si="17"/>
        <v>0.8</v>
      </c>
      <c r="J112" s="162"/>
      <c r="K112" s="158"/>
      <c r="L112" s="164">
        <f t="shared" si="18"/>
        <v>25</v>
      </c>
      <c r="M112" s="158"/>
      <c r="N112" s="161"/>
      <c r="O112" s="164">
        <f t="shared" si="19"/>
        <v>7.5</v>
      </c>
      <c r="P112" s="162"/>
      <c r="Q112" s="158"/>
      <c r="R112" s="164">
        <f t="shared" si="20"/>
        <v>17.5</v>
      </c>
      <c r="S112" s="158"/>
      <c r="T112" s="161"/>
      <c r="U112" s="164">
        <f t="shared" si="21"/>
        <v>90</v>
      </c>
      <c r="V112" s="162"/>
      <c r="W112" s="158"/>
      <c r="X112" s="164">
        <f t="shared" si="22"/>
        <v>10.5</v>
      </c>
      <c r="Y112" s="158"/>
      <c r="Z112" s="161"/>
      <c r="AA112" s="164">
        <f t="shared" si="23"/>
        <v>7</v>
      </c>
      <c r="AB112" s="162"/>
    </row>
    <row r="113" spans="1:28">
      <c r="A113" s="167" t="s">
        <v>32</v>
      </c>
      <c r="B113" s="61" t="s">
        <v>94</v>
      </c>
      <c r="C113" s="161"/>
      <c r="D113" s="164">
        <f t="shared" si="16"/>
        <v>65</v>
      </c>
      <c r="E113" s="209">
        <f t="shared" si="16"/>
        <v>0.2</v>
      </c>
      <c r="F113" s="158"/>
      <c r="G113" s="161"/>
      <c r="H113" s="164">
        <f t="shared" si="17"/>
        <v>150</v>
      </c>
      <c r="I113" s="209">
        <f t="shared" si="17"/>
        <v>0.5</v>
      </c>
      <c r="J113" s="162"/>
      <c r="K113" s="158"/>
      <c r="L113" s="164">
        <f t="shared" si="18"/>
        <v>12.5</v>
      </c>
      <c r="M113" s="158"/>
      <c r="N113" s="161"/>
      <c r="O113" s="164">
        <f t="shared" si="19"/>
        <v>3.75</v>
      </c>
      <c r="P113" s="162"/>
      <c r="Q113" s="158"/>
      <c r="R113" s="164">
        <f t="shared" si="20"/>
        <v>8.75</v>
      </c>
      <c r="S113" s="158"/>
      <c r="T113" s="161"/>
      <c r="U113" s="164">
        <f t="shared" si="21"/>
        <v>35</v>
      </c>
      <c r="V113" s="162"/>
      <c r="W113" s="158"/>
      <c r="X113" s="164">
        <f t="shared" si="22"/>
        <v>5.25</v>
      </c>
      <c r="Y113" s="158"/>
      <c r="Z113" s="161"/>
      <c r="AA113" s="164">
        <f t="shared" si="23"/>
        <v>3.5</v>
      </c>
      <c r="AB113" s="162"/>
    </row>
    <row r="114" spans="1:28">
      <c r="A114" s="167" t="s">
        <v>95</v>
      </c>
      <c r="B114" s="61" t="s">
        <v>96</v>
      </c>
      <c r="C114" s="161"/>
      <c r="D114" s="164">
        <f t="shared" si="16"/>
        <v>120</v>
      </c>
      <c r="E114" s="209">
        <f t="shared" si="16"/>
        <v>0.2</v>
      </c>
      <c r="F114" s="158"/>
      <c r="G114" s="161"/>
      <c r="H114" s="164">
        <f t="shared" si="17"/>
        <v>375</v>
      </c>
      <c r="I114" s="209">
        <f t="shared" si="17"/>
        <v>0.8</v>
      </c>
      <c r="J114" s="162"/>
      <c r="K114" s="158"/>
      <c r="L114" s="164">
        <f t="shared" si="18"/>
        <v>12.5</v>
      </c>
      <c r="M114" s="158"/>
      <c r="N114" s="161"/>
      <c r="O114" s="164">
        <f t="shared" si="19"/>
        <v>3.75</v>
      </c>
      <c r="P114" s="162"/>
      <c r="Q114" s="158"/>
      <c r="R114" s="164">
        <f t="shared" si="20"/>
        <v>8.75</v>
      </c>
      <c r="S114" s="158"/>
      <c r="T114" s="161"/>
      <c r="U114" s="164">
        <f t="shared" si="21"/>
        <v>70</v>
      </c>
      <c r="V114" s="162"/>
      <c r="W114" s="158"/>
      <c r="X114" s="164">
        <f t="shared" si="22"/>
        <v>5.25</v>
      </c>
      <c r="Y114" s="158"/>
      <c r="Z114" s="161"/>
      <c r="AA114" s="164">
        <f t="shared" si="23"/>
        <v>3.5</v>
      </c>
      <c r="AB114" s="162"/>
    </row>
    <row r="115" spans="1:28">
      <c r="A115" s="167" t="s">
        <v>97</v>
      </c>
      <c r="B115" s="61" t="s">
        <v>98</v>
      </c>
      <c r="C115" s="161"/>
      <c r="D115" s="164">
        <f t="shared" si="16"/>
        <v>70</v>
      </c>
      <c r="E115" s="209">
        <f t="shared" si="16"/>
        <v>0.2</v>
      </c>
      <c r="F115" s="158"/>
      <c r="G115" s="161"/>
      <c r="H115" s="164">
        <f t="shared" si="17"/>
        <v>125</v>
      </c>
      <c r="I115" s="209">
        <f t="shared" si="17"/>
        <v>0.5</v>
      </c>
      <c r="J115" s="162"/>
      <c r="K115" s="158"/>
      <c r="L115" s="164">
        <f t="shared" si="18"/>
        <v>12.5</v>
      </c>
      <c r="M115" s="158"/>
      <c r="N115" s="161"/>
      <c r="O115" s="164">
        <f t="shared" si="19"/>
        <v>3.75</v>
      </c>
      <c r="P115" s="162"/>
      <c r="Q115" s="158"/>
      <c r="R115" s="164">
        <f t="shared" si="20"/>
        <v>8.75</v>
      </c>
      <c r="S115" s="158"/>
      <c r="T115" s="161"/>
      <c r="U115" s="164">
        <f t="shared" si="21"/>
        <v>35</v>
      </c>
      <c r="V115" s="162"/>
      <c r="W115" s="158"/>
      <c r="X115" s="164">
        <f t="shared" si="22"/>
        <v>5.25</v>
      </c>
      <c r="Y115" s="158"/>
      <c r="Z115" s="161"/>
      <c r="AA115" s="164">
        <f t="shared" si="23"/>
        <v>3.5</v>
      </c>
      <c r="AB115" s="162"/>
    </row>
    <row r="116" spans="1:28">
      <c r="A116" s="167" t="s">
        <v>99</v>
      </c>
      <c r="B116" s="61" t="s">
        <v>100</v>
      </c>
      <c r="C116" s="161"/>
      <c r="D116" s="164">
        <f t="shared" si="16"/>
        <v>220</v>
      </c>
      <c r="E116" s="209">
        <f t="shared" si="16"/>
        <v>0.5</v>
      </c>
      <c r="F116" s="158"/>
      <c r="G116" s="161"/>
      <c r="H116" s="164">
        <f t="shared" si="17"/>
        <v>375</v>
      </c>
      <c r="I116" s="209">
        <f t="shared" si="17"/>
        <v>0.8</v>
      </c>
      <c r="J116" s="162"/>
      <c r="K116" s="158"/>
      <c r="L116" s="164">
        <f t="shared" si="18"/>
        <v>7.5</v>
      </c>
      <c r="M116" s="158"/>
      <c r="N116" s="161"/>
      <c r="O116" s="164">
        <f t="shared" si="19"/>
        <v>2.25</v>
      </c>
      <c r="P116" s="162"/>
      <c r="Q116" s="158"/>
      <c r="R116" s="164">
        <f t="shared" si="20"/>
        <v>5.25</v>
      </c>
      <c r="S116" s="158"/>
      <c r="T116" s="161"/>
      <c r="U116" s="164">
        <f t="shared" si="21"/>
        <v>70</v>
      </c>
      <c r="V116" s="162"/>
      <c r="W116" s="158"/>
      <c r="X116" s="164">
        <f t="shared" si="22"/>
        <v>3.1500000000000004</v>
      </c>
      <c r="Y116" s="158"/>
      <c r="Z116" s="161"/>
      <c r="AA116" s="164">
        <f t="shared" si="23"/>
        <v>2.1</v>
      </c>
      <c r="AB116" s="162"/>
    </row>
    <row r="117" spans="1:28">
      <c r="A117" s="167" t="s">
        <v>45</v>
      </c>
      <c r="B117" s="61" t="s">
        <v>101</v>
      </c>
      <c r="C117" s="161"/>
      <c r="D117" s="164">
        <f t="shared" si="16"/>
        <v>150</v>
      </c>
      <c r="E117" s="209">
        <f t="shared" si="16"/>
        <v>0.2</v>
      </c>
      <c r="F117" s="158"/>
      <c r="G117" s="161"/>
      <c r="H117" s="164">
        <f t="shared" si="17"/>
        <v>250</v>
      </c>
      <c r="I117" s="209">
        <f t="shared" si="17"/>
        <v>0.8</v>
      </c>
      <c r="J117" s="162"/>
      <c r="K117" s="158"/>
      <c r="L117" s="164">
        <f t="shared" si="18"/>
        <v>7.5</v>
      </c>
      <c r="M117" s="158"/>
      <c r="N117" s="161"/>
      <c r="O117" s="164">
        <f t="shared" si="19"/>
        <v>2.25</v>
      </c>
      <c r="P117" s="162"/>
      <c r="Q117" s="158"/>
      <c r="R117" s="164">
        <f t="shared" si="20"/>
        <v>5.25</v>
      </c>
      <c r="S117" s="158"/>
      <c r="T117" s="161"/>
      <c r="U117" s="164">
        <f t="shared" si="21"/>
        <v>60</v>
      </c>
      <c r="V117" s="162"/>
      <c r="W117" s="158"/>
      <c r="X117" s="164">
        <f t="shared" si="22"/>
        <v>3.1500000000000004</v>
      </c>
      <c r="Y117" s="158"/>
      <c r="Z117" s="161"/>
      <c r="AA117" s="164">
        <f t="shared" si="23"/>
        <v>2.1</v>
      </c>
      <c r="AB117" s="162"/>
    </row>
    <row r="118" spans="1:28">
      <c r="A118" s="167" t="s">
        <v>47</v>
      </c>
      <c r="B118" s="61" t="s">
        <v>102</v>
      </c>
      <c r="C118" s="161"/>
      <c r="D118" s="164">
        <f t="shared" si="16"/>
        <v>85</v>
      </c>
      <c r="E118" s="209">
        <f t="shared" si="16"/>
        <v>0.2</v>
      </c>
      <c r="F118" s="158"/>
      <c r="G118" s="161"/>
      <c r="H118" s="164">
        <f t="shared" si="17"/>
        <v>125</v>
      </c>
      <c r="I118" s="209">
        <f t="shared" si="17"/>
        <v>0.5</v>
      </c>
      <c r="J118" s="162"/>
      <c r="K118" s="158"/>
      <c r="L118" s="164">
        <f t="shared" si="18"/>
        <v>7.5</v>
      </c>
      <c r="M118" s="158"/>
      <c r="N118" s="161"/>
      <c r="O118" s="164">
        <f t="shared" si="19"/>
        <v>2.25</v>
      </c>
      <c r="P118" s="162"/>
      <c r="Q118" s="158"/>
      <c r="R118" s="164">
        <f t="shared" si="20"/>
        <v>5.25</v>
      </c>
      <c r="S118" s="158"/>
      <c r="T118" s="161"/>
      <c r="U118" s="164">
        <f t="shared" si="21"/>
        <v>35</v>
      </c>
      <c r="V118" s="162"/>
      <c r="W118" s="158"/>
      <c r="X118" s="164">
        <f t="shared" si="22"/>
        <v>3.1500000000000004</v>
      </c>
      <c r="Y118" s="158"/>
      <c r="Z118" s="161"/>
      <c r="AA118" s="164">
        <f t="shared" si="23"/>
        <v>2.1</v>
      </c>
      <c r="AB118" s="162"/>
    </row>
    <row r="119" spans="1:28">
      <c r="A119" s="167">
        <v>17</v>
      </c>
      <c r="B119" s="61" t="s">
        <v>103</v>
      </c>
      <c r="C119" s="161"/>
      <c r="D119" s="164">
        <f t="shared" si="16"/>
        <v>220</v>
      </c>
      <c r="E119" s="209">
        <f t="shared" si="16"/>
        <v>0.5</v>
      </c>
      <c r="F119" s="158"/>
      <c r="G119" s="161"/>
      <c r="H119" s="164">
        <f t="shared" si="17"/>
        <v>250</v>
      </c>
      <c r="I119" s="209">
        <f t="shared" si="17"/>
        <v>0.8</v>
      </c>
      <c r="J119" s="162"/>
      <c r="K119" s="158"/>
      <c r="L119" s="164">
        <f t="shared" si="18"/>
        <v>7.5</v>
      </c>
      <c r="M119" s="158"/>
      <c r="N119" s="161"/>
      <c r="O119" s="164">
        <f t="shared" si="19"/>
        <v>2.25</v>
      </c>
      <c r="P119" s="162"/>
      <c r="Q119" s="158"/>
      <c r="R119" s="164">
        <f t="shared" si="20"/>
        <v>5.25</v>
      </c>
      <c r="S119" s="158"/>
      <c r="T119" s="161"/>
      <c r="U119" s="164">
        <f t="shared" si="21"/>
        <v>60</v>
      </c>
      <c r="V119" s="162"/>
      <c r="W119" s="158"/>
      <c r="X119" s="164">
        <f t="shared" si="22"/>
        <v>3.1500000000000004</v>
      </c>
      <c r="Y119" s="158"/>
      <c r="Z119" s="161"/>
      <c r="AA119" s="164">
        <f t="shared" si="23"/>
        <v>2.1</v>
      </c>
      <c r="AB119" s="162"/>
    </row>
    <row r="120" spans="1:28">
      <c r="A120" s="167">
        <v>18</v>
      </c>
      <c r="B120" s="61" t="s">
        <v>50</v>
      </c>
      <c r="C120" s="161"/>
      <c r="D120" s="164">
        <f t="shared" si="16"/>
        <v>150</v>
      </c>
      <c r="E120" s="209">
        <f t="shared" si="16"/>
        <v>0.2</v>
      </c>
      <c r="F120" s="158"/>
      <c r="G120" s="161"/>
      <c r="H120" s="164">
        <f t="shared" si="17"/>
        <v>250</v>
      </c>
      <c r="I120" s="209">
        <f t="shared" si="17"/>
        <v>0.8</v>
      </c>
      <c r="J120" s="162"/>
      <c r="K120" s="158"/>
      <c r="L120" s="164">
        <f t="shared" si="18"/>
        <v>7.5</v>
      </c>
      <c r="M120" s="158"/>
      <c r="N120" s="161"/>
      <c r="O120" s="164">
        <f t="shared" si="19"/>
        <v>2.25</v>
      </c>
      <c r="P120" s="162"/>
      <c r="Q120" s="158"/>
      <c r="R120" s="164">
        <f t="shared" si="20"/>
        <v>5.25</v>
      </c>
      <c r="S120" s="158"/>
      <c r="T120" s="161"/>
      <c r="U120" s="164">
        <f t="shared" si="21"/>
        <v>60</v>
      </c>
      <c r="V120" s="162"/>
      <c r="W120" s="158"/>
      <c r="X120" s="164">
        <f t="shared" si="22"/>
        <v>3.1500000000000004</v>
      </c>
      <c r="Y120" s="158"/>
      <c r="Z120" s="161"/>
      <c r="AA120" s="164">
        <f t="shared" si="23"/>
        <v>2.1</v>
      </c>
      <c r="AB120" s="162"/>
    </row>
    <row r="121" spans="1:28">
      <c r="A121" s="193">
        <v>19</v>
      </c>
      <c r="B121" s="210" t="s">
        <v>104</v>
      </c>
      <c r="C121" s="173"/>
      <c r="D121" s="176">
        <f t="shared" si="16"/>
        <v>190</v>
      </c>
      <c r="E121" s="211">
        <f t="shared" si="16"/>
        <v>0.5</v>
      </c>
      <c r="F121" s="170"/>
      <c r="G121" s="173"/>
      <c r="H121" s="176">
        <f t="shared" si="17"/>
        <v>250</v>
      </c>
      <c r="I121" s="211">
        <f t="shared" si="17"/>
        <v>0.8</v>
      </c>
      <c r="J121" s="174"/>
      <c r="K121" s="170"/>
      <c r="L121" s="176">
        <f t="shared" si="18"/>
        <v>7.5</v>
      </c>
      <c r="M121" s="170"/>
      <c r="N121" s="173"/>
      <c r="O121" s="176">
        <f t="shared" si="19"/>
        <v>2.25</v>
      </c>
      <c r="P121" s="174"/>
      <c r="Q121" s="170"/>
      <c r="R121" s="176">
        <f t="shared" si="20"/>
        <v>5.25</v>
      </c>
      <c r="S121" s="170"/>
      <c r="T121" s="173"/>
      <c r="U121" s="176">
        <f t="shared" si="21"/>
        <v>60</v>
      </c>
      <c r="V121" s="174"/>
      <c r="W121" s="170"/>
      <c r="X121" s="176">
        <f t="shared" si="22"/>
        <v>3.1500000000000004</v>
      </c>
      <c r="Y121" s="170"/>
      <c r="Z121" s="173"/>
      <c r="AA121" s="176">
        <f t="shared" si="23"/>
        <v>2.1</v>
      </c>
      <c r="AB121" s="174"/>
    </row>
    <row r="122" spans="1:28">
      <c r="A122" s="201"/>
      <c r="B122" s="61"/>
      <c r="C122" s="158"/>
      <c r="D122" s="164"/>
      <c r="E122" s="209"/>
      <c r="F122" s="158"/>
      <c r="G122" s="158"/>
      <c r="H122" s="164"/>
      <c r="I122" s="209"/>
      <c r="J122" s="158"/>
      <c r="K122" s="158"/>
      <c r="L122" s="164"/>
      <c r="M122" s="158"/>
      <c r="N122" s="158"/>
      <c r="O122" s="164"/>
      <c r="P122" s="158"/>
      <c r="Q122" s="158"/>
      <c r="R122" s="164"/>
      <c r="S122" s="158"/>
      <c r="T122" s="158"/>
      <c r="U122" s="164"/>
      <c r="V122" s="158"/>
      <c r="W122" s="158"/>
      <c r="X122" s="164"/>
      <c r="Y122" s="158"/>
      <c r="Z122" s="158"/>
      <c r="AA122" s="164"/>
      <c r="AB122" s="158"/>
    </row>
    <row r="123" spans="1:28" s="64" customFormat="1">
      <c r="A123" s="202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6" t="s">
        <v>59</v>
      </c>
      <c r="O123" s="67" t="s">
        <v>60</v>
      </c>
      <c r="P123" s="68">
        <v>0.3</v>
      </c>
      <c r="R123" s="69"/>
      <c r="U123" s="69"/>
      <c r="W123" s="66" t="s">
        <v>61</v>
      </c>
      <c r="X123" s="67" t="s">
        <v>60</v>
      </c>
      <c r="Y123" s="68">
        <v>0.6</v>
      </c>
      <c r="AA123" s="69"/>
    </row>
    <row r="124" spans="1:28" ht="15" customHeight="1">
      <c r="A124" s="2"/>
      <c r="B124" s="139"/>
      <c r="C124" s="72"/>
      <c r="D124" s="73" t="s">
        <v>63</v>
      </c>
      <c r="E124" s="74"/>
      <c r="F124" s="75"/>
      <c r="G124" s="72"/>
      <c r="H124" s="73" t="s">
        <v>64</v>
      </c>
      <c r="I124" s="74"/>
      <c r="J124" s="75"/>
      <c r="K124" s="76"/>
      <c r="L124" s="77"/>
      <c r="M124" s="78"/>
      <c r="N124" s="72"/>
      <c r="O124" s="73" t="s">
        <v>65</v>
      </c>
      <c r="P124" s="75"/>
      <c r="Q124" s="76"/>
      <c r="R124" s="79"/>
      <c r="S124" s="78"/>
      <c r="T124" s="72"/>
      <c r="U124" s="73" t="s">
        <v>66</v>
      </c>
      <c r="V124" s="75"/>
      <c r="W124" s="76"/>
      <c r="X124" s="77"/>
      <c r="Y124" s="77"/>
      <c r="Z124" s="77"/>
      <c r="AA124" s="77"/>
      <c r="AB124" s="77"/>
    </row>
    <row r="125" spans="1:28" ht="21">
      <c r="A125" s="140">
        <v>2035</v>
      </c>
      <c r="B125" s="141" t="s">
        <v>67</v>
      </c>
      <c r="C125" s="83"/>
      <c r="D125" s="84" t="s">
        <v>68</v>
      </c>
      <c r="E125" s="85"/>
      <c r="F125" s="86"/>
      <c r="G125" s="83"/>
      <c r="H125" s="84" t="s">
        <v>69</v>
      </c>
      <c r="I125" s="85"/>
      <c r="J125" s="86"/>
      <c r="K125" s="87"/>
      <c r="L125" s="88" t="s">
        <v>70</v>
      </c>
      <c r="M125" s="89"/>
      <c r="N125" s="83"/>
      <c r="O125" s="84" t="s">
        <v>71</v>
      </c>
      <c r="P125" s="86"/>
      <c r="Q125" s="87"/>
      <c r="R125" s="88" t="s">
        <v>72</v>
      </c>
      <c r="S125" s="89"/>
      <c r="T125" s="83"/>
      <c r="U125" s="84" t="s">
        <v>73</v>
      </c>
      <c r="V125" s="86"/>
      <c r="W125" s="83"/>
      <c r="X125" s="84" t="s">
        <v>74</v>
      </c>
      <c r="Y125" s="86"/>
      <c r="Z125" s="83"/>
      <c r="AA125" s="84" t="s">
        <v>75</v>
      </c>
      <c r="AB125" s="86"/>
    </row>
    <row r="126" spans="1:28" ht="14.25">
      <c r="A126" s="142"/>
      <c r="B126" s="139"/>
      <c r="C126" s="93"/>
      <c r="D126" s="94" t="s">
        <v>77</v>
      </c>
      <c r="E126" s="95"/>
      <c r="F126" s="96"/>
      <c r="G126" s="93"/>
      <c r="H126" s="94" t="s">
        <v>77</v>
      </c>
      <c r="I126" s="95"/>
      <c r="J126" s="96"/>
      <c r="K126" s="93"/>
      <c r="L126" s="94" t="s">
        <v>77</v>
      </c>
      <c r="M126" s="96"/>
      <c r="N126" s="97"/>
      <c r="O126" s="98" t="s">
        <v>78</v>
      </c>
      <c r="P126" s="99"/>
      <c r="Q126" s="97"/>
      <c r="R126" s="100" t="s">
        <v>79</v>
      </c>
      <c r="S126" s="99"/>
      <c r="T126" s="93"/>
      <c r="U126" s="94" t="s">
        <v>77</v>
      </c>
      <c r="V126" s="96"/>
      <c r="W126" s="97"/>
      <c r="X126" s="100" t="s">
        <v>80</v>
      </c>
      <c r="Y126" s="99"/>
      <c r="Z126" s="97"/>
      <c r="AA126" s="100" t="s">
        <v>81</v>
      </c>
      <c r="AB126" s="99"/>
    </row>
    <row r="127" spans="1:28">
      <c r="A127" s="143" t="s">
        <v>82</v>
      </c>
      <c r="B127" s="144" t="s">
        <v>83</v>
      </c>
      <c r="C127" s="103" t="s">
        <v>84</v>
      </c>
      <c r="D127" s="77" t="s">
        <v>85</v>
      </c>
      <c r="E127" s="104" t="s">
        <v>86</v>
      </c>
      <c r="F127" s="105" t="s">
        <v>87</v>
      </c>
      <c r="G127" s="103" t="s">
        <v>84</v>
      </c>
      <c r="H127" s="77" t="s">
        <v>85</v>
      </c>
      <c r="I127" s="104" t="s">
        <v>86</v>
      </c>
      <c r="J127" s="105" t="s">
        <v>87</v>
      </c>
      <c r="K127" s="103" t="s">
        <v>84</v>
      </c>
      <c r="L127" s="77" t="s">
        <v>85</v>
      </c>
      <c r="M127" s="105" t="s">
        <v>87</v>
      </c>
      <c r="N127" s="103" t="s">
        <v>84</v>
      </c>
      <c r="O127" s="77" t="s">
        <v>85</v>
      </c>
      <c r="P127" s="105" t="s">
        <v>87</v>
      </c>
      <c r="Q127" s="103" t="s">
        <v>84</v>
      </c>
      <c r="R127" s="77" t="s">
        <v>85</v>
      </c>
      <c r="S127" s="105" t="s">
        <v>87</v>
      </c>
      <c r="T127" s="103" t="s">
        <v>84</v>
      </c>
      <c r="U127" s="77" t="s">
        <v>85</v>
      </c>
      <c r="V127" s="105" t="s">
        <v>87</v>
      </c>
      <c r="W127" s="107" t="s">
        <v>84</v>
      </c>
      <c r="X127" s="108" t="s">
        <v>85</v>
      </c>
      <c r="Y127" s="109" t="s">
        <v>87</v>
      </c>
      <c r="Z127" s="103" t="s">
        <v>84</v>
      </c>
      <c r="AA127" s="77" t="s">
        <v>85</v>
      </c>
      <c r="AB127" s="105" t="s">
        <v>87</v>
      </c>
    </row>
    <row r="128" spans="1:28">
      <c r="A128" s="167">
        <v>1</v>
      </c>
      <c r="B128" s="207" t="s">
        <v>6</v>
      </c>
      <c r="C128" s="150"/>
      <c r="D128" s="148">
        <v>80</v>
      </c>
      <c r="E128" s="149">
        <v>0.2</v>
      </c>
      <c r="F128" s="151"/>
      <c r="G128" s="150"/>
      <c r="H128" s="148">
        <v>3000</v>
      </c>
      <c r="I128" s="149">
        <v>0.8</v>
      </c>
      <c r="J128" s="151"/>
      <c r="K128" s="150"/>
      <c r="L128" s="148">
        <v>600</v>
      </c>
      <c r="M128" s="151"/>
      <c r="N128" s="150"/>
      <c r="O128" s="153">
        <f t="shared" ref="O128:O143" si="24">$P$123*L128</f>
        <v>180</v>
      </c>
      <c r="P128" s="151"/>
      <c r="Q128" s="150"/>
      <c r="R128" s="153">
        <f>L128-O128</f>
        <v>420</v>
      </c>
      <c r="S128" s="151"/>
      <c r="T128" s="150"/>
      <c r="U128" s="148">
        <v>100</v>
      </c>
      <c r="V128" s="151"/>
      <c r="W128" s="150"/>
      <c r="X128" s="153">
        <f t="shared" ref="X128:X143" si="25">$Y$123*R128</f>
        <v>252</v>
      </c>
      <c r="Y128" s="151"/>
      <c r="Z128" s="150"/>
      <c r="AA128" s="153">
        <f t="shared" ref="AA128:AA143" si="26">R128*(1-Y$123)</f>
        <v>168</v>
      </c>
      <c r="AB128" s="151"/>
    </row>
    <row r="129" spans="1:28">
      <c r="A129" s="167" t="s">
        <v>88</v>
      </c>
      <c r="B129" s="61" t="s">
        <v>8</v>
      </c>
      <c r="C129" s="161"/>
      <c r="D129" s="159">
        <v>85</v>
      </c>
      <c r="E129" s="160">
        <v>0.2</v>
      </c>
      <c r="F129" s="162"/>
      <c r="G129" s="161"/>
      <c r="H129" s="159">
        <v>2000</v>
      </c>
      <c r="I129" s="160">
        <v>0.8</v>
      </c>
      <c r="J129" s="162"/>
      <c r="K129" s="161"/>
      <c r="L129" s="159">
        <v>400</v>
      </c>
      <c r="M129" s="162"/>
      <c r="N129" s="161"/>
      <c r="O129" s="164">
        <f t="shared" si="24"/>
        <v>120</v>
      </c>
      <c r="P129" s="162"/>
      <c r="Q129" s="161"/>
      <c r="R129" s="164">
        <f t="shared" ref="R129:R143" si="27">L129-O129</f>
        <v>280</v>
      </c>
      <c r="S129" s="162"/>
      <c r="T129" s="161"/>
      <c r="U129" s="159">
        <v>50</v>
      </c>
      <c r="V129" s="162"/>
      <c r="W129" s="161"/>
      <c r="X129" s="164">
        <f t="shared" si="25"/>
        <v>168</v>
      </c>
      <c r="Y129" s="162"/>
      <c r="Z129" s="161"/>
      <c r="AA129" s="164">
        <f t="shared" si="26"/>
        <v>112</v>
      </c>
      <c r="AB129" s="162"/>
    </row>
    <row r="130" spans="1:28">
      <c r="A130" s="167" t="s">
        <v>13</v>
      </c>
      <c r="B130" s="61" t="s">
        <v>16</v>
      </c>
      <c r="C130" s="161"/>
      <c r="D130" s="159">
        <v>70</v>
      </c>
      <c r="E130" s="160">
        <v>0.2</v>
      </c>
      <c r="F130" s="162"/>
      <c r="G130" s="161"/>
      <c r="H130" s="159">
        <v>200</v>
      </c>
      <c r="I130" s="160">
        <v>0.5</v>
      </c>
      <c r="J130" s="162"/>
      <c r="K130" s="161"/>
      <c r="L130" s="159">
        <v>25</v>
      </c>
      <c r="M130" s="162"/>
      <c r="N130" s="161"/>
      <c r="O130" s="164">
        <f t="shared" si="24"/>
        <v>7.5</v>
      </c>
      <c r="P130" s="162"/>
      <c r="Q130" s="161"/>
      <c r="R130" s="164">
        <f t="shared" si="27"/>
        <v>17.5</v>
      </c>
      <c r="S130" s="162"/>
      <c r="T130" s="161"/>
      <c r="U130" s="159">
        <v>30</v>
      </c>
      <c r="V130" s="162"/>
      <c r="W130" s="161"/>
      <c r="X130" s="164">
        <f>$Y$123*R130</f>
        <v>10.5</v>
      </c>
      <c r="Y130" s="162"/>
      <c r="Z130" s="161"/>
      <c r="AA130" s="164">
        <f t="shared" si="26"/>
        <v>7</v>
      </c>
      <c r="AB130" s="162"/>
    </row>
    <row r="131" spans="1:28">
      <c r="A131" s="167" t="s">
        <v>89</v>
      </c>
      <c r="B131" s="157" t="s">
        <v>90</v>
      </c>
      <c r="C131" s="161"/>
      <c r="D131" s="159">
        <v>70</v>
      </c>
      <c r="E131" s="160">
        <v>0.2</v>
      </c>
      <c r="F131" s="162"/>
      <c r="G131" s="161"/>
      <c r="H131" s="159">
        <v>3000</v>
      </c>
      <c r="I131" s="160">
        <v>0.8</v>
      </c>
      <c r="J131" s="162"/>
      <c r="K131" s="161"/>
      <c r="L131" s="159">
        <v>600</v>
      </c>
      <c r="M131" s="162"/>
      <c r="N131" s="161"/>
      <c r="O131" s="164">
        <f t="shared" si="24"/>
        <v>180</v>
      </c>
      <c r="P131" s="162"/>
      <c r="Q131" s="161"/>
      <c r="R131" s="164">
        <f t="shared" si="27"/>
        <v>420</v>
      </c>
      <c r="S131" s="162"/>
      <c r="T131" s="161"/>
      <c r="U131" s="159">
        <v>150</v>
      </c>
      <c r="V131" s="162"/>
      <c r="W131" s="161"/>
      <c r="X131" s="164">
        <f t="shared" si="25"/>
        <v>252</v>
      </c>
      <c r="Y131" s="162"/>
      <c r="Z131" s="161"/>
      <c r="AA131" s="164">
        <f t="shared" si="26"/>
        <v>168</v>
      </c>
      <c r="AB131" s="162"/>
    </row>
    <row r="132" spans="1:28">
      <c r="A132" s="167" t="s">
        <v>91</v>
      </c>
      <c r="B132" s="61" t="s">
        <v>92</v>
      </c>
      <c r="C132" s="161"/>
      <c r="D132" s="159">
        <v>85</v>
      </c>
      <c r="E132" s="160">
        <v>0.2</v>
      </c>
      <c r="F132" s="162"/>
      <c r="G132" s="161"/>
      <c r="H132" s="159">
        <v>1000</v>
      </c>
      <c r="I132" s="160">
        <v>0.8</v>
      </c>
      <c r="J132" s="162"/>
      <c r="K132" s="161"/>
      <c r="L132" s="159">
        <v>25</v>
      </c>
      <c r="M132" s="162"/>
      <c r="N132" s="161"/>
      <c r="O132" s="164">
        <f t="shared" si="24"/>
        <v>7.5</v>
      </c>
      <c r="P132" s="162"/>
      <c r="Q132" s="161"/>
      <c r="R132" s="164">
        <f t="shared" si="27"/>
        <v>17.5</v>
      </c>
      <c r="S132" s="162"/>
      <c r="T132" s="161"/>
      <c r="U132" s="159">
        <v>30</v>
      </c>
      <c r="V132" s="162"/>
      <c r="W132" s="161"/>
      <c r="X132" s="164">
        <f t="shared" si="25"/>
        <v>10.5</v>
      </c>
      <c r="Y132" s="162"/>
      <c r="Z132" s="161"/>
      <c r="AA132" s="164">
        <f t="shared" si="26"/>
        <v>7</v>
      </c>
      <c r="AB132" s="162"/>
    </row>
    <row r="133" spans="1:28">
      <c r="A133" s="167">
        <v>10</v>
      </c>
      <c r="B133" s="2" t="s">
        <v>27</v>
      </c>
      <c r="C133" s="161"/>
      <c r="D133" s="159">
        <v>70</v>
      </c>
      <c r="E133" s="160">
        <v>0.2</v>
      </c>
      <c r="F133" s="162"/>
      <c r="G133" s="161"/>
      <c r="H133" s="159">
        <v>3000</v>
      </c>
      <c r="I133" s="160">
        <v>0.8</v>
      </c>
      <c r="J133" s="162"/>
      <c r="K133" s="161"/>
      <c r="L133" s="159">
        <v>600</v>
      </c>
      <c r="M133" s="162"/>
      <c r="N133" s="161"/>
      <c r="O133" s="164">
        <f t="shared" si="24"/>
        <v>180</v>
      </c>
      <c r="P133" s="162"/>
      <c r="Q133" s="161"/>
      <c r="R133" s="164">
        <f t="shared" si="27"/>
        <v>420</v>
      </c>
      <c r="S133" s="162"/>
      <c r="T133" s="161"/>
      <c r="U133" s="159">
        <v>150</v>
      </c>
      <c r="V133" s="162"/>
      <c r="W133" s="161"/>
      <c r="X133" s="164">
        <f t="shared" si="25"/>
        <v>252</v>
      </c>
      <c r="Y133" s="162"/>
      <c r="Z133" s="161"/>
      <c r="AA133" s="164">
        <f t="shared" si="26"/>
        <v>168</v>
      </c>
      <c r="AB133" s="162"/>
    </row>
    <row r="134" spans="1:28">
      <c r="A134" s="167" t="s">
        <v>29</v>
      </c>
      <c r="B134" s="61" t="s">
        <v>93</v>
      </c>
      <c r="C134" s="161"/>
      <c r="D134" s="159">
        <v>120</v>
      </c>
      <c r="E134" s="160">
        <v>0.2</v>
      </c>
      <c r="F134" s="162"/>
      <c r="G134" s="161"/>
      <c r="H134" s="159">
        <v>300</v>
      </c>
      <c r="I134" s="160">
        <v>0.8</v>
      </c>
      <c r="J134" s="162"/>
      <c r="K134" s="161"/>
      <c r="L134" s="159">
        <v>20</v>
      </c>
      <c r="M134" s="162"/>
      <c r="N134" s="161"/>
      <c r="O134" s="164">
        <f t="shared" si="24"/>
        <v>6</v>
      </c>
      <c r="P134" s="162"/>
      <c r="Q134" s="161"/>
      <c r="R134" s="164">
        <f t="shared" si="27"/>
        <v>14</v>
      </c>
      <c r="S134" s="162"/>
      <c r="T134" s="161"/>
      <c r="U134" s="159">
        <v>80</v>
      </c>
      <c r="V134" s="162"/>
      <c r="W134" s="161"/>
      <c r="X134" s="164">
        <f t="shared" si="25"/>
        <v>8.4</v>
      </c>
      <c r="Y134" s="162"/>
      <c r="Z134" s="161"/>
      <c r="AA134" s="164">
        <f t="shared" si="26"/>
        <v>5.6000000000000005</v>
      </c>
      <c r="AB134" s="162"/>
    </row>
    <row r="135" spans="1:28">
      <c r="A135" s="167" t="s">
        <v>32</v>
      </c>
      <c r="B135" s="61" t="s">
        <v>94</v>
      </c>
      <c r="C135" s="161"/>
      <c r="D135" s="159">
        <v>70</v>
      </c>
      <c r="E135" s="160">
        <v>0.2</v>
      </c>
      <c r="F135" s="162"/>
      <c r="G135" s="161"/>
      <c r="H135" s="159">
        <v>100</v>
      </c>
      <c r="I135" s="160">
        <v>0.5</v>
      </c>
      <c r="J135" s="162"/>
      <c r="K135" s="161"/>
      <c r="L135" s="159">
        <v>10</v>
      </c>
      <c r="M135" s="162"/>
      <c r="N135" s="161"/>
      <c r="O135" s="164">
        <f t="shared" si="24"/>
        <v>3</v>
      </c>
      <c r="P135" s="162"/>
      <c r="Q135" s="161"/>
      <c r="R135" s="164">
        <f t="shared" si="27"/>
        <v>7</v>
      </c>
      <c r="S135" s="162"/>
      <c r="T135" s="161"/>
      <c r="U135" s="159">
        <v>20</v>
      </c>
      <c r="V135" s="162"/>
      <c r="W135" s="161"/>
      <c r="X135" s="164">
        <f t="shared" si="25"/>
        <v>4.2</v>
      </c>
      <c r="Y135" s="162"/>
      <c r="Z135" s="161"/>
      <c r="AA135" s="164">
        <f t="shared" si="26"/>
        <v>2.8000000000000003</v>
      </c>
      <c r="AB135" s="162"/>
    </row>
    <row r="136" spans="1:28">
      <c r="A136" s="167" t="s">
        <v>95</v>
      </c>
      <c r="B136" s="61" t="s">
        <v>96</v>
      </c>
      <c r="C136" s="161"/>
      <c r="D136" s="159">
        <v>120</v>
      </c>
      <c r="E136" s="160">
        <v>0.2</v>
      </c>
      <c r="F136" s="162"/>
      <c r="G136" s="161"/>
      <c r="H136" s="159">
        <v>250</v>
      </c>
      <c r="I136" s="160">
        <v>0.8</v>
      </c>
      <c r="J136" s="162"/>
      <c r="K136" s="161"/>
      <c r="L136" s="159">
        <v>10</v>
      </c>
      <c r="M136" s="162"/>
      <c r="N136" s="161"/>
      <c r="O136" s="164">
        <f t="shared" si="24"/>
        <v>3</v>
      </c>
      <c r="P136" s="162"/>
      <c r="Q136" s="161"/>
      <c r="R136" s="164">
        <f t="shared" si="27"/>
        <v>7</v>
      </c>
      <c r="S136" s="162"/>
      <c r="T136" s="161"/>
      <c r="U136" s="159">
        <v>40</v>
      </c>
      <c r="V136" s="162"/>
      <c r="W136" s="161"/>
      <c r="X136" s="164">
        <f t="shared" si="25"/>
        <v>4.2</v>
      </c>
      <c r="Y136" s="162"/>
      <c r="Z136" s="161"/>
      <c r="AA136" s="164">
        <f t="shared" si="26"/>
        <v>2.8000000000000003</v>
      </c>
      <c r="AB136" s="162"/>
    </row>
    <row r="137" spans="1:28">
      <c r="A137" s="167" t="s">
        <v>97</v>
      </c>
      <c r="B137" s="61" t="s">
        <v>98</v>
      </c>
      <c r="C137" s="161"/>
      <c r="D137" s="159">
        <v>80</v>
      </c>
      <c r="E137" s="160">
        <v>0.2</v>
      </c>
      <c r="F137" s="162"/>
      <c r="G137" s="161"/>
      <c r="H137" s="159">
        <v>100</v>
      </c>
      <c r="I137" s="160">
        <v>0.5</v>
      </c>
      <c r="J137" s="162"/>
      <c r="K137" s="161"/>
      <c r="L137" s="159">
        <v>10</v>
      </c>
      <c r="M137" s="162"/>
      <c r="N137" s="161"/>
      <c r="O137" s="164">
        <f t="shared" si="24"/>
        <v>3</v>
      </c>
      <c r="P137" s="162"/>
      <c r="Q137" s="161"/>
      <c r="R137" s="164">
        <f t="shared" si="27"/>
        <v>7</v>
      </c>
      <c r="S137" s="162"/>
      <c r="T137" s="161"/>
      <c r="U137" s="159">
        <v>20</v>
      </c>
      <c r="V137" s="162"/>
      <c r="W137" s="161"/>
      <c r="X137" s="164">
        <f t="shared" si="25"/>
        <v>4.2</v>
      </c>
      <c r="Y137" s="162"/>
      <c r="Z137" s="161"/>
      <c r="AA137" s="164">
        <f t="shared" si="26"/>
        <v>2.8000000000000003</v>
      </c>
      <c r="AB137" s="162"/>
    </row>
    <row r="138" spans="1:28">
      <c r="A138" s="167" t="s">
        <v>99</v>
      </c>
      <c r="B138" s="61" t="s">
        <v>100</v>
      </c>
      <c r="C138" s="161"/>
      <c r="D138" s="159">
        <v>220</v>
      </c>
      <c r="E138" s="160">
        <v>0.5</v>
      </c>
      <c r="F138" s="162"/>
      <c r="G138" s="161"/>
      <c r="H138" s="159">
        <v>250</v>
      </c>
      <c r="I138" s="160">
        <v>0.8</v>
      </c>
      <c r="J138" s="162"/>
      <c r="K138" s="161"/>
      <c r="L138" s="159">
        <v>5</v>
      </c>
      <c r="M138" s="162"/>
      <c r="N138" s="161"/>
      <c r="O138" s="164">
        <f t="shared" si="24"/>
        <v>1.5</v>
      </c>
      <c r="P138" s="162"/>
      <c r="Q138" s="161"/>
      <c r="R138" s="164">
        <f t="shared" si="27"/>
        <v>3.5</v>
      </c>
      <c r="S138" s="162"/>
      <c r="T138" s="161"/>
      <c r="U138" s="159">
        <v>40</v>
      </c>
      <c r="V138" s="162"/>
      <c r="W138" s="161"/>
      <c r="X138" s="164">
        <f t="shared" si="25"/>
        <v>2.1</v>
      </c>
      <c r="Y138" s="162"/>
      <c r="Z138" s="161"/>
      <c r="AA138" s="164">
        <f t="shared" si="26"/>
        <v>1.4000000000000001</v>
      </c>
      <c r="AB138" s="162"/>
    </row>
    <row r="139" spans="1:28">
      <c r="A139" s="167" t="s">
        <v>45</v>
      </c>
      <c r="B139" s="61" t="s">
        <v>101</v>
      </c>
      <c r="C139" s="161"/>
      <c r="D139" s="159">
        <v>150</v>
      </c>
      <c r="E139" s="160">
        <v>0.2</v>
      </c>
      <c r="F139" s="162"/>
      <c r="G139" s="161"/>
      <c r="H139" s="159">
        <v>200</v>
      </c>
      <c r="I139" s="160">
        <v>0.8</v>
      </c>
      <c r="J139" s="162"/>
      <c r="K139" s="161"/>
      <c r="L139" s="159">
        <v>5</v>
      </c>
      <c r="M139" s="162"/>
      <c r="N139" s="161"/>
      <c r="O139" s="164">
        <f t="shared" si="24"/>
        <v>1.5</v>
      </c>
      <c r="P139" s="162"/>
      <c r="Q139" s="161"/>
      <c r="R139" s="164">
        <f t="shared" si="27"/>
        <v>3.5</v>
      </c>
      <c r="S139" s="162"/>
      <c r="T139" s="161"/>
      <c r="U139" s="159">
        <v>20</v>
      </c>
      <c r="V139" s="162"/>
      <c r="W139" s="161"/>
      <c r="X139" s="164">
        <f t="shared" si="25"/>
        <v>2.1</v>
      </c>
      <c r="Y139" s="162"/>
      <c r="Z139" s="161"/>
      <c r="AA139" s="164">
        <f t="shared" si="26"/>
        <v>1.4000000000000001</v>
      </c>
      <c r="AB139" s="162"/>
    </row>
    <row r="140" spans="1:28">
      <c r="A140" s="167" t="s">
        <v>47</v>
      </c>
      <c r="B140" s="61" t="s">
        <v>102</v>
      </c>
      <c r="C140" s="161"/>
      <c r="D140" s="159">
        <v>100</v>
      </c>
      <c r="E140" s="160">
        <v>0.2</v>
      </c>
      <c r="F140" s="162"/>
      <c r="G140" s="161"/>
      <c r="H140" s="159">
        <v>100</v>
      </c>
      <c r="I140" s="160">
        <v>0.5</v>
      </c>
      <c r="J140" s="162"/>
      <c r="K140" s="161"/>
      <c r="L140" s="159">
        <v>5</v>
      </c>
      <c r="M140" s="162"/>
      <c r="N140" s="161"/>
      <c r="O140" s="164">
        <f t="shared" si="24"/>
        <v>1.5</v>
      </c>
      <c r="P140" s="162"/>
      <c r="Q140" s="161"/>
      <c r="R140" s="164">
        <f t="shared" si="27"/>
        <v>3.5</v>
      </c>
      <c r="S140" s="162"/>
      <c r="T140" s="161"/>
      <c r="U140" s="159">
        <v>20</v>
      </c>
      <c r="V140" s="162"/>
      <c r="W140" s="161"/>
      <c r="X140" s="164">
        <f t="shared" si="25"/>
        <v>2.1</v>
      </c>
      <c r="Y140" s="162"/>
      <c r="Z140" s="161"/>
      <c r="AA140" s="164">
        <f t="shared" si="26"/>
        <v>1.4000000000000001</v>
      </c>
      <c r="AB140" s="162"/>
    </row>
    <row r="141" spans="1:28">
      <c r="A141" s="167">
        <v>17</v>
      </c>
      <c r="B141" s="61" t="s">
        <v>103</v>
      </c>
      <c r="C141" s="161"/>
      <c r="D141" s="159">
        <v>220</v>
      </c>
      <c r="E141" s="160">
        <v>0.5</v>
      </c>
      <c r="F141" s="162"/>
      <c r="G141" s="161"/>
      <c r="H141" s="159">
        <v>200</v>
      </c>
      <c r="I141" s="160">
        <v>0.8</v>
      </c>
      <c r="J141" s="162"/>
      <c r="K141" s="161"/>
      <c r="L141" s="159">
        <v>5</v>
      </c>
      <c r="M141" s="162"/>
      <c r="N141" s="161"/>
      <c r="O141" s="164">
        <f t="shared" si="24"/>
        <v>1.5</v>
      </c>
      <c r="P141" s="162"/>
      <c r="Q141" s="161"/>
      <c r="R141" s="164">
        <f t="shared" si="27"/>
        <v>3.5</v>
      </c>
      <c r="S141" s="162"/>
      <c r="T141" s="161"/>
      <c r="U141" s="159">
        <v>20</v>
      </c>
      <c r="V141" s="162"/>
      <c r="W141" s="161"/>
      <c r="X141" s="164">
        <f t="shared" si="25"/>
        <v>2.1</v>
      </c>
      <c r="Y141" s="162"/>
      <c r="Z141" s="161"/>
      <c r="AA141" s="164">
        <f t="shared" si="26"/>
        <v>1.4000000000000001</v>
      </c>
      <c r="AB141" s="162"/>
    </row>
    <row r="142" spans="1:28">
      <c r="A142" s="167">
        <v>18</v>
      </c>
      <c r="B142" s="61" t="s">
        <v>50</v>
      </c>
      <c r="C142" s="161"/>
      <c r="D142" s="159">
        <v>150</v>
      </c>
      <c r="E142" s="160">
        <v>0.2</v>
      </c>
      <c r="F142" s="162"/>
      <c r="G142" s="161"/>
      <c r="H142" s="159">
        <v>200</v>
      </c>
      <c r="I142" s="160">
        <v>0.8</v>
      </c>
      <c r="J142" s="162"/>
      <c r="K142" s="161"/>
      <c r="L142" s="159">
        <v>5</v>
      </c>
      <c r="M142" s="162"/>
      <c r="N142" s="161"/>
      <c r="O142" s="164">
        <f t="shared" si="24"/>
        <v>1.5</v>
      </c>
      <c r="P142" s="162"/>
      <c r="Q142" s="161"/>
      <c r="R142" s="164">
        <f t="shared" si="27"/>
        <v>3.5</v>
      </c>
      <c r="S142" s="162"/>
      <c r="T142" s="161"/>
      <c r="U142" s="159">
        <v>20</v>
      </c>
      <c r="V142" s="162"/>
      <c r="W142" s="161"/>
      <c r="X142" s="164">
        <f t="shared" si="25"/>
        <v>2.1</v>
      </c>
      <c r="Y142" s="162"/>
      <c r="Z142" s="161"/>
      <c r="AA142" s="164">
        <f t="shared" si="26"/>
        <v>1.4000000000000001</v>
      </c>
      <c r="AB142" s="162"/>
    </row>
    <row r="143" spans="1:28">
      <c r="A143" s="193">
        <v>19</v>
      </c>
      <c r="B143" s="210" t="s">
        <v>104</v>
      </c>
      <c r="C143" s="173"/>
      <c r="D143" s="171">
        <v>190</v>
      </c>
      <c r="E143" s="172">
        <v>0.5</v>
      </c>
      <c r="F143" s="174"/>
      <c r="G143" s="173"/>
      <c r="H143" s="171">
        <v>200</v>
      </c>
      <c r="I143" s="172">
        <v>0.8</v>
      </c>
      <c r="J143" s="174"/>
      <c r="K143" s="173"/>
      <c r="L143" s="171">
        <v>5</v>
      </c>
      <c r="M143" s="174"/>
      <c r="N143" s="173"/>
      <c r="O143" s="176">
        <f t="shared" si="24"/>
        <v>1.5</v>
      </c>
      <c r="P143" s="174"/>
      <c r="Q143" s="173"/>
      <c r="R143" s="176">
        <f t="shared" si="27"/>
        <v>3.5</v>
      </c>
      <c r="S143" s="174"/>
      <c r="T143" s="173"/>
      <c r="U143" s="171">
        <v>20</v>
      </c>
      <c r="V143" s="174"/>
      <c r="W143" s="173"/>
      <c r="X143" s="176">
        <f t="shared" si="25"/>
        <v>2.1</v>
      </c>
      <c r="Y143" s="174"/>
      <c r="Z143" s="173"/>
      <c r="AA143" s="176">
        <f t="shared" si="26"/>
        <v>1.4000000000000001</v>
      </c>
      <c r="AB143" s="174"/>
    </row>
    <row r="144" spans="1:28">
      <c r="O144" s="2"/>
    </row>
    <row r="145" spans="1:28">
      <c r="A145" s="70" t="s">
        <v>62</v>
      </c>
      <c r="B145" s="71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</row>
    <row r="146" spans="1:28" ht="21">
      <c r="A146" s="81">
        <v>2035</v>
      </c>
      <c r="B146" s="82" t="s">
        <v>107</v>
      </c>
      <c r="C146" s="212"/>
      <c r="D146" s="213" t="s">
        <v>68</v>
      </c>
      <c r="E146" s="214"/>
      <c r="F146" s="215"/>
      <c r="G146" s="83"/>
      <c r="H146" s="84" t="s">
        <v>69</v>
      </c>
      <c r="I146" s="85"/>
      <c r="J146" s="86"/>
      <c r="K146" s="87"/>
      <c r="L146" s="88" t="s">
        <v>70</v>
      </c>
      <c r="M146" s="89"/>
      <c r="N146" s="212"/>
      <c r="O146" s="213" t="s">
        <v>71</v>
      </c>
      <c r="P146" s="215"/>
      <c r="Q146" s="213"/>
      <c r="R146" s="213" t="s">
        <v>108</v>
      </c>
      <c r="S146" s="215"/>
      <c r="T146" s="83"/>
      <c r="U146" s="84" t="s">
        <v>73</v>
      </c>
      <c r="V146" s="86"/>
      <c r="W146" s="212"/>
      <c r="X146" s="213" t="s">
        <v>74</v>
      </c>
      <c r="Y146" s="215"/>
      <c r="Z146" s="213"/>
      <c r="AA146" s="213" t="s">
        <v>108</v>
      </c>
      <c r="AB146" s="215"/>
    </row>
    <row r="147" spans="1:28">
      <c r="A147" s="101" t="s">
        <v>82</v>
      </c>
      <c r="B147" s="102" t="s">
        <v>83</v>
      </c>
      <c r="C147" s="216"/>
      <c r="D147" s="217"/>
      <c r="E147" s="218"/>
      <c r="F147" s="219"/>
      <c r="G147" s="220"/>
      <c r="H147" s="221" t="s">
        <v>109</v>
      </c>
      <c r="I147" s="222"/>
      <c r="J147" s="223"/>
      <c r="K147" s="93"/>
      <c r="L147" s="94" t="s">
        <v>109</v>
      </c>
      <c r="M147" s="96"/>
      <c r="N147" s="224"/>
      <c r="O147" s="225"/>
      <c r="P147" s="226"/>
      <c r="Q147" s="227"/>
      <c r="R147" s="225"/>
      <c r="S147" s="226"/>
      <c r="T147" s="220"/>
      <c r="U147" s="221" t="s">
        <v>109</v>
      </c>
      <c r="V147" s="223"/>
      <c r="W147" s="224"/>
      <c r="X147" s="225"/>
      <c r="Y147" s="226"/>
      <c r="Z147" s="227"/>
      <c r="AA147" s="225"/>
      <c r="AB147" s="226"/>
    </row>
    <row r="148" spans="1:28">
      <c r="A148" s="111">
        <v>1</v>
      </c>
      <c r="B148" s="112" t="s">
        <v>6</v>
      </c>
      <c r="C148" s="113"/>
      <c r="D148" s="228"/>
      <c r="E148" s="228"/>
      <c r="F148" s="229"/>
      <c r="G148" s="113"/>
      <c r="H148" s="114">
        <v>1005</v>
      </c>
      <c r="I148" s="228"/>
      <c r="J148" s="116"/>
      <c r="K148" s="230"/>
      <c r="L148" s="126"/>
      <c r="M148" s="230"/>
      <c r="N148" s="125"/>
      <c r="O148" s="126"/>
      <c r="P148" s="230"/>
      <c r="Q148" s="125"/>
      <c r="R148" s="126"/>
      <c r="S148" s="230"/>
      <c r="T148" s="113"/>
      <c r="U148" s="114">
        <v>50.25</v>
      </c>
      <c r="V148" s="116"/>
      <c r="W148" s="230"/>
      <c r="X148" s="126"/>
      <c r="Y148" s="230"/>
      <c r="Z148" s="125"/>
      <c r="AA148" s="126"/>
      <c r="AB148" s="128"/>
    </row>
    <row r="149" spans="1:28">
      <c r="A149" s="123" t="s">
        <v>88</v>
      </c>
      <c r="B149" s="124" t="s">
        <v>8</v>
      </c>
      <c r="C149" s="125"/>
      <c r="D149" s="231"/>
      <c r="E149" s="231"/>
      <c r="F149" s="230"/>
      <c r="G149" s="125"/>
      <c r="H149" s="126">
        <v>1005</v>
      </c>
      <c r="I149" s="231"/>
      <c r="J149" s="128"/>
      <c r="K149" s="230"/>
      <c r="L149" s="126"/>
      <c r="M149" s="230"/>
      <c r="N149" s="125"/>
      <c r="O149" s="126"/>
      <c r="P149" s="230"/>
      <c r="Q149" s="125"/>
      <c r="R149" s="126"/>
      <c r="S149" s="230"/>
      <c r="T149" s="125"/>
      <c r="U149" s="126">
        <v>50.25</v>
      </c>
      <c r="V149" s="128"/>
      <c r="W149" s="230"/>
      <c r="X149" s="126"/>
      <c r="Y149" s="230"/>
      <c r="Z149" s="125"/>
      <c r="AA149" s="126"/>
      <c r="AB149" s="128"/>
    </row>
    <row r="150" spans="1:28">
      <c r="A150" s="123" t="s">
        <v>13</v>
      </c>
      <c r="B150" s="232" t="s">
        <v>16</v>
      </c>
      <c r="C150" s="125"/>
      <c r="D150" s="231"/>
      <c r="E150" s="231"/>
      <c r="F150" s="230"/>
      <c r="G150" s="125"/>
      <c r="H150" s="126">
        <v>335</v>
      </c>
      <c r="I150" s="231"/>
      <c r="J150" s="128"/>
      <c r="K150" s="230"/>
      <c r="L150" s="126"/>
      <c r="M150" s="230"/>
      <c r="N150" s="125"/>
      <c r="O150" s="126"/>
      <c r="P150" s="230"/>
      <c r="Q150" s="125"/>
      <c r="R150" s="126"/>
      <c r="S150" s="230"/>
      <c r="T150" s="125"/>
      <c r="U150" s="126">
        <v>26.8</v>
      </c>
      <c r="V150" s="128"/>
      <c r="W150" s="230"/>
      <c r="X150" s="126"/>
      <c r="Y150" s="230"/>
      <c r="Z150" s="125"/>
      <c r="AA150" s="126"/>
      <c r="AB150" s="128"/>
    </row>
    <row r="151" spans="1:28">
      <c r="A151" s="123" t="s">
        <v>89</v>
      </c>
      <c r="B151" s="124" t="s">
        <v>90</v>
      </c>
      <c r="C151" s="125"/>
      <c r="D151" s="231"/>
      <c r="E151" s="231"/>
      <c r="F151" s="230"/>
      <c r="G151" s="125"/>
      <c r="H151" s="126">
        <v>2010</v>
      </c>
      <c r="I151" s="231"/>
      <c r="J151" s="128"/>
      <c r="K151" s="230"/>
      <c r="L151" s="126"/>
      <c r="M151" s="230"/>
      <c r="N151" s="125"/>
      <c r="O151" s="126"/>
      <c r="P151" s="230"/>
      <c r="Q151" s="125"/>
      <c r="R151" s="126"/>
      <c r="S151" s="230"/>
      <c r="T151" s="125"/>
      <c r="U151" s="126">
        <v>60.3</v>
      </c>
      <c r="V151" s="128"/>
      <c r="W151" s="230"/>
      <c r="X151" s="126"/>
      <c r="Y151" s="230"/>
      <c r="Z151" s="125"/>
      <c r="AA151" s="126"/>
      <c r="AB151" s="128"/>
    </row>
    <row r="152" spans="1:28">
      <c r="A152" s="123" t="s">
        <v>91</v>
      </c>
      <c r="B152" s="232" t="s">
        <v>92</v>
      </c>
      <c r="C152" s="125"/>
      <c r="D152" s="231"/>
      <c r="E152" s="231"/>
      <c r="F152" s="230"/>
      <c r="G152" s="125"/>
      <c r="H152" s="126">
        <v>536</v>
      </c>
      <c r="I152" s="231"/>
      <c r="J152" s="128"/>
      <c r="K152" s="230"/>
      <c r="L152" s="126"/>
      <c r="M152" s="230"/>
      <c r="N152" s="125"/>
      <c r="O152" s="126"/>
      <c r="P152" s="230"/>
      <c r="Q152" s="125"/>
      <c r="R152" s="126"/>
      <c r="S152" s="230"/>
      <c r="T152" s="125"/>
      <c r="U152" s="126">
        <v>33.5</v>
      </c>
      <c r="V152" s="128"/>
      <c r="W152" s="230"/>
      <c r="X152" s="126"/>
      <c r="Y152" s="230"/>
      <c r="Z152" s="125"/>
      <c r="AA152" s="126"/>
      <c r="AB152" s="128"/>
    </row>
    <row r="153" spans="1:28">
      <c r="A153" s="123">
        <v>10</v>
      </c>
      <c r="B153" s="233" t="s">
        <v>27</v>
      </c>
      <c r="C153" s="125"/>
      <c r="D153" s="231"/>
      <c r="E153" s="231"/>
      <c r="F153" s="230"/>
      <c r="G153" s="125"/>
      <c r="H153" s="126">
        <v>536</v>
      </c>
      <c r="I153" s="231"/>
      <c r="J153" s="128"/>
      <c r="K153" s="230"/>
      <c r="L153" s="126"/>
      <c r="M153" s="230"/>
      <c r="N153" s="125"/>
      <c r="O153" s="126"/>
      <c r="P153" s="230"/>
      <c r="Q153" s="125"/>
      <c r="R153" s="126"/>
      <c r="S153" s="230"/>
      <c r="T153" s="125"/>
      <c r="U153" s="126">
        <v>33.5</v>
      </c>
      <c r="V153" s="128"/>
      <c r="W153" s="230"/>
      <c r="X153" s="126"/>
      <c r="Y153" s="230"/>
      <c r="Z153" s="125"/>
      <c r="AA153" s="126"/>
      <c r="AB153" s="128"/>
    </row>
    <row r="154" spans="1:28">
      <c r="A154" s="123" t="s">
        <v>29</v>
      </c>
      <c r="B154" s="232" t="s">
        <v>93</v>
      </c>
      <c r="C154" s="125"/>
      <c r="D154" s="231"/>
      <c r="E154" s="231"/>
      <c r="F154" s="230"/>
      <c r="G154" s="125"/>
      <c r="H154" s="126">
        <v>268</v>
      </c>
      <c r="I154" s="231"/>
      <c r="J154" s="128"/>
      <c r="K154" s="230"/>
      <c r="L154" s="126"/>
      <c r="M154" s="230"/>
      <c r="N154" s="125"/>
      <c r="O154" s="126"/>
      <c r="P154" s="230"/>
      <c r="Q154" s="125"/>
      <c r="R154" s="126"/>
      <c r="S154" s="230"/>
      <c r="T154" s="125"/>
      <c r="U154" s="126">
        <v>40.200000000000003</v>
      </c>
      <c r="V154" s="128"/>
      <c r="W154" s="230"/>
      <c r="X154" s="126"/>
      <c r="Y154" s="230"/>
      <c r="Z154" s="125"/>
      <c r="AA154" s="126"/>
      <c r="AB154" s="128"/>
    </row>
    <row r="155" spans="1:28">
      <c r="A155" s="123" t="s">
        <v>32</v>
      </c>
      <c r="B155" s="232" t="s">
        <v>94</v>
      </c>
      <c r="C155" s="125"/>
      <c r="D155" s="231"/>
      <c r="E155" s="231"/>
      <c r="F155" s="230"/>
      <c r="G155" s="125"/>
      <c r="H155" s="126">
        <v>201</v>
      </c>
      <c r="I155" s="231"/>
      <c r="J155" s="128"/>
      <c r="K155" s="230"/>
      <c r="L155" s="126"/>
      <c r="M155" s="230"/>
      <c r="N155" s="125"/>
      <c r="O155" s="126"/>
      <c r="P155" s="230"/>
      <c r="Q155" s="125"/>
      <c r="R155" s="126"/>
      <c r="S155" s="230"/>
      <c r="T155" s="125"/>
      <c r="U155" s="126">
        <v>26.8</v>
      </c>
      <c r="V155" s="128"/>
      <c r="W155" s="230"/>
      <c r="X155" s="126"/>
      <c r="Y155" s="230"/>
      <c r="Z155" s="125"/>
      <c r="AA155" s="126"/>
      <c r="AB155" s="128"/>
    </row>
    <row r="156" spans="1:28">
      <c r="A156" s="123" t="s">
        <v>95</v>
      </c>
      <c r="B156" s="232" t="s">
        <v>96</v>
      </c>
      <c r="C156" s="125"/>
      <c r="D156" s="231"/>
      <c r="E156" s="231"/>
      <c r="F156" s="230"/>
      <c r="G156" s="125"/>
      <c r="H156" s="126">
        <v>335</v>
      </c>
      <c r="I156" s="231"/>
      <c r="J156" s="128"/>
      <c r="K156" s="230"/>
      <c r="L156" s="126"/>
      <c r="M156" s="230"/>
      <c r="N156" s="125"/>
      <c r="O156" s="126"/>
      <c r="P156" s="230"/>
      <c r="Q156" s="125"/>
      <c r="R156" s="126"/>
      <c r="S156" s="230"/>
      <c r="T156" s="125"/>
      <c r="U156" s="126">
        <v>33.5</v>
      </c>
      <c r="V156" s="128"/>
      <c r="W156" s="230"/>
      <c r="X156" s="126"/>
      <c r="Y156" s="230"/>
      <c r="Z156" s="125"/>
      <c r="AA156" s="126"/>
      <c r="AB156" s="128"/>
    </row>
    <row r="157" spans="1:28">
      <c r="A157" s="123" t="s">
        <v>97</v>
      </c>
      <c r="B157" s="232" t="s">
        <v>98</v>
      </c>
      <c r="C157" s="125"/>
      <c r="D157" s="231"/>
      <c r="E157" s="231"/>
      <c r="F157" s="230"/>
      <c r="G157" s="125"/>
      <c r="H157" s="126">
        <v>335</v>
      </c>
      <c r="I157" s="231"/>
      <c r="J157" s="128"/>
      <c r="K157" s="230"/>
      <c r="L157" s="126"/>
      <c r="M157" s="230"/>
      <c r="N157" s="125"/>
      <c r="O157" s="126"/>
      <c r="P157" s="230"/>
      <c r="Q157" s="125"/>
      <c r="R157" s="126"/>
      <c r="S157" s="230"/>
      <c r="T157" s="125"/>
      <c r="U157" s="126">
        <v>33.5</v>
      </c>
      <c r="V157" s="128"/>
      <c r="W157" s="230"/>
      <c r="X157" s="126"/>
      <c r="Y157" s="230"/>
      <c r="Z157" s="125"/>
      <c r="AA157" s="126"/>
      <c r="AB157" s="128"/>
    </row>
    <row r="158" spans="1:28">
      <c r="A158" s="123" t="s">
        <v>99</v>
      </c>
      <c r="B158" s="232" t="s">
        <v>100</v>
      </c>
      <c r="C158" s="125"/>
      <c r="D158" s="231"/>
      <c r="E158" s="231"/>
      <c r="F158" s="230"/>
      <c r="G158" s="125"/>
      <c r="H158" s="126">
        <v>335</v>
      </c>
      <c r="I158" s="231"/>
      <c r="J158" s="128"/>
      <c r="K158" s="230"/>
      <c r="L158" s="126"/>
      <c r="M158" s="230"/>
      <c r="N158" s="125"/>
      <c r="O158" s="126"/>
      <c r="P158" s="230"/>
      <c r="Q158" s="125"/>
      <c r="R158" s="126"/>
      <c r="S158" s="230"/>
      <c r="T158" s="125"/>
      <c r="U158" s="126">
        <v>33.5</v>
      </c>
      <c r="V158" s="128"/>
      <c r="W158" s="230"/>
      <c r="X158" s="126"/>
      <c r="Y158" s="230"/>
      <c r="Z158" s="125"/>
      <c r="AA158" s="126"/>
      <c r="AB158" s="128"/>
    </row>
    <row r="159" spans="1:28">
      <c r="A159" s="123" t="s">
        <v>45</v>
      </c>
      <c r="B159" s="232" t="s">
        <v>101</v>
      </c>
      <c r="C159" s="125"/>
      <c r="D159" s="231"/>
      <c r="E159" s="231"/>
      <c r="F159" s="230"/>
      <c r="G159" s="125"/>
      <c r="H159" s="126">
        <v>167.5</v>
      </c>
      <c r="I159" s="231"/>
      <c r="J159" s="128"/>
      <c r="K159" s="230"/>
      <c r="L159" s="126"/>
      <c r="M159" s="230"/>
      <c r="N159" s="125"/>
      <c r="O159" s="126"/>
      <c r="P159" s="230"/>
      <c r="Q159" s="125"/>
      <c r="R159" s="126"/>
      <c r="S159" s="230"/>
      <c r="T159" s="125"/>
      <c r="U159" s="126">
        <v>13.4</v>
      </c>
      <c r="V159" s="128"/>
      <c r="W159" s="230"/>
      <c r="X159" s="126"/>
      <c r="Y159" s="230"/>
      <c r="Z159" s="125"/>
      <c r="AA159" s="126"/>
      <c r="AB159" s="128"/>
    </row>
    <row r="160" spans="1:28">
      <c r="A160" s="123" t="s">
        <v>47</v>
      </c>
      <c r="B160" s="232" t="s">
        <v>102</v>
      </c>
      <c r="C160" s="125"/>
      <c r="D160" s="231"/>
      <c r="E160" s="231"/>
      <c r="F160" s="230"/>
      <c r="G160" s="125"/>
      <c r="H160" s="126">
        <v>167.5</v>
      </c>
      <c r="I160" s="231"/>
      <c r="J160" s="128"/>
      <c r="K160" s="230"/>
      <c r="L160" s="126"/>
      <c r="M160" s="230"/>
      <c r="N160" s="125"/>
      <c r="O160" s="126"/>
      <c r="P160" s="230"/>
      <c r="Q160" s="125"/>
      <c r="R160" s="126"/>
      <c r="S160" s="230"/>
      <c r="T160" s="125"/>
      <c r="U160" s="126">
        <v>13.4</v>
      </c>
      <c r="V160" s="128"/>
      <c r="W160" s="230"/>
      <c r="X160" s="126"/>
      <c r="Y160" s="230"/>
      <c r="Z160" s="125"/>
      <c r="AA160" s="126"/>
      <c r="AB160" s="128"/>
    </row>
    <row r="161" spans="1:28">
      <c r="A161" s="123">
        <v>17</v>
      </c>
      <c r="B161" s="232" t="s">
        <v>103</v>
      </c>
      <c r="C161" s="125"/>
      <c r="D161" s="231"/>
      <c r="E161" s="231"/>
      <c r="F161" s="230"/>
      <c r="G161" s="125"/>
      <c r="H161" s="126">
        <v>167.5</v>
      </c>
      <c r="I161" s="231"/>
      <c r="J161" s="128"/>
      <c r="K161" s="230"/>
      <c r="L161" s="126"/>
      <c r="M161" s="230"/>
      <c r="N161" s="125"/>
      <c r="O161" s="126"/>
      <c r="P161" s="230"/>
      <c r="Q161" s="125"/>
      <c r="R161" s="126"/>
      <c r="S161" s="230"/>
      <c r="T161" s="125"/>
      <c r="U161" s="126">
        <v>13.4</v>
      </c>
      <c r="V161" s="128"/>
      <c r="W161" s="230"/>
      <c r="X161" s="126"/>
      <c r="Y161" s="230"/>
      <c r="Z161" s="125"/>
      <c r="AA161" s="126"/>
      <c r="AB161" s="128"/>
    </row>
    <row r="162" spans="1:28">
      <c r="A162" s="123">
        <v>18</v>
      </c>
      <c r="B162" s="232" t="s">
        <v>50</v>
      </c>
      <c r="C162" s="125"/>
      <c r="D162" s="231"/>
      <c r="E162" s="231"/>
      <c r="F162" s="230"/>
      <c r="G162" s="125"/>
      <c r="H162" s="126">
        <v>167.5</v>
      </c>
      <c r="I162" s="231"/>
      <c r="J162" s="128"/>
      <c r="K162" s="230"/>
      <c r="L162" s="126"/>
      <c r="M162" s="230"/>
      <c r="N162" s="125"/>
      <c r="O162" s="126"/>
      <c r="P162" s="230"/>
      <c r="Q162" s="125"/>
      <c r="R162" s="126"/>
      <c r="S162" s="230"/>
      <c r="T162" s="125"/>
      <c r="U162" s="126">
        <v>13.4</v>
      </c>
      <c r="V162" s="128"/>
      <c r="W162" s="230"/>
      <c r="X162" s="126"/>
      <c r="Y162" s="230"/>
      <c r="Z162" s="125"/>
      <c r="AA162" s="126"/>
      <c r="AB162" s="128"/>
    </row>
    <row r="163" spans="1:28">
      <c r="A163" s="130">
        <v>19</v>
      </c>
      <c r="B163" s="234" t="s">
        <v>104</v>
      </c>
      <c r="C163" s="132"/>
      <c r="D163" s="235"/>
      <c r="E163" s="235"/>
      <c r="F163" s="236"/>
      <c r="G163" s="132"/>
      <c r="H163" s="133">
        <v>167.5</v>
      </c>
      <c r="I163" s="235"/>
      <c r="J163" s="135"/>
      <c r="K163" s="236"/>
      <c r="L163" s="133">
        <v>33.5</v>
      </c>
      <c r="M163" s="236"/>
      <c r="N163" s="132"/>
      <c r="O163" s="133"/>
      <c r="P163" s="236"/>
      <c r="Q163" s="132"/>
      <c r="R163" s="133"/>
      <c r="S163" s="236"/>
      <c r="T163" s="132"/>
      <c r="U163" s="133">
        <v>13.4</v>
      </c>
      <c r="V163" s="135"/>
      <c r="W163" s="236"/>
      <c r="X163" s="133"/>
      <c r="Y163" s="236"/>
      <c r="Z163" s="132"/>
      <c r="AA163" s="133"/>
      <c r="AB163" s="135"/>
    </row>
  </sheetData>
  <mergeCells count="2">
    <mergeCell ref="E19:H19"/>
    <mergeCell ref="E21:H21"/>
  </mergeCells>
  <pageMargins left="0.39370078740157483" right="0.39370078740157483" top="0.39370078740157483" bottom="0.39370078740157483" header="0.51181102362204722" footer="0.51181102362204722"/>
  <pageSetup paperSize="9" scale="2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Input_EF</vt:lpstr>
      <vt:lpstr>Input_EF!Druckbereich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Schenker Sabine</dc:creator>
  <cp:lastModifiedBy>Regine Röthlisberger</cp:lastModifiedBy>
  <dcterms:created xsi:type="dcterms:W3CDTF">2013-09-04T08:54:59Z</dcterms:created>
  <dcterms:modified xsi:type="dcterms:W3CDTF">2013-09-04T09:16:18Z</dcterms:modified>
</cp:coreProperties>
</file>