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809429\config\Desktop\Internet\"/>
    </mc:Choice>
  </mc:AlternateContent>
  <bookViews>
    <workbookView xWindow="600" yWindow="108" windowWidth="27312" windowHeight="12336" activeTab="2"/>
  </bookViews>
  <sheets>
    <sheet name="Grundzahlen_aus_Studie" sheetId="1" r:id="rId1"/>
    <sheet name="Auswertung_alle" sheetId="5" r:id="rId2"/>
    <sheet name="Auswertung_ohne_Eis_Dauergebäck" sheetId="6" r:id="rId3"/>
    <sheet name="Tabelle2" sheetId="2" r:id="rId4"/>
    <sheet name="Tabelle3" sheetId="3" r:id="rId5"/>
  </sheets>
  <calcPr calcId="152511"/>
</workbook>
</file>

<file path=xl/calcChain.xml><?xml version="1.0" encoding="utf-8"?>
<calcChain xmlns="http://schemas.openxmlformats.org/spreadsheetml/2006/main">
  <c r="C12" i="6" l="1"/>
  <c r="K121" i="6"/>
  <c r="J121" i="6"/>
  <c r="C17" i="6"/>
  <c r="C16" i="6"/>
  <c r="C15" i="6"/>
  <c r="C14" i="6"/>
  <c r="C13" i="6"/>
  <c r="C11" i="6"/>
  <c r="C10" i="6"/>
  <c r="C9" i="6"/>
  <c r="C8" i="6"/>
  <c r="C7" i="6"/>
  <c r="C6" i="6"/>
  <c r="C5" i="6"/>
  <c r="C4" i="6"/>
  <c r="C3" i="6"/>
  <c r="C17" i="5"/>
  <c r="C16" i="5"/>
  <c r="C15" i="5"/>
  <c r="C14" i="5"/>
  <c r="C13" i="5"/>
  <c r="C12" i="5"/>
  <c r="C11" i="5"/>
  <c r="C10" i="5"/>
  <c r="C9" i="5"/>
  <c r="C8" i="5"/>
  <c r="C7" i="5"/>
  <c r="C5" i="5"/>
  <c r="C4" i="5"/>
  <c r="C3" i="5"/>
  <c r="C6" i="5"/>
  <c r="L131" i="5"/>
  <c r="K131" i="5"/>
  <c r="J131" i="5"/>
  <c r="J106" i="1"/>
  <c r="H106" i="1"/>
  <c r="K106" i="1" s="1"/>
  <c r="J105" i="1"/>
  <c r="H105" i="1"/>
  <c r="K105" i="1" s="1"/>
  <c r="L105" i="1" s="1"/>
  <c r="J104" i="1"/>
  <c r="H104" i="1"/>
  <c r="I104" i="1" s="1"/>
  <c r="J109" i="1"/>
  <c r="H109" i="1"/>
  <c r="K109" i="1" s="1"/>
  <c r="J108" i="1"/>
  <c r="H108" i="1"/>
  <c r="K108" i="1" s="1"/>
  <c r="K107" i="1"/>
  <c r="J107" i="1"/>
  <c r="H107" i="1"/>
  <c r="I107" i="1" s="1"/>
  <c r="D112" i="1"/>
  <c r="J103" i="1"/>
  <c r="H103" i="1"/>
  <c r="K103" i="1" s="1"/>
  <c r="J102" i="1"/>
  <c r="H102" i="1"/>
  <c r="I102" i="1" s="1"/>
  <c r="J101" i="1"/>
  <c r="H101" i="1"/>
  <c r="K101" i="1" s="1"/>
  <c r="J100" i="1"/>
  <c r="H100" i="1"/>
  <c r="K100" i="1" s="1"/>
  <c r="J99" i="1"/>
  <c r="H99" i="1"/>
  <c r="K99" i="1" s="1"/>
  <c r="L99" i="1" s="1"/>
  <c r="J98" i="1"/>
  <c r="H98" i="1"/>
  <c r="I98" i="1" s="1"/>
  <c r="J97" i="1"/>
  <c r="H97" i="1"/>
  <c r="K97" i="1" s="1"/>
  <c r="J96" i="1"/>
  <c r="H96" i="1"/>
  <c r="K96" i="1" s="1"/>
  <c r="L96" i="1" s="1"/>
  <c r="K95" i="1"/>
  <c r="J95" i="1"/>
  <c r="H95" i="1"/>
  <c r="I95" i="1" s="1"/>
  <c r="J94" i="1"/>
  <c r="H94" i="1"/>
  <c r="I94" i="1" s="1"/>
  <c r="J93" i="1"/>
  <c r="H93" i="1"/>
  <c r="K93" i="1" s="1"/>
  <c r="J92" i="1"/>
  <c r="H92" i="1"/>
  <c r="K92" i="1" s="1"/>
  <c r="J91" i="1"/>
  <c r="H91" i="1"/>
  <c r="I91" i="1" s="1"/>
  <c r="J90" i="1"/>
  <c r="H90" i="1"/>
  <c r="I90" i="1" s="1"/>
  <c r="J89" i="1"/>
  <c r="H89" i="1"/>
  <c r="K89" i="1" s="1"/>
  <c r="J88" i="1"/>
  <c r="H88" i="1"/>
  <c r="K88" i="1" s="1"/>
  <c r="J87" i="1"/>
  <c r="H87" i="1"/>
  <c r="I87" i="1" s="1"/>
  <c r="J86" i="1"/>
  <c r="H86" i="1"/>
  <c r="I86" i="1" s="1"/>
  <c r="J85" i="1"/>
  <c r="H85" i="1"/>
  <c r="I85" i="1" s="1"/>
  <c r="J84" i="1"/>
  <c r="I84" i="1"/>
  <c r="H84" i="1"/>
  <c r="K84" i="1" s="1"/>
  <c r="J83" i="1"/>
  <c r="H83" i="1"/>
  <c r="K83" i="1" s="1"/>
  <c r="L83" i="1" s="1"/>
  <c r="J77" i="1"/>
  <c r="H77" i="1"/>
  <c r="K77" i="1" s="1"/>
  <c r="J76" i="1"/>
  <c r="H76" i="1"/>
  <c r="K76" i="1" s="1"/>
  <c r="J75" i="1"/>
  <c r="H75" i="1"/>
  <c r="I75" i="1" s="1"/>
  <c r="J74" i="1"/>
  <c r="H74" i="1"/>
  <c r="K74" i="1" s="1"/>
  <c r="J60" i="1"/>
  <c r="H60" i="1"/>
  <c r="K60" i="1" s="1"/>
  <c r="J59" i="1"/>
  <c r="H59" i="1"/>
  <c r="I59" i="1" s="1"/>
  <c r="J44" i="1"/>
  <c r="H44" i="1"/>
  <c r="K44" i="1" s="1"/>
  <c r="J47" i="1"/>
  <c r="H47" i="1"/>
  <c r="K47" i="1" s="1"/>
  <c r="J46" i="1"/>
  <c r="H46" i="1"/>
  <c r="K46" i="1" s="1"/>
  <c r="J45" i="1"/>
  <c r="H45" i="1"/>
  <c r="I45" i="1" s="1"/>
  <c r="J43" i="1"/>
  <c r="H43" i="1"/>
  <c r="K43" i="1" s="1"/>
  <c r="J42" i="1"/>
  <c r="H42" i="1"/>
  <c r="K42" i="1" s="1"/>
  <c r="J41" i="1"/>
  <c r="H41" i="1"/>
  <c r="I41" i="1" s="1"/>
  <c r="J35" i="1"/>
  <c r="H35" i="1"/>
  <c r="K35" i="1" s="1"/>
  <c r="J34" i="1"/>
  <c r="H34" i="1"/>
  <c r="K34" i="1" s="1"/>
  <c r="J33" i="1"/>
  <c r="H33" i="1"/>
  <c r="I33" i="1" s="1"/>
  <c r="J37" i="1"/>
  <c r="H37" i="1"/>
  <c r="K37" i="1" s="1"/>
  <c r="J36" i="1"/>
  <c r="H36" i="1"/>
  <c r="I36" i="1" s="1"/>
  <c r="J29" i="1"/>
  <c r="H29" i="1"/>
  <c r="K29" i="1" s="1"/>
  <c r="J28" i="1"/>
  <c r="H28" i="1"/>
  <c r="I28" i="1" s="1"/>
  <c r="J27" i="1"/>
  <c r="H27" i="1"/>
  <c r="K27" i="1" s="1"/>
  <c r="J16" i="1"/>
  <c r="J17" i="1"/>
  <c r="J18" i="1"/>
  <c r="J19" i="1"/>
  <c r="J20" i="1"/>
  <c r="J21" i="1"/>
  <c r="J22" i="1"/>
  <c r="J23" i="1"/>
  <c r="H16" i="1"/>
  <c r="K16" i="1" s="1"/>
  <c r="H17" i="1"/>
  <c r="K17" i="1" s="1"/>
  <c r="L17" i="1" s="1"/>
  <c r="H18" i="1"/>
  <c r="K18" i="1" s="1"/>
  <c r="L18" i="1" s="1"/>
  <c r="H19" i="1"/>
  <c r="K19" i="1" s="1"/>
  <c r="L19" i="1" s="1"/>
  <c r="H20" i="1"/>
  <c r="K20" i="1" s="1"/>
  <c r="L20" i="1" s="1"/>
  <c r="H21" i="1"/>
  <c r="K21" i="1" s="1"/>
  <c r="H22" i="1"/>
  <c r="K22" i="1" s="1"/>
  <c r="L22" i="1" s="1"/>
  <c r="H23" i="1"/>
  <c r="K23" i="1" s="1"/>
  <c r="L23" i="1" s="1"/>
  <c r="A17" i="1"/>
  <c r="A18" i="1" s="1"/>
  <c r="A19" i="1" s="1"/>
  <c r="A20" i="1" s="1"/>
  <c r="A21" i="1" s="1"/>
  <c r="A22" i="1" s="1"/>
  <c r="A23" i="1" s="1"/>
  <c r="A24" i="1" s="1"/>
  <c r="L100" i="1" l="1"/>
  <c r="L108" i="1"/>
  <c r="L106" i="1"/>
  <c r="L27" i="1"/>
  <c r="L97" i="1"/>
  <c r="K98" i="1"/>
  <c r="L98" i="1" s="1"/>
  <c r="L121" i="6"/>
  <c r="C19" i="6"/>
  <c r="D17" i="6" s="1"/>
  <c r="I12" i="6" s="1"/>
  <c r="C19" i="5"/>
  <c r="D6" i="5" s="1"/>
  <c r="L109" i="1"/>
  <c r="L107" i="1"/>
  <c r="K104" i="1"/>
  <c r="L104" i="1"/>
  <c r="I106" i="1"/>
  <c r="I105" i="1"/>
  <c r="L74" i="1"/>
  <c r="I109" i="1"/>
  <c r="I108" i="1"/>
  <c r="L103" i="1"/>
  <c r="L101" i="1"/>
  <c r="K102" i="1"/>
  <c r="L102" i="1" s="1"/>
  <c r="I101" i="1"/>
  <c r="I100" i="1"/>
  <c r="I99" i="1"/>
  <c r="I103" i="1"/>
  <c r="L88" i="1"/>
  <c r="L95" i="1"/>
  <c r="I97" i="1"/>
  <c r="I96" i="1"/>
  <c r="I93" i="1"/>
  <c r="I92" i="1"/>
  <c r="K94" i="1"/>
  <c r="L94" i="1" s="1"/>
  <c r="K90" i="1"/>
  <c r="L90" i="1" s="1"/>
  <c r="L89" i="1"/>
  <c r="L93" i="1"/>
  <c r="I89" i="1"/>
  <c r="K91" i="1"/>
  <c r="L91" i="1" s="1"/>
  <c r="L92" i="1"/>
  <c r="I88" i="1"/>
  <c r="K86" i="1"/>
  <c r="L86" i="1" s="1"/>
  <c r="K87" i="1"/>
  <c r="L87" i="1" s="1"/>
  <c r="L76" i="1"/>
  <c r="K85" i="1"/>
  <c r="L85" i="1" s="1"/>
  <c r="L84" i="1"/>
  <c r="I83" i="1"/>
  <c r="L60" i="1"/>
  <c r="L77" i="1"/>
  <c r="I74" i="1"/>
  <c r="K75" i="1"/>
  <c r="L75" i="1" s="1"/>
  <c r="I77" i="1"/>
  <c r="I76" i="1"/>
  <c r="L21" i="1"/>
  <c r="L46" i="1"/>
  <c r="K59" i="1"/>
  <c r="L34" i="1"/>
  <c r="L47" i="1"/>
  <c r="L43" i="1"/>
  <c r="L44" i="1"/>
  <c r="L29" i="1"/>
  <c r="L37" i="1"/>
  <c r="I60" i="1"/>
  <c r="I44" i="1"/>
  <c r="K45" i="1"/>
  <c r="L45" i="1" s="1"/>
  <c r="K41" i="1"/>
  <c r="L41" i="1" s="1"/>
  <c r="L42" i="1"/>
  <c r="I47" i="1"/>
  <c r="I46" i="1"/>
  <c r="I43" i="1"/>
  <c r="I42" i="1"/>
  <c r="L35" i="1"/>
  <c r="K33" i="1"/>
  <c r="I35" i="1"/>
  <c r="I34" i="1"/>
  <c r="K36" i="1"/>
  <c r="L36" i="1" s="1"/>
  <c r="I37" i="1"/>
  <c r="I29" i="1"/>
  <c r="K28" i="1"/>
  <c r="L28" i="1" s="1"/>
  <c r="I27" i="1"/>
  <c r="L16" i="1"/>
  <c r="H55" i="1"/>
  <c r="I55" i="1" s="1"/>
  <c r="J55" i="1"/>
  <c r="J72" i="1"/>
  <c r="J73" i="1"/>
  <c r="J78" i="1"/>
  <c r="J79" i="1"/>
  <c r="J80" i="1"/>
  <c r="J81" i="1"/>
  <c r="J82" i="1"/>
  <c r="H82" i="1"/>
  <c r="I82" i="1" s="1"/>
  <c r="H81" i="1"/>
  <c r="I81" i="1" s="1"/>
  <c r="H80" i="1"/>
  <c r="I80" i="1" s="1"/>
  <c r="H79" i="1"/>
  <c r="I79" i="1" s="1"/>
  <c r="H78" i="1"/>
  <c r="I78" i="1" s="1"/>
  <c r="H62" i="1"/>
  <c r="I62" i="1" s="1"/>
  <c r="H66" i="1"/>
  <c r="I66" i="1" s="1"/>
  <c r="J66" i="1"/>
  <c r="H67" i="1"/>
  <c r="I67" i="1" s="1"/>
  <c r="J67" i="1"/>
  <c r="H68" i="1"/>
  <c r="K68" i="1" s="1"/>
  <c r="J68" i="1"/>
  <c r="H69" i="1"/>
  <c r="K69" i="1" s="1"/>
  <c r="J69" i="1"/>
  <c r="H70" i="1"/>
  <c r="I70" i="1" s="1"/>
  <c r="J70" i="1"/>
  <c r="H71" i="1"/>
  <c r="I71" i="1" s="1"/>
  <c r="J71" i="1"/>
  <c r="H72" i="1"/>
  <c r="K72" i="1" s="1"/>
  <c r="H73" i="1"/>
  <c r="I73" i="1" s="1"/>
  <c r="H64" i="1"/>
  <c r="I64" i="1" s="1"/>
  <c r="J64" i="1"/>
  <c r="H65" i="1"/>
  <c r="I65" i="1" s="1"/>
  <c r="J65" i="1"/>
  <c r="H63" i="1"/>
  <c r="I63" i="1" s="1"/>
  <c r="J63" i="1"/>
  <c r="J62" i="1"/>
  <c r="J61" i="1"/>
  <c r="H61" i="1"/>
  <c r="I61" i="1" s="1"/>
  <c r="H49" i="1"/>
  <c r="I49" i="1" s="1"/>
  <c r="J49" i="1"/>
  <c r="H50" i="1"/>
  <c r="I50" i="1" s="1"/>
  <c r="J50" i="1"/>
  <c r="H51" i="1"/>
  <c r="K51" i="1" s="1"/>
  <c r="J51" i="1"/>
  <c r="H48" i="1"/>
  <c r="I48" i="1" s="1"/>
  <c r="J48" i="1"/>
  <c r="J54" i="1"/>
  <c r="H54" i="1"/>
  <c r="K54" i="1" s="1"/>
  <c r="J53" i="1"/>
  <c r="H53" i="1"/>
  <c r="I53" i="1" s="1"/>
  <c r="J52" i="1"/>
  <c r="H52" i="1"/>
  <c r="K52" i="1" s="1"/>
  <c r="A25" i="1"/>
  <c r="A26" i="1" s="1"/>
  <c r="J58" i="1"/>
  <c r="H58" i="1"/>
  <c r="K58" i="1" s="1"/>
  <c r="J57" i="1"/>
  <c r="H57" i="1"/>
  <c r="K57" i="1" s="1"/>
  <c r="J56" i="1"/>
  <c r="H56" i="1"/>
  <c r="K56" i="1" s="1"/>
  <c r="H40" i="1"/>
  <c r="I40" i="1" s="1"/>
  <c r="J40" i="1"/>
  <c r="J38" i="1"/>
  <c r="H38" i="1"/>
  <c r="J39" i="1"/>
  <c r="H39" i="1"/>
  <c r="I39" i="1" s="1"/>
  <c r="J32" i="1"/>
  <c r="H32" i="1"/>
  <c r="K32" i="1" s="1"/>
  <c r="J31" i="1"/>
  <c r="H31" i="1"/>
  <c r="K31" i="1" s="1"/>
  <c r="J30" i="1"/>
  <c r="H30" i="1"/>
  <c r="K30" i="1" s="1"/>
  <c r="D12" i="1"/>
  <c r="J12" i="1" s="1"/>
  <c r="J11" i="1"/>
  <c r="H11" i="1"/>
  <c r="I11" i="1" s="1"/>
  <c r="D7" i="1"/>
  <c r="J7" i="1" s="1"/>
  <c r="H7" i="1"/>
  <c r="H4" i="1"/>
  <c r="I4" i="1" s="1"/>
  <c r="J4" i="1"/>
  <c r="H5" i="1"/>
  <c r="I5" i="1" s="1"/>
  <c r="J5" i="1"/>
  <c r="H12" i="1"/>
  <c r="I12" i="1" s="1"/>
  <c r="J6" i="1"/>
  <c r="J24" i="1"/>
  <c r="J110" i="1" s="1"/>
  <c r="J25" i="1"/>
  <c r="J26" i="1"/>
  <c r="H3" i="1"/>
  <c r="K3" i="1" s="1"/>
  <c r="J3" i="1"/>
  <c r="H25" i="1"/>
  <c r="I25" i="1" s="1"/>
  <c r="H26" i="1"/>
  <c r="I26" i="1" s="1"/>
  <c r="H6" i="1"/>
  <c r="I6" i="1" s="1"/>
  <c r="H24" i="1"/>
  <c r="K24" i="1" s="1"/>
  <c r="L24" i="1" s="1"/>
  <c r="K71" i="1" l="1"/>
  <c r="D12" i="6"/>
  <c r="D8" i="6"/>
  <c r="I6" i="6" s="1"/>
  <c r="D3" i="6"/>
  <c r="I3" i="6" s="1"/>
  <c r="D13" i="6"/>
  <c r="D15" i="6"/>
  <c r="I10" i="6" s="1"/>
  <c r="D5" i="6"/>
  <c r="D7" i="6"/>
  <c r="D4" i="6"/>
  <c r="D11" i="6"/>
  <c r="I8" i="6" s="1"/>
  <c r="D9" i="6"/>
  <c r="D14" i="6"/>
  <c r="D10" i="6"/>
  <c r="D6" i="6"/>
  <c r="D16" i="6"/>
  <c r="I11" i="6" s="1"/>
  <c r="D13" i="5"/>
  <c r="D3" i="5"/>
  <c r="D4" i="5"/>
  <c r="D12" i="5"/>
  <c r="D7" i="5"/>
  <c r="I5" i="5" s="1"/>
  <c r="D15" i="5"/>
  <c r="I10" i="5" s="1"/>
  <c r="D17" i="5"/>
  <c r="I12" i="5" s="1"/>
  <c r="D5" i="5"/>
  <c r="D9" i="5"/>
  <c r="D14" i="5"/>
  <c r="D16" i="5"/>
  <c r="I11" i="5" s="1"/>
  <c r="D10" i="5"/>
  <c r="D8" i="5"/>
  <c r="I6" i="5" s="1"/>
  <c r="D11" i="5"/>
  <c r="L33" i="1"/>
  <c r="L59" i="1"/>
  <c r="J13" i="1"/>
  <c r="K81" i="1"/>
  <c r="L81" i="1" s="1"/>
  <c r="K80" i="1"/>
  <c r="L80" i="1" s="1"/>
  <c r="I38" i="1"/>
  <c r="K38" i="1"/>
  <c r="L38" i="1" s="1"/>
  <c r="K70" i="1"/>
  <c r="L70" i="1" s="1"/>
  <c r="K73" i="1"/>
  <c r="L73" i="1" s="1"/>
  <c r="A27" i="1"/>
  <c r="K7" i="1"/>
  <c r="L7" i="1" s="1"/>
  <c r="K82" i="1"/>
  <c r="L82" i="1" s="1"/>
  <c r="K78" i="1"/>
  <c r="L78" i="1" s="1"/>
  <c r="K79" i="1"/>
  <c r="L79" i="1" s="1"/>
  <c r="K55" i="1"/>
  <c r="L55" i="1" s="1"/>
  <c r="L72" i="1"/>
  <c r="I72" i="1"/>
  <c r="L71" i="1"/>
  <c r="D4" i="2" s="1"/>
  <c r="I68" i="1"/>
  <c r="L68" i="1"/>
  <c r="K67" i="1"/>
  <c r="L67" i="1" s="1"/>
  <c r="L69" i="1"/>
  <c r="I69" i="1"/>
  <c r="K66" i="1"/>
  <c r="L66" i="1" s="1"/>
  <c r="L51" i="1"/>
  <c r="K63" i="1"/>
  <c r="L63" i="1" s="1"/>
  <c r="L54" i="1"/>
  <c r="L58" i="1"/>
  <c r="I51" i="1"/>
  <c r="K64" i="1"/>
  <c r="L64" i="1" s="1"/>
  <c r="K65" i="1"/>
  <c r="L65" i="1" s="1"/>
  <c r="K39" i="1"/>
  <c r="L39" i="1" s="1"/>
  <c r="L52" i="1"/>
  <c r="C4" i="2" s="1"/>
  <c r="L57" i="1"/>
  <c r="L31" i="1"/>
  <c r="I57" i="1"/>
  <c r="K40" i="1"/>
  <c r="L40" i="1" s="1"/>
  <c r="K50" i="1"/>
  <c r="L50" i="1" s="1"/>
  <c r="L56" i="1"/>
  <c r="J8" i="1"/>
  <c r="K62" i="1"/>
  <c r="L62" i="1" s="1"/>
  <c r="K61" i="1"/>
  <c r="L61" i="1" s="1"/>
  <c r="K49" i="1"/>
  <c r="L49" i="1" s="1"/>
  <c r="K48" i="1"/>
  <c r="L48" i="1" s="1"/>
  <c r="K53" i="1"/>
  <c r="L53" i="1" s="1"/>
  <c r="I52" i="1"/>
  <c r="I30" i="1"/>
  <c r="I54" i="1"/>
  <c r="I7" i="1"/>
  <c r="I56" i="1"/>
  <c r="I58" i="1"/>
  <c r="K11" i="1"/>
  <c r="L32" i="1"/>
  <c r="L30" i="1"/>
  <c r="I32" i="1"/>
  <c r="I31" i="1"/>
  <c r="K12" i="1"/>
  <c r="L12" i="1" s="1"/>
  <c r="K5" i="1"/>
  <c r="L5" i="1" s="1"/>
  <c r="K4" i="1"/>
  <c r="I3" i="1"/>
  <c r="I24" i="1"/>
  <c r="L3" i="1"/>
  <c r="K26" i="1"/>
  <c r="L26" i="1" s="1"/>
  <c r="K25" i="1"/>
  <c r="L25" i="1" s="1"/>
  <c r="K6" i="1"/>
  <c r="L6" i="1" s="1"/>
  <c r="K110" i="1" l="1"/>
  <c r="I7" i="6"/>
  <c r="I4" i="6"/>
  <c r="I9" i="6"/>
  <c r="I5" i="6"/>
  <c r="E3" i="6"/>
  <c r="E4" i="6" s="1"/>
  <c r="E5" i="6" s="1"/>
  <c r="E6" i="6" s="1"/>
  <c r="E7" i="6" s="1"/>
  <c r="E8" i="6" s="1"/>
  <c r="E9" i="6" s="1"/>
  <c r="E10" i="6" s="1"/>
  <c r="E11" i="6" s="1"/>
  <c r="E12" i="6" s="1"/>
  <c r="I4" i="5"/>
  <c r="I8" i="5"/>
  <c r="I9" i="5"/>
  <c r="I7" i="5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I3" i="5"/>
  <c r="J112" i="1"/>
  <c r="A28" i="1"/>
  <c r="A29" i="1" s="1"/>
  <c r="L11" i="1"/>
  <c r="K13" i="1"/>
  <c r="L13" i="1" s="1"/>
  <c r="L4" i="1"/>
  <c r="K8" i="1"/>
  <c r="L8" i="1" s="1"/>
  <c r="I15" i="6" l="1"/>
  <c r="E13" i="6"/>
  <c r="E14" i="6" s="1"/>
  <c r="E15" i="6" s="1"/>
  <c r="E16" i="6" s="1"/>
  <c r="E17" i="6" s="1"/>
  <c r="I15" i="5"/>
  <c r="A30" i="1"/>
  <c r="K112" i="1"/>
  <c r="L110" i="1"/>
  <c r="A31" i="1" l="1"/>
  <c r="A32" i="1" l="1"/>
  <c r="A33" i="1" s="1"/>
  <c r="A34" i="1" s="1"/>
  <c r="A35" i="1" l="1"/>
  <c r="A36" i="1" s="1"/>
  <c r="A37" i="1" s="1"/>
  <c r="L112" i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<sst xmlns="http://schemas.openxmlformats.org/spreadsheetml/2006/main" count="631" uniqueCount="77">
  <si>
    <t>Schlachten</t>
  </si>
  <si>
    <t>COP</t>
  </si>
  <si>
    <t>Jahresbetriebszeit</t>
  </si>
  <si>
    <t>kWh/kW Kälteleistung</t>
  </si>
  <si>
    <t>Hotels</t>
  </si>
  <si>
    <t>Hotel Garni</t>
  </si>
  <si>
    <t>Restaurants</t>
  </si>
  <si>
    <t>kW pro Betrieb</t>
  </si>
  <si>
    <t>Grosshandel Fleisch, Milch etc.</t>
  </si>
  <si>
    <t>Obst-/Gemüseverarbeitung</t>
  </si>
  <si>
    <t>Gewerbe (S. 22)</t>
  </si>
  <si>
    <t>Nahrungsmittelindustrie (S. 24 - 28)</t>
  </si>
  <si>
    <t>Anzahl</t>
  </si>
  <si>
    <t>Total kW</t>
  </si>
  <si>
    <t>Gasthöfe</t>
  </si>
  <si>
    <t>Total kWh</t>
  </si>
  <si>
    <t>kWh / Betrieb</t>
  </si>
  <si>
    <t>Discotheken und Bars</t>
  </si>
  <si>
    <t>Grosshandel Pharma</t>
  </si>
  <si>
    <t>20 - 49 MA</t>
  </si>
  <si>
    <t>&lt;20 MA</t>
  </si>
  <si>
    <t>&gt;= 50 MA</t>
  </si>
  <si>
    <t>Fleischverarbeitung</t>
  </si>
  <si>
    <t>Rest</t>
  </si>
  <si>
    <t>Betrieb 1</t>
  </si>
  <si>
    <t>Betrieb 2</t>
  </si>
  <si>
    <t>Herstellung von Käse</t>
  </si>
  <si>
    <t>Herstellung Frischmilchprodukte</t>
  </si>
  <si>
    <t>Betrieb 3</t>
  </si>
  <si>
    <t>Betrieb 4</t>
  </si>
  <si>
    <t>Herstellung von Speiseeis</t>
  </si>
  <si>
    <t>restliche</t>
  </si>
  <si>
    <t>Backwaren allgemein</t>
  </si>
  <si>
    <t>Zwischentotal Gastgewerbe</t>
  </si>
  <si>
    <t>Grosshandel</t>
  </si>
  <si>
    <t>Zwischentotal Grosshandel</t>
  </si>
  <si>
    <t>Dauerbackwaren</t>
  </si>
  <si>
    <t>Betrieb 5</t>
  </si>
  <si>
    <t>Schokolade</t>
  </si>
  <si>
    <t>Zwischentotal Nahrungsmittelindustrie</t>
  </si>
  <si>
    <t>spezifischer Energieverbrauch kWh / kW Q</t>
  </si>
  <si>
    <t>Total Kälteleistung CH kW</t>
  </si>
  <si>
    <t>TOTAL</t>
  </si>
  <si>
    <t>Anteil</t>
  </si>
  <si>
    <t>801 - 1000</t>
  </si>
  <si>
    <t>1001 - 1200</t>
  </si>
  <si>
    <t>1201 - 1400</t>
  </si>
  <si>
    <t>1401 - 1600</t>
  </si>
  <si>
    <t>1601 - 1800</t>
  </si>
  <si>
    <t>1801 - 2000</t>
  </si>
  <si>
    <t>2001 - 2200</t>
  </si>
  <si>
    <t>2201 - 2400</t>
  </si>
  <si>
    <t>Anteil kummuliert</t>
  </si>
  <si>
    <t>Betrieb 6</t>
  </si>
  <si>
    <t>Betrieb 7</t>
  </si>
  <si>
    <t>Betrieb 8</t>
  </si>
  <si>
    <t>Geflügel</t>
  </si>
  <si>
    <t>Fischverarbeitung</t>
  </si>
  <si>
    <t>Kartoffelverarbeitung</t>
  </si>
  <si>
    <t>Furchtsaft</t>
  </si>
  <si>
    <t>Öle, Fette, Margarine</t>
  </si>
  <si>
    <t>sonstige Milchverarbeitung</t>
  </si>
  <si>
    <t>Teigwaren</t>
  </si>
  <si>
    <t>Kaffe</t>
  </si>
  <si>
    <t>Würzmittel / Sauce</t>
  </si>
  <si>
    <t>Fertiggerichte</t>
  </si>
  <si>
    <t>homogen. Nahrungsmittel</t>
  </si>
  <si>
    <t>sonstige Nahrungsmittel</t>
  </si>
  <si>
    <t>Bier</t>
  </si>
  <si>
    <t>Getränke</t>
  </si>
  <si>
    <t>Kälteleistung kW</t>
  </si>
  <si>
    <t>kWh/kW</t>
  </si>
  <si>
    <t>Kategorie</t>
  </si>
  <si>
    <t>401 - 600</t>
  </si>
  <si>
    <t>601 - 800</t>
  </si>
  <si>
    <t>90% Perzentile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</si>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</sst>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 applyFont="1"/>
    <xf numFmtId="0" fontId="4" fillId="0" borderId="0" xfId="0" applyFont="1"/>
    <xf numFmtId="165" fontId="0" fillId="0" borderId="0" xfId="2" applyNumberFormat="1" applyFont="1"/>
    <xf numFmtId="165" fontId="0" fillId="0" borderId="0" xfId="0" applyNumberFormat="1"/>
    <xf numFmtId="0" fontId="2" fillId="0" borderId="0" xfId="0" applyFont="1" applyAlignment="1">
      <alignment horizontal="right"/>
    </xf>
    <xf numFmtId="1" fontId="4" fillId="0" borderId="0" xfId="0" applyNumberFormat="1" applyFont="1"/>
    <xf numFmtId="1" fontId="4" fillId="2" borderId="0" xfId="0" applyNumberFormat="1" applyFont="1" applyFill="1"/>
    <xf numFmtId="0" fontId="0" fillId="0" borderId="0" xfId="0" applyFont="1"/>
    <xf numFmtId="165" fontId="2" fillId="0" borderId="0" xfId="0" applyNumberFormat="1" applyFont="1"/>
    <xf numFmtId="1" fontId="2" fillId="3" borderId="0" xfId="0" applyNumberFormat="1" applyFont="1" applyFill="1"/>
    <xf numFmtId="0" fontId="0" fillId="3" borderId="0" xfId="0" applyFill="1"/>
    <xf numFmtId="165" fontId="0" fillId="3" borderId="0" xfId="2" applyNumberFormat="1" applyFont="1" applyFill="1"/>
    <xf numFmtId="165" fontId="0" fillId="3" borderId="0" xfId="0" applyNumberFormat="1" applyFill="1"/>
    <xf numFmtId="1" fontId="2" fillId="4" borderId="0" xfId="0" applyNumberFormat="1" applyFont="1" applyFill="1"/>
    <xf numFmtId="0" fontId="0" fillId="4" borderId="0" xfId="0" applyFill="1"/>
    <xf numFmtId="165" fontId="0" fillId="4" borderId="0" xfId="2" applyNumberFormat="1" applyFont="1" applyFill="1"/>
    <xf numFmtId="165" fontId="0" fillId="4" borderId="0" xfId="0" applyNumberFormat="1" applyFill="1"/>
    <xf numFmtId="165" fontId="2" fillId="4" borderId="0" xfId="0" applyNumberFormat="1" applyFont="1" applyFill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Auswertung_alle!$H$3:$H$12</c:f>
              <c:strCache>
                <c:ptCount val="10"/>
                <c:pt idx="0">
                  <c:v>401 - 600</c:v>
                </c:pt>
                <c:pt idx="1">
                  <c:v>601 - 800</c:v>
                </c:pt>
                <c:pt idx="2">
                  <c:v>801 - 1000</c:v>
                </c:pt>
                <c:pt idx="3">
                  <c:v>1001 - 1200</c:v>
                </c:pt>
                <c:pt idx="4">
                  <c:v>1201 - 1400</c:v>
                </c:pt>
                <c:pt idx="5">
                  <c:v>1401 - 1600</c:v>
                </c:pt>
                <c:pt idx="6">
                  <c:v>1601 - 1800</c:v>
                </c:pt>
                <c:pt idx="7">
                  <c:v>1801 - 2000</c:v>
                </c:pt>
                <c:pt idx="8">
                  <c:v>2001 - 2200</c:v>
                </c:pt>
                <c:pt idx="9">
                  <c:v>2201 - 2400</c:v>
                </c:pt>
              </c:strCache>
            </c:strRef>
          </c:cat>
          <c:val>
            <c:numRef>
              <c:f>Auswertung_alle!$I$3:$I$12</c:f>
              <c:numCache>
                <c:formatCode>0.0%</c:formatCode>
                <c:ptCount val="10"/>
                <c:pt idx="0">
                  <c:v>2.8606728758791104E-2</c:v>
                </c:pt>
                <c:pt idx="1">
                  <c:v>4.0317641344062176E-2</c:v>
                </c:pt>
                <c:pt idx="2">
                  <c:v>4.4520475617225289E-2</c:v>
                </c:pt>
                <c:pt idx="3">
                  <c:v>1.055988510845002E-2</c:v>
                </c:pt>
                <c:pt idx="4">
                  <c:v>0.66269614986588943</c:v>
                </c:pt>
                <c:pt idx="5">
                  <c:v>9.8037973346849994E-2</c:v>
                </c:pt>
                <c:pt idx="6">
                  <c:v>3.5586812815476571E-2</c:v>
                </c:pt>
                <c:pt idx="7">
                  <c:v>2.9937274282455809E-2</c:v>
                </c:pt>
                <c:pt idx="8">
                  <c:v>1.636782191809753E-2</c:v>
                </c:pt>
                <c:pt idx="9">
                  <c:v>3.3369236942702066E-2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22512"/>
        <c:axId val="209940520"/>
      </c:barChart>
      <c:catAx>
        <c:axId val="20972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940520"/>
        <c:crosses val="autoZero"/>
        <c:auto val="1"/>
        <c:lblAlgn val="ctr"/>
        <c:lblOffset val="100"/>
        <c:noMultiLvlLbl val="0"/>
      </c:catAx>
      <c:valAx>
        <c:axId val="209940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972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Auswertung_ohne_Eis_Dauergebäck!$H$3:$H$12</c:f>
              <c:strCache>
                <c:ptCount val="10"/>
                <c:pt idx="0">
                  <c:v>401 - 600</c:v>
                </c:pt>
                <c:pt idx="1">
                  <c:v>601 - 800</c:v>
                </c:pt>
                <c:pt idx="2">
                  <c:v>801 - 1000</c:v>
                </c:pt>
                <c:pt idx="3">
                  <c:v>1001 - 1200</c:v>
                </c:pt>
                <c:pt idx="4">
                  <c:v>1201 - 1400</c:v>
                </c:pt>
                <c:pt idx="5">
                  <c:v>1401 - 1600</c:v>
                </c:pt>
                <c:pt idx="6">
                  <c:v>1601 - 1800</c:v>
                </c:pt>
                <c:pt idx="7">
                  <c:v>1801 - 2000</c:v>
                </c:pt>
                <c:pt idx="8">
                  <c:v>2001 - 2200</c:v>
                </c:pt>
                <c:pt idx="9">
                  <c:v>2201 - 2400</c:v>
                </c:pt>
              </c:strCache>
            </c:strRef>
          </c:cat>
          <c:val>
            <c:numRef>
              <c:f>Auswertung_ohne_Eis_Dauergebäck!$I$3:$I$12</c:f>
              <c:numCache>
                <c:formatCode>0.0%</c:formatCode>
                <c:ptCount val="10"/>
                <c:pt idx="0">
                  <c:v>3.006392329204954E-2</c:v>
                </c:pt>
                <c:pt idx="1">
                  <c:v>4.2371376570337814E-2</c:v>
                </c:pt>
                <c:pt idx="2">
                  <c:v>3.4802681226972075E-2</c:v>
                </c:pt>
                <c:pt idx="3">
                  <c:v>1.109779375860079E-2</c:v>
                </c:pt>
                <c:pt idx="4">
                  <c:v>0.6964531451147512</c:v>
                </c:pt>
                <c:pt idx="5">
                  <c:v>9.9147689439339465E-2</c:v>
                </c:pt>
                <c:pt idx="6">
                  <c:v>3.7399564966484666E-2</c:v>
                </c:pt>
                <c:pt idx="7">
                  <c:v>3.1462245305633241E-2</c:v>
                </c:pt>
                <c:pt idx="8">
                  <c:v>1.7201580325831224E-2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80128"/>
        <c:axId val="210574856"/>
      </c:barChart>
      <c:catAx>
        <c:axId val="21008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574856"/>
        <c:crosses val="autoZero"/>
        <c:auto val="1"/>
        <c:lblAlgn val="ctr"/>
        <c:lblOffset val="100"/>
        <c:noMultiLvlLbl val="0"/>
      </c:catAx>
      <c:valAx>
        <c:axId val="2105748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008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</xdr:row>
      <xdr:rowOff>4761</xdr:rowOff>
    </xdr:from>
    <xdr:to>
      <xdr:col>15</xdr:col>
      <xdr:colOff>304800</xdr:colOff>
      <xdr:row>17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</xdr:row>
      <xdr:rowOff>4761</xdr:rowOff>
    </xdr:from>
    <xdr:to>
      <xdr:col>15</xdr:col>
      <xdr:colOff>304800</xdr:colOff>
      <xdr:row>17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workbookViewId="0">
      <pane ySplit="2328" topLeftCell="A78" activePane="bottomLeft"/>
      <selection activeCell="A61" sqref="A61"/>
      <selection pane="bottomLeft" activeCell="L112" sqref="L112"/>
    </sheetView>
  </sheetViews>
  <sheetFormatPr baseColWidth="10" defaultRowHeight="14.4" x14ac:dyDescent="0.3"/>
  <cols>
    <col min="2" max="2" width="31.88671875" customWidth="1"/>
    <col min="3" max="3" width="18.109375" customWidth="1"/>
    <col min="4" max="4" width="16.109375" customWidth="1"/>
    <col min="5" max="5" width="16.6640625" customWidth="1"/>
    <col min="7" max="7" width="21.6640625" customWidth="1"/>
    <col min="8" max="8" width="17.6640625" customWidth="1"/>
    <col min="9" max="9" width="17.44140625" style="5" hidden="1" customWidth="1"/>
    <col min="11" max="11" width="18.44140625" style="7" customWidth="1"/>
    <col min="12" max="12" width="26.6640625" customWidth="1"/>
  </cols>
  <sheetData>
    <row r="2" spans="1:12" x14ac:dyDescent="0.3">
      <c r="B2" s="3" t="s">
        <v>10</v>
      </c>
      <c r="C2" s="3"/>
      <c r="D2" s="3" t="s">
        <v>12</v>
      </c>
      <c r="E2" s="4" t="s">
        <v>7</v>
      </c>
      <c r="F2" s="4" t="s">
        <v>1</v>
      </c>
      <c r="G2" s="4" t="s">
        <v>2</v>
      </c>
      <c r="H2" s="4" t="s">
        <v>16</v>
      </c>
      <c r="J2" s="4" t="s">
        <v>13</v>
      </c>
      <c r="K2" s="8" t="s">
        <v>15</v>
      </c>
      <c r="L2" s="13" t="s">
        <v>3</v>
      </c>
    </row>
    <row r="3" spans="1:12" x14ac:dyDescent="0.3">
      <c r="A3">
        <v>1</v>
      </c>
      <c r="B3" t="s">
        <v>4</v>
      </c>
      <c r="D3" s="1">
        <v>3953</v>
      </c>
      <c r="E3">
        <v>20</v>
      </c>
      <c r="F3">
        <v>3</v>
      </c>
      <c r="G3" s="1">
        <v>4000</v>
      </c>
      <c r="H3" s="1">
        <f>E3/F3*G3</f>
        <v>26666.666666666668</v>
      </c>
      <c r="I3" s="6">
        <f>H3/E3</f>
        <v>1333.3333333333335</v>
      </c>
      <c r="J3">
        <f>E3*D3</f>
        <v>79060</v>
      </c>
      <c r="K3" s="7">
        <f>D3*H3</f>
        <v>105413333.33333334</v>
      </c>
      <c r="L3" s="6">
        <f>K3/J3</f>
        <v>1333.3333333333335</v>
      </c>
    </row>
    <row r="4" spans="1:12" x14ac:dyDescent="0.3">
      <c r="A4">
        <v>2</v>
      </c>
      <c r="B4" t="s">
        <v>5</v>
      </c>
      <c r="D4">
        <v>433</v>
      </c>
      <c r="E4">
        <v>5</v>
      </c>
      <c r="F4">
        <v>3</v>
      </c>
      <c r="G4" s="1">
        <v>4000</v>
      </c>
      <c r="H4" s="1">
        <f t="shared" ref="H4:H5" si="0">E4/F4*G4</f>
        <v>6666.666666666667</v>
      </c>
      <c r="I4" s="6">
        <f t="shared" ref="I4:I5" si="1">H4/E4</f>
        <v>1333.3333333333335</v>
      </c>
      <c r="J4">
        <f t="shared" ref="J4:J5" si="2">E4*D4</f>
        <v>2165</v>
      </c>
      <c r="K4" s="7">
        <f t="shared" ref="K4:K5" si="3">D4*H4</f>
        <v>2886666.666666667</v>
      </c>
      <c r="L4" s="6">
        <f t="shared" ref="L4:L5" si="4">K4/J4</f>
        <v>1333.3333333333335</v>
      </c>
    </row>
    <row r="5" spans="1:12" x14ac:dyDescent="0.3">
      <c r="A5">
        <v>3</v>
      </c>
      <c r="B5" t="s">
        <v>14</v>
      </c>
      <c r="D5">
        <v>648</v>
      </c>
      <c r="E5">
        <v>20</v>
      </c>
      <c r="F5">
        <v>3</v>
      </c>
      <c r="G5" s="1">
        <v>4000</v>
      </c>
      <c r="H5" s="1">
        <f t="shared" si="0"/>
        <v>26666.666666666668</v>
      </c>
      <c r="I5" s="6">
        <f t="shared" si="1"/>
        <v>1333.3333333333335</v>
      </c>
      <c r="J5">
        <f t="shared" si="2"/>
        <v>12960</v>
      </c>
      <c r="K5" s="7">
        <f t="shared" si="3"/>
        <v>17280000</v>
      </c>
      <c r="L5" s="6">
        <f t="shared" si="4"/>
        <v>1333.3333333333333</v>
      </c>
    </row>
    <row r="6" spans="1:12" x14ac:dyDescent="0.3">
      <c r="A6">
        <v>4</v>
      </c>
      <c r="B6" t="s">
        <v>6</v>
      </c>
      <c r="D6">
        <v>18420</v>
      </c>
      <c r="E6">
        <v>20</v>
      </c>
      <c r="F6">
        <v>3</v>
      </c>
      <c r="G6" s="1">
        <v>4000</v>
      </c>
      <c r="H6" s="1">
        <f t="shared" ref="H6:H29" si="5">E6/F6*G6</f>
        <v>26666.666666666668</v>
      </c>
      <c r="I6" s="6">
        <f>H6/E6</f>
        <v>1333.3333333333335</v>
      </c>
      <c r="J6">
        <f>E6*D6</f>
        <v>368400</v>
      </c>
      <c r="K6" s="7">
        <f>D6*H6</f>
        <v>491200000</v>
      </c>
      <c r="L6" s="6">
        <f t="shared" ref="L6:L29" si="6">K6/J6</f>
        <v>1333.3333333333333</v>
      </c>
    </row>
    <row r="7" spans="1:12" x14ac:dyDescent="0.3">
      <c r="A7">
        <v>5</v>
      </c>
      <c r="B7" t="s">
        <v>17</v>
      </c>
      <c r="D7">
        <f>375+1850</f>
        <v>2225</v>
      </c>
      <c r="E7">
        <v>5</v>
      </c>
      <c r="F7">
        <v>3</v>
      </c>
      <c r="G7" s="1">
        <v>4000</v>
      </c>
      <c r="H7" s="1">
        <f t="shared" si="5"/>
        <v>6666.666666666667</v>
      </c>
      <c r="I7" s="6">
        <f>H7/E7</f>
        <v>1333.3333333333335</v>
      </c>
      <c r="J7">
        <f>E7*D7</f>
        <v>11125</v>
      </c>
      <c r="K7" s="7">
        <f>D7*H7</f>
        <v>14833333.333333334</v>
      </c>
      <c r="L7" s="6">
        <f t="shared" ref="L7" si="7">K7/J7</f>
        <v>1333.3333333333335</v>
      </c>
    </row>
    <row r="8" spans="1:12" x14ac:dyDescent="0.3">
      <c r="B8" t="s">
        <v>33</v>
      </c>
      <c r="G8" s="1"/>
      <c r="H8" s="1"/>
      <c r="I8" s="6"/>
      <c r="J8" s="9">
        <f>SUM(J3:J7)</f>
        <v>473710</v>
      </c>
      <c r="K8" s="9">
        <f>SUM(K3:K7)</f>
        <v>631613333.33333337</v>
      </c>
      <c r="L8" s="14">
        <f>K8/J8</f>
        <v>1333.3333333333335</v>
      </c>
    </row>
    <row r="9" spans="1:12" x14ac:dyDescent="0.3">
      <c r="G9" s="1"/>
      <c r="H9" s="1"/>
      <c r="I9" s="6"/>
      <c r="L9" s="6"/>
    </row>
    <row r="10" spans="1:12" x14ac:dyDescent="0.3">
      <c r="B10" s="3" t="s">
        <v>34</v>
      </c>
      <c r="G10" s="1"/>
      <c r="H10" s="1"/>
      <c r="I10" s="6"/>
      <c r="L10" s="6"/>
    </row>
    <row r="11" spans="1:12" x14ac:dyDescent="0.3">
      <c r="A11">
        <v>6</v>
      </c>
      <c r="B11" t="s">
        <v>18</v>
      </c>
      <c r="D11">
        <v>407</v>
      </c>
      <c r="E11">
        <v>100</v>
      </c>
      <c r="F11">
        <v>3</v>
      </c>
      <c r="G11" s="1">
        <v>4000</v>
      </c>
      <c r="H11" s="1">
        <f t="shared" si="5"/>
        <v>133333.33333333334</v>
      </c>
      <c r="I11" s="6">
        <f>H11/E11</f>
        <v>1333.3333333333335</v>
      </c>
      <c r="J11">
        <f>E11*D11</f>
        <v>40700</v>
      </c>
      <c r="K11" s="7">
        <f>D11*H11</f>
        <v>54266666.666666672</v>
      </c>
      <c r="L11" s="6">
        <f t="shared" ref="L11" si="8">K11/J11</f>
        <v>1333.3333333333335</v>
      </c>
    </row>
    <row r="12" spans="1:12" x14ac:dyDescent="0.3">
      <c r="A12">
        <v>7</v>
      </c>
      <c r="B12" t="s">
        <v>8</v>
      </c>
      <c r="D12">
        <f>177+152</f>
        <v>329</v>
      </c>
      <c r="E12">
        <v>200</v>
      </c>
      <c r="F12">
        <v>3</v>
      </c>
      <c r="G12" s="1">
        <v>4000</v>
      </c>
      <c r="H12" s="1">
        <f t="shared" si="5"/>
        <v>266666.66666666669</v>
      </c>
      <c r="I12" s="6">
        <f>H12/E12</f>
        <v>1333.3333333333335</v>
      </c>
      <c r="J12">
        <f>E12*D12</f>
        <v>65800</v>
      </c>
      <c r="K12" s="7">
        <f>D12*H12</f>
        <v>87733333.333333343</v>
      </c>
      <c r="L12" s="6">
        <f t="shared" si="6"/>
        <v>1333.3333333333335</v>
      </c>
    </row>
    <row r="13" spans="1:12" x14ac:dyDescent="0.3">
      <c r="B13" s="3" t="s">
        <v>35</v>
      </c>
      <c r="G13" s="1"/>
      <c r="H13" s="1"/>
      <c r="I13" s="6"/>
      <c r="J13" s="9">
        <f>SUM(J11:J12)</f>
        <v>106500</v>
      </c>
      <c r="K13" s="9">
        <f>SUM(K11:K12)</f>
        <v>142000000</v>
      </c>
      <c r="L13" s="14">
        <f>K13/J13</f>
        <v>1333.3333333333333</v>
      </c>
    </row>
    <row r="14" spans="1:12" x14ac:dyDescent="0.3">
      <c r="G14" s="1"/>
      <c r="H14" s="1"/>
      <c r="I14" s="6"/>
      <c r="J14" s="9"/>
      <c r="K14" s="9"/>
      <c r="L14" s="14"/>
    </row>
    <row r="15" spans="1:12" x14ac:dyDescent="0.3">
      <c r="B15" s="3" t="s">
        <v>11</v>
      </c>
      <c r="C15" s="3"/>
      <c r="D15" s="3"/>
      <c r="G15" s="1"/>
      <c r="H15" s="1"/>
      <c r="I15" s="6"/>
      <c r="L15" s="6"/>
    </row>
    <row r="16" spans="1:12" x14ac:dyDescent="0.3">
      <c r="A16">
        <v>8</v>
      </c>
      <c r="B16" t="s">
        <v>0</v>
      </c>
      <c r="C16" t="s">
        <v>24</v>
      </c>
      <c r="D16" s="16">
        <v>1</v>
      </c>
      <c r="E16">
        <v>8000</v>
      </c>
      <c r="F16">
        <v>2.5</v>
      </c>
      <c r="G16" s="1">
        <v>4800</v>
      </c>
      <c r="H16" s="1">
        <f t="shared" si="5"/>
        <v>15360000</v>
      </c>
      <c r="I16" s="6"/>
      <c r="J16">
        <f t="shared" ref="J16:J23" si="9">E16*D16</f>
        <v>8000</v>
      </c>
      <c r="K16" s="7">
        <f t="shared" ref="K16:K23" si="10">D16*H16</f>
        <v>15360000</v>
      </c>
      <c r="L16" s="6">
        <f t="shared" ref="L16:L23" si="11">K16/J16</f>
        <v>1920</v>
      </c>
    </row>
    <row r="17" spans="1:12" x14ac:dyDescent="0.3">
      <c r="A17">
        <f t="shared" ref="A17:A24" si="12">A16+1</f>
        <v>9</v>
      </c>
      <c r="B17" t="s">
        <v>0</v>
      </c>
      <c r="C17" t="s">
        <v>25</v>
      </c>
      <c r="D17" s="16">
        <v>1</v>
      </c>
      <c r="E17">
        <v>10000</v>
      </c>
      <c r="F17">
        <v>2.5</v>
      </c>
      <c r="G17" s="1">
        <v>4800</v>
      </c>
      <c r="H17" s="1">
        <f t="shared" si="5"/>
        <v>19200000</v>
      </c>
      <c r="I17" s="6"/>
      <c r="J17">
        <f t="shared" si="9"/>
        <v>10000</v>
      </c>
      <c r="K17" s="7">
        <f t="shared" si="10"/>
        <v>19200000</v>
      </c>
      <c r="L17" s="6">
        <f t="shared" si="11"/>
        <v>1920</v>
      </c>
    </row>
    <row r="18" spans="1:12" x14ac:dyDescent="0.3">
      <c r="A18">
        <f t="shared" si="12"/>
        <v>10</v>
      </c>
      <c r="B18" t="s">
        <v>0</v>
      </c>
      <c r="C18" t="s">
        <v>28</v>
      </c>
      <c r="D18" s="16">
        <v>1</v>
      </c>
      <c r="E18">
        <v>1500</v>
      </c>
      <c r="F18">
        <v>2.5</v>
      </c>
      <c r="G18" s="1">
        <v>4800</v>
      </c>
      <c r="H18" s="1">
        <f t="shared" si="5"/>
        <v>2880000</v>
      </c>
      <c r="I18" s="6"/>
      <c r="J18">
        <f t="shared" si="9"/>
        <v>1500</v>
      </c>
      <c r="K18" s="7">
        <f t="shared" si="10"/>
        <v>2880000</v>
      </c>
      <c r="L18" s="6">
        <f t="shared" si="11"/>
        <v>1920</v>
      </c>
    </row>
    <row r="19" spans="1:12" x14ac:dyDescent="0.3">
      <c r="A19">
        <f t="shared" si="12"/>
        <v>11</v>
      </c>
      <c r="B19" t="s">
        <v>0</v>
      </c>
      <c r="C19" t="s">
        <v>29</v>
      </c>
      <c r="D19" s="16">
        <v>1</v>
      </c>
      <c r="E19">
        <v>900</v>
      </c>
      <c r="F19">
        <v>2.5</v>
      </c>
      <c r="G19" s="1">
        <v>4800</v>
      </c>
      <c r="H19" s="1">
        <f t="shared" si="5"/>
        <v>1728000</v>
      </c>
      <c r="I19" s="6"/>
      <c r="J19">
        <f t="shared" si="9"/>
        <v>900</v>
      </c>
      <c r="K19" s="7">
        <f t="shared" si="10"/>
        <v>1728000</v>
      </c>
      <c r="L19" s="6">
        <f t="shared" si="11"/>
        <v>1920</v>
      </c>
    </row>
    <row r="20" spans="1:12" x14ac:dyDescent="0.3">
      <c r="A20">
        <f t="shared" si="12"/>
        <v>12</v>
      </c>
      <c r="B20" t="s">
        <v>0</v>
      </c>
      <c r="C20" t="s">
        <v>37</v>
      </c>
      <c r="D20" s="16">
        <v>1</v>
      </c>
      <c r="E20">
        <v>2200</v>
      </c>
      <c r="F20">
        <v>2.5</v>
      </c>
      <c r="G20" s="1">
        <v>4800</v>
      </c>
      <c r="H20" s="1">
        <f t="shared" si="5"/>
        <v>4224000</v>
      </c>
      <c r="I20" s="6"/>
      <c r="J20">
        <f t="shared" si="9"/>
        <v>2200</v>
      </c>
      <c r="K20" s="7">
        <f t="shared" si="10"/>
        <v>4224000</v>
      </c>
      <c r="L20" s="6">
        <f t="shared" si="11"/>
        <v>1920</v>
      </c>
    </row>
    <row r="21" spans="1:12" x14ac:dyDescent="0.3">
      <c r="A21">
        <f t="shared" si="12"/>
        <v>13</v>
      </c>
      <c r="B21" t="s">
        <v>0</v>
      </c>
      <c r="C21" t="s">
        <v>53</v>
      </c>
      <c r="D21" s="16">
        <v>1</v>
      </c>
      <c r="E21">
        <v>2000</v>
      </c>
      <c r="F21">
        <v>2.5</v>
      </c>
      <c r="G21" s="1">
        <v>4800</v>
      </c>
      <c r="H21" s="1">
        <f t="shared" si="5"/>
        <v>3840000</v>
      </c>
      <c r="I21" s="6"/>
      <c r="J21">
        <f t="shared" si="9"/>
        <v>2000</v>
      </c>
      <c r="K21" s="7">
        <f t="shared" si="10"/>
        <v>3840000</v>
      </c>
      <c r="L21" s="6">
        <f t="shared" si="11"/>
        <v>1920</v>
      </c>
    </row>
    <row r="22" spans="1:12" x14ac:dyDescent="0.3">
      <c r="A22">
        <f t="shared" si="12"/>
        <v>14</v>
      </c>
      <c r="B22" t="s">
        <v>0</v>
      </c>
      <c r="C22" t="s">
        <v>54</v>
      </c>
      <c r="D22" s="16">
        <v>1</v>
      </c>
      <c r="E22">
        <v>1000</v>
      </c>
      <c r="F22">
        <v>2.5</v>
      </c>
      <c r="G22" s="1">
        <v>4800</v>
      </c>
      <c r="H22" s="1">
        <f t="shared" si="5"/>
        <v>1920000</v>
      </c>
      <c r="I22" s="6"/>
      <c r="J22">
        <f t="shared" si="9"/>
        <v>1000</v>
      </c>
      <c r="K22" s="7">
        <f t="shared" si="10"/>
        <v>1920000</v>
      </c>
      <c r="L22" s="6">
        <f t="shared" si="11"/>
        <v>1920</v>
      </c>
    </row>
    <row r="23" spans="1:12" x14ac:dyDescent="0.3">
      <c r="A23">
        <f t="shared" si="12"/>
        <v>15</v>
      </c>
      <c r="B23" t="s">
        <v>0</v>
      </c>
      <c r="C23" t="s">
        <v>55</v>
      </c>
      <c r="D23" s="16">
        <v>1</v>
      </c>
      <c r="E23">
        <v>500</v>
      </c>
      <c r="F23">
        <v>2.5</v>
      </c>
      <c r="G23" s="1">
        <v>4800</v>
      </c>
      <c r="H23" s="1">
        <f t="shared" si="5"/>
        <v>960000</v>
      </c>
      <c r="I23" s="6"/>
      <c r="J23">
        <f t="shared" si="9"/>
        <v>500</v>
      </c>
      <c r="K23" s="7">
        <f t="shared" si="10"/>
        <v>960000</v>
      </c>
      <c r="L23" s="6">
        <f t="shared" si="11"/>
        <v>1920</v>
      </c>
    </row>
    <row r="24" spans="1:12" x14ac:dyDescent="0.3">
      <c r="A24">
        <f t="shared" si="12"/>
        <v>16</v>
      </c>
      <c r="B24" t="s">
        <v>0</v>
      </c>
      <c r="C24" t="s">
        <v>20</v>
      </c>
      <c r="D24">
        <v>87</v>
      </c>
      <c r="E24">
        <v>200</v>
      </c>
      <c r="F24">
        <v>2.5</v>
      </c>
      <c r="G24" s="1">
        <v>3000</v>
      </c>
      <c r="H24" s="1">
        <f t="shared" si="5"/>
        <v>240000</v>
      </c>
      <c r="I24" s="6">
        <f t="shared" ref="I24:I29" si="13">H24/E24</f>
        <v>1200</v>
      </c>
      <c r="J24">
        <f t="shared" ref="J24:J48" si="14">E24*D24</f>
        <v>17400</v>
      </c>
      <c r="K24" s="7">
        <f>D24*H24</f>
        <v>20880000</v>
      </c>
      <c r="L24" s="6">
        <f>K24/J24</f>
        <v>1200</v>
      </c>
    </row>
    <row r="25" spans="1:12" x14ac:dyDescent="0.3">
      <c r="A25">
        <f t="shared" ref="A25:A89" si="15">A24+1</f>
        <v>17</v>
      </c>
      <c r="B25" t="s">
        <v>0</v>
      </c>
      <c r="C25" t="s">
        <v>19</v>
      </c>
      <c r="D25">
        <v>8</v>
      </c>
      <c r="E25">
        <v>300</v>
      </c>
      <c r="F25">
        <v>2.5</v>
      </c>
      <c r="G25" s="1">
        <v>3000</v>
      </c>
      <c r="H25" s="1">
        <f t="shared" ref="H25" si="16">E25/F25*G25</f>
        <v>360000</v>
      </c>
      <c r="I25" s="6">
        <f t="shared" ref="I25" si="17">H25/E25</f>
        <v>1200</v>
      </c>
      <c r="J25">
        <f t="shared" si="14"/>
        <v>2400</v>
      </c>
      <c r="K25" s="7">
        <f t="shared" ref="K25:K47" si="18">D25*H25</f>
        <v>2880000</v>
      </c>
      <c r="L25" s="6">
        <f t="shared" si="6"/>
        <v>1200</v>
      </c>
    </row>
    <row r="26" spans="1:12" x14ac:dyDescent="0.3">
      <c r="A26">
        <f t="shared" si="15"/>
        <v>18</v>
      </c>
      <c r="B26" t="s">
        <v>0</v>
      </c>
      <c r="C26" t="s">
        <v>21</v>
      </c>
      <c r="D26">
        <v>7</v>
      </c>
      <c r="E26">
        <v>500</v>
      </c>
      <c r="F26">
        <v>2.5</v>
      </c>
      <c r="G26" s="1">
        <v>5250</v>
      </c>
      <c r="H26" s="1">
        <f t="shared" si="5"/>
        <v>1050000</v>
      </c>
      <c r="I26" s="6">
        <f t="shared" si="13"/>
        <v>2100</v>
      </c>
      <c r="J26">
        <f t="shared" si="14"/>
        <v>3500</v>
      </c>
      <c r="K26" s="7">
        <f t="shared" si="18"/>
        <v>7350000</v>
      </c>
      <c r="L26" s="6">
        <f t="shared" si="6"/>
        <v>2100</v>
      </c>
    </row>
    <row r="27" spans="1:12" x14ac:dyDescent="0.3">
      <c r="A27">
        <f t="shared" si="15"/>
        <v>19</v>
      </c>
      <c r="B27" t="s">
        <v>56</v>
      </c>
      <c r="C27" t="s">
        <v>24</v>
      </c>
      <c r="D27">
        <v>1</v>
      </c>
      <c r="E27">
        <v>300</v>
      </c>
      <c r="F27">
        <v>2.5</v>
      </c>
      <c r="G27" s="1">
        <v>4800</v>
      </c>
      <c r="H27" s="1">
        <f t="shared" si="5"/>
        <v>576000</v>
      </c>
      <c r="I27" s="6">
        <f t="shared" si="13"/>
        <v>1920</v>
      </c>
      <c r="J27">
        <f t="shared" ref="J27:J29" si="19">E27*D27</f>
        <v>300</v>
      </c>
      <c r="K27" s="7">
        <f t="shared" ref="K27:K29" si="20">D27*H27</f>
        <v>576000</v>
      </c>
      <c r="L27" s="6">
        <f t="shared" si="6"/>
        <v>1920</v>
      </c>
    </row>
    <row r="28" spans="1:12" x14ac:dyDescent="0.3">
      <c r="A28">
        <f t="shared" si="15"/>
        <v>20</v>
      </c>
      <c r="B28" t="s">
        <v>56</v>
      </c>
      <c r="C28" t="s">
        <v>25</v>
      </c>
      <c r="D28">
        <v>1</v>
      </c>
      <c r="E28">
        <v>1300</v>
      </c>
      <c r="F28">
        <v>2.5</v>
      </c>
      <c r="G28" s="1">
        <v>4800</v>
      </c>
      <c r="H28" s="1">
        <f t="shared" si="5"/>
        <v>2496000</v>
      </c>
      <c r="I28" s="6">
        <f t="shared" si="13"/>
        <v>1920</v>
      </c>
      <c r="J28">
        <f t="shared" si="19"/>
        <v>1300</v>
      </c>
      <c r="K28" s="7">
        <f t="shared" si="20"/>
        <v>2496000</v>
      </c>
      <c r="L28" s="6">
        <f t="shared" si="6"/>
        <v>1920</v>
      </c>
    </row>
    <row r="29" spans="1:12" x14ac:dyDescent="0.3">
      <c r="A29">
        <f t="shared" si="15"/>
        <v>21</v>
      </c>
      <c r="B29" t="s">
        <v>56</v>
      </c>
      <c r="C29" t="s">
        <v>23</v>
      </c>
      <c r="D29">
        <v>6</v>
      </c>
      <c r="E29">
        <v>300</v>
      </c>
      <c r="F29">
        <v>2.5</v>
      </c>
      <c r="G29" s="1">
        <v>3000</v>
      </c>
      <c r="H29" s="1">
        <f t="shared" si="5"/>
        <v>360000</v>
      </c>
      <c r="I29" s="6">
        <f t="shared" si="13"/>
        <v>1200</v>
      </c>
      <c r="J29">
        <f t="shared" si="19"/>
        <v>1800</v>
      </c>
      <c r="K29" s="7">
        <f t="shared" si="20"/>
        <v>2160000</v>
      </c>
      <c r="L29" s="6">
        <f t="shared" si="6"/>
        <v>1200</v>
      </c>
    </row>
    <row r="30" spans="1:12" x14ac:dyDescent="0.3">
      <c r="A30">
        <f t="shared" si="15"/>
        <v>22</v>
      </c>
      <c r="B30" t="s">
        <v>22</v>
      </c>
      <c r="C30" t="s">
        <v>20</v>
      </c>
      <c r="D30">
        <v>72</v>
      </c>
      <c r="E30">
        <v>200</v>
      </c>
      <c r="F30">
        <v>2.5</v>
      </c>
      <c r="G30" s="1">
        <v>3000</v>
      </c>
      <c r="H30" s="1">
        <f t="shared" ref="H30:H36" si="21">E30/F30*G30</f>
        <v>240000</v>
      </c>
      <c r="I30" s="6">
        <f t="shared" ref="I30:I36" si="22">H30/E30</f>
        <v>1200</v>
      </c>
      <c r="J30">
        <f t="shared" si="14"/>
        <v>14400</v>
      </c>
      <c r="K30" s="7">
        <f t="shared" si="18"/>
        <v>17280000</v>
      </c>
      <c r="L30" s="6">
        <f t="shared" ref="L30:L36" si="23">K30/J30</f>
        <v>1200</v>
      </c>
    </row>
    <row r="31" spans="1:12" x14ac:dyDescent="0.3">
      <c r="A31">
        <f t="shared" si="15"/>
        <v>23</v>
      </c>
      <c r="B31" t="s">
        <v>22</v>
      </c>
      <c r="C31" t="s">
        <v>19</v>
      </c>
      <c r="D31">
        <v>20</v>
      </c>
      <c r="E31">
        <v>300</v>
      </c>
      <c r="F31">
        <v>2.5</v>
      </c>
      <c r="G31" s="1">
        <v>3000</v>
      </c>
      <c r="H31" s="1">
        <f t="shared" si="21"/>
        <v>360000</v>
      </c>
      <c r="I31" s="6">
        <f t="shared" si="22"/>
        <v>1200</v>
      </c>
      <c r="J31">
        <f t="shared" si="14"/>
        <v>6000</v>
      </c>
      <c r="K31" s="7">
        <f t="shared" si="18"/>
        <v>7200000</v>
      </c>
      <c r="L31" s="6">
        <f t="shared" si="23"/>
        <v>1200</v>
      </c>
    </row>
    <row r="32" spans="1:12" x14ac:dyDescent="0.3">
      <c r="A32">
        <f t="shared" si="15"/>
        <v>24</v>
      </c>
      <c r="B32" t="s">
        <v>22</v>
      </c>
      <c r="C32" t="s">
        <v>21</v>
      </c>
      <c r="D32">
        <v>20</v>
      </c>
      <c r="E32">
        <v>500</v>
      </c>
      <c r="F32">
        <v>2.5</v>
      </c>
      <c r="G32" s="1">
        <v>5250</v>
      </c>
      <c r="H32" s="1">
        <f t="shared" si="21"/>
        <v>1050000</v>
      </c>
      <c r="I32" s="6">
        <f t="shared" si="22"/>
        <v>2100</v>
      </c>
      <c r="J32">
        <f t="shared" si="14"/>
        <v>10000</v>
      </c>
      <c r="K32" s="7">
        <f t="shared" si="18"/>
        <v>21000000</v>
      </c>
      <c r="L32" s="6">
        <f t="shared" si="23"/>
        <v>2100</v>
      </c>
    </row>
    <row r="33" spans="1:12" x14ac:dyDescent="0.3">
      <c r="A33">
        <f t="shared" si="15"/>
        <v>25</v>
      </c>
      <c r="B33" t="s">
        <v>57</v>
      </c>
      <c r="C33" t="s">
        <v>24</v>
      </c>
      <c r="D33">
        <v>1</v>
      </c>
      <c r="E33">
        <v>400</v>
      </c>
      <c r="F33">
        <v>2.5</v>
      </c>
      <c r="G33" s="1">
        <v>4800</v>
      </c>
      <c r="H33" s="1">
        <f t="shared" ref="H33:H35" si="24">E33/F33*G33</f>
        <v>768000</v>
      </c>
      <c r="I33" s="6">
        <f t="shared" ref="I33:I35" si="25">H33/E33</f>
        <v>1920</v>
      </c>
      <c r="J33">
        <f t="shared" si="14"/>
        <v>400</v>
      </c>
      <c r="K33" s="7">
        <f t="shared" ref="K33:K35" si="26">D33*H33</f>
        <v>768000</v>
      </c>
      <c r="L33" s="6">
        <f t="shared" ref="L33:L35" si="27">K33/J33</f>
        <v>1920</v>
      </c>
    </row>
    <row r="34" spans="1:12" x14ac:dyDescent="0.3">
      <c r="A34">
        <f t="shared" si="15"/>
        <v>26</v>
      </c>
      <c r="B34" t="s">
        <v>57</v>
      </c>
      <c r="C34" t="s">
        <v>25</v>
      </c>
      <c r="D34">
        <v>1</v>
      </c>
      <c r="E34">
        <v>250</v>
      </c>
      <c r="F34">
        <v>2.5</v>
      </c>
      <c r="G34" s="1">
        <v>4800</v>
      </c>
      <c r="H34" s="1">
        <f t="shared" si="24"/>
        <v>480000</v>
      </c>
      <c r="I34" s="6">
        <f t="shared" si="25"/>
        <v>1920</v>
      </c>
      <c r="J34">
        <f t="shared" si="14"/>
        <v>250</v>
      </c>
      <c r="K34" s="7">
        <f t="shared" si="26"/>
        <v>480000</v>
      </c>
      <c r="L34" s="6">
        <f t="shared" si="27"/>
        <v>1920</v>
      </c>
    </row>
    <row r="35" spans="1:12" x14ac:dyDescent="0.3">
      <c r="A35">
        <f t="shared" si="15"/>
        <v>27</v>
      </c>
      <c r="B35" t="s">
        <v>57</v>
      </c>
      <c r="C35" t="s">
        <v>23</v>
      </c>
      <c r="D35">
        <v>10</v>
      </c>
      <c r="E35">
        <v>240</v>
      </c>
      <c r="F35">
        <v>2.5</v>
      </c>
      <c r="G35" s="1">
        <v>3000</v>
      </c>
      <c r="H35" s="1">
        <f t="shared" si="24"/>
        <v>288000</v>
      </c>
      <c r="I35" s="6">
        <f t="shared" si="25"/>
        <v>1200</v>
      </c>
      <c r="J35">
        <f t="shared" si="14"/>
        <v>2400</v>
      </c>
      <c r="K35" s="7">
        <f t="shared" si="26"/>
        <v>2880000</v>
      </c>
      <c r="L35" s="6">
        <f t="shared" si="27"/>
        <v>1200</v>
      </c>
    </row>
    <row r="36" spans="1:12" x14ac:dyDescent="0.3">
      <c r="A36">
        <f t="shared" si="15"/>
        <v>28</v>
      </c>
      <c r="B36" t="s">
        <v>58</v>
      </c>
      <c r="C36" t="s">
        <v>20</v>
      </c>
      <c r="D36">
        <v>3</v>
      </c>
      <c r="E36">
        <v>50</v>
      </c>
      <c r="F36">
        <v>2.5</v>
      </c>
      <c r="G36" s="1">
        <v>3000</v>
      </c>
      <c r="H36" s="1">
        <f t="shared" si="21"/>
        <v>60000</v>
      </c>
      <c r="I36" s="6">
        <f t="shared" si="22"/>
        <v>1200</v>
      </c>
      <c r="J36">
        <f t="shared" ref="J36:J47" si="28">E36*D36</f>
        <v>150</v>
      </c>
      <c r="K36" s="7">
        <f t="shared" si="18"/>
        <v>180000</v>
      </c>
      <c r="L36" s="6">
        <f t="shared" si="23"/>
        <v>1200</v>
      </c>
    </row>
    <row r="37" spans="1:12" x14ac:dyDescent="0.3">
      <c r="A37">
        <f t="shared" si="15"/>
        <v>29</v>
      </c>
      <c r="B37" t="s">
        <v>58</v>
      </c>
      <c r="C37" t="s">
        <v>21</v>
      </c>
      <c r="D37">
        <v>1</v>
      </c>
      <c r="E37">
        <v>500</v>
      </c>
      <c r="F37">
        <v>2.5</v>
      </c>
      <c r="G37" s="1">
        <v>5250</v>
      </c>
      <c r="H37" s="1">
        <f t="shared" ref="H37:H47" si="29">E37/F37*G37</f>
        <v>1050000</v>
      </c>
      <c r="I37" s="6">
        <f t="shared" ref="I37:I47" si="30">H37/E37</f>
        <v>2100</v>
      </c>
      <c r="J37">
        <f t="shared" si="28"/>
        <v>500</v>
      </c>
      <c r="K37" s="7">
        <f t="shared" si="18"/>
        <v>1050000</v>
      </c>
      <c r="L37" s="6">
        <f t="shared" ref="L37:L47" si="31">K37/J37</f>
        <v>2100</v>
      </c>
    </row>
    <row r="38" spans="1:12" x14ac:dyDescent="0.3">
      <c r="A38">
        <f t="shared" si="15"/>
        <v>30</v>
      </c>
      <c r="B38" t="s">
        <v>59</v>
      </c>
      <c r="C38" t="s">
        <v>20</v>
      </c>
      <c r="D38">
        <v>14</v>
      </c>
      <c r="E38">
        <v>50</v>
      </c>
      <c r="F38">
        <v>2.5</v>
      </c>
      <c r="G38" s="1">
        <v>3000</v>
      </c>
      <c r="H38" s="1">
        <f t="shared" ref="H38" si="32">E38/F38*G38</f>
        <v>60000</v>
      </c>
      <c r="I38" s="6">
        <f t="shared" ref="I38" si="33">H38/E38</f>
        <v>1200</v>
      </c>
      <c r="J38">
        <f>E38*D38</f>
        <v>700</v>
      </c>
      <c r="K38" s="7">
        <f>D38*H38</f>
        <v>840000</v>
      </c>
      <c r="L38" s="6">
        <f t="shared" ref="L38" si="34">K38/J38</f>
        <v>1200</v>
      </c>
    </row>
    <row r="39" spans="1:12" x14ac:dyDescent="0.3">
      <c r="A39">
        <f t="shared" si="15"/>
        <v>31</v>
      </c>
      <c r="B39" t="s">
        <v>59</v>
      </c>
      <c r="C39" t="s">
        <v>19</v>
      </c>
      <c r="D39">
        <v>6</v>
      </c>
      <c r="E39">
        <v>100</v>
      </c>
      <c r="F39">
        <v>2.5</v>
      </c>
      <c r="G39" s="1">
        <v>3000</v>
      </c>
      <c r="H39" s="1">
        <f>E39/F39*G39</f>
        <v>120000</v>
      </c>
      <c r="I39" s="6">
        <f>H39/E39</f>
        <v>1200</v>
      </c>
      <c r="J39">
        <f>E39*D39</f>
        <v>600</v>
      </c>
      <c r="K39" s="7">
        <f>D39*H39</f>
        <v>720000</v>
      </c>
      <c r="L39" s="6">
        <f>K39/J39</f>
        <v>1200</v>
      </c>
    </row>
    <row r="40" spans="1:12" x14ac:dyDescent="0.3">
      <c r="A40">
        <f t="shared" si="15"/>
        <v>32</v>
      </c>
      <c r="B40" t="s">
        <v>59</v>
      </c>
      <c r="C40" t="s">
        <v>21</v>
      </c>
      <c r="D40">
        <v>3</v>
      </c>
      <c r="E40">
        <v>500</v>
      </c>
      <c r="F40">
        <v>2.5</v>
      </c>
      <c r="G40" s="1">
        <v>5250</v>
      </c>
      <c r="H40" s="1">
        <f>E40/F40*G40</f>
        <v>1050000</v>
      </c>
      <c r="I40" s="6">
        <f>H40/E40</f>
        <v>2100</v>
      </c>
      <c r="J40">
        <f>E40*D40</f>
        <v>1500</v>
      </c>
      <c r="K40" s="7">
        <f>D40*H40</f>
        <v>3150000</v>
      </c>
      <c r="L40" s="6">
        <f>K40/J40</f>
        <v>2100</v>
      </c>
    </row>
    <row r="41" spans="1:12" x14ac:dyDescent="0.3">
      <c r="A41">
        <f t="shared" si="15"/>
        <v>33</v>
      </c>
      <c r="B41" t="s">
        <v>9</v>
      </c>
      <c r="C41" t="s">
        <v>24</v>
      </c>
      <c r="D41">
        <v>1</v>
      </c>
      <c r="E41">
        <v>1000</v>
      </c>
      <c r="F41">
        <v>3</v>
      </c>
      <c r="G41" s="1">
        <v>4380</v>
      </c>
      <c r="H41" s="1">
        <f t="shared" si="29"/>
        <v>1460000</v>
      </c>
      <c r="I41" s="6">
        <f t="shared" si="30"/>
        <v>1460</v>
      </c>
      <c r="J41">
        <f t="shared" si="28"/>
        <v>1000</v>
      </c>
      <c r="K41" s="7">
        <f t="shared" si="18"/>
        <v>1460000</v>
      </c>
      <c r="L41" s="6">
        <f t="shared" si="31"/>
        <v>1460</v>
      </c>
    </row>
    <row r="42" spans="1:12" x14ac:dyDescent="0.3">
      <c r="A42">
        <f t="shared" si="15"/>
        <v>34</v>
      </c>
      <c r="B42" t="s">
        <v>9</v>
      </c>
      <c r="C42" t="s">
        <v>25</v>
      </c>
      <c r="D42">
        <v>1</v>
      </c>
      <c r="E42">
        <v>4000</v>
      </c>
      <c r="F42">
        <v>3</v>
      </c>
      <c r="G42" s="1">
        <v>4380</v>
      </c>
      <c r="H42" s="1">
        <f t="shared" si="29"/>
        <v>5840000</v>
      </c>
      <c r="I42" s="6">
        <f t="shared" si="30"/>
        <v>1460</v>
      </c>
      <c r="J42">
        <f t="shared" si="28"/>
        <v>4000</v>
      </c>
      <c r="K42" s="7">
        <f t="shared" si="18"/>
        <v>5840000</v>
      </c>
      <c r="L42" s="6">
        <f t="shared" si="31"/>
        <v>1460</v>
      </c>
    </row>
    <row r="43" spans="1:12" x14ac:dyDescent="0.3">
      <c r="A43">
        <f t="shared" si="15"/>
        <v>35</v>
      </c>
      <c r="B43" t="s">
        <v>9</v>
      </c>
      <c r="C43" t="s">
        <v>23</v>
      </c>
      <c r="D43">
        <v>24</v>
      </c>
      <c r="E43">
        <v>300</v>
      </c>
      <c r="F43">
        <v>3</v>
      </c>
      <c r="G43" s="1">
        <v>4380</v>
      </c>
      <c r="H43" s="1">
        <f t="shared" si="29"/>
        <v>438000</v>
      </c>
      <c r="I43" s="6">
        <f t="shared" si="30"/>
        <v>1460</v>
      </c>
      <c r="J43">
        <f t="shared" si="28"/>
        <v>7200</v>
      </c>
      <c r="K43" s="7">
        <f t="shared" si="18"/>
        <v>10512000</v>
      </c>
      <c r="L43" s="6">
        <f t="shared" si="31"/>
        <v>1460</v>
      </c>
    </row>
    <row r="44" spans="1:12" x14ac:dyDescent="0.3">
      <c r="A44">
        <f t="shared" si="15"/>
        <v>36</v>
      </c>
      <c r="B44" t="s">
        <v>60</v>
      </c>
      <c r="C44" t="s">
        <v>24</v>
      </c>
      <c r="D44">
        <v>1</v>
      </c>
      <c r="E44">
        <v>600</v>
      </c>
      <c r="F44">
        <v>3</v>
      </c>
      <c r="G44" s="1">
        <v>4500</v>
      </c>
      <c r="H44" s="1">
        <f t="shared" si="29"/>
        <v>900000</v>
      </c>
      <c r="I44" s="6">
        <f t="shared" si="30"/>
        <v>1500</v>
      </c>
      <c r="J44">
        <f t="shared" si="28"/>
        <v>600</v>
      </c>
      <c r="K44" s="7">
        <f t="shared" si="18"/>
        <v>900000</v>
      </c>
      <c r="L44" s="6">
        <f t="shared" si="31"/>
        <v>1500</v>
      </c>
    </row>
    <row r="45" spans="1:12" x14ac:dyDescent="0.3">
      <c r="A45">
        <f t="shared" si="15"/>
        <v>37</v>
      </c>
      <c r="B45" t="s">
        <v>60</v>
      </c>
      <c r="C45" t="s">
        <v>20</v>
      </c>
      <c r="D45">
        <v>12</v>
      </c>
      <c r="E45">
        <v>50</v>
      </c>
      <c r="F45">
        <v>3</v>
      </c>
      <c r="G45" s="1">
        <v>2000</v>
      </c>
      <c r="H45" s="1">
        <f t="shared" si="29"/>
        <v>33333.333333333336</v>
      </c>
      <c r="I45" s="6">
        <f t="shared" si="30"/>
        <v>666.66666666666674</v>
      </c>
      <c r="J45">
        <f t="shared" si="28"/>
        <v>600</v>
      </c>
      <c r="K45" s="7">
        <f t="shared" si="18"/>
        <v>400000</v>
      </c>
      <c r="L45" s="6">
        <f t="shared" si="31"/>
        <v>666.66666666666663</v>
      </c>
    </row>
    <row r="46" spans="1:12" x14ac:dyDescent="0.3">
      <c r="A46">
        <f t="shared" si="15"/>
        <v>38</v>
      </c>
      <c r="B46" t="s">
        <v>60</v>
      </c>
      <c r="C46" t="s">
        <v>19</v>
      </c>
      <c r="D46">
        <v>2</v>
      </c>
      <c r="E46">
        <v>100</v>
      </c>
      <c r="F46">
        <v>3</v>
      </c>
      <c r="G46" s="1">
        <v>3000</v>
      </c>
      <c r="H46" s="1">
        <f t="shared" si="29"/>
        <v>100000</v>
      </c>
      <c r="I46" s="6">
        <f t="shared" si="30"/>
        <v>1000</v>
      </c>
      <c r="J46">
        <f t="shared" si="28"/>
        <v>200</v>
      </c>
      <c r="K46" s="7">
        <f t="shared" si="18"/>
        <v>200000</v>
      </c>
      <c r="L46" s="6">
        <f t="shared" si="31"/>
        <v>1000</v>
      </c>
    </row>
    <row r="47" spans="1:12" x14ac:dyDescent="0.3">
      <c r="A47">
        <f t="shared" si="15"/>
        <v>39</v>
      </c>
      <c r="B47" t="s">
        <v>60</v>
      </c>
      <c r="C47" t="s">
        <v>21</v>
      </c>
      <c r="D47">
        <v>2</v>
      </c>
      <c r="E47">
        <v>200</v>
      </c>
      <c r="F47">
        <v>3</v>
      </c>
      <c r="G47" s="1">
        <v>5250</v>
      </c>
      <c r="H47" s="1">
        <f t="shared" si="29"/>
        <v>350000</v>
      </c>
      <c r="I47" s="6">
        <f t="shared" si="30"/>
        <v>1750</v>
      </c>
      <c r="J47">
        <f t="shared" si="28"/>
        <v>400</v>
      </c>
      <c r="K47" s="7">
        <f t="shared" si="18"/>
        <v>700000</v>
      </c>
      <c r="L47" s="6">
        <f t="shared" si="31"/>
        <v>1750</v>
      </c>
    </row>
    <row r="48" spans="1:12" x14ac:dyDescent="0.3">
      <c r="A48">
        <f t="shared" si="15"/>
        <v>40</v>
      </c>
      <c r="B48" t="s">
        <v>27</v>
      </c>
      <c r="C48" t="s">
        <v>24</v>
      </c>
      <c r="D48">
        <v>1</v>
      </c>
      <c r="E48">
        <v>2500</v>
      </c>
      <c r="F48">
        <v>3</v>
      </c>
      <c r="G48" s="1">
        <v>5250</v>
      </c>
      <c r="H48" s="1">
        <f t="shared" ref="H48" si="35">E48/F48*G48</f>
        <v>4375000</v>
      </c>
      <c r="I48" s="6">
        <f t="shared" ref="I48" si="36">H48/E48</f>
        <v>1750</v>
      </c>
      <c r="J48">
        <f t="shared" si="14"/>
        <v>2500</v>
      </c>
      <c r="K48" s="7">
        <f t="shared" ref="K48" si="37">D48*H48</f>
        <v>4375000</v>
      </c>
      <c r="L48" s="6">
        <f t="shared" ref="L48" si="38">K48/J48</f>
        <v>1750</v>
      </c>
    </row>
    <row r="49" spans="1:12" x14ac:dyDescent="0.3">
      <c r="A49">
        <f t="shared" si="15"/>
        <v>41</v>
      </c>
      <c r="B49" t="s">
        <v>27</v>
      </c>
      <c r="C49" t="s">
        <v>25</v>
      </c>
      <c r="D49">
        <v>1</v>
      </c>
      <c r="E49">
        <v>3000</v>
      </c>
      <c r="F49">
        <v>3</v>
      </c>
      <c r="G49" s="1">
        <v>5250</v>
      </c>
      <c r="H49" s="1">
        <f t="shared" ref="H49:H51" si="39">E49/F49*G49</f>
        <v>5250000</v>
      </c>
      <c r="I49" s="6">
        <f t="shared" ref="I49:I51" si="40">H49/E49</f>
        <v>1750</v>
      </c>
      <c r="J49">
        <f t="shared" ref="J49:J51" si="41">E49*D49</f>
        <v>3000</v>
      </c>
      <c r="K49" s="7">
        <f t="shared" ref="K49:K51" si="42">D49*H49</f>
        <v>5250000</v>
      </c>
      <c r="L49" s="6">
        <f t="shared" ref="L49:L51" si="43">K49/J49</f>
        <v>1750</v>
      </c>
    </row>
    <row r="50" spans="1:12" x14ac:dyDescent="0.3">
      <c r="A50">
        <f t="shared" si="15"/>
        <v>42</v>
      </c>
      <c r="B50" t="s">
        <v>27</v>
      </c>
      <c r="C50" t="s">
        <v>28</v>
      </c>
      <c r="D50">
        <v>1</v>
      </c>
      <c r="E50">
        <v>2600</v>
      </c>
      <c r="F50">
        <v>3</v>
      </c>
      <c r="G50" s="1">
        <v>5250</v>
      </c>
      <c r="H50" s="1">
        <f t="shared" si="39"/>
        <v>4550000</v>
      </c>
      <c r="I50" s="6">
        <f t="shared" si="40"/>
        <v>1750</v>
      </c>
      <c r="J50">
        <f t="shared" si="41"/>
        <v>2600</v>
      </c>
      <c r="K50" s="7">
        <f t="shared" si="42"/>
        <v>4550000</v>
      </c>
      <c r="L50" s="6">
        <f t="shared" si="43"/>
        <v>1750</v>
      </c>
    </row>
    <row r="51" spans="1:12" x14ac:dyDescent="0.3">
      <c r="A51">
        <f t="shared" si="15"/>
        <v>43</v>
      </c>
      <c r="B51" t="s">
        <v>27</v>
      </c>
      <c r="C51" t="s">
        <v>29</v>
      </c>
      <c r="D51">
        <v>1</v>
      </c>
      <c r="E51">
        <v>300</v>
      </c>
      <c r="F51">
        <v>3</v>
      </c>
      <c r="G51" s="1">
        <v>5250</v>
      </c>
      <c r="H51" s="1">
        <f t="shared" si="39"/>
        <v>525000</v>
      </c>
      <c r="I51" s="6">
        <f t="shared" si="40"/>
        <v>1750</v>
      </c>
      <c r="J51">
        <f t="shared" si="41"/>
        <v>300</v>
      </c>
      <c r="K51" s="7">
        <f t="shared" si="42"/>
        <v>525000</v>
      </c>
      <c r="L51" s="6">
        <f t="shared" si="43"/>
        <v>1750</v>
      </c>
    </row>
    <row r="52" spans="1:12" x14ac:dyDescent="0.3">
      <c r="A52">
        <f t="shared" si="15"/>
        <v>44</v>
      </c>
      <c r="B52" t="s">
        <v>27</v>
      </c>
      <c r="C52" t="s">
        <v>20</v>
      </c>
      <c r="D52">
        <v>57</v>
      </c>
      <c r="E52">
        <v>300</v>
      </c>
      <c r="F52">
        <v>3</v>
      </c>
      <c r="G52" s="1">
        <v>2000</v>
      </c>
      <c r="H52" s="1">
        <f t="shared" ref="H52:H55" si="44">E52/F52*G52</f>
        <v>200000</v>
      </c>
      <c r="I52" s="6">
        <f t="shared" ref="I52:I55" si="45">H52/E52</f>
        <v>666.66666666666663</v>
      </c>
      <c r="J52">
        <f t="shared" ref="J52:J63" si="46">E52*D52</f>
        <v>17100</v>
      </c>
      <c r="K52" s="7">
        <f t="shared" ref="K52:K63" si="47">D52*H52</f>
        <v>11400000</v>
      </c>
      <c r="L52" s="6">
        <f t="shared" ref="L52:L55" si="48">K52/J52</f>
        <v>666.66666666666663</v>
      </c>
    </row>
    <row r="53" spans="1:12" x14ac:dyDescent="0.3">
      <c r="A53">
        <f t="shared" si="15"/>
        <v>45</v>
      </c>
      <c r="B53" t="s">
        <v>27</v>
      </c>
      <c r="C53" t="s">
        <v>19</v>
      </c>
      <c r="D53">
        <v>6</v>
      </c>
      <c r="E53">
        <v>1000</v>
      </c>
      <c r="F53">
        <v>3</v>
      </c>
      <c r="G53" s="1">
        <v>3000</v>
      </c>
      <c r="H53" s="1">
        <f t="shared" si="44"/>
        <v>1000000</v>
      </c>
      <c r="I53" s="6">
        <f t="shared" si="45"/>
        <v>1000</v>
      </c>
      <c r="J53">
        <f t="shared" si="46"/>
        <v>6000</v>
      </c>
      <c r="K53" s="7">
        <f t="shared" si="47"/>
        <v>6000000</v>
      </c>
      <c r="L53" s="6">
        <f t="shared" si="48"/>
        <v>1000</v>
      </c>
    </row>
    <row r="54" spans="1:12" x14ac:dyDescent="0.3">
      <c r="A54">
        <f t="shared" si="15"/>
        <v>46</v>
      </c>
      <c r="B54" t="s">
        <v>27</v>
      </c>
      <c r="C54" t="s">
        <v>21</v>
      </c>
      <c r="D54">
        <v>9</v>
      </c>
      <c r="E54">
        <v>2000</v>
      </c>
      <c r="F54">
        <v>3</v>
      </c>
      <c r="G54" s="1">
        <v>5250</v>
      </c>
      <c r="H54" s="1">
        <f t="shared" si="44"/>
        <v>3500000</v>
      </c>
      <c r="I54" s="6">
        <f t="shared" si="45"/>
        <v>1750</v>
      </c>
      <c r="J54">
        <f t="shared" si="46"/>
        <v>18000</v>
      </c>
      <c r="K54" s="7">
        <f t="shared" si="47"/>
        <v>31500000</v>
      </c>
      <c r="L54" s="6">
        <f t="shared" si="48"/>
        <v>1750</v>
      </c>
    </row>
    <row r="55" spans="1:12" x14ac:dyDescent="0.3">
      <c r="A55">
        <f t="shared" si="15"/>
        <v>47</v>
      </c>
      <c r="B55" t="s">
        <v>26</v>
      </c>
      <c r="C55" t="s">
        <v>24</v>
      </c>
      <c r="D55">
        <v>1</v>
      </c>
      <c r="E55">
        <v>1000</v>
      </c>
      <c r="F55">
        <v>3</v>
      </c>
      <c r="G55" s="1">
        <v>3500</v>
      </c>
      <c r="H55" s="1">
        <f t="shared" si="44"/>
        <v>1166666.6666666665</v>
      </c>
      <c r="I55" s="6">
        <f t="shared" si="45"/>
        <v>1166.6666666666665</v>
      </c>
      <c r="J55">
        <f t="shared" si="46"/>
        <v>1000</v>
      </c>
      <c r="K55" s="7">
        <f t="shared" si="47"/>
        <v>1166666.6666666665</v>
      </c>
      <c r="L55" s="6">
        <f t="shared" si="48"/>
        <v>1166.6666666666665</v>
      </c>
    </row>
    <row r="56" spans="1:12" x14ac:dyDescent="0.3">
      <c r="A56">
        <f t="shared" si="15"/>
        <v>48</v>
      </c>
      <c r="B56" t="s">
        <v>26</v>
      </c>
      <c r="C56" t="s">
        <v>20</v>
      </c>
      <c r="D56">
        <v>610</v>
      </c>
      <c r="E56">
        <v>40</v>
      </c>
      <c r="F56">
        <v>3</v>
      </c>
      <c r="G56" s="1">
        <v>1620</v>
      </c>
      <c r="H56" s="1">
        <f t="shared" ref="H56:H58" si="49">E56/F56*G56</f>
        <v>21600</v>
      </c>
      <c r="I56" s="6">
        <f t="shared" ref="I56:I58" si="50">H56/E56</f>
        <v>540</v>
      </c>
      <c r="J56">
        <f t="shared" si="46"/>
        <v>24400</v>
      </c>
      <c r="K56" s="7">
        <f t="shared" si="47"/>
        <v>13176000</v>
      </c>
      <c r="L56" s="6">
        <f t="shared" ref="L56:L58" si="51">K56/J56</f>
        <v>540</v>
      </c>
    </row>
    <row r="57" spans="1:12" x14ac:dyDescent="0.3">
      <c r="A57">
        <f t="shared" si="15"/>
        <v>49</v>
      </c>
      <c r="B57" t="s">
        <v>26</v>
      </c>
      <c r="C57" t="s">
        <v>19</v>
      </c>
      <c r="D57">
        <v>12</v>
      </c>
      <c r="E57">
        <v>200</v>
      </c>
      <c r="F57">
        <v>3</v>
      </c>
      <c r="G57" s="1">
        <v>3000</v>
      </c>
      <c r="H57" s="1">
        <f t="shared" si="49"/>
        <v>200000</v>
      </c>
      <c r="I57" s="6">
        <f t="shared" si="50"/>
        <v>1000</v>
      </c>
      <c r="J57">
        <f t="shared" si="46"/>
        <v>2400</v>
      </c>
      <c r="K57" s="7">
        <f t="shared" si="47"/>
        <v>2400000</v>
      </c>
      <c r="L57" s="6">
        <f t="shared" si="51"/>
        <v>1000</v>
      </c>
    </row>
    <row r="58" spans="1:12" x14ac:dyDescent="0.3">
      <c r="A58">
        <f t="shared" si="15"/>
        <v>50</v>
      </c>
      <c r="B58" t="s">
        <v>26</v>
      </c>
      <c r="C58" t="s">
        <v>21</v>
      </c>
      <c r="D58">
        <v>12</v>
      </c>
      <c r="E58">
        <v>500</v>
      </c>
      <c r="F58">
        <v>3</v>
      </c>
      <c r="G58" s="1">
        <v>3500</v>
      </c>
      <c r="H58" s="1">
        <f t="shared" si="49"/>
        <v>583333.33333333326</v>
      </c>
      <c r="I58" s="6">
        <f t="shared" si="50"/>
        <v>1166.6666666666665</v>
      </c>
      <c r="J58">
        <f t="shared" si="46"/>
        <v>6000</v>
      </c>
      <c r="K58" s="7">
        <f t="shared" si="47"/>
        <v>6999999.9999999991</v>
      </c>
      <c r="L58" s="6">
        <f t="shared" si="51"/>
        <v>1166.6666666666665</v>
      </c>
    </row>
    <row r="59" spans="1:12" x14ac:dyDescent="0.3">
      <c r="A59">
        <f t="shared" si="15"/>
        <v>51</v>
      </c>
      <c r="B59" t="s">
        <v>61</v>
      </c>
      <c r="C59" t="s">
        <v>20</v>
      </c>
      <c r="D59">
        <v>6</v>
      </c>
      <c r="E59">
        <v>40</v>
      </c>
      <c r="F59">
        <v>3</v>
      </c>
      <c r="G59" s="1">
        <v>1620</v>
      </c>
      <c r="H59" s="1">
        <f t="shared" ref="H59:H60" si="52">E59/F59*G59</f>
        <v>21600</v>
      </c>
      <c r="I59" s="6">
        <f t="shared" ref="I59:I60" si="53">H59/E59</f>
        <v>540</v>
      </c>
      <c r="J59">
        <f t="shared" ref="J59:J60" si="54">E59*D59</f>
        <v>240</v>
      </c>
      <c r="K59" s="7">
        <f t="shared" ref="K59:K60" si="55">D59*H59</f>
        <v>129600</v>
      </c>
      <c r="L59" s="6">
        <f t="shared" ref="L59:L60" si="56">K59/J59</f>
        <v>540</v>
      </c>
    </row>
    <row r="60" spans="1:12" x14ac:dyDescent="0.3">
      <c r="A60">
        <f t="shared" si="15"/>
        <v>52</v>
      </c>
      <c r="B60" t="s">
        <v>61</v>
      </c>
      <c r="C60" t="s">
        <v>21</v>
      </c>
      <c r="D60">
        <v>3</v>
      </c>
      <c r="E60">
        <v>1000</v>
      </c>
      <c r="F60">
        <v>3</v>
      </c>
      <c r="G60" s="1">
        <v>3500</v>
      </c>
      <c r="H60" s="1">
        <f t="shared" si="52"/>
        <v>1166666.6666666665</v>
      </c>
      <c r="I60" s="6">
        <f t="shared" si="53"/>
        <v>1166.6666666666665</v>
      </c>
      <c r="J60">
        <f t="shared" si="54"/>
        <v>3000</v>
      </c>
      <c r="K60" s="7">
        <f t="shared" si="55"/>
        <v>3499999.9999999995</v>
      </c>
      <c r="L60" s="6">
        <f t="shared" si="56"/>
        <v>1166.6666666666665</v>
      </c>
    </row>
    <row r="61" spans="1:12" x14ac:dyDescent="0.3">
      <c r="A61">
        <f t="shared" si="15"/>
        <v>53</v>
      </c>
      <c r="B61" t="s">
        <v>30</v>
      </c>
      <c r="C61" t="s">
        <v>24</v>
      </c>
      <c r="D61">
        <v>1</v>
      </c>
      <c r="E61">
        <v>2500</v>
      </c>
      <c r="F61">
        <v>2</v>
      </c>
      <c r="G61" s="1">
        <v>4500</v>
      </c>
      <c r="H61" s="1">
        <f t="shared" ref="H61" si="57">E61/F61*G61</f>
        <v>5625000</v>
      </c>
      <c r="I61" s="6">
        <f t="shared" ref="I61:I62" si="58">H61/E61</f>
        <v>2250</v>
      </c>
      <c r="J61">
        <f t="shared" si="46"/>
        <v>2500</v>
      </c>
      <c r="K61" s="7">
        <f t="shared" si="47"/>
        <v>5625000</v>
      </c>
      <c r="L61" s="6">
        <f t="shared" ref="L61:L62" si="59">K61/J61</f>
        <v>2250</v>
      </c>
    </row>
    <row r="62" spans="1:12" x14ac:dyDescent="0.3">
      <c r="A62">
        <f t="shared" si="15"/>
        <v>54</v>
      </c>
      <c r="B62" t="s">
        <v>30</v>
      </c>
      <c r="C62" t="s">
        <v>31</v>
      </c>
      <c r="D62">
        <v>26</v>
      </c>
      <c r="E62">
        <v>400</v>
      </c>
      <c r="F62">
        <v>2</v>
      </c>
      <c r="G62" s="1">
        <v>4500</v>
      </c>
      <c r="H62" s="1">
        <f>E62/F62*G62</f>
        <v>900000</v>
      </c>
      <c r="I62" s="6">
        <f t="shared" si="58"/>
        <v>2250</v>
      </c>
      <c r="J62">
        <f t="shared" si="46"/>
        <v>10400</v>
      </c>
      <c r="K62" s="7">
        <f t="shared" si="47"/>
        <v>23400000</v>
      </c>
      <c r="L62" s="6">
        <f t="shared" si="59"/>
        <v>2250</v>
      </c>
    </row>
    <row r="63" spans="1:12" x14ac:dyDescent="0.3">
      <c r="A63">
        <f t="shared" si="15"/>
        <v>55</v>
      </c>
      <c r="B63" t="s">
        <v>32</v>
      </c>
      <c r="C63" t="s">
        <v>20</v>
      </c>
      <c r="D63">
        <v>238</v>
      </c>
      <c r="E63">
        <v>30</v>
      </c>
      <c r="F63">
        <v>3</v>
      </c>
      <c r="G63" s="1">
        <v>3000</v>
      </c>
      <c r="H63" s="1">
        <f t="shared" ref="H63" si="60">E63/F63*G63</f>
        <v>30000</v>
      </c>
      <c r="I63" s="6">
        <f t="shared" ref="I63" si="61">H63/E63</f>
        <v>1000</v>
      </c>
      <c r="J63">
        <f t="shared" si="46"/>
        <v>7140</v>
      </c>
      <c r="K63" s="7">
        <f t="shared" si="47"/>
        <v>7140000</v>
      </c>
      <c r="L63" s="6">
        <f t="shared" ref="L63" si="62">K63/J63</f>
        <v>1000</v>
      </c>
    </row>
    <row r="64" spans="1:12" x14ac:dyDescent="0.3">
      <c r="A64">
        <f t="shared" si="15"/>
        <v>56</v>
      </c>
      <c r="B64" t="s">
        <v>32</v>
      </c>
      <c r="C64" t="s">
        <v>19</v>
      </c>
      <c r="D64">
        <v>45</v>
      </c>
      <c r="E64">
        <v>50</v>
      </c>
      <c r="F64">
        <v>3</v>
      </c>
      <c r="G64" s="1">
        <v>3000</v>
      </c>
      <c r="H64" s="1">
        <f t="shared" ref="H64:H66" si="63">E64/F64*G64</f>
        <v>50000</v>
      </c>
      <c r="I64" s="6">
        <f t="shared" ref="I64:I65" si="64">H64/E64</f>
        <v>1000</v>
      </c>
      <c r="J64">
        <f t="shared" ref="J64:J65" si="65">E64*D64</f>
        <v>2250</v>
      </c>
      <c r="K64" s="7">
        <f t="shared" ref="K64:K65" si="66">D64*H64</f>
        <v>2250000</v>
      </c>
      <c r="L64" s="6">
        <f t="shared" ref="L64:L65" si="67">K64/J64</f>
        <v>1000</v>
      </c>
    </row>
    <row r="65" spans="1:12" x14ac:dyDescent="0.3">
      <c r="A65">
        <f t="shared" si="15"/>
        <v>57</v>
      </c>
      <c r="B65" t="s">
        <v>32</v>
      </c>
      <c r="C65" t="s">
        <v>21</v>
      </c>
      <c r="D65">
        <v>37</v>
      </c>
      <c r="E65">
        <v>100</v>
      </c>
      <c r="F65">
        <v>3</v>
      </c>
      <c r="G65" s="1">
        <v>3000</v>
      </c>
      <c r="H65" s="1">
        <f t="shared" si="63"/>
        <v>100000</v>
      </c>
      <c r="I65" s="6">
        <f t="shared" si="64"/>
        <v>1000</v>
      </c>
      <c r="J65">
        <f t="shared" si="65"/>
        <v>3700</v>
      </c>
      <c r="K65" s="7">
        <f t="shared" si="66"/>
        <v>3700000</v>
      </c>
      <c r="L65" s="6">
        <f t="shared" si="67"/>
        <v>1000</v>
      </c>
    </row>
    <row r="66" spans="1:12" x14ac:dyDescent="0.3">
      <c r="A66">
        <f t="shared" si="15"/>
        <v>58</v>
      </c>
      <c r="B66" t="s">
        <v>36</v>
      </c>
      <c r="C66" t="s">
        <v>24</v>
      </c>
      <c r="D66">
        <v>1</v>
      </c>
      <c r="E66">
        <v>3000</v>
      </c>
      <c r="F66">
        <v>2</v>
      </c>
      <c r="G66" s="1">
        <v>4500</v>
      </c>
      <c r="H66" s="1">
        <f t="shared" si="63"/>
        <v>6750000</v>
      </c>
      <c r="I66" s="6">
        <f t="shared" ref="I66:I82" si="68">H66/E66</f>
        <v>2250</v>
      </c>
      <c r="J66">
        <f t="shared" ref="J66:J82" si="69">E66*D66</f>
        <v>3000</v>
      </c>
      <c r="K66" s="7">
        <f t="shared" ref="K66:K82" si="70">D66*H66</f>
        <v>6750000</v>
      </c>
      <c r="L66" s="6">
        <f t="shared" ref="L66:L82" si="71">K66/J66</f>
        <v>2250</v>
      </c>
    </row>
    <row r="67" spans="1:12" x14ac:dyDescent="0.3">
      <c r="A67">
        <f t="shared" si="15"/>
        <v>59</v>
      </c>
      <c r="B67" t="s">
        <v>36</v>
      </c>
      <c r="C67" t="s">
        <v>25</v>
      </c>
      <c r="D67">
        <v>1</v>
      </c>
      <c r="E67">
        <v>2500</v>
      </c>
      <c r="F67">
        <v>2</v>
      </c>
      <c r="G67" s="1">
        <v>4500</v>
      </c>
      <c r="H67" s="1">
        <f t="shared" ref="H67:H82" si="72">E67/F67*G67</f>
        <v>5625000</v>
      </c>
      <c r="I67" s="6">
        <f t="shared" si="68"/>
        <v>2250</v>
      </c>
      <c r="J67">
        <f t="shared" si="69"/>
        <v>2500</v>
      </c>
      <c r="K67" s="7">
        <f t="shared" si="70"/>
        <v>5625000</v>
      </c>
      <c r="L67" s="6">
        <f t="shared" si="71"/>
        <v>2250</v>
      </c>
    </row>
    <row r="68" spans="1:12" x14ac:dyDescent="0.3">
      <c r="A68">
        <f t="shared" si="15"/>
        <v>60</v>
      </c>
      <c r="B68" t="s">
        <v>36</v>
      </c>
      <c r="C68" t="s">
        <v>28</v>
      </c>
      <c r="D68">
        <v>1</v>
      </c>
      <c r="E68">
        <v>1200</v>
      </c>
      <c r="F68">
        <v>2</v>
      </c>
      <c r="G68" s="1">
        <v>4500</v>
      </c>
      <c r="H68" s="1">
        <f t="shared" si="72"/>
        <v>2700000</v>
      </c>
      <c r="I68" s="6">
        <f t="shared" si="68"/>
        <v>2250</v>
      </c>
      <c r="J68">
        <f t="shared" si="69"/>
        <v>1200</v>
      </c>
      <c r="K68" s="7">
        <f t="shared" si="70"/>
        <v>2700000</v>
      </c>
      <c r="L68" s="6">
        <f t="shared" si="71"/>
        <v>2250</v>
      </c>
    </row>
    <row r="69" spans="1:12" x14ac:dyDescent="0.3">
      <c r="A69">
        <f t="shared" si="15"/>
        <v>61</v>
      </c>
      <c r="B69" t="s">
        <v>36</v>
      </c>
      <c r="C69" t="s">
        <v>29</v>
      </c>
      <c r="D69">
        <v>1</v>
      </c>
      <c r="E69">
        <v>2000</v>
      </c>
      <c r="F69">
        <v>2</v>
      </c>
      <c r="G69" s="1">
        <v>4500</v>
      </c>
      <c r="H69" s="1">
        <f t="shared" si="72"/>
        <v>4500000</v>
      </c>
      <c r="I69" s="6">
        <f t="shared" si="68"/>
        <v>2250</v>
      </c>
      <c r="J69">
        <f t="shared" si="69"/>
        <v>2000</v>
      </c>
      <c r="K69" s="7">
        <f t="shared" si="70"/>
        <v>4500000</v>
      </c>
      <c r="L69" s="6">
        <f t="shared" si="71"/>
        <v>2250</v>
      </c>
    </row>
    <row r="70" spans="1:12" x14ac:dyDescent="0.3">
      <c r="A70">
        <f t="shared" si="15"/>
        <v>62</v>
      </c>
      <c r="B70" t="s">
        <v>36</v>
      </c>
      <c r="C70" t="s">
        <v>37</v>
      </c>
      <c r="D70">
        <v>1</v>
      </c>
      <c r="E70">
        <v>1500</v>
      </c>
      <c r="F70">
        <v>2</v>
      </c>
      <c r="G70" s="1">
        <v>4500</v>
      </c>
      <c r="H70" s="1">
        <f t="shared" si="72"/>
        <v>3375000</v>
      </c>
      <c r="I70" s="6">
        <f t="shared" si="68"/>
        <v>2250</v>
      </c>
      <c r="J70">
        <f t="shared" si="69"/>
        <v>1500</v>
      </c>
      <c r="K70" s="7">
        <f t="shared" si="70"/>
        <v>3375000</v>
      </c>
      <c r="L70" s="6">
        <f t="shared" si="71"/>
        <v>2250</v>
      </c>
    </row>
    <row r="71" spans="1:12" x14ac:dyDescent="0.3">
      <c r="A71">
        <f t="shared" si="15"/>
        <v>63</v>
      </c>
      <c r="B71" t="s">
        <v>36</v>
      </c>
      <c r="C71" t="s">
        <v>20</v>
      </c>
      <c r="D71">
        <v>24</v>
      </c>
      <c r="E71">
        <v>450</v>
      </c>
      <c r="F71">
        <v>2</v>
      </c>
      <c r="G71" s="1">
        <v>1620</v>
      </c>
      <c r="H71" s="1">
        <f t="shared" si="72"/>
        <v>364500</v>
      </c>
      <c r="I71" s="6">
        <f t="shared" si="68"/>
        <v>810</v>
      </c>
      <c r="J71">
        <f t="shared" si="69"/>
        <v>10800</v>
      </c>
      <c r="K71" s="7">
        <f t="shared" si="70"/>
        <v>8748000</v>
      </c>
      <c r="L71" s="6">
        <f t="shared" si="71"/>
        <v>810</v>
      </c>
    </row>
    <row r="72" spans="1:12" x14ac:dyDescent="0.3">
      <c r="A72">
        <f t="shared" si="15"/>
        <v>64</v>
      </c>
      <c r="B72" t="s">
        <v>36</v>
      </c>
      <c r="C72" t="s">
        <v>19</v>
      </c>
      <c r="D72">
        <v>5</v>
      </c>
      <c r="E72">
        <v>700</v>
      </c>
      <c r="F72">
        <v>2</v>
      </c>
      <c r="G72" s="1">
        <v>3000</v>
      </c>
      <c r="H72" s="1">
        <f t="shared" si="72"/>
        <v>1050000</v>
      </c>
      <c r="I72" s="6">
        <f t="shared" si="68"/>
        <v>1500</v>
      </c>
      <c r="J72">
        <f t="shared" si="69"/>
        <v>3500</v>
      </c>
      <c r="K72" s="7">
        <f t="shared" si="70"/>
        <v>5250000</v>
      </c>
      <c r="L72" s="6">
        <f t="shared" si="71"/>
        <v>1500</v>
      </c>
    </row>
    <row r="73" spans="1:12" x14ac:dyDescent="0.3">
      <c r="A73">
        <f t="shared" si="15"/>
        <v>65</v>
      </c>
      <c r="B73" t="s">
        <v>36</v>
      </c>
      <c r="C73" t="s">
        <v>21</v>
      </c>
      <c r="D73">
        <v>6</v>
      </c>
      <c r="E73">
        <v>1000</v>
      </c>
      <c r="F73">
        <v>2</v>
      </c>
      <c r="G73" s="1">
        <v>4500</v>
      </c>
      <c r="H73" s="1">
        <f t="shared" si="72"/>
        <v>2250000</v>
      </c>
      <c r="I73" s="6">
        <f t="shared" si="68"/>
        <v>2250</v>
      </c>
      <c r="J73">
        <f t="shared" si="69"/>
        <v>6000</v>
      </c>
      <c r="K73" s="7">
        <f t="shared" si="70"/>
        <v>13500000</v>
      </c>
      <c r="L73" s="6">
        <f t="shared" si="71"/>
        <v>2250</v>
      </c>
    </row>
    <row r="74" spans="1:12" x14ac:dyDescent="0.3">
      <c r="A74">
        <f t="shared" si="15"/>
        <v>66</v>
      </c>
      <c r="B74" t="s">
        <v>62</v>
      </c>
      <c r="C74" t="s">
        <v>24</v>
      </c>
      <c r="D74">
        <v>1</v>
      </c>
      <c r="E74">
        <v>400</v>
      </c>
      <c r="F74">
        <v>3</v>
      </c>
      <c r="G74" s="1">
        <v>4500</v>
      </c>
      <c r="H74" s="1">
        <f t="shared" ref="H74:H77" si="73">E74/F74*G74</f>
        <v>600000</v>
      </c>
      <c r="I74" s="5">
        <f t="shared" ref="I74:I77" si="74">H74/E74</f>
        <v>1500</v>
      </c>
      <c r="J74">
        <f t="shared" ref="J74:J77" si="75">E74*D74</f>
        <v>400</v>
      </c>
      <c r="K74" s="7">
        <f t="shared" ref="K74:K77" si="76">D74*H74</f>
        <v>600000</v>
      </c>
      <c r="L74" s="6">
        <f t="shared" ref="L74:L77" si="77">K74/J74</f>
        <v>1500</v>
      </c>
    </row>
    <row r="75" spans="1:12" x14ac:dyDescent="0.3">
      <c r="A75">
        <f t="shared" si="15"/>
        <v>67</v>
      </c>
      <c r="B75" t="s">
        <v>62</v>
      </c>
      <c r="C75" t="s">
        <v>20</v>
      </c>
      <c r="D75">
        <v>49</v>
      </c>
      <c r="E75">
        <v>50</v>
      </c>
      <c r="F75">
        <v>3</v>
      </c>
      <c r="G75" s="1">
        <v>1620</v>
      </c>
      <c r="H75" s="1">
        <f t="shared" si="73"/>
        <v>27000.000000000004</v>
      </c>
      <c r="I75" s="6">
        <f t="shared" si="74"/>
        <v>540.00000000000011</v>
      </c>
      <c r="J75">
        <f t="shared" si="75"/>
        <v>2450</v>
      </c>
      <c r="K75" s="7">
        <f t="shared" si="76"/>
        <v>1323000.0000000002</v>
      </c>
      <c r="L75" s="6">
        <f t="shared" si="77"/>
        <v>540.00000000000011</v>
      </c>
    </row>
    <row r="76" spans="1:12" x14ac:dyDescent="0.3">
      <c r="A76">
        <f t="shared" si="15"/>
        <v>68</v>
      </c>
      <c r="B76" t="s">
        <v>62</v>
      </c>
      <c r="C76" t="s">
        <v>19</v>
      </c>
      <c r="D76">
        <v>3</v>
      </c>
      <c r="E76">
        <v>100</v>
      </c>
      <c r="F76">
        <v>3</v>
      </c>
      <c r="G76" s="1">
        <v>3000</v>
      </c>
      <c r="H76" s="1">
        <f t="shared" si="73"/>
        <v>100000</v>
      </c>
      <c r="I76" s="5">
        <f t="shared" si="74"/>
        <v>1000</v>
      </c>
      <c r="J76">
        <f t="shared" si="75"/>
        <v>300</v>
      </c>
      <c r="K76" s="7">
        <f t="shared" si="76"/>
        <v>300000</v>
      </c>
      <c r="L76" s="6">
        <f t="shared" si="77"/>
        <v>1000</v>
      </c>
    </row>
    <row r="77" spans="1:12" x14ac:dyDescent="0.3">
      <c r="A77">
        <f t="shared" si="15"/>
        <v>69</v>
      </c>
      <c r="B77" t="s">
        <v>62</v>
      </c>
      <c r="C77" t="s">
        <v>21</v>
      </c>
      <c r="D77">
        <v>5</v>
      </c>
      <c r="E77">
        <v>400</v>
      </c>
      <c r="F77">
        <v>3</v>
      </c>
      <c r="G77" s="1">
        <v>4500</v>
      </c>
      <c r="H77" s="1">
        <f t="shared" si="73"/>
        <v>600000</v>
      </c>
      <c r="I77" s="5">
        <f t="shared" si="74"/>
        <v>1500</v>
      </c>
      <c r="J77">
        <f t="shared" si="75"/>
        <v>2000</v>
      </c>
      <c r="K77" s="7">
        <f t="shared" si="76"/>
        <v>3000000</v>
      </c>
      <c r="L77" s="6">
        <f t="shared" si="77"/>
        <v>1500</v>
      </c>
    </row>
    <row r="78" spans="1:12" x14ac:dyDescent="0.3">
      <c r="A78">
        <f t="shared" si="15"/>
        <v>70</v>
      </c>
      <c r="B78" t="s">
        <v>38</v>
      </c>
      <c r="C78" t="s">
        <v>24</v>
      </c>
      <c r="D78">
        <v>1</v>
      </c>
      <c r="E78">
        <v>2000</v>
      </c>
      <c r="F78">
        <v>2</v>
      </c>
      <c r="G78" s="1">
        <v>4500</v>
      </c>
      <c r="H78" s="1">
        <f t="shared" si="72"/>
        <v>4500000</v>
      </c>
      <c r="I78" s="5">
        <f t="shared" si="68"/>
        <v>2250</v>
      </c>
      <c r="J78">
        <f t="shared" si="69"/>
        <v>2000</v>
      </c>
      <c r="K78" s="7">
        <f t="shared" si="70"/>
        <v>4500000</v>
      </c>
      <c r="L78" s="6">
        <f t="shared" si="71"/>
        <v>2250</v>
      </c>
    </row>
    <row r="79" spans="1:12" x14ac:dyDescent="0.3">
      <c r="A79">
        <f t="shared" si="15"/>
        <v>71</v>
      </c>
      <c r="B79" t="s">
        <v>38</v>
      </c>
      <c r="C79" t="s">
        <v>25</v>
      </c>
      <c r="D79">
        <v>1</v>
      </c>
      <c r="E79">
        <v>500</v>
      </c>
      <c r="F79">
        <v>2</v>
      </c>
      <c r="G79" s="1">
        <v>4500</v>
      </c>
      <c r="H79" s="1">
        <f t="shared" si="72"/>
        <v>1125000</v>
      </c>
      <c r="I79" s="5">
        <f t="shared" si="68"/>
        <v>2250</v>
      </c>
      <c r="J79">
        <f t="shared" si="69"/>
        <v>500</v>
      </c>
      <c r="K79" s="7">
        <f t="shared" si="70"/>
        <v>1125000</v>
      </c>
      <c r="L79" s="6">
        <f t="shared" si="71"/>
        <v>2250</v>
      </c>
    </row>
    <row r="80" spans="1:12" x14ac:dyDescent="0.3">
      <c r="A80">
        <f t="shared" si="15"/>
        <v>72</v>
      </c>
      <c r="B80" t="s">
        <v>38</v>
      </c>
      <c r="C80" t="s">
        <v>20</v>
      </c>
      <c r="D80">
        <v>33</v>
      </c>
      <c r="E80">
        <v>200</v>
      </c>
      <c r="F80">
        <v>3</v>
      </c>
      <c r="G80" s="1">
        <v>2000</v>
      </c>
      <c r="H80" s="1">
        <f t="shared" si="72"/>
        <v>133333.33333333334</v>
      </c>
      <c r="I80" s="6">
        <f t="shared" si="68"/>
        <v>666.66666666666674</v>
      </c>
      <c r="J80">
        <f t="shared" si="69"/>
        <v>6600</v>
      </c>
      <c r="K80" s="7">
        <f t="shared" si="70"/>
        <v>4400000</v>
      </c>
      <c r="L80" s="6">
        <f t="shared" si="71"/>
        <v>666.66666666666663</v>
      </c>
    </row>
    <row r="81" spans="1:12" x14ac:dyDescent="0.3">
      <c r="A81">
        <f t="shared" si="15"/>
        <v>73</v>
      </c>
      <c r="B81" t="s">
        <v>38</v>
      </c>
      <c r="C81" t="s">
        <v>19</v>
      </c>
      <c r="D81">
        <v>7</v>
      </c>
      <c r="E81">
        <v>400</v>
      </c>
      <c r="F81">
        <v>3</v>
      </c>
      <c r="G81" s="1">
        <v>3000</v>
      </c>
      <c r="H81" s="1">
        <f t="shared" si="72"/>
        <v>400000</v>
      </c>
      <c r="I81" s="5">
        <f t="shared" si="68"/>
        <v>1000</v>
      </c>
      <c r="J81">
        <f t="shared" si="69"/>
        <v>2800</v>
      </c>
      <c r="K81" s="7">
        <f t="shared" si="70"/>
        <v>2800000</v>
      </c>
      <c r="L81" s="6">
        <f t="shared" si="71"/>
        <v>1000</v>
      </c>
    </row>
    <row r="82" spans="1:12" x14ac:dyDescent="0.3">
      <c r="A82">
        <f t="shared" si="15"/>
        <v>74</v>
      </c>
      <c r="B82" t="s">
        <v>38</v>
      </c>
      <c r="C82" t="s">
        <v>21</v>
      </c>
      <c r="D82">
        <v>19</v>
      </c>
      <c r="E82">
        <v>1000</v>
      </c>
      <c r="F82">
        <v>3</v>
      </c>
      <c r="G82" s="1">
        <v>4500</v>
      </c>
      <c r="H82" s="1">
        <f t="shared" si="72"/>
        <v>1500000</v>
      </c>
      <c r="I82" s="5">
        <f t="shared" si="68"/>
        <v>1500</v>
      </c>
      <c r="J82">
        <f t="shared" si="69"/>
        <v>19000</v>
      </c>
      <c r="K82" s="7">
        <f t="shared" si="70"/>
        <v>28500000</v>
      </c>
      <c r="L82" s="6">
        <f t="shared" si="71"/>
        <v>1500</v>
      </c>
    </row>
    <row r="83" spans="1:12" x14ac:dyDescent="0.3">
      <c r="A83">
        <f t="shared" si="15"/>
        <v>75</v>
      </c>
      <c r="B83" t="s">
        <v>63</v>
      </c>
      <c r="C83" t="s">
        <v>20</v>
      </c>
      <c r="D83">
        <v>61</v>
      </c>
      <c r="E83">
        <v>50</v>
      </c>
      <c r="F83">
        <v>3</v>
      </c>
      <c r="G83" s="1">
        <v>2000</v>
      </c>
      <c r="H83" s="1">
        <f t="shared" ref="H83:H85" si="78">E83/F83*G83</f>
        <v>33333.333333333336</v>
      </c>
      <c r="I83" s="6">
        <f t="shared" ref="I83:I85" si="79">H83/E83</f>
        <v>666.66666666666674</v>
      </c>
      <c r="J83">
        <f t="shared" ref="J83:J85" si="80">E83*D83</f>
        <v>3050</v>
      </c>
      <c r="K83" s="7">
        <f t="shared" ref="K83:K85" si="81">D83*H83</f>
        <v>2033333.3333333335</v>
      </c>
      <c r="L83" s="6">
        <f t="shared" ref="L83:L85" si="82">K83/J83</f>
        <v>666.66666666666674</v>
      </c>
    </row>
    <row r="84" spans="1:12" x14ac:dyDescent="0.3">
      <c r="A84">
        <f t="shared" si="15"/>
        <v>76</v>
      </c>
      <c r="B84" t="s">
        <v>63</v>
      </c>
      <c r="C84" t="s">
        <v>19</v>
      </c>
      <c r="D84">
        <v>6</v>
      </c>
      <c r="E84">
        <v>100</v>
      </c>
      <c r="F84">
        <v>3</v>
      </c>
      <c r="G84" s="1">
        <v>3000</v>
      </c>
      <c r="H84" s="1">
        <f t="shared" si="78"/>
        <v>100000</v>
      </c>
      <c r="I84" s="5">
        <f t="shared" si="79"/>
        <v>1000</v>
      </c>
      <c r="J84">
        <f t="shared" si="80"/>
        <v>600</v>
      </c>
      <c r="K84" s="7">
        <f t="shared" si="81"/>
        <v>600000</v>
      </c>
      <c r="L84" s="6">
        <f t="shared" si="82"/>
        <v>1000</v>
      </c>
    </row>
    <row r="85" spans="1:12" x14ac:dyDescent="0.3">
      <c r="A85">
        <f t="shared" si="15"/>
        <v>77</v>
      </c>
      <c r="B85" t="s">
        <v>63</v>
      </c>
      <c r="C85" t="s">
        <v>21</v>
      </c>
      <c r="D85">
        <v>5</v>
      </c>
      <c r="E85">
        <v>200</v>
      </c>
      <c r="F85">
        <v>3</v>
      </c>
      <c r="G85" s="1">
        <v>4500</v>
      </c>
      <c r="H85" s="1">
        <f t="shared" si="78"/>
        <v>300000</v>
      </c>
      <c r="I85" s="5">
        <f t="shared" si="79"/>
        <v>1500</v>
      </c>
      <c r="J85">
        <f t="shared" si="80"/>
        <v>1000</v>
      </c>
      <c r="K85" s="7">
        <f t="shared" si="81"/>
        <v>1500000</v>
      </c>
      <c r="L85" s="6">
        <f t="shared" si="82"/>
        <v>1500</v>
      </c>
    </row>
    <row r="86" spans="1:12" x14ac:dyDescent="0.3">
      <c r="A86">
        <f t="shared" si="15"/>
        <v>78</v>
      </c>
      <c r="B86" t="s">
        <v>64</v>
      </c>
      <c r="C86" t="s">
        <v>20</v>
      </c>
      <c r="D86">
        <v>22</v>
      </c>
      <c r="E86">
        <v>40</v>
      </c>
      <c r="F86">
        <v>3</v>
      </c>
      <c r="G86" s="1">
        <v>2000</v>
      </c>
      <c r="H86" s="1">
        <f t="shared" ref="H86:H94" si="83">E86/F86*G86</f>
        <v>26666.666666666668</v>
      </c>
      <c r="I86" s="6">
        <f t="shared" ref="I86:I94" si="84">H86/E86</f>
        <v>666.66666666666674</v>
      </c>
      <c r="J86">
        <f t="shared" ref="J86:J94" si="85">E86*D86</f>
        <v>880</v>
      </c>
      <c r="K86" s="7">
        <f t="shared" ref="K86:K94" si="86">D86*H86</f>
        <v>586666.66666666674</v>
      </c>
      <c r="L86" s="6">
        <f t="shared" ref="L86:L94" si="87">K86/J86</f>
        <v>666.66666666666674</v>
      </c>
    </row>
    <row r="87" spans="1:12" x14ac:dyDescent="0.3">
      <c r="A87">
        <f t="shared" si="15"/>
        <v>79</v>
      </c>
      <c r="B87" t="s">
        <v>64</v>
      </c>
      <c r="C87" t="s">
        <v>19</v>
      </c>
      <c r="D87">
        <v>1</v>
      </c>
      <c r="E87">
        <v>70</v>
      </c>
      <c r="F87">
        <v>3</v>
      </c>
      <c r="G87" s="1">
        <v>3000</v>
      </c>
      <c r="H87" s="1">
        <f t="shared" si="83"/>
        <v>70000</v>
      </c>
      <c r="I87" s="5">
        <f t="shared" si="84"/>
        <v>1000</v>
      </c>
      <c r="J87">
        <f t="shared" si="85"/>
        <v>70</v>
      </c>
      <c r="K87" s="7">
        <f t="shared" si="86"/>
        <v>70000</v>
      </c>
      <c r="L87" s="6">
        <f t="shared" si="87"/>
        <v>1000</v>
      </c>
    </row>
    <row r="88" spans="1:12" x14ac:dyDescent="0.3">
      <c r="A88">
        <f t="shared" si="15"/>
        <v>80</v>
      </c>
      <c r="B88" t="s">
        <v>64</v>
      </c>
      <c r="C88" t="s">
        <v>21</v>
      </c>
      <c r="D88">
        <v>5</v>
      </c>
      <c r="E88">
        <v>100</v>
      </c>
      <c r="F88">
        <v>3</v>
      </c>
      <c r="G88" s="1">
        <v>4500</v>
      </c>
      <c r="H88" s="1">
        <f t="shared" si="83"/>
        <v>150000</v>
      </c>
      <c r="I88" s="5">
        <f t="shared" si="84"/>
        <v>1500</v>
      </c>
      <c r="J88">
        <f t="shared" si="85"/>
        <v>500</v>
      </c>
      <c r="K88" s="7">
        <f t="shared" si="86"/>
        <v>750000</v>
      </c>
      <c r="L88" s="6">
        <f t="shared" si="87"/>
        <v>1500</v>
      </c>
    </row>
    <row r="89" spans="1:12" x14ac:dyDescent="0.3">
      <c r="A89">
        <f t="shared" si="15"/>
        <v>81</v>
      </c>
      <c r="B89" t="s">
        <v>65</v>
      </c>
      <c r="C89" t="s">
        <v>24</v>
      </c>
      <c r="D89">
        <v>1</v>
      </c>
      <c r="E89">
        <v>1000</v>
      </c>
      <c r="F89">
        <v>2.5</v>
      </c>
      <c r="G89" s="1">
        <v>4500</v>
      </c>
      <c r="H89" s="1">
        <f t="shared" si="83"/>
        <v>1800000</v>
      </c>
      <c r="I89" s="6">
        <f t="shared" si="84"/>
        <v>1800</v>
      </c>
      <c r="J89">
        <f t="shared" si="85"/>
        <v>1000</v>
      </c>
      <c r="K89" s="7">
        <f t="shared" si="86"/>
        <v>1800000</v>
      </c>
      <c r="L89" s="6">
        <f t="shared" si="87"/>
        <v>1800</v>
      </c>
    </row>
    <row r="90" spans="1:12" x14ac:dyDescent="0.3">
      <c r="A90">
        <f t="shared" ref="A90:A109" si="88">A89+1</f>
        <v>82</v>
      </c>
      <c r="B90" t="s">
        <v>65</v>
      </c>
      <c r="C90" t="s">
        <v>25</v>
      </c>
      <c r="D90">
        <v>1</v>
      </c>
      <c r="E90">
        <v>800</v>
      </c>
      <c r="F90">
        <v>2.5</v>
      </c>
      <c r="G90" s="1">
        <v>4500</v>
      </c>
      <c r="H90" s="1">
        <f t="shared" si="83"/>
        <v>1440000</v>
      </c>
      <c r="I90" s="6">
        <f t="shared" si="84"/>
        <v>1800</v>
      </c>
      <c r="J90">
        <f t="shared" si="85"/>
        <v>800</v>
      </c>
      <c r="K90" s="7">
        <f t="shared" si="86"/>
        <v>1440000</v>
      </c>
      <c r="L90" s="6">
        <f t="shared" si="87"/>
        <v>1800</v>
      </c>
    </row>
    <row r="91" spans="1:12" x14ac:dyDescent="0.3">
      <c r="A91">
        <f t="shared" si="88"/>
        <v>83</v>
      </c>
      <c r="B91" t="s">
        <v>65</v>
      </c>
      <c r="C91" t="s">
        <v>28</v>
      </c>
      <c r="D91">
        <v>1</v>
      </c>
      <c r="E91">
        <v>1500</v>
      </c>
      <c r="F91">
        <v>2.5</v>
      </c>
      <c r="G91" s="1">
        <v>4500</v>
      </c>
      <c r="H91" s="1">
        <f t="shared" si="83"/>
        <v>2700000</v>
      </c>
      <c r="I91" s="6">
        <f t="shared" si="84"/>
        <v>1800</v>
      </c>
      <c r="J91">
        <f t="shared" si="85"/>
        <v>1500</v>
      </c>
      <c r="K91" s="7">
        <f t="shared" si="86"/>
        <v>2700000</v>
      </c>
      <c r="L91" s="6">
        <f t="shared" si="87"/>
        <v>1800</v>
      </c>
    </row>
    <row r="92" spans="1:12" x14ac:dyDescent="0.3">
      <c r="A92">
        <f t="shared" si="88"/>
        <v>84</v>
      </c>
      <c r="B92" t="s">
        <v>65</v>
      </c>
      <c r="C92" t="s">
        <v>20</v>
      </c>
      <c r="D92">
        <v>25</v>
      </c>
      <c r="E92">
        <v>100</v>
      </c>
      <c r="F92">
        <v>2.5</v>
      </c>
      <c r="G92" s="1">
        <v>2000</v>
      </c>
      <c r="H92" s="1">
        <f t="shared" si="83"/>
        <v>80000</v>
      </c>
      <c r="I92" s="6">
        <f t="shared" si="84"/>
        <v>800</v>
      </c>
      <c r="J92">
        <f t="shared" si="85"/>
        <v>2500</v>
      </c>
      <c r="K92" s="7">
        <f t="shared" si="86"/>
        <v>2000000</v>
      </c>
      <c r="L92" s="6">
        <f t="shared" si="87"/>
        <v>800</v>
      </c>
    </row>
    <row r="93" spans="1:12" x14ac:dyDescent="0.3">
      <c r="A93">
        <f t="shared" si="88"/>
        <v>85</v>
      </c>
      <c r="B93" t="s">
        <v>65</v>
      </c>
      <c r="C93" t="s">
        <v>19</v>
      </c>
      <c r="D93">
        <v>5</v>
      </c>
      <c r="E93">
        <v>300</v>
      </c>
      <c r="F93">
        <v>2.5</v>
      </c>
      <c r="G93" s="1">
        <v>3000</v>
      </c>
      <c r="H93" s="1">
        <f t="shared" si="83"/>
        <v>360000</v>
      </c>
      <c r="I93" s="6">
        <f t="shared" si="84"/>
        <v>1200</v>
      </c>
      <c r="J93">
        <f t="shared" si="85"/>
        <v>1500</v>
      </c>
      <c r="K93" s="7">
        <f t="shared" si="86"/>
        <v>1800000</v>
      </c>
      <c r="L93" s="6">
        <f t="shared" si="87"/>
        <v>1200</v>
      </c>
    </row>
    <row r="94" spans="1:12" x14ac:dyDescent="0.3">
      <c r="A94">
        <f t="shared" si="88"/>
        <v>86</v>
      </c>
      <c r="B94" t="s">
        <v>65</v>
      </c>
      <c r="C94" t="s">
        <v>21</v>
      </c>
      <c r="D94">
        <v>6</v>
      </c>
      <c r="E94">
        <v>600</v>
      </c>
      <c r="F94">
        <v>2.5</v>
      </c>
      <c r="G94" s="1">
        <v>4500</v>
      </c>
      <c r="H94" s="1">
        <f t="shared" si="83"/>
        <v>1080000</v>
      </c>
      <c r="I94" s="6">
        <f t="shared" si="84"/>
        <v>1800</v>
      </c>
      <c r="J94">
        <f t="shared" si="85"/>
        <v>3600</v>
      </c>
      <c r="K94" s="7">
        <f t="shared" si="86"/>
        <v>6480000</v>
      </c>
      <c r="L94" s="6">
        <f t="shared" si="87"/>
        <v>1800</v>
      </c>
    </row>
    <row r="95" spans="1:12" x14ac:dyDescent="0.3">
      <c r="A95">
        <f t="shared" si="88"/>
        <v>87</v>
      </c>
      <c r="B95" t="s">
        <v>66</v>
      </c>
      <c r="C95" t="s">
        <v>20</v>
      </c>
      <c r="D95">
        <v>29</v>
      </c>
      <c r="E95">
        <v>50</v>
      </c>
      <c r="F95">
        <v>3</v>
      </c>
      <c r="G95" s="1">
        <v>2000</v>
      </c>
      <c r="H95" s="1">
        <f t="shared" ref="H95:H109" si="89">E95/F95*G95</f>
        <v>33333.333333333336</v>
      </c>
      <c r="I95" s="6">
        <f t="shared" ref="I95:I109" si="90">H95/E95</f>
        <v>666.66666666666674</v>
      </c>
      <c r="J95">
        <f t="shared" ref="J95:J109" si="91">E95*D95</f>
        <v>1450</v>
      </c>
      <c r="K95" s="7">
        <f t="shared" ref="K95:K109" si="92">D95*H95</f>
        <v>966666.66666666674</v>
      </c>
      <c r="L95" s="6">
        <f t="shared" ref="L95:L109" si="93">K95/J95</f>
        <v>666.66666666666674</v>
      </c>
    </row>
    <row r="96" spans="1:12" x14ac:dyDescent="0.3">
      <c r="A96">
        <f t="shared" si="88"/>
        <v>88</v>
      </c>
      <c r="B96" t="s">
        <v>66</v>
      </c>
      <c r="C96" t="s">
        <v>19</v>
      </c>
      <c r="D96">
        <v>3</v>
      </c>
      <c r="E96">
        <v>100</v>
      </c>
      <c r="F96">
        <v>3</v>
      </c>
      <c r="G96" s="1">
        <v>3000</v>
      </c>
      <c r="H96" s="1">
        <f t="shared" si="89"/>
        <v>100000</v>
      </c>
      <c r="I96" s="5">
        <f t="shared" si="90"/>
        <v>1000</v>
      </c>
      <c r="J96">
        <f t="shared" si="91"/>
        <v>300</v>
      </c>
      <c r="K96" s="7">
        <f t="shared" si="92"/>
        <v>300000</v>
      </c>
      <c r="L96" s="6">
        <f t="shared" si="93"/>
        <v>1000</v>
      </c>
    </row>
    <row r="97" spans="1:12" x14ac:dyDescent="0.3">
      <c r="A97">
        <f t="shared" si="88"/>
        <v>89</v>
      </c>
      <c r="B97" t="s">
        <v>66</v>
      </c>
      <c r="C97" t="s">
        <v>21</v>
      </c>
      <c r="D97">
        <v>2</v>
      </c>
      <c r="E97">
        <v>500</v>
      </c>
      <c r="F97">
        <v>3</v>
      </c>
      <c r="G97" s="1">
        <v>4500</v>
      </c>
      <c r="H97" s="1">
        <f t="shared" si="89"/>
        <v>750000</v>
      </c>
      <c r="I97" s="5">
        <f t="shared" si="90"/>
        <v>1500</v>
      </c>
      <c r="J97">
        <f t="shared" si="91"/>
        <v>1000</v>
      </c>
      <c r="K97" s="7">
        <f t="shared" si="92"/>
        <v>1500000</v>
      </c>
      <c r="L97" s="6">
        <f t="shared" si="93"/>
        <v>1500</v>
      </c>
    </row>
    <row r="98" spans="1:12" x14ac:dyDescent="0.3">
      <c r="A98">
        <f t="shared" si="88"/>
        <v>90</v>
      </c>
      <c r="B98" t="s">
        <v>67</v>
      </c>
      <c r="C98" t="s">
        <v>24</v>
      </c>
      <c r="D98">
        <v>1</v>
      </c>
      <c r="E98">
        <v>500</v>
      </c>
      <c r="F98">
        <v>3</v>
      </c>
      <c r="G98" s="1">
        <v>4500</v>
      </c>
      <c r="H98" s="1">
        <f t="shared" si="89"/>
        <v>750000</v>
      </c>
      <c r="I98" s="6">
        <f t="shared" si="90"/>
        <v>1500</v>
      </c>
      <c r="J98">
        <f t="shared" si="91"/>
        <v>500</v>
      </c>
      <c r="K98" s="7">
        <f t="shared" si="92"/>
        <v>750000</v>
      </c>
      <c r="L98" s="6">
        <f t="shared" si="93"/>
        <v>1500</v>
      </c>
    </row>
    <row r="99" spans="1:12" x14ac:dyDescent="0.3">
      <c r="A99">
        <f t="shared" si="88"/>
        <v>91</v>
      </c>
      <c r="B99" t="s">
        <v>67</v>
      </c>
      <c r="C99" t="s">
        <v>25</v>
      </c>
      <c r="D99">
        <v>1</v>
      </c>
      <c r="E99">
        <v>2000</v>
      </c>
      <c r="F99">
        <v>3</v>
      </c>
      <c r="G99" s="1">
        <v>4500</v>
      </c>
      <c r="H99" s="1">
        <f t="shared" si="89"/>
        <v>3000000</v>
      </c>
      <c r="I99" s="6">
        <f t="shared" si="90"/>
        <v>1500</v>
      </c>
      <c r="J99">
        <f t="shared" si="91"/>
        <v>2000</v>
      </c>
      <c r="K99" s="7">
        <f t="shared" si="92"/>
        <v>3000000</v>
      </c>
      <c r="L99" s="6">
        <f t="shared" si="93"/>
        <v>1500</v>
      </c>
    </row>
    <row r="100" spans="1:12" x14ac:dyDescent="0.3">
      <c r="A100">
        <f t="shared" si="88"/>
        <v>92</v>
      </c>
      <c r="B100" t="s">
        <v>67</v>
      </c>
      <c r="C100" t="s">
        <v>28</v>
      </c>
      <c r="D100">
        <v>1</v>
      </c>
      <c r="E100">
        <v>3000</v>
      </c>
      <c r="F100">
        <v>3</v>
      </c>
      <c r="G100" s="1">
        <v>4500</v>
      </c>
      <c r="H100" s="1">
        <f t="shared" si="89"/>
        <v>4500000</v>
      </c>
      <c r="I100" s="6">
        <f t="shared" si="90"/>
        <v>1500</v>
      </c>
      <c r="J100">
        <f t="shared" si="91"/>
        <v>3000</v>
      </c>
      <c r="K100" s="7">
        <f t="shared" si="92"/>
        <v>4500000</v>
      </c>
      <c r="L100" s="6">
        <f t="shared" si="93"/>
        <v>1500</v>
      </c>
    </row>
    <row r="101" spans="1:12" x14ac:dyDescent="0.3">
      <c r="A101">
        <f t="shared" si="88"/>
        <v>93</v>
      </c>
      <c r="B101" t="s">
        <v>67</v>
      </c>
      <c r="C101" t="s">
        <v>20</v>
      </c>
      <c r="D101">
        <v>120</v>
      </c>
      <c r="E101">
        <v>50</v>
      </c>
      <c r="F101">
        <v>3</v>
      </c>
      <c r="G101" s="1">
        <v>2000</v>
      </c>
      <c r="H101" s="1">
        <f t="shared" si="89"/>
        <v>33333.333333333336</v>
      </c>
      <c r="I101" s="6">
        <f t="shared" si="90"/>
        <v>666.66666666666674</v>
      </c>
      <c r="J101">
        <f t="shared" si="91"/>
        <v>6000</v>
      </c>
      <c r="K101" s="7">
        <f t="shared" si="92"/>
        <v>4000000.0000000005</v>
      </c>
      <c r="L101" s="6">
        <f t="shared" si="93"/>
        <v>666.66666666666674</v>
      </c>
    </row>
    <row r="102" spans="1:12" x14ac:dyDescent="0.3">
      <c r="A102">
        <f t="shared" si="88"/>
        <v>94</v>
      </c>
      <c r="B102" t="s">
        <v>67</v>
      </c>
      <c r="C102" t="s">
        <v>19</v>
      </c>
      <c r="D102">
        <v>14</v>
      </c>
      <c r="E102">
        <v>400</v>
      </c>
      <c r="F102">
        <v>3</v>
      </c>
      <c r="G102" s="1">
        <v>3000</v>
      </c>
      <c r="H102" s="1">
        <f t="shared" si="89"/>
        <v>400000</v>
      </c>
      <c r="I102" s="6">
        <f t="shared" si="90"/>
        <v>1000</v>
      </c>
      <c r="J102">
        <f t="shared" si="91"/>
        <v>5600</v>
      </c>
      <c r="K102" s="7">
        <f t="shared" si="92"/>
        <v>5600000</v>
      </c>
      <c r="L102" s="6">
        <f t="shared" si="93"/>
        <v>1000</v>
      </c>
    </row>
    <row r="103" spans="1:12" x14ac:dyDescent="0.3">
      <c r="A103">
        <f t="shared" si="88"/>
        <v>95</v>
      </c>
      <c r="B103" t="s">
        <v>67</v>
      </c>
      <c r="C103" t="s">
        <v>21</v>
      </c>
      <c r="D103">
        <v>20</v>
      </c>
      <c r="E103">
        <v>1500</v>
      </c>
      <c r="F103">
        <v>3</v>
      </c>
      <c r="G103" s="1">
        <v>4500</v>
      </c>
      <c r="H103" s="1">
        <f t="shared" si="89"/>
        <v>2250000</v>
      </c>
      <c r="I103" s="6">
        <f t="shared" si="90"/>
        <v>1500</v>
      </c>
      <c r="J103">
        <f t="shared" si="91"/>
        <v>30000</v>
      </c>
      <c r="K103" s="7">
        <f t="shared" si="92"/>
        <v>45000000</v>
      </c>
      <c r="L103" s="6">
        <f t="shared" si="93"/>
        <v>1500</v>
      </c>
    </row>
    <row r="104" spans="1:12" x14ac:dyDescent="0.3">
      <c r="A104">
        <f t="shared" si="88"/>
        <v>96</v>
      </c>
      <c r="B104" t="s">
        <v>68</v>
      </c>
      <c r="C104" t="s">
        <v>20</v>
      </c>
      <c r="D104">
        <v>45</v>
      </c>
      <c r="E104">
        <v>60</v>
      </c>
      <c r="F104">
        <v>3</v>
      </c>
      <c r="G104" s="1">
        <v>4500</v>
      </c>
      <c r="H104" s="1">
        <f t="shared" ref="H104:H106" si="94">E104/F104*G104</f>
        <v>90000</v>
      </c>
      <c r="I104" s="6">
        <f t="shared" ref="I104:I106" si="95">H104/E104</f>
        <v>1500</v>
      </c>
      <c r="J104">
        <f t="shared" ref="J104:J106" si="96">E104*D104</f>
        <v>2700</v>
      </c>
      <c r="K104" s="7">
        <f t="shared" ref="K104:K106" si="97">D104*H104</f>
        <v>4050000</v>
      </c>
      <c r="L104" s="6">
        <f t="shared" ref="L104:L106" si="98">K104/J104</f>
        <v>1500</v>
      </c>
    </row>
    <row r="105" spans="1:12" x14ac:dyDescent="0.3">
      <c r="A105">
        <f t="shared" si="88"/>
        <v>97</v>
      </c>
      <c r="B105" t="s">
        <v>68</v>
      </c>
      <c r="C105" t="s">
        <v>19</v>
      </c>
      <c r="D105">
        <v>8</v>
      </c>
      <c r="E105">
        <v>300</v>
      </c>
      <c r="F105">
        <v>3</v>
      </c>
      <c r="G105" s="1">
        <v>4500</v>
      </c>
      <c r="H105" s="1">
        <f t="shared" si="94"/>
        <v>450000</v>
      </c>
      <c r="I105" s="5">
        <f t="shared" si="95"/>
        <v>1500</v>
      </c>
      <c r="J105">
        <f t="shared" si="96"/>
        <v>2400</v>
      </c>
      <c r="K105" s="7">
        <f t="shared" si="97"/>
        <v>3600000</v>
      </c>
      <c r="L105" s="6">
        <f t="shared" si="98"/>
        <v>1500</v>
      </c>
    </row>
    <row r="106" spans="1:12" x14ac:dyDescent="0.3">
      <c r="A106">
        <f t="shared" si="88"/>
        <v>98</v>
      </c>
      <c r="B106" t="s">
        <v>68</v>
      </c>
      <c r="C106" t="s">
        <v>21</v>
      </c>
      <c r="D106">
        <v>8</v>
      </c>
      <c r="E106">
        <v>1200</v>
      </c>
      <c r="F106">
        <v>3</v>
      </c>
      <c r="G106" s="1">
        <v>4500</v>
      </c>
      <c r="H106" s="1">
        <f t="shared" si="94"/>
        <v>1800000</v>
      </c>
      <c r="I106" s="5">
        <f t="shared" si="95"/>
        <v>1500</v>
      </c>
      <c r="J106">
        <f t="shared" si="96"/>
        <v>9600</v>
      </c>
      <c r="K106" s="7">
        <f t="shared" si="97"/>
        <v>14400000</v>
      </c>
      <c r="L106" s="6">
        <f t="shared" si="98"/>
        <v>1500</v>
      </c>
    </row>
    <row r="107" spans="1:12" x14ac:dyDescent="0.3">
      <c r="A107">
        <f t="shared" si="88"/>
        <v>99</v>
      </c>
      <c r="B107" t="s">
        <v>69</v>
      </c>
      <c r="C107" t="s">
        <v>20</v>
      </c>
      <c r="D107">
        <v>33</v>
      </c>
      <c r="E107">
        <v>30</v>
      </c>
      <c r="F107">
        <v>3</v>
      </c>
      <c r="G107" s="1">
        <v>4500</v>
      </c>
      <c r="H107" s="1">
        <f t="shared" si="89"/>
        <v>45000</v>
      </c>
      <c r="I107" s="6">
        <f t="shared" si="90"/>
        <v>1500</v>
      </c>
      <c r="J107">
        <f t="shared" si="91"/>
        <v>990</v>
      </c>
      <c r="K107" s="7">
        <f t="shared" si="92"/>
        <v>1485000</v>
      </c>
      <c r="L107" s="6">
        <f t="shared" si="93"/>
        <v>1500</v>
      </c>
    </row>
    <row r="108" spans="1:12" x14ac:dyDescent="0.3">
      <c r="A108">
        <f t="shared" si="88"/>
        <v>100</v>
      </c>
      <c r="B108" t="s">
        <v>69</v>
      </c>
      <c r="C108" t="s">
        <v>19</v>
      </c>
      <c r="D108">
        <v>7</v>
      </c>
      <c r="E108">
        <v>50</v>
      </c>
      <c r="F108">
        <v>3</v>
      </c>
      <c r="G108" s="1">
        <v>4500</v>
      </c>
      <c r="H108" s="1">
        <f t="shared" si="89"/>
        <v>75000</v>
      </c>
      <c r="I108" s="5">
        <f t="shared" si="90"/>
        <v>1500</v>
      </c>
      <c r="J108">
        <f t="shared" si="91"/>
        <v>350</v>
      </c>
      <c r="K108" s="7">
        <f t="shared" si="92"/>
        <v>525000</v>
      </c>
      <c r="L108" s="6">
        <f t="shared" si="93"/>
        <v>1500</v>
      </c>
    </row>
    <row r="109" spans="1:12" x14ac:dyDescent="0.3">
      <c r="A109">
        <f t="shared" si="88"/>
        <v>101</v>
      </c>
      <c r="B109" t="s">
        <v>69</v>
      </c>
      <c r="C109" t="s">
        <v>21</v>
      </c>
      <c r="D109">
        <v>11</v>
      </c>
      <c r="E109">
        <v>100</v>
      </c>
      <c r="F109">
        <v>3</v>
      </c>
      <c r="G109" s="1">
        <v>4500</v>
      </c>
      <c r="H109" s="1">
        <f t="shared" si="89"/>
        <v>150000</v>
      </c>
      <c r="I109" s="5">
        <f t="shared" si="90"/>
        <v>1500</v>
      </c>
      <c r="J109">
        <f t="shared" si="91"/>
        <v>1100</v>
      </c>
      <c r="K109" s="7">
        <f t="shared" si="92"/>
        <v>1650000</v>
      </c>
      <c r="L109" s="6">
        <f t="shared" si="93"/>
        <v>1500</v>
      </c>
    </row>
    <row r="110" spans="1:12" x14ac:dyDescent="0.3">
      <c r="B110" s="3" t="s">
        <v>39</v>
      </c>
      <c r="C110" s="3"/>
      <c r="D110" s="3"/>
      <c r="E110" s="3"/>
      <c r="F110" s="3"/>
      <c r="G110" s="3"/>
      <c r="H110" s="3"/>
      <c r="I110" s="10"/>
      <c r="J110" s="9">
        <f>SUM(J16:J109)</f>
        <v>366770</v>
      </c>
      <c r="K110" s="9">
        <f>SUM(K16:K109)</f>
        <v>505183933.33333331</v>
      </c>
      <c r="L110" s="14">
        <f>K110/J110</f>
        <v>1377.3861911643082</v>
      </c>
    </row>
    <row r="111" spans="1:12" x14ac:dyDescent="0.3">
      <c r="L111" s="5"/>
    </row>
    <row r="112" spans="1:12" x14ac:dyDescent="0.3">
      <c r="B112" s="3" t="s">
        <v>42</v>
      </c>
      <c r="C112" s="3"/>
      <c r="D112" s="3">
        <f>SUM(D16:D111)</f>
        <v>1980</v>
      </c>
      <c r="E112" s="3"/>
      <c r="F112" s="3"/>
      <c r="G112" s="3"/>
      <c r="H112" s="3"/>
      <c r="I112" s="10"/>
      <c r="J112" s="9">
        <f>J110+J13+J8</f>
        <v>946980</v>
      </c>
      <c r="K112" s="9">
        <f>K110+K13+K8</f>
        <v>1278797266.6666665</v>
      </c>
      <c r="L112" s="15">
        <f>K112/J112</f>
        <v>1350.395221299992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1"/>
  <sheetViews>
    <sheetView workbookViewId="0">
      <pane ySplit="6012" topLeftCell="A109" activePane="bottomLeft"/>
      <selection activeCell="E12" sqref="E12"/>
      <selection pane="bottomLeft" activeCell="A119" sqref="A119:XFD128"/>
    </sheetView>
  </sheetViews>
  <sheetFormatPr baseColWidth="10" defaultRowHeight="14.4" x14ac:dyDescent="0.3"/>
  <cols>
    <col min="2" max="2" width="31.88671875" customWidth="1"/>
    <col min="3" max="3" width="18.109375" customWidth="1"/>
    <col min="4" max="4" width="16.109375" customWidth="1"/>
    <col min="5" max="5" width="16.6640625" customWidth="1"/>
    <col min="7" max="7" width="21.6640625" customWidth="1"/>
    <col min="8" max="8" width="15.44140625" customWidth="1"/>
    <col min="9" max="9" width="15.44140625" style="5" customWidth="1"/>
    <col min="10" max="10" width="15.44140625" customWidth="1"/>
    <col min="11" max="11" width="18.44140625" style="7" customWidth="1"/>
    <col min="12" max="12" width="26.6640625" customWidth="1"/>
  </cols>
  <sheetData>
    <row r="2" spans="2:9" x14ac:dyDescent="0.3">
      <c r="B2" t="s">
        <v>71</v>
      </c>
      <c r="C2" t="s">
        <v>70</v>
      </c>
      <c r="D2" t="s">
        <v>43</v>
      </c>
      <c r="E2" t="s">
        <v>52</v>
      </c>
      <c r="H2" t="s">
        <v>72</v>
      </c>
    </row>
    <row r="3" spans="2:9" x14ac:dyDescent="0.3">
      <c r="B3" s="6">
        <v>540</v>
      </c>
      <c r="C3">
        <f ca="1">SUMIF(I$28:J$128,B3,J$28:J$128)</f>
        <v>27090</v>
      </c>
      <c r="D3" s="11">
        <f ca="1">C3/C$19</f>
        <v>2.8606728758791104E-2</v>
      </c>
      <c r="E3" s="12">
        <f ca="1">D3</f>
        <v>2.8606728758791104E-2</v>
      </c>
      <c r="H3" t="s">
        <v>73</v>
      </c>
      <c r="I3" s="17">
        <f ca="1">D3</f>
        <v>2.8606728758791104E-2</v>
      </c>
    </row>
    <row r="4" spans="2:9" x14ac:dyDescent="0.3">
      <c r="B4" s="6">
        <v>666.66666666666663</v>
      </c>
      <c r="C4">
        <f t="shared" ref="C4:C13" ca="1" si="0">SUMIF(I$28:J$128,B4,J$28:J$128)</f>
        <v>35680</v>
      </c>
      <c r="D4" s="11">
        <f t="shared" ref="D4:D17" ca="1" si="1">C4/C$19</f>
        <v>3.7677670066949671E-2</v>
      </c>
      <c r="E4" s="12">
        <f ca="1">E3+D4</f>
        <v>6.6284398825740776E-2</v>
      </c>
      <c r="H4" t="s">
        <v>74</v>
      </c>
      <c r="I4" s="17">
        <f ca="1">D4+D5</f>
        <v>4.0317641344062176E-2</v>
      </c>
    </row>
    <row r="5" spans="2:9" x14ac:dyDescent="0.3">
      <c r="B5" s="6">
        <v>800</v>
      </c>
      <c r="C5">
        <f>J38</f>
        <v>2500</v>
      </c>
      <c r="D5" s="11">
        <f t="shared" ca="1" si="1"/>
        <v>2.6399712771125049E-3</v>
      </c>
      <c r="E5" s="12">
        <f t="shared" ref="E5:E17" ca="1" si="2">E4+D5</f>
        <v>6.892437010285328E-2</v>
      </c>
      <c r="H5" t="s">
        <v>44</v>
      </c>
      <c r="I5" s="17">
        <f ca="1">D6+D7</f>
        <v>4.4520475617225289E-2</v>
      </c>
    </row>
    <row r="6" spans="2:9" x14ac:dyDescent="0.3">
      <c r="B6" s="6">
        <v>810</v>
      </c>
      <c r="C6">
        <f t="shared" ca="1" si="0"/>
        <v>10800</v>
      </c>
      <c r="D6" s="11">
        <f t="shared" ca="1" si="1"/>
        <v>1.1404675917126022E-2</v>
      </c>
      <c r="E6" s="12">
        <f t="shared" ca="1" si="2"/>
        <v>8.0329046019979297E-2</v>
      </c>
      <c r="H6" t="s">
        <v>45</v>
      </c>
      <c r="I6" s="17">
        <f ca="1">D8</f>
        <v>1.055988510845002E-2</v>
      </c>
    </row>
    <row r="7" spans="2:9" x14ac:dyDescent="0.3">
      <c r="B7" s="6">
        <v>1000</v>
      </c>
      <c r="C7" s="2">
        <f>SUM(J40:J51)</f>
        <v>31360</v>
      </c>
      <c r="D7" s="11">
        <f t="shared" ca="1" si="1"/>
        <v>3.3115799700099265E-2</v>
      </c>
      <c r="E7" s="12">
        <f t="shared" ca="1" si="2"/>
        <v>0.11344484572007857</v>
      </c>
      <c r="H7" s="23" t="s">
        <v>46</v>
      </c>
      <c r="I7" s="26">
        <f ca="1">D9+D10</f>
        <v>0.66269614986588943</v>
      </c>
    </row>
    <row r="8" spans="2:9" x14ac:dyDescent="0.3">
      <c r="B8" s="6">
        <v>1166.6666666666665</v>
      </c>
      <c r="C8">
        <f t="shared" ca="1" si="0"/>
        <v>10000</v>
      </c>
      <c r="D8" s="11">
        <f t="shared" ca="1" si="1"/>
        <v>1.055988510845002E-2</v>
      </c>
      <c r="E8" s="12">
        <f t="shared" ca="1" si="2"/>
        <v>0.12400473082852859</v>
      </c>
      <c r="H8" t="s">
        <v>47</v>
      </c>
      <c r="I8" s="17">
        <f ca="1">D11+D12</f>
        <v>9.8037973346849994E-2</v>
      </c>
    </row>
    <row r="9" spans="2:9" x14ac:dyDescent="0.3">
      <c r="B9" s="6">
        <v>1200</v>
      </c>
      <c r="C9">
        <f>SUM(J55:J64)</f>
        <v>47350</v>
      </c>
      <c r="D9" s="11">
        <f t="shared" ca="1" si="1"/>
        <v>5.0001055988510845E-2</v>
      </c>
      <c r="E9" s="12">
        <f t="shared" ca="1" si="2"/>
        <v>0.17400578681703943</v>
      </c>
      <c r="H9" t="s">
        <v>48</v>
      </c>
      <c r="I9" s="17">
        <f ca="1">D13+D14</f>
        <v>3.5586812815476571E-2</v>
      </c>
    </row>
    <row r="10" spans="2:9" x14ac:dyDescent="0.3">
      <c r="B10" s="18">
        <v>1333.3333333333333</v>
      </c>
      <c r="C10" s="19">
        <f>SUM(J65:J71)</f>
        <v>580210</v>
      </c>
      <c r="D10" s="20">
        <f t="shared" ca="1" si="1"/>
        <v>0.61269509387737864</v>
      </c>
      <c r="E10" s="21">
        <f t="shared" ca="1" si="2"/>
        <v>0.78670088069441801</v>
      </c>
      <c r="F10" s="19" t="s">
        <v>76</v>
      </c>
      <c r="H10" t="s">
        <v>49</v>
      </c>
      <c r="I10" s="17">
        <f ca="1">D15</f>
        <v>2.9937274282455809E-2</v>
      </c>
    </row>
    <row r="11" spans="2:9" x14ac:dyDescent="0.3">
      <c r="B11" s="18">
        <v>1460</v>
      </c>
      <c r="C11" s="19">
        <f t="shared" ca="1" si="0"/>
        <v>12200</v>
      </c>
      <c r="D11" s="20">
        <f t="shared" ca="1" si="1"/>
        <v>1.2883059832309024E-2</v>
      </c>
      <c r="E11" s="21">
        <f t="shared" ca="1" si="2"/>
        <v>0.79958394052672699</v>
      </c>
      <c r="F11" s="19"/>
      <c r="H11" t="s">
        <v>50</v>
      </c>
      <c r="I11" s="17">
        <f ca="1">D16</f>
        <v>1.636782191809753E-2</v>
      </c>
    </row>
    <row r="12" spans="2:9" x14ac:dyDescent="0.3">
      <c r="B12" s="18">
        <v>1500</v>
      </c>
      <c r="C12" s="19">
        <f>SUM(J75:J92)</f>
        <v>80640</v>
      </c>
      <c r="D12" s="20">
        <f t="shared" ca="1" si="1"/>
        <v>8.5154913514540964E-2</v>
      </c>
      <c r="E12" s="21">
        <f t="shared" ca="1" si="2"/>
        <v>0.88473885404126795</v>
      </c>
      <c r="F12" s="19"/>
      <c r="H12" t="s">
        <v>51</v>
      </c>
      <c r="I12" s="17">
        <f ca="1">D17</f>
        <v>3.3369236942702066E-2</v>
      </c>
    </row>
    <row r="13" spans="2:9" x14ac:dyDescent="0.3">
      <c r="B13" s="18">
        <v>1750</v>
      </c>
      <c r="C13" s="19">
        <f t="shared" ca="1" si="0"/>
        <v>26800</v>
      </c>
      <c r="D13" s="20">
        <f t="shared" ca="1" si="1"/>
        <v>2.8300492090646053E-2</v>
      </c>
      <c r="E13" s="21">
        <f t="shared" ca="1" si="2"/>
        <v>0.91303934613191395</v>
      </c>
      <c r="F13" s="19"/>
    </row>
    <row r="14" spans="2:9" x14ac:dyDescent="0.3">
      <c r="B14" s="18">
        <v>1800</v>
      </c>
      <c r="C14" s="19">
        <f>SUM(J99:J102)</f>
        <v>6900</v>
      </c>
      <c r="D14" s="20">
        <f t="shared" ca="1" si="1"/>
        <v>7.286320724830514E-3</v>
      </c>
      <c r="E14" s="21">
        <f t="shared" ca="1" si="2"/>
        <v>0.92032566685674444</v>
      </c>
      <c r="F14" s="19"/>
    </row>
    <row r="15" spans="2:9" x14ac:dyDescent="0.3">
      <c r="B15" s="18">
        <v>1920</v>
      </c>
      <c r="C15" s="19">
        <f>SUM(J103:J114)</f>
        <v>28350</v>
      </c>
      <c r="D15" s="20">
        <f t="shared" ca="1" si="1"/>
        <v>2.9937274282455809E-2</v>
      </c>
      <c r="E15" s="21">
        <f t="shared" ca="1" si="2"/>
        <v>0.95026294113920029</v>
      </c>
      <c r="F15" s="19"/>
      <c r="I15" s="17">
        <f ca="1">SUM(I3:I12)</f>
        <v>1</v>
      </c>
    </row>
    <row r="16" spans="2:9" x14ac:dyDescent="0.3">
      <c r="B16" s="6">
        <v>2100</v>
      </c>
      <c r="C16">
        <f>SUM(J115:J118)</f>
        <v>15500</v>
      </c>
      <c r="D16" s="11">
        <f t="shared" ca="1" si="1"/>
        <v>1.636782191809753E-2</v>
      </c>
      <c r="E16" s="12">
        <f t="shared" ca="1" si="2"/>
        <v>0.96663076305729778</v>
      </c>
    </row>
    <row r="17" spans="1:12" x14ac:dyDescent="0.3">
      <c r="B17" s="6">
        <v>2250</v>
      </c>
      <c r="C17">
        <f>SUM(J119:J128)</f>
        <v>31600</v>
      </c>
      <c r="D17" s="11">
        <f t="shared" ca="1" si="1"/>
        <v>3.3369236942702066E-2</v>
      </c>
      <c r="E17" s="12">
        <f t="shared" ca="1" si="2"/>
        <v>0.99999999999999989</v>
      </c>
    </row>
    <row r="19" spans="1:12" x14ac:dyDescent="0.3">
      <c r="C19" s="9">
        <f ca="1">SUM(C3:C18)</f>
        <v>946980</v>
      </c>
    </row>
    <row r="27" spans="1:12" x14ac:dyDescent="0.3">
      <c r="B27" s="3" t="s">
        <v>10</v>
      </c>
      <c r="C27" s="3"/>
      <c r="D27" s="3" t="s">
        <v>12</v>
      </c>
      <c r="E27" s="4" t="s">
        <v>7</v>
      </c>
      <c r="F27" s="4" t="s">
        <v>1</v>
      </c>
      <c r="G27" s="4" t="s">
        <v>2</v>
      </c>
      <c r="H27" s="4" t="s">
        <v>16</v>
      </c>
      <c r="J27" s="4" t="s">
        <v>13</v>
      </c>
      <c r="K27" s="8" t="s">
        <v>15</v>
      </c>
      <c r="L27" s="13" t="s">
        <v>3</v>
      </c>
    </row>
    <row r="28" spans="1:12" x14ac:dyDescent="0.3">
      <c r="A28">
        <v>48</v>
      </c>
      <c r="B28" t="s">
        <v>26</v>
      </c>
      <c r="C28" t="s">
        <v>20</v>
      </c>
      <c r="D28">
        <v>610</v>
      </c>
      <c r="E28">
        <v>40</v>
      </c>
      <c r="F28">
        <v>3</v>
      </c>
      <c r="G28" s="1">
        <v>1620</v>
      </c>
      <c r="H28" s="1">
        <v>21600</v>
      </c>
      <c r="I28" s="6">
        <v>540</v>
      </c>
      <c r="J28">
        <v>24400</v>
      </c>
      <c r="K28" s="7">
        <v>13176000</v>
      </c>
      <c r="L28" s="6">
        <v>540</v>
      </c>
    </row>
    <row r="29" spans="1:12" x14ac:dyDescent="0.3">
      <c r="A29">
        <v>51</v>
      </c>
      <c r="B29" t="s">
        <v>61</v>
      </c>
      <c r="C29" t="s">
        <v>20</v>
      </c>
      <c r="D29">
        <v>6</v>
      </c>
      <c r="E29">
        <v>40</v>
      </c>
      <c r="F29">
        <v>3</v>
      </c>
      <c r="G29" s="1">
        <v>1620</v>
      </c>
      <c r="H29" s="1">
        <v>21600</v>
      </c>
      <c r="I29" s="6">
        <v>540</v>
      </c>
      <c r="J29">
        <v>240</v>
      </c>
      <c r="K29" s="7">
        <v>129600</v>
      </c>
      <c r="L29" s="6">
        <v>540</v>
      </c>
    </row>
    <row r="30" spans="1:12" x14ac:dyDescent="0.3">
      <c r="A30">
        <v>67</v>
      </c>
      <c r="B30" t="s">
        <v>62</v>
      </c>
      <c r="C30" t="s">
        <v>20</v>
      </c>
      <c r="D30">
        <v>49</v>
      </c>
      <c r="E30">
        <v>50</v>
      </c>
      <c r="F30">
        <v>3</v>
      </c>
      <c r="G30" s="1">
        <v>1620</v>
      </c>
      <c r="H30" s="1">
        <v>27000.000000000004</v>
      </c>
      <c r="I30" s="6">
        <v>540.00000000000011</v>
      </c>
      <c r="J30">
        <v>2450</v>
      </c>
      <c r="K30" s="7">
        <v>1323000.0000000002</v>
      </c>
      <c r="L30" s="6">
        <v>540.00000000000011</v>
      </c>
    </row>
    <row r="31" spans="1:12" x14ac:dyDescent="0.3">
      <c r="A31">
        <v>37</v>
      </c>
      <c r="B31" t="s">
        <v>60</v>
      </c>
      <c r="C31" t="s">
        <v>20</v>
      </c>
      <c r="D31">
        <v>12</v>
      </c>
      <c r="E31">
        <v>50</v>
      </c>
      <c r="F31">
        <v>3</v>
      </c>
      <c r="G31" s="1">
        <v>2000</v>
      </c>
      <c r="H31" s="1">
        <v>33333.333333333336</v>
      </c>
      <c r="I31" s="6">
        <v>666.66666666666674</v>
      </c>
      <c r="J31">
        <v>600</v>
      </c>
      <c r="K31" s="7">
        <v>400000</v>
      </c>
      <c r="L31" s="6">
        <v>666.66666666666663</v>
      </c>
    </row>
    <row r="32" spans="1:12" x14ac:dyDescent="0.3">
      <c r="A32">
        <v>44</v>
      </c>
      <c r="B32" t="s">
        <v>27</v>
      </c>
      <c r="C32" t="s">
        <v>20</v>
      </c>
      <c r="D32">
        <v>57</v>
      </c>
      <c r="E32">
        <v>300</v>
      </c>
      <c r="F32">
        <v>3</v>
      </c>
      <c r="G32" s="1">
        <v>2000</v>
      </c>
      <c r="H32" s="1">
        <v>200000</v>
      </c>
      <c r="I32" s="6">
        <v>666.66666666666663</v>
      </c>
      <c r="J32">
        <v>17100</v>
      </c>
      <c r="K32" s="7">
        <v>11400000</v>
      </c>
      <c r="L32" s="6">
        <v>666.66666666666663</v>
      </c>
    </row>
    <row r="33" spans="1:12" x14ac:dyDescent="0.3">
      <c r="A33">
        <v>72</v>
      </c>
      <c r="B33" t="s">
        <v>38</v>
      </c>
      <c r="C33" t="s">
        <v>20</v>
      </c>
      <c r="D33">
        <v>33</v>
      </c>
      <c r="E33">
        <v>200</v>
      </c>
      <c r="F33">
        <v>3</v>
      </c>
      <c r="G33" s="1">
        <v>2000</v>
      </c>
      <c r="H33" s="1">
        <v>133333.33333333334</v>
      </c>
      <c r="I33" s="6">
        <v>666.66666666666674</v>
      </c>
      <c r="J33">
        <v>6600</v>
      </c>
      <c r="K33" s="7">
        <v>4400000</v>
      </c>
      <c r="L33" s="6">
        <v>666.66666666666663</v>
      </c>
    </row>
    <row r="34" spans="1:12" x14ac:dyDescent="0.3">
      <c r="A34">
        <v>75</v>
      </c>
      <c r="B34" t="s">
        <v>63</v>
      </c>
      <c r="C34" t="s">
        <v>20</v>
      </c>
      <c r="D34">
        <v>61</v>
      </c>
      <c r="E34">
        <v>50</v>
      </c>
      <c r="F34">
        <v>3</v>
      </c>
      <c r="G34" s="1">
        <v>2000</v>
      </c>
      <c r="H34" s="1">
        <v>33333.333333333336</v>
      </c>
      <c r="I34" s="6">
        <v>666.66666666666674</v>
      </c>
      <c r="J34">
        <v>3050</v>
      </c>
      <c r="K34" s="7">
        <v>2033333.3333333335</v>
      </c>
      <c r="L34" s="6">
        <v>666.66666666666674</v>
      </c>
    </row>
    <row r="35" spans="1:12" x14ac:dyDescent="0.3">
      <c r="A35">
        <v>78</v>
      </c>
      <c r="B35" t="s">
        <v>64</v>
      </c>
      <c r="C35" t="s">
        <v>20</v>
      </c>
      <c r="D35">
        <v>22</v>
      </c>
      <c r="E35">
        <v>40</v>
      </c>
      <c r="F35">
        <v>3</v>
      </c>
      <c r="G35" s="1">
        <v>2000</v>
      </c>
      <c r="H35" s="1">
        <v>26666.666666666668</v>
      </c>
      <c r="I35" s="6">
        <v>666.66666666666674</v>
      </c>
      <c r="J35">
        <v>880</v>
      </c>
      <c r="K35" s="7">
        <v>586666.66666666674</v>
      </c>
      <c r="L35" s="6">
        <v>666.66666666666674</v>
      </c>
    </row>
    <row r="36" spans="1:12" x14ac:dyDescent="0.3">
      <c r="A36">
        <v>87</v>
      </c>
      <c r="B36" t="s">
        <v>66</v>
      </c>
      <c r="C36" t="s">
        <v>20</v>
      </c>
      <c r="D36">
        <v>29</v>
      </c>
      <c r="E36">
        <v>50</v>
      </c>
      <c r="F36">
        <v>3</v>
      </c>
      <c r="G36" s="1">
        <v>2000</v>
      </c>
      <c r="H36" s="1">
        <v>33333.333333333336</v>
      </c>
      <c r="I36" s="6">
        <v>666.66666666666674</v>
      </c>
      <c r="J36">
        <v>1450</v>
      </c>
      <c r="K36" s="7">
        <v>966666.66666666674</v>
      </c>
      <c r="L36" s="6">
        <v>666.66666666666674</v>
      </c>
    </row>
    <row r="37" spans="1:12" x14ac:dyDescent="0.3">
      <c r="A37">
        <v>93</v>
      </c>
      <c r="B37" t="s">
        <v>67</v>
      </c>
      <c r="C37" t="s">
        <v>20</v>
      </c>
      <c r="D37">
        <v>120</v>
      </c>
      <c r="E37">
        <v>50</v>
      </c>
      <c r="F37">
        <v>3</v>
      </c>
      <c r="G37" s="1">
        <v>2000</v>
      </c>
      <c r="H37" s="1">
        <v>33333.333333333336</v>
      </c>
      <c r="I37" s="6">
        <v>666.66666666666674</v>
      </c>
      <c r="J37">
        <v>6000</v>
      </c>
      <c r="K37" s="7">
        <v>4000000.0000000005</v>
      </c>
      <c r="L37" s="6">
        <v>666.66666666666674</v>
      </c>
    </row>
    <row r="38" spans="1:12" x14ac:dyDescent="0.3">
      <c r="A38">
        <v>84</v>
      </c>
      <c r="B38" t="s">
        <v>65</v>
      </c>
      <c r="C38" t="s">
        <v>20</v>
      </c>
      <c r="D38">
        <v>25</v>
      </c>
      <c r="E38">
        <v>100</v>
      </c>
      <c r="F38">
        <v>2.5</v>
      </c>
      <c r="G38" s="1">
        <v>2000</v>
      </c>
      <c r="H38" s="1">
        <v>80000</v>
      </c>
      <c r="I38" s="6">
        <v>800</v>
      </c>
      <c r="J38">
        <v>2500</v>
      </c>
      <c r="K38" s="7">
        <v>2000000</v>
      </c>
      <c r="L38" s="6">
        <v>800</v>
      </c>
    </row>
    <row r="39" spans="1:12" x14ac:dyDescent="0.3">
      <c r="A39">
        <v>63</v>
      </c>
      <c r="B39" t="s">
        <v>36</v>
      </c>
      <c r="C39" t="s">
        <v>20</v>
      </c>
      <c r="D39">
        <v>24</v>
      </c>
      <c r="E39">
        <v>450</v>
      </c>
      <c r="F39">
        <v>2</v>
      </c>
      <c r="G39" s="1">
        <v>1620</v>
      </c>
      <c r="H39" s="1">
        <v>364500</v>
      </c>
      <c r="I39" s="6">
        <v>810</v>
      </c>
      <c r="J39">
        <v>10800</v>
      </c>
      <c r="K39" s="7">
        <v>8748000</v>
      </c>
      <c r="L39" s="6">
        <v>810</v>
      </c>
    </row>
    <row r="40" spans="1:12" x14ac:dyDescent="0.3">
      <c r="A40">
        <v>38</v>
      </c>
      <c r="B40" t="s">
        <v>60</v>
      </c>
      <c r="C40" t="s">
        <v>19</v>
      </c>
      <c r="D40">
        <v>2</v>
      </c>
      <c r="E40">
        <v>100</v>
      </c>
      <c r="F40">
        <v>3</v>
      </c>
      <c r="G40" s="1">
        <v>3000</v>
      </c>
      <c r="H40" s="1">
        <v>100000</v>
      </c>
      <c r="I40" s="6">
        <v>1000</v>
      </c>
      <c r="J40">
        <v>200</v>
      </c>
      <c r="K40" s="7">
        <v>200000</v>
      </c>
      <c r="L40" s="6">
        <v>1000</v>
      </c>
    </row>
    <row r="41" spans="1:12" x14ac:dyDescent="0.3">
      <c r="A41">
        <v>45</v>
      </c>
      <c r="B41" t="s">
        <v>27</v>
      </c>
      <c r="C41" t="s">
        <v>19</v>
      </c>
      <c r="D41">
        <v>6</v>
      </c>
      <c r="E41">
        <v>1000</v>
      </c>
      <c r="F41">
        <v>3</v>
      </c>
      <c r="G41" s="1">
        <v>3000</v>
      </c>
      <c r="H41" s="1">
        <v>1000000</v>
      </c>
      <c r="I41" s="6">
        <v>1000</v>
      </c>
      <c r="J41">
        <v>6000</v>
      </c>
      <c r="K41" s="7">
        <v>6000000</v>
      </c>
      <c r="L41" s="6">
        <v>1000</v>
      </c>
    </row>
    <row r="42" spans="1:12" x14ac:dyDescent="0.3">
      <c r="A42">
        <v>49</v>
      </c>
      <c r="B42" t="s">
        <v>26</v>
      </c>
      <c r="C42" t="s">
        <v>19</v>
      </c>
      <c r="D42">
        <v>12</v>
      </c>
      <c r="E42">
        <v>200</v>
      </c>
      <c r="F42">
        <v>3</v>
      </c>
      <c r="G42" s="1">
        <v>3000</v>
      </c>
      <c r="H42" s="1">
        <v>200000</v>
      </c>
      <c r="I42" s="6">
        <v>1000</v>
      </c>
      <c r="J42">
        <v>2400</v>
      </c>
      <c r="K42" s="7">
        <v>2400000</v>
      </c>
      <c r="L42" s="6">
        <v>1000</v>
      </c>
    </row>
    <row r="43" spans="1:12" x14ac:dyDescent="0.3">
      <c r="A43">
        <v>55</v>
      </c>
      <c r="B43" t="s">
        <v>32</v>
      </c>
      <c r="C43" t="s">
        <v>20</v>
      </c>
      <c r="D43">
        <v>238</v>
      </c>
      <c r="E43">
        <v>30</v>
      </c>
      <c r="F43">
        <v>3</v>
      </c>
      <c r="G43" s="1">
        <v>3000</v>
      </c>
      <c r="H43" s="1">
        <v>30000</v>
      </c>
      <c r="I43" s="6">
        <v>1000</v>
      </c>
      <c r="J43">
        <v>7140</v>
      </c>
      <c r="K43" s="7">
        <v>7140000</v>
      </c>
      <c r="L43" s="6">
        <v>1000</v>
      </c>
    </row>
    <row r="44" spans="1:12" x14ac:dyDescent="0.3">
      <c r="A44">
        <v>56</v>
      </c>
      <c r="B44" t="s">
        <v>32</v>
      </c>
      <c r="C44" t="s">
        <v>19</v>
      </c>
      <c r="D44">
        <v>45</v>
      </c>
      <c r="E44">
        <v>50</v>
      </c>
      <c r="F44">
        <v>3</v>
      </c>
      <c r="G44" s="1">
        <v>3000</v>
      </c>
      <c r="H44" s="1">
        <v>50000</v>
      </c>
      <c r="I44" s="6">
        <v>1000</v>
      </c>
      <c r="J44">
        <v>2250</v>
      </c>
      <c r="K44" s="7">
        <v>2250000</v>
      </c>
      <c r="L44" s="6">
        <v>1000</v>
      </c>
    </row>
    <row r="45" spans="1:12" x14ac:dyDescent="0.3">
      <c r="A45">
        <v>57</v>
      </c>
      <c r="B45" t="s">
        <v>32</v>
      </c>
      <c r="C45" t="s">
        <v>21</v>
      </c>
      <c r="D45">
        <v>37</v>
      </c>
      <c r="E45">
        <v>100</v>
      </c>
      <c r="F45">
        <v>3</v>
      </c>
      <c r="G45" s="1">
        <v>3000</v>
      </c>
      <c r="H45" s="1">
        <v>100000</v>
      </c>
      <c r="I45" s="6">
        <v>1000</v>
      </c>
      <c r="J45">
        <v>3700</v>
      </c>
      <c r="K45" s="7">
        <v>3700000</v>
      </c>
      <c r="L45" s="6">
        <v>1000</v>
      </c>
    </row>
    <row r="46" spans="1:12" x14ac:dyDescent="0.3">
      <c r="A46">
        <v>68</v>
      </c>
      <c r="B46" t="s">
        <v>62</v>
      </c>
      <c r="C46" t="s">
        <v>19</v>
      </c>
      <c r="D46">
        <v>3</v>
      </c>
      <c r="E46">
        <v>100</v>
      </c>
      <c r="F46">
        <v>3</v>
      </c>
      <c r="G46" s="1">
        <v>3000</v>
      </c>
      <c r="H46" s="1">
        <v>100000</v>
      </c>
      <c r="I46" s="5">
        <v>1000</v>
      </c>
      <c r="J46">
        <v>300</v>
      </c>
      <c r="K46" s="7">
        <v>300000</v>
      </c>
      <c r="L46" s="6">
        <v>1000</v>
      </c>
    </row>
    <row r="47" spans="1:12" x14ac:dyDescent="0.3">
      <c r="A47">
        <v>73</v>
      </c>
      <c r="B47" t="s">
        <v>38</v>
      </c>
      <c r="C47" t="s">
        <v>19</v>
      </c>
      <c r="D47">
        <v>7</v>
      </c>
      <c r="E47">
        <v>400</v>
      </c>
      <c r="F47">
        <v>3</v>
      </c>
      <c r="G47" s="1">
        <v>3000</v>
      </c>
      <c r="H47" s="1">
        <v>400000</v>
      </c>
      <c r="I47" s="5">
        <v>1000</v>
      </c>
      <c r="J47">
        <v>2800</v>
      </c>
      <c r="K47" s="7">
        <v>2800000</v>
      </c>
      <c r="L47" s="6">
        <v>1000</v>
      </c>
    </row>
    <row r="48" spans="1:12" x14ac:dyDescent="0.3">
      <c r="A48">
        <v>76</v>
      </c>
      <c r="B48" t="s">
        <v>63</v>
      </c>
      <c r="C48" t="s">
        <v>19</v>
      </c>
      <c r="D48">
        <v>6</v>
      </c>
      <c r="E48">
        <v>100</v>
      </c>
      <c r="F48">
        <v>3</v>
      </c>
      <c r="G48" s="1">
        <v>3000</v>
      </c>
      <c r="H48" s="1">
        <v>100000</v>
      </c>
      <c r="I48" s="5">
        <v>1000</v>
      </c>
      <c r="J48">
        <v>600</v>
      </c>
      <c r="K48" s="7">
        <v>600000</v>
      </c>
      <c r="L48" s="6">
        <v>1000</v>
      </c>
    </row>
    <row r="49" spans="1:12" x14ac:dyDescent="0.3">
      <c r="A49">
        <v>79</v>
      </c>
      <c r="B49" t="s">
        <v>64</v>
      </c>
      <c r="C49" t="s">
        <v>19</v>
      </c>
      <c r="D49">
        <v>1</v>
      </c>
      <c r="E49">
        <v>70</v>
      </c>
      <c r="F49">
        <v>3</v>
      </c>
      <c r="G49" s="1">
        <v>3000</v>
      </c>
      <c r="H49" s="1">
        <v>70000</v>
      </c>
      <c r="I49" s="5">
        <v>1000</v>
      </c>
      <c r="J49">
        <v>70</v>
      </c>
      <c r="K49" s="7">
        <v>70000</v>
      </c>
      <c r="L49" s="6">
        <v>1000</v>
      </c>
    </row>
    <row r="50" spans="1:12" x14ac:dyDescent="0.3">
      <c r="A50">
        <v>88</v>
      </c>
      <c r="B50" t="s">
        <v>66</v>
      </c>
      <c r="C50" t="s">
        <v>19</v>
      </c>
      <c r="D50">
        <v>3</v>
      </c>
      <c r="E50">
        <v>100</v>
      </c>
      <c r="F50">
        <v>3</v>
      </c>
      <c r="G50" s="1">
        <v>3000</v>
      </c>
      <c r="H50" s="1">
        <v>100000</v>
      </c>
      <c r="I50" s="5">
        <v>1000</v>
      </c>
      <c r="J50">
        <v>300</v>
      </c>
      <c r="K50" s="7">
        <v>300000</v>
      </c>
      <c r="L50" s="6">
        <v>1000</v>
      </c>
    </row>
    <row r="51" spans="1:12" x14ac:dyDescent="0.3">
      <c r="A51">
        <v>94</v>
      </c>
      <c r="B51" t="s">
        <v>67</v>
      </c>
      <c r="C51" t="s">
        <v>19</v>
      </c>
      <c r="D51">
        <v>14</v>
      </c>
      <c r="E51">
        <v>400</v>
      </c>
      <c r="F51">
        <v>3</v>
      </c>
      <c r="G51" s="1">
        <v>3000</v>
      </c>
      <c r="H51" s="1">
        <v>400000</v>
      </c>
      <c r="I51" s="6">
        <v>1000</v>
      </c>
      <c r="J51">
        <v>5600</v>
      </c>
      <c r="K51" s="7">
        <v>5600000</v>
      </c>
      <c r="L51" s="6">
        <v>1000</v>
      </c>
    </row>
    <row r="52" spans="1:12" x14ac:dyDescent="0.3">
      <c r="A52">
        <v>47</v>
      </c>
      <c r="B52" t="s">
        <v>26</v>
      </c>
      <c r="C52" t="s">
        <v>24</v>
      </c>
      <c r="D52">
        <v>1</v>
      </c>
      <c r="E52">
        <v>1000</v>
      </c>
      <c r="F52">
        <v>3</v>
      </c>
      <c r="G52" s="1">
        <v>3500</v>
      </c>
      <c r="H52" s="1">
        <v>1166666.6666666665</v>
      </c>
      <c r="I52" s="6">
        <v>1166.6666666666665</v>
      </c>
      <c r="J52">
        <v>1000</v>
      </c>
      <c r="K52" s="7">
        <v>1166666.6666666665</v>
      </c>
      <c r="L52" s="6">
        <v>1166.6666666666665</v>
      </c>
    </row>
    <row r="53" spans="1:12" x14ac:dyDescent="0.3">
      <c r="A53">
        <v>50</v>
      </c>
      <c r="B53" t="s">
        <v>26</v>
      </c>
      <c r="C53" t="s">
        <v>21</v>
      </c>
      <c r="D53">
        <v>12</v>
      </c>
      <c r="E53">
        <v>500</v>
      </c>
      <c r="F53">
        <v>3</v>
      </c>
      <c r="G53" s="1">
        <v>3500</v>
      </c>
      <c r="H53" s="1">
        <v>583333.33333333326</v>
      </c>
      <c r="I53" s="6">
        <v>1166.6666666666665</v>
      </c>
      <c r="J53">
        <v>6000</v>
      </c>
      <c r="K53" s="7">
        <v>6999999.9999999991</v>
      </c>
      <c r="L53" s="6">
        <v>1166.6666666666665</v>
      </c>
    </row>
    <row r="54" spans="1:12" x14ac:dyDescent="0.3">
      <c r="A54">
        <v>52</v>
      </c>
      <c r="B54" t="s">
        <v>61</v>
      </c>
      <c r="C54" t="s">
        <v>21</v>
      </c>
      <c r="D54">
        <v>3</v>
      </c>
      <c r="E54">
        <v>1000</v>
      </c>
      <c r="F54">
        <v>3</v>
      </c>
      <c r="G54" s="1">
        <v>3500</v>
      </c>
      <c r="H54" s="1">
        <v>1166666.6666666665</v>
      </c>
      <c r="I54" s="6">
        <v>1166.6666666666665</v>
      </c>
      <c r="J54">
        <v>3000</v>
      </c>
      <c r="K54" s="7">
        <v>3499999.9999999995</v>
      </c>
      <c r="L54" s="6">
        <v>1166.6666666666665</v>
      </c>
    </row>
    <row r="55" spans="1:12" x14ac:dyDescent="0.3">
      <c r="A55">
        <v>16</v>
      </c>
      <c r="B55" t="s">
        <v>0</v>
      </c>
      <c r="C55" t="s">
        <v>20</v>
      </c>
      <c r="D55">
        <v>87</v>
      </c>
      <c r="E55">
        <v>200</v>
      </c>
      <c r="F55">
        <v>2.5</v>
      </c>
      <c r="G55" s="1">
        <v>3000</v>
      </c>
      <c r="H55" s="1">
        <v>240000</v>
      </c>
      <c r="I55" s="6">
        <v>1200</v>
      </c>
      <c r="J55">
        <v>17400</v>
      </c>
      <c r="K55" s="7">
        <v>20880000</v>
      </c>
      <c r="L55" s="6">
        <v>1200</v>
      </c>
    </row>
    <row r="56" spans="1:12" x14ac:dyDescent="0.3">
      <c r="A56">
        <v>17</v>
      </c>
      <c r="B56" t="s">
        <v>0</v>
      </c>
      <c r="C56" t="s">
        <v>19</v>
      </c>
      <c r="D56">
        <v>8</v>
      </c>
      <c r="E56">
        <v>300</v>
      </c>
      <c r="F56">
        <v>2.5</v>
      </c>
      <c r="G56" s="1">
        <v>3000</v>
      </c>
      <c r="H56" s="1">
        <v>360000</v>
      </c>
      <c r="I56" s="6">
        <v>1200</v>
      </c>
      <c r="J56">
        <v>2400</v>
      </c>
      <c r="K56" s="7">
        <v>2880000</v>
      </c>
      <c r="L56" s="6">
        <v>1200</v>
      </c>
    </row>
    <row r="57" spans="1:12" x14ac:dyDescent="0.3">
      <c r="A57">
        <v>21</v>
      </c>
      <c r="B57" t="s">
        <v>56</v>
      </c>
      <c r="C57" t="s">
        <v>23</v>
      </c>
      <c r="D57">
        <v>6</v>
      </c>
      <c r="E57">
        <v>300</v>
      </c>
      <c r="F57">
        <v>2.5</v>
      </c>
      <c r="G57" s="1">
        <v>3000</v>
      </c>
      <c r="H57" s="1">
        <v>360000</v>
      </c>
      <c r="I57" s="6">
        <v>1200</v>
      </c>
      <c r="J57">
        <v>1800</v>
      </c>
      <c r="K57" s="7">
        <v>2160000</v>
      </c>
      <c r="L57" s="6">
        <v>1200</v>
      </c>
    </row>
    <row r="58" spans="1:12" x14ac:dyDescent="0.3">
      <c r="A58">
        <v>22</v>
      </c>
      <c r="B58" t="s">
        <v>22</v>
      </c>
      <c r="C58" t="s">
        <v>20</v>
      </c>
      <c r="D58">
        <v>72</v>
      </c>
      <c r="E58">
        <v>200</v>
      </c>
      <c r="F58">
        <v>2.5</v>
      </c>
      <c r="G58" s="1">
        <v>3000</v>
      </c>
      <c r="H58" s="1">
        <v>240000</v>
      </c>
      <c r="I58" s="6">
        <v>1200</v>
      </c>
      <c r="J58">
        <v>14400</v>
      </c>
      <c r="K58" s="7">
        <v>17280000</v>
      </c>
      <c r="L58" s="6">
        <v>1200</v>
      </c>
    </row>
    <row r="59" spans="1:12" x14ac:dyDescent="0.3">
      <c r="A59">
        <v>23</v>
      </c>
      <c r="B59" t="s">
        <v>22</v>
      </c>
      <c r="C59" t="s">
        <v>19</v>
      </c>
      <c r="D59">
        <v>20</v>
      </c>
      <c r="E59">
        <v>300</v>
      </c>
      <c r="F59">
        <v>2.5</v>
      </c>
      <c r="G59" s="1">
        <v>3000</v>
      </c>
      <c r="H59" s="1">
        <v>360000</v>
      </c>
      <c r="I59" s="6">
        <v>1200</v>
      </c>
      <c r="J59">
        <v>6000</v>
      </c>
      <c r="K59" s="7">
        <v>7200000</v>
      </c>
      <c r="L59" s="6">
        <v>1200</v>
      </c>
    </row>
    <row r="60" spans="1:12" x14ac:dyDescent="0.3">
      <c r="A60">
        <v>27</v>
      </c>
      <c r="B60" t="s">
        <v>57</v>
      </c>
      <c r="C60" t="s">
        <v>23</v>
      </c>
      <c r="D60">
        <v>10</v>
      </c>
      <c r="E60">
        <v>240</v>
      </c>
      <c r="F60">
        <v>2.5</v>
      </c>
      <c r="G60" s="1">
        <v>3000</v>
      </c>
      <c r="H60" s="1">
        <v>288000</v>
      </c>
      <c r="I60" s="6">
        <v>1200</v>
      </c>
      <c r="J60">
        <v>2400</v>
      </c>
      <c r="K60" s="7">
        <v>2880000</v>
      </c>
      <c r="L60" s="6">
        <v>1200</v>
      </c>
    </row>
    <row r="61" spans="1:12" x14ac:dyDescent="0.3">
      <c r="A61">
        <v>28</v>
      </c>
      <c r="B61" t="s">
        <v>58</v>
      </c>
      <c r="C61" t="s">
        <v>20</v>
      </c>
      <c r="D61">
        <v>3</v>
      </c>
      <c r="E61">
        <v>50</v>
      </c>
      <c r="F61">
        <v>2.5</v>
      </c>
      <c r="G61" s="1">
        <v>3000</v>
      </c>
      <c r="H61" s="1">
        <v>60000</v>
      </c>
      <c r="I61" s="6">
        <v>1200</v>
      </c>
      <c r="J61">
        <v>150</v>
      </c>
      <c r="K61" s="7">
        <v>180000</v>
      </c>
      <c r="L61" s="6">
        <v>1200</v>
      </c>
    </row>
    <row r="62" spans="1:12" x14ac:dyDescent="0.3">
      <c r="A62">
        <v>30</v>
      </c>
      <c r="B62" t="s">
        <v>59</v>
      </c>
      <c r="C62" t="s">
        <v>20</v>
      </c>
      <c r="D62">
        <v>14</v>
      </c>
      <c r="E62">
        <v>50</v>
      </c>
      <c r="F62">
        <v>2.5</v>
      </c>
      <c r="G62" s="1">
        <v>3000</v>
      </c>
      <c r="H62" s="1">
        <v>60000</v>
      </c>
      <c r="I62" s="6">
        <v>1200</v>
      </c>
      <c r="J62">
        <v>700</v>
      </c>
      <c r="K62" s="7">
        <v>840000</v>
      </c>
      <c r="L62" s="6">
        <v>1200</v>
      </c>
    </row>
    <row r="63" spans="1:12" x14ac:dyDescent="0.3">
      <c r="A63">
        <v>31</v>
      </c>
      <c r="B63" t="s">
        <v>59</v>
      </c>
      <c r="C63" t="s">
        <v>19</v>
      </c>
      <c r="D63">
        <v>6</v>
      </c>
      <c r="E63">
        <v>100</v>
      </c>
      <c r="F63">
        <v>2.5</v>
      </c>
      <c r="G63" s="1">
        <v>3000</v>
      </c>
      <c r="H63" s="1">
        <v>120000</v>
      </c>
      <c r="I63" s="6">
        <v>1200</v>
      </c>
      <c r="J63">
        <v>600</v>
      </c>
      <c r="K63" s="7">
        <v>720000</v>
      </c>
      <c r="L63" s="6">
        <v>1200</v>
      </c>
    </row>
    <row r="64" spans="1:12" x14ac:dyDescent="0.3">
      <c r="A64">
        <v>85</v>
      </c>
      <c r="B64" t="s">
        <v>65</v>
      </c>
      <c r="C64" t="s">
        <v>19</v>
      </c>
      <c r="D64">
        <v>5</v>
      </c>
      <c r="E64">
        <v>300</v>
      </c>
      <c r="F64">
        <v>2.5</v>
      </c>
      <c r="G64" s="1">
        <v>3000</v>
      </c>
      <c r="H64" s="1">
        <v>360000</v>
      </c>
      <c r="I64" s="6">
        <v>1200</v>
      </c>
      <c r="J64">
        <v>1500</v>
      </c>
      <c r="K64" s="7">
        <v>1800000</v>
      </c>
      <c r="L64" s="6">
        <v>1200</v>
      </c>
    </row>
    <row r="65" spans="1:12" x14ac:dyDescent="0.3">
      <c r="A65">
        <v>3</v>
      </c>
      <c r="B65" t="s">
        <v>14</v>
      </c>
      <c r="D65">
        <v>648</v>
      </c>
      <c r="E65">
        <v>20</v>
      </c>
      <c r="F65">
        <v>3</v>
      </c>
      <c r="G65" s="1">
        <v>4000</v>
      </c>
      <c r="H65" s="1">
        <v>26666.666666666668</v>
      </c>
      <c r="I65" s="6">
        <v>1333.3333333333335</v>
      </c>
      <c r="J65">
        <v>12960</v>
      </c>
      <c r="K65" s="7">
        <v>17280000</v>
      </c>
      <c r="L65" s="6">
        <v>1333.3333333333333</v>
      </c>
    </row>
    <row r="66" spans="1:12" x14ac:dyDescent="0.3">
      <c r="A66">
        <v>4</v>
      </c>
      <c r="B66" t="s">
        <v>6</v>
      </c>
      <c r="D66">
        <v>18420</v>
      </c>
      <c r="E66">
        <v>20</v>
      </c>
      <c r="F66">
        <v>3</v>
      </c>
      <c r="G66" s="1">
        <v>4000</v>
      </c>
      <c r="H66" s="1">
        <v>26666.666666666668</v>
      </c>
      <c r="I66" s="6">
        <v>1333.3333333333335</v>
      </c>
      <c r="J66">
        <v>368400</v>
      </c>
      <c r="K66" s="7">
        <v>491200000</v>
      </c>
      <c r="L66" s="6">
        <v>1333.3333333333333</v>
      </c>
    </row>
    <row r="67" spans="1:12" x14ac:dyDescent="0.3">
      <c r="A67">
        <v>1</v>
      </c>
      <c r="B67" t="s">
        <v>4</v>
      </c>
      <c r="D67" s="1">
        <v>3953</v>
      </c>
      <c r="E67">
        <v>20</v>
      </c>
      <c r="F67">
        <v>3</v>
      </c>
      <c r="G67" s="1">
        <v>4000</v>
      </c>
      <c r="H67" s="1">
        <v>26666.666666666668</v>
      </c>
      <c r="I67" s="6">
        <v>1333.3333333333335</v>
      </c>
      <c r="J67">
        <v>79060</v>
      </c>
      <c r="K67" s="7">
        <v>105413333.33333334</v>
      </c>
      <c r="L67" s="6">
        <v>1333.3333333333335</v>
      </c>
    </row>
    <row r="68" spans="1:12" x14ac:dyDescent="0.3">
      <c r="A68">
        <v>2</v>
      </c>
      <c r="B68" t="s">
        <v>5</v>
      </c>
      <c r="D68">
        <v>433</v>
      </c>
      <c r="E68">
        <v>5</v>
      </c>
      <c r="F68">
        <v>3</v>
      </c>
      <c r="G68" s="1">
        <v>4000</v>
      </c>
      <c r="H68" s="1">
        <v>6666.666666666667</v>
      </c>
      <c r="I68" s="6">
        <v>1333.3333333333335</v>
      </c>
      <c r="J68">
        <v>2165</v>
      </c>
      <c r="K68" s="7">
        <v>2886666.666666667</v>
      </c>
      <c r="L68" s="6">
        <v>1333.3333333333335</v>
      </c>
    </row>
    <row r="69" spans="1:12" x14ac:dyDescent="0.3">
      <c r="A69">
        <v>5</v>
      </c>
      <c r="B69" t="s">
        <v>17</v>
      </c>
      <c r="D69">
        <v>2225</v>
      </c>
      <c r="E69">
        <v>5</v>
      </c>
      <c r="F69">
        <v>3</v>
      </c>
      <c r="G69" s="1">
        <v>4000</v>
      </c>
      <c r="H69" s="1">
        <v>6666.666666666667</v>
      </c>
      <c r="I69" s="6">
        <v>1333.3333333333335</v>
      </c>
      <c r="J69">
        <v>11125</v>
      </c>
      <c r="K69" s="7">
        <v>14833333.333333334</v>
      </c>
      <c r="L69" s="6">
        <v>1333.3333333333335</v>
      </c>
    </row>
    <row r="70" spans="1:12" x14ac:dyDescent="0.3">
      <c r="A70">
        <v>6</v>
      </c>
      <c r="B70" t="s">
        <v>18</v>
      </c>
      <c r="D70">
        <v>407</v>
      </c>
      <c r="E70">
        <v>100</v>
      </c>
      <c r="F70">
        <v>3</v>
      </c>
      <c r="G70" s="1">
        <v>4000</v>
      </c>
      <c r="H70" s="1">
        <v>133333.33333333334</v>
      </c>
      <c r="I70" s="6">
        <v>1333.3333333333335</v>
      </c>
      <c r="J70">
        <v>40700</v>
      </c>
      <c r="K70" s="7">
        <v>54266666.666666672</v>
      </c>
      <c r="L70" s="6">
        <v>1333.3333333333335</v>
      </c>
    </row>
    <row r="71" spans="1:12" x14ac:dyDescent="0.3">
      <c r="A71">
        <v>7</v>
      </c>
      <c r="B71" t="s">
        <v>8</v>
      </c>
      <c r="D71">
        <v>329</v>
      </c>
      <c r="E71">
        <v>200</v>
      </c>
      <c r="F71">
        <v>3</v>
      </c>
      <c r="G71" s="1">
        <v>4000</v>
      </c>
      <c r="H71" s="1">
        <v>266666.66666666669</v>
      </c>
      <c r="I71" s="6">
        <v>1333.3333333333335</v>
      </c>
      <c r="J71">
        <v>65800</v>
      </c>
      <c r="K71" s="7">
        <v>87733333.333333343</v>
      </c>
      <c r="L71" s="6">
        <v>1333.3333333333335</v>
      </c>
    </row>
    <row r="72" spans="1:12" x14ac:dyDescent="0.3">
      <c r="A72">
        <v>33</v>
      </c>
      <c r="B72" t="s">
        <v>9</v>
      </c>
      <c r="C72" t="s">
        <v>24</v>
      </c>
      <c r="D72">
        <v>1</v>
      </c>
      <c r="E72">
        <v>1000</v>
      </c>
      <c r="F72">
        <v>3</v>
      </c>
      <c r="G72" s="1">
        <v>4380</v>
      </c>
      <c r="H72" s="1">
        <v>1460000</v>
      </c>
      <c r="I72" s="6">
        <v>1460</v>
      </c>
      <c r="J72">
        <v>1000</v>
      </c>
      <c r="K72" s="7">
        <v>1460000</v>
      </c>
      <c r="L72" s="6">
        <v>1460</v>
      </c>
    </row>
    <row r="73" spans="1:12" x14ac:dyDescent="0.3">
      <c r="A73">
        <v>34</v>
      </c>
      <c r="B73" t="s">
        <v>9</v>
      </c>
      <c r="C73" t="s">
        <v>25</v>
      </c>
      <c r="D73">
        <v>1</v>
      </c>
      <c r="E73">
        <v>4000</v>
      </c>
      <c r="F73">
        <v>3</v>
      </c>
      <c r="G73" s="1">
        <v>4380</v>
      </c>
      <c r="H73" s="1">
        <v>5840000</v>
      </c>
      <c r="I73" s="6">
        <v>1460</v>
      </c>
      <c r="J73">
        <v>4000</v>
      </c>
      <c r="K73" s="7">
        <v>5840000</v>
      </c>
      <c r="L73" s="6">
        <v>1460</v>
      </c>
    </row>
    <row r="74" spans="1:12" x14ac:dyDescent="0.3">
      <c r="A74">
        <v>35</v>
      </c>
      <c r="B74" t="s">
        <v>9</v>
      </c>
      <c r="C74" t="s">
        <v>23</v>
      </c>
      <c r="D74">
        <v>24</v>
      </c>
      <c r="E74">
        <v>300</v>
      </c>
      <c r="F74">
        <v>3</v>
      </c>
      <c r="G74" s="1">
        <v>4380</v>
      </c>
      <c r="H74" s="1">
        <v>438000</v>
      </c>
      <c r="I74" s="6">
        <v>1460</v>
      </c>
      <c r="J74">
        <v>7200</v>
      </c>
      <c r="K74" s="7">
        <v>10512000</v>
      </c>
      <c r="L74" s="6">
        <v>1460</v>
      </c>
    </row>
    <row r="75" spans="1:12" x14ac:dyDescent="0.3">
      <c r="A75">
        <v>36</v>
      </c>
      <c r="B75" t="s">
        <v>60</v>
      </c>
      <c r="C75" t="s">
        <v>24</v>
      </c>
      <c r="D75">
        <v>1</v>
      </c>
      <c r="E75">
        <v>600</v>
      </c>
      <c r="F75">
        <v>3</v>
      </c>
      <c r="G75" s="1">
        <v>4500</v>
      </c>
      <c r="H75" s="1">
        <v>900000</v>
      </c>
      <c r="I75" s="6">
        <v>1500</v>
      </c>
      <c r="J75">
        <v>600</v>
      </c>
      <c r="K75" s="7">
        <v>900000</v>
      </c>
      <c r="L75" s="6">
        <v>1500</v>
      </c>
    </row>
    <row r="76" spans="1:12" x14ac:dyDescent="0.3">
      <c r="A76">
        <v>64</v>
      </c>
      <c r="B76" t="s">
        <v>36</v>
      </c>
      <c r="C76" t="s">
        <v>19</v>
      </c>
      <c r="D76">
        <v>5</v>
      </c>
      <c r="E76">
        <v>700</v>
      </c>
      <c r="F76">
        <v>2</v>
      </c>
      <c r="G76" s="1">
        <v>3000</v>
      </c>
      <c r="H76" s="1">
        <v>1050000</v>
      </c>
      <c r="I76" s="6">
        <v>1500</v>
      </c>
      <c r="J76">
        <v>3500</v>
      </c>
      <c r="K76" s="7">
        <v>5250000</v>
      </c>
      <c r="L76" s="6">
        <v>1500</v>
      </c>
    </row>
    <row r="77" spans="1:12" x14ac:dyDescent="0.3">
      <c r="A77">
        <v>66</v>
      </c>
      <c r="B77" t="s">
        <v>62</v>
      </c>
      <c r="C77" t="s">
        <v>24</v>
      </c>
      <c r="D77">
        <v>1</v>
      </c>
      <c r="E77">
        <v>400</v>
      </c>
      <c r="F77">
        <v>3</v>
      </c>
      <c r="G77" s="1">
        <v>4500</v>
      </c>
      <c r="H77" s="1">
        <v>600000</v>
      </c>
      <c r="I77" s="5">
        <v>1500</v>
      </c>
      <c r="J77">
        <v>400</v>
      </c>
      <c r="K77" s="7">
        <v>600000</v>
      </c>
      <c r="L77" s="6">
        <v>1500</v>
      </c>
    </row>
    <row r="78" spans="1:12" x14ac:dyDescent="0.3">
      <c r="A78">
        <v>69</v>
      </c>
      <c r="B78" t="s">
        <v>62</v>
      </c>
      <c r="C78" t="s">
        <v>21</v>
      </c>
      <c r="D78">
        <v>5</v>
      </c>
      <c r="E78">
        <v>400</v>
      </c>
      <c r="F78">
        <v>3</v>
      </c>
      <c r="G78" s="1">
        <v>4500</v>
      </c>
      <c r="H78" s="1">
        <v>600000</v>
      </c>
      <c r="I78" s="5">
        <v>1500</v>
      </c>
      <c r="J78">
        <v>2000</v>
      </c>
      <c r="K78" s="7">
        <v>3000000</v>
      </c>
      <c r="L78" s="6">
        <v>1500</v>
      </c>
    </row>
    <row r="79" spans="1:12" x14ac:dyDescent="0.3">
      <c r="A79">
        <v>74</v>
      </c>
      <c r="B79" t="s">
        <v>38</v>
      </c>
      <c r="C79" t="s">
        <v>21</v>
      </c>
      <c r="D79">
        <v>19</v>
      </c>
      <c r="E79">
        <v>1000</v>
      </c>
      <c r="F79">
        <v>3</v>
      </c>
      <c r="G79" s="1">
        <v>4500</v>
      </c>
      <c r="H79" s="1">
        <v>1500000</v>
      </c>
      <c r="I79" s="5">
        <v>1500</v>
      </c>
      <c r="J79">
        <v>19000</v>
      </c>
      <c r="K79" s="7">
        <v>28500000</v>
      </c>
      <c r="L79" s="6">
        <v>1500</v>
      </c>
    </row>
    <row r="80" spans="1:12" x14ac:dyDescent="0.3">
      <c r="A80">
        <v>77</v>
      </c>
      <c r="B80" t="s">
        <v>63</v>
      </c>
      <c r="C80" t="s">
        <v>21</v>
      </c>
      <c r="D80">
        <v>5</v>
      </c>
      <c r="E80">
        <v>200</v>
      </c>
      <c r="F80">
        <v>3</v>
      </c>
      <c r="G80" s="1">
        <v>4500</v>
      </c>
      <c r="H80" s="1">
        <v>300000</v>
      </c>
      <c r="I80" s="5">
        <v>1500</v>
      </c>
      <c r="J80">
        <v>1000</v>
      </c>
      <c r="K80" s="7">
        <v>1500000</v>
      </c>
      <c r="L80" s="6">
        <v>1500</v>
      </c>
    </row>
    <row r="81" spans="1:12" x14ac:dyDescent="0.3">
      <c r="A81">
        <v>80</v>
      </c>
      <c r="B81" t="s">
        <v>64</v>
      </c>
      <c r="C81" t="s">
        <v>21</v>
      </c>
      <c r="D81">
        <v>5</v>
      </c>
      <c r="E81">
        <v>100</v>
      </c>
      <c r="F81">
        <v>3</v>
      </c>
      <c r="G81" s="1">
        <v>4500</v>
      </c>
      <c r="H81" s="1">
        <v>150000</v>
      </c>
      <c r="I81" s="5">
        <v>1500</v>
      </c>
      <c r="J81">
        <v>500</v>
      </c>
      <c r="K81" s="7">
        <v>750000</v>
      </c>
      <c r="L81" s="6">
        <v>1500</v>
      </c>
    </row>
    <row r="82" spans="1:12" x14ac:dyDescent="0.3">
      <c r="A82">
        <v>89</v>
      </c>
      <c r="B82" t="s">
        <v>66</v>
      </c>
      <c r="C82" t="s">
        <v>21</v>
      </c>
      <c r="D82">
        <v>2</v>
      </c>
      <c r="E82">
        <v>500</v>
      </c>
      <c r="F82">
        <v>3</v>
      </c>
      <c r="G82" s="1">
        <v>4500</v>
      </c>
      <c r="H82" s="1">
        <v>750000</v>
      </c>
      <c r="I82" s="5">
        <v>1500</v>
      </c>
      <c r="J82">
        <v>1000</v>
      </c>
      <c r="K82" s="7">
        <v>1500000</v>
      </c>
      <c r="L82" s="6">
        <v>1500</v>
      </c>
    </row>
    <row r="83" spans="1:12" x14ac:dyDescent="0.3">
      <c r="A83">
        <v>90</v>
      </c>
      <c r="B83" t="s">
        <v>67</v>
      </c>
      <c r="C83" t="s">
        <v>24</v>
      </c>
      <c r="D83">
        <v>1</v>
      </c>
      <c r="E83">
        <v>500</v>
      </c>
      <c r="F83">
        <v>3</v>
      </c>
      <c r="G83" s="1">
        <v>4500</v>
      </c>
      <c r="H83" s="1">
        <v>750000</v>
      </c>
      <c r="I83" s="6">
        <v>1500</v>
      </c>
      <c r="J83">
        <v>500</v>
      </c>
      <c r="K83" s="7">
        <v>750000</v>
      </c>
      <c r="L83" s="6">
        <v>1500</v>
      </c>
    </row>
    <row r="84" spans="1:12" x14ac:dyDescent="0.3">
      <c r="A84">
        <v>91</v>
      </c>
      <c r="B84" t="s">
        <v>67</v>
      </c>
      <c r="C84" t="s">
        <v>25</v>
      </c>
      <c r="D84">
        <v>1</v>
      </c>
      <c r="E84">
        <v>2000</v>
      </c>
      <c r="F84">
        <v>3</v>
      </c>
      <c r="G84" s="1">
        <v>4500</v>
      </c>
      <c r="H84" s="1">
        <v>3000000</v>
      </c>
      <c r="I84" s="6">
        <v>1500</v>
      </c>
      <c r="J84">
        <v>2000</v>
      </c>
      <c r="K84" s="7">
        <v>3000000</v>
      </c>
      <c r="L84" s="6">
        <v>1500</v>
      </c>
    </row>
    <row r="85" spans="1:12" x14ac:dyDescent="0.3">
      <c r="A85">
        <v>92</v>
      </c>
      <c r="B85" t="s">
        <v>67</v>
      </c>
      <c r="C85" t="s">
        <v>28</v>
      </c>
      <c r="D85">
        <v>1</v>
      </c>
      <c r="E85">
        <v>3000</v>
      </c>
      <c r="F85">
        <v>3</v>
      </c>
      <c r="G85" s="1">
        <v>4500</v>
      </c>
      <c r="H85" s="1">
        <v>4500000</v>
      </c>
      <c r="I85" s="6">
        <v>1500</v>
      </c>
      <c r="J85">
        <v>3000</v>
      </c>
      <c r="K85" s="7">
        <v>4500000</v>
      </c>
      <c r="L85" s="6">
        <v>1500</v>
      </c>
    </row>
    <row r="86" spans="1:12" x14ac:dyDescent="0.3">
      <c r="A86">
        <v>95</v>
      </c>
      <c r="B86" t="s">
        <v>67</v>
      </c>
      <c r="C86" t="s">
        <v>21</v>
      </c>
      <c r="D86">
        <v>20</v>
      </c>
      <c r="E86">
        <v>1500</v>
      </c>
      <c r="F86">
        <v>3</v>
      </c>
      <c r="G86" s="1">
        <v>4500</v>
      </c>
      <c r="H86" s="1">
        <v>2250000</v>
      </c>
      <c r="I86" s="6">
        <v>1500</v>
      </c>
      <c r="J86">
        <v>30000</v>
      </c>
      <c r="K86" s="7">
        <v>45000000</v>
      </c>
      <c r="L86" s="6">
        <v>1500</v>
      </c>
    </row>
    <row r="87" spans="1:12" x14ac:dyDescent="0.3">
      <c r="A87">
        <v>96</v>
      </c>
      <c r="B87" t="s">
        <v>68</v>
      </c>
      <c r="C87" t="s">
        <v>20</v>
      </c>
      <c r="D87">
        <v>45</v>
      </c>
      <c r="E87">
        <v>60</v>
      </c>
      <c r="F87">
        <v>3</v>
      </c>
      <c r="G87" s="1">
        <v>4500</v>
      </c>
      <c r="H87" s="1">
        <v>90000</v>
      </c>
      <c r="I87" s="6">
        <v>1500</v>
      </c>
      <c r="J87">
        <v>2700</v>
      </c>
      <c r="K87" s="7">
        <v>4050000</v>
      </c>
      <c r="L87" s="6">
        <v>1500</v>
      </c>
    </row>
    <row r="88" spans="1:12" x14ac:dyDescent="0.3">
      <c r="A88">
        <v>97</v>
      </c>
      <c r="B88" t="s">
        <v>68</v>
      </c>
      <c r="C88" t="s">
        <v>19</v>
      </c>
      <c r="D88">
        <v>8</v>
      </c>
      <c r="E88">
        <v>300</v>
      </c>
      <c r="F88">
        <v>3</v>
      </c>
      <c r="G88" s="1">
        <v>4500</v>
      </c>
      <c r="H88" s="1">
        <v>450000</v>
      </c>
      <c r="I88" s="5">
        <v>1500</v>
      </c>
      <c r="J88">
        <v>2400</v>
      </c>
      <c r="K88" s="7">
        <v>3600000</v>
      </c>
      <c r="L88" s="6">
        <v>1500</v>
      </c>
    </row>
    <row r="89" spans="1:12" x14ac:dyDescent="0.3">
      <c r="A89">
        <v>98</v>
      </c>
      <c r="B89" t="s">
        <v>68</v>
      </c>
      <c r="C89" t="s">
        <v>21</v>
      </c>
      <c r="D89">
        <v>8</v>
      </c>
      <c r="E89">
        <v>1200</v>
      </c>
      <c r="F89">
        <v>3</v>
      </c>
      <c r="G89" s="1">
        <v>4500</v>
      </c>
      <c r="H89" s="1">
        <v>1800000</v>
      </c>
      <c r="I89" s="5">
        <v>1500</v>
      </c>
      <c r="J89">
        <v>9600</v>
      </c>
      <c r="K89" s="7">
        <v>14400000</v>
      </c>
      <c r="L89" s="6">
        <v>1500</v>
      </c>
    </row>
    <row r="90" spans="1:12" x14ac:dyDescent="0.3">
      <c r="A90">
        <v>99</v>
      </c>
      <c r="B90" t="s">
        <v>69</v>
      </c>
      <c r="C90" t="s">
        <v>20</v>
      </c>
      <c r="D90">
        <v>33</v>
      </c>
      <c r="E90">
        <v>30</v>
      </c>
      <c r="F90">
        <v>3</v>
      </c>
      <c r="G90" s="1">
        <v>4500</v>
      </c>
      <c r="H90" s="1">
        <v>45000</v>
      </c>
      <c r="I90" s="6">
        <v>1500</v>
      </c>
      <c r="J90">
        <v>990</v>
      </c>
      <c r="K90" s="7">
        <v>1485000</v>
      </c>
      <c r="L90" s="6">
        <v>1500</v>
      </c>
    </row>
    <row r="91" spans="1:12" x14ac:dyDescent="0.3">
      <c r="A91">
        <v>100</v>
      </c>
      <c r="B91" t="s">
        <v>69</v>
      </c>
      <c r="C91" t="s">
        <v>19</v>
      </c>
      <c r="D91">
        <v>7</v>
      </c>
      <c r="E91">
        <v>50</v>
      </c>
      <c r="F91">
        <v>3</v>
      </c>
      <c r="G91" s="1">
        <v>4500</v>
      </c>
      <c r="H91" s="1">
        <v>75000</v>
      </c>
      <c r="I91" s="5">
        <v>1500</v>
      </c>
      <c r="J91">
        <v>350</v>
      </c>
      <c r="K91" s="7">
        <v>525000</v>
      </c>
      <c r="L91" s="6">
        <v>1500</v>
      </c>
    </row>
    <row r="92" spans="1:12" x14ac:dyDescent="0.3">
      <c r="A92">
        <v>101</v>
      </c>
      <c r="B92" t="s">
        <v>69</v>
      </c>
      <c r="C92" t="s">
        <v>21</v>
      </c>
      <c r="D92">
        <v>11</v>
      </c>
      <c r="E92">
        <v>100</v>
      </c>
      <c r="F92">
        <v>3</v>
      </c>
      <c r="G92" s="1">
        <v>4500</v>
      </c>
      <c r="H92" s="1">
        <v>150000</v>
      </c>
      <c r="I92" s="5">
        <v>1500</v>
      </c>
      <c r="J92">
        <v>1100</v>
      </c>
      <c r="K92" s="7">
        <v>1650000</v>
      </c>
      <c r="L92" s="6">
        <v>1500</v>
      </c>
    </row>
    <row r="93" spans="1:12" x14ac:dyDescent="0.3">
      <c r="A93">
        <v>39</v>
      </c>
      <c r="B93" t="s">
        <v>60</v>
      </c>
      <c r="C93" t="s">
        <v>21</v>
      </c>
      <c r="D93">
        <v>2</v>
      </c>
      <c r="E93">
        <v>200</v>
      </c>
      <c r="F93">
        <v>3</v>
      </c>
      <c r="G93" s="1">
        <v>5250</v>
      </c>
      <c r="H93" s="1">
        <v>350000</v>
      </c>
      <c r="I93" s="6">
        <v>1750</v>
      </c>
      <c r="J93">
        <v>400</v>
      </c>
      <c r="K93" s="7">
        <v>700000</v>
      </c>
      <c r="L93" s="6">
        <v>1750</v>
      </c>
    </row>
    <row r="94" spans="1:12" x14ac:dyDescent="0.3">
      <c r="A94">
        <v>40</v>
      </c>
      <c r="B94" t="s">
        <v>27</v>
      </c>
      <c r="C94" t="s">
        <v>24</v>
      </c>
      <c r="D94">
        <v>1</v>
      </c>
      <c r="E94">
        <v>2500</v>
      </c>
      <c r="F94">
        <v>3</v>
      </c>
      <c r="G94" s="1">
        <v>5250</v>
      </c>
      <c r="H94" s="1">
        <v>4375000</v>
      </c>
      <c r="I94" s="6">
        <v>1750</v>
      </c>
      <c r="J94">
        <v>2500</v>
      </c>
      <c r="K94" s="7">
        <v>4375000</v>
      </c>
      <c r="L94" s="6">
        <v>1750</v>
      </c>
    </row>
    <row r="95" spans="1:12" x14ac:dyDescent="0.3">
      <c r="A95">
        <v>41</v>
      </c>
      <c r="B95" t="s">
        <v>27</v>
      </c>
      <c r="C95" t="s">
        <v>25</v>
      </c>
      <c r="D95">
        <v>1</v>
      </c>
      <c r="E95">
        <v>3000</v>
      </c>
      <c r="F95">
        <v>3</v>
      </c>
      <c r="G95" s="1">
        <v>5250</v>
      </c>
      <c r="H95" s="1">
        <v>5250000</v>
      </c>
      <c r="I95" s="6">
        <v>1750</v>
      </c>
      <c r="J95">
        <v>3000</v>
      </c>
      <c r="K95" s="7">
        <v>5250000</v>
      </c>
      <c r="L95" s="6">
        <v>1750</v>
      </c>
    </row>
    <row r="96" spans="1:12" x14ac:dyDescent="0.3">
      <c r="A96">
        <v>42</v>
      </c>
      <c r="B96" t="s">
        <v>27</v>
      </c>
      <c r="C96" t="s">
        <v>28</v>
      </c>
      <c r="D96">
        <v>1</v>
      </c>
      <c r="E96">
        <v>2600</v>
      </c>
      <c r="F96">
        <v>3</v>
      </c>
      <c r="G96" s="1">
        <v>5250</v>
      </c>
      <c r="H96" s="1">
        <v>4550000</v>
      </c>
      <c r="I96" s="6">
        <v>1750</v>
      </c>
      <c r="J96">
        <v>2600</v>
      </c>
      <c r="K96" s="7">
        <v>4550000</v>
      </c>
      <c r="L96" s="6">
        <v>1750</v>
      </c>
    </row>
    <row r="97" spans="1:12" x14ac:dyDescent="0.3">
      <c r="A97">
        <v>43</v>
      </c>
      <c r="B97" t="s">
        <v>27</v>
      </c>
      <c r="C97" t="s">
        <v>29</v>
      </c>
      <c r="D97">
        <v>1</v>
      </c>
      <c r="E97">
        <v>300</v>
      </c>
      <c r="F97">
        <v>3</v>
      </c>
      <c r="G97" s="1">
        <v>5250</v>
      </c>
      <c r="H97" s="1">
        <v>525000</v>
      </c>
      <c r="I97" s="6">
        <v>1750</v>
      </c>
      <c r="J97">
        <v>300</v>
      </c>
      <c r="K97" s="7">
        <v>525000</v>
      </c>
      <c r="L97" s="6">
        <v>1750</v>
      </c>
    </row>
    <row r="98" spans="1:12" x14ac:dyDescent="0.3">
      <c r="A98">
        <v>46</v>
      </c>
      <c r="B98" t="s">
        <v>27</v>
      </c>
      <c r="C98" t="s">
        <v>21</v>
      </c>
      <c r="D98">
        <v>9</v>
      </c>
      <c r="E98">
        <v>2000</v>
      </c>
      <c r="F98">
        <v>3</v>
      </c>
      <c r="G98" s="1">
        <v>5250</v>
      </c>
      <c r="H98" s="1">
        <v>3500000</v>
      </c>
      <c r="I98" s="6">
        <v>1750</v>
      </c>
      <c r="J98">
        <v>18000</v>
      </c>
      <c r="K98" s="7">
        <v>31500000</v>
      </c>
      <c r="L98" s="6">
        <v>1750</v>
      </c>
    </row>
    <row r="99" spans="1:12" x14ac:dyDescent="0.3">
      <c r="A99">
        <v>81</v>
      </c>
      <c r="B99" t="s">
        <v>65</v>
      </c>
      <c r="C99" t="s">
        <v>24</v>
      </c>
      <c r="D99">
        <v>1</v>
      </c>
      <c r="E99">
        <v>1000</v>
      </c>
      <c r="F99">
        <v>2.5</v>
      </c>
      <c r="G99" s="1">
        <v>4500</v>
      </c>
      <c r="H99" s="1">
        <v>1800000</v>
      </c>
      <c r="I99" s="6">
        <v>1800</v>
      </c>
      <c r="J99">
        <v>1000</v>
      </c>
      <c r="K99" s="7">
        <v>1800000</v>
      </c>
      <c r="L99" s="6">
        <v>1800</v>
      </c>
    </row>
    <row r="100" spans="1:12" x14ac:dyDescent="0.3">
      <c r="A100">
        <v>82</v>
      </c>
      <c r="B100" t="s">
        <v>65</v>
      </c>
      <c r="C100" t="s">
        <v>25</v>
      </c>
      <c r="D100">
        <v>1</v>
      </c>
      <c r="E100">
        <v>800</v>
      </c>
      <c r="F100">
        <v>2.5</v>
      </c>
      <c r="G100" s="1">
        <v>4500</v>
      </c>
      <c r="H100" s="1">
        <v>1440000</v>
      </c>
      <c r="I100" s="6">
        <v>1800</v>
      </c>
      <c r="J100">
        <v>800</v>
      </c>
      <c r="K100" s="7">
        <v>1440000</v>
      </c>
      <c r="L100" s="6">
        <v>1800</v>
      </c>
    </row>
    <row r="101" spans="1:12" x14ac:dyDescent="0.3">
      <c r="A101">
        <v>83</v>
      </c>
      <c r="B101" t="s">
        <v>65</v>
      </c>
      <c r="C101" t="s">
        <v>28</v>
      </c>
      <c r="D101">
        <v>1</v>
      </c>
      <c r="E101">
        <v>1500</v>
      </c>
      <c r="F101">
        <v>2.5</v>
      </c>
      <c r="G101" s="1">
        <v>4500</v>
      </c>
      <c r="H101" s="1">
        <v>2700000</v>
      </c>
      <c r="I101" s="6">
        <v>1800</v>
      </c>
      <c r="J101">
        <v>1500</v>
      </c>
      <c r="K101" s="7">
        <v>2700000</v>
      </c>
      <c r="L101" s="6">
        <v>1800</v>
      </c>
    </row>
    <row r="102" spans="1:12" x14ac:dyDescent="0.3">
      <c r="A102">
        <v>86</v>
      </c>
      <c r="B102" t="s">
        <v>65</v>
      </c>
      <c r="C102" t="s">
        <v>21</v>
      </c>
      <c r="D102">
        <v>6</v>
      </c>
      <c r="E102">
        <v>600</v>
      </c>
      <c r="F102">
        <v>2.5</v>
      </c>
      <c r="G102" s="1">
        <v>4500</v>
      </c>
      <c r="H102" s="1">
        <v>1080000</v>
      </c>
      <c r="I102" s="6">
        <v>1800</v>
      </c>
      <c r="J102">
        <v>3600</v>
      </c>
      <c r="K102" s="7">
        <v>6480000</v>
      </c>
      <c r="L102" s="6">
        <v>1800</v>
      </c>
    </row>
    <row r="103" spans="1:12" x14ac:dyDescent="0.3">
      <c r="A103">
        <v>8</v>
      </c>
      <c r="B103" t="s">
        <v>0</v>
      </c>
      <c r="C103" t="s">
        <v>24</v>
      </c>
      <c r="D103" s="16">
        <v>1</v>
      </c>
      <c r="E103">
        <v>8000</v>
      </c>
      <c r="F103">
        <v>2.5</v>
      </c>
      <c r="G103" s="1">
        <v>4800</v>
      </c>
      <c r="H103" s="1">
        <v>15360000</v>
      </c>
      <c r="I103" s="6">
        <v>1920</v>
      </c>
      <c r="J103">
        <v>8000</v>
      </c>
      <c r="K103" s="7">
        <v>15360000</v>
      </c>
      <c r="L103" s="6">
        <v>1920</v>
      </c>
    </row>
    <row r="104" spans="1:12" x14ac:dyDescent="0.3">
      <c r="A104">
        <v>9</v>
      </c>
      <c r="B104" t="s">
        <v>0</v>
      </c>
      <c r="C104" t="s">
        <v>25</v>
      </c>
      <c r="D104" s="16">
        <v>1</v>
      </c>
      <c r="E104">
        <v>10000</v>
      </c>
      <c r="F104">
        <v>2.5</v>
      </c>
      <c r="G104" s="1">
        <v>4800</v>
      </c>
      <c r="H104" s="1">
        <v>19200000</v>
      </c>
      <c r="I104" s="6">
        <v>1920</v>
      </c>
      <c r="J104">
        <v>10000</v>
      </c>
      <c r="K104" s="7">
        <v>19200000</v>
      </c>
      <c r="L104" s="6">
        <v>1920</v>
      </c>
    </row>
    <row r="105" spans="1:12" x14ac:dyDescent="0.3">
      <c r="A105">
        <v>10</v>
      </c>
      <c r="B105" t="s">
        <v>0</v>
      </c>
      <c r="C105" t="s">
        <v>28</v>
      </c>
      <c r="D105" s="16">
        <v>1</v>
      </c>
      <c r="E105">
        <v>1500</v>
      </c>
      <c r="F105">
        <v>2.5</v>
      </c>
      <c r="G105" s="1">
        <v>4800</v>
      </c>
      <c r="H105" s="1">
        <v>2880000</v>
      </c>
      <c r="I105" s="6">
        <v>1920</v>
      </c>
      <c r="J105">
        <v>1500</v>
      </c>
      <c r="K105" s="7">
        <v>2880000</v>
      </c>
      <c r="L105" s="6">
        <v>1920</v>
      </c>
    </row>
    <row r="106" spans="1:12" x14ac:dyDescent="0.3">
      <c r="A106">
        <v>11</v>
      </c>
      <c r="B106" t="s">
        <v>0</v>
      </c>
      <c r="C106" t="s">
        <v>29</v>
      </c>
      <c r="D106" s="16">
        <v>1</v>
      </c>
      <c r="E106">
        <v>900</v>
      </c>
      <c r="F106">
        <v>2.5</v>
      </c>
      <c r="G106" s="1">
        <v>4800</v>
      </c>
      <c r="H106" s="1">
        <v>1728000</v>
      </c>
      <c r="I106" s="6">
        <v>1920</v>
      </c>
      <c r="J106">
        <v>900</v>
      </c>
      <c r="K106" s="7">
        <v>1728000</v>
      </c>
      <c r="L106" s="6">
        <v>1920</v>
      </c>
    </row>
    <row r="107" spans="1:12" x14ac:dyDescent="0.3">
      <c r="A107">
        <v>12</v>
      </c>
      <c r="B107" t="s">
        <v>0</v>
      </c>
      <c r="C107" t="s">
        <v>37</v>
      </c>
      <c r="D107" s="16">
        <v>1</v>
      </c>
      <c r="E107">
        <v>2200</v>
      </c>
      <c r="F107">
        <v>2.5</v>
      </c>
      <c r="G107" s="1">
        <v>4800</v>
      </c>
      <c r="H107" s="1">
        <v>4224000</v>
      </c>
      <c r="I107" s="6">
        <v>1920</v>
      </c>
      <c r="J107">
        <v>2200</v>
      </c>
      <c r="K107" s="7">
        <v>4224000</v>
      </c>
      <c r="L107" s="6">
        <v>1920</v>
      </c>
    </row>
    <row r="108" spans="1:12" x14ac:dyDescent="0.3">
      <c r="A108">
        <v>13</v>
      </c>
      <c r="B108" t="s">
        <v>0</v>
      </c>
      <c r="C108" t="s">
        <v>53</v>
      </c>
      <c r="D108" s="16">
        <v>1</v>
      </c>
      <c r="E108">
        <v>2000</v>
      </c>
      <c r="F108">
        <v>2.5</v>
      </c>
      <c r="G108" s="1">
        <v>4800</v>
      </c>
      <c r="H108" s="1">
        <v>3840000</v>
      </c>
      <c r="I108" s="6">
        <v>1920</v>
      </c>
      <c r="J108">
        <v>2000</v>
      </c>
      <c r="K108" s="7">
        <v>3840000</v>
      </c>
      <c r="L108" s="6">
        <v>1920</v>
      </c>
    </row>
    <row r="109" spans="1:12" x14ac:dyDescent="0.3">
      <c r="A109">
        <v>14</v>
      </c>
      <c r="B109" t="s">
        <v>0</v>
      </c>
      <c r="C109" t="s">
        <v>54</v>
      </c>
      <c r="D109" s="16">
        <v>1</v>
      </c>
      <c r="E109">
        <v>1000</v>
      </c>
      <c r="F109">
        <v>2.5</v>
      </c>
      <c r="G109" s="1">
        <v>4800</v>
      </c>
      <c r="H109" s="1">
        <v>1920000</v>
      </c>
      <c r="I109" s="6">
        <v>1920</v>
      </c>
      <c r="J109">
        <v>1000</v>
      </c>
      <c r="K109" s="7">
        <v>1920000</v>
      </c>
      <c r="L109" s="6">
        <v>1920</v>
      </c>
    </row>
    <row r="110" spans="1:12" x14ac:dyDescent="0.3">
      <c r="A110">
        <v>15</v>
      </c>
      <c r="B110" t="s">
        <v>0</v>
      </c>
      <c r="C110" t="s">
        <v>55</v>
      </c>
      <c r="D110" s="16">
        <v>1</v>
      </c>
      <c r="E110">
        <v>500</v>
      </c>
      <c r="F110">
        <v>2.5</v>
      </c>
      <c r="G110" s="1">
        <v>4800</v>
      </c>
      <c r="H110" s="1">
        <v>960000</v>
      </c>
      <c r="I110" s="6">
        <v>1920</v>
      </c>
      <c r="J110">
        <v>500</v>
      </c>
      <c r="K110" s="7">
        <v>960000</v>
      </c>
      <c r="L110" s="6">
        <v>1920</v>
      </c>
    </row>
    <row r="111" spans="1:12" x14ac:dyDescent="0.3">
      <c r="A111">
        <v>19</v>
      </c>
      <c r="B111" t="s">
        <v>56</v>
      </c>
      <c r="C111" t="s">
        <v>24</v>
      </c>
      <c r="D111">
        <v>1</v>
      </c>
      <c r="E111">
        <v>300</v>
      </c>
      <c r="F111">
        <v>2.5</v>
      </c>
      <c r="G111" s="1">
        <v>4800</v>
      </c>
      <c r="H111" s="1">
        <v>576000</v>
      </c>
      <c r="I111" s="6">
        <v>1920</v>
      </c>
      <c r="J111">
        <v>300</v>
      </c>
      <c r="K111" s="7">
        <v>576000</v>
      </c>
      <c r="L111" s="6">
        <v>1920</v>
      </c>
    </row>
    <row r="112" spans="1:12" x14ac:dyDescent="0.3">
      <c r="A112">
        <v>20</v>
      </c>
      <c r="B112" t="s">
        <v>56</v>
      </c>
      <c r="C112" t="s">
        <v>25</v>
      </c>
      <c r="D112">
        <v>1</v>
      </c>
      <c r="E112">
        <v>1300</v>
      </c>
      <c r="F112">
        <v>2.5</v>
      </c>
      <c r="G112" s="1">
        <v>4800</v>
      </c>
      <c r="H112" s="1">
        <v>2496000</v>
      </c>
      <c r="I112" s="6">
        <v>1920</v>
      </c>
      <c r="J112">
        <v>1300</v>
      </c>
      <c r="K112" s="7">
        <v>2496000</v>
      </c>
      <c r="L112" s="6">
        <v>1920</v>
      </c>
    </row>
    <row r="113" spans="1:12" x14ac:dyDescent="0.3">
      <c r="A113">
        <v>25</v>
      </c>
      <c r="B113" t="s">
        <v>57</v>
      </c>
      <c r="C113" t="s">
        <v>24</v>
      </c>
      <c r="D113">
        <v>1</v>
      </c>
      <c r="E113">
        <v>400</v>
      </c>
      <c r="F113">
        <v>2.5</v>
      </c>
      <c r="G113" s="1">
        <v>4800</v>
      </c>
      <c r="H113" s="1">
        <v>768000</v>
      </c>
      <c r="I113" s="6">
        <v>1920</v>
      </c>
      <c r="J113">
        <v>400</v>
      </c>
      <c r="K113" s="7">
        <v>768000</v>
      </c>
      <c r="L113" s="6">
        <v>1920</v>
      </c>
    </row>
    <row r="114" spans="1:12" x14ac:dyDescent="0.3">
      <c r="A114">
        <v>26</v>
      </c>
      <c r="B114" t="s">
        <v>57</v>
      </c>
      <c r="C114" t="s">
        <v>25</v>
      </c>
      <c r="D114">
        <v>1</v>
      </c>
      <c r="E114">
        <v>250</v>
      </c>
      <c r="F114">
        <v>2.5</v>
      </c>
      <c r="G114" s="1">
        <v>4800</v>
      </c>
      <c r="H114" s="1">
        <v>480000</v>
      </c>
      <c r="I114" s="6">
        <v>1920</v>
      </c>
      <c r="J114">
        <v>250</v>
      </c>
      <c r="K114" s="7">
        <v>480000</v>
      </c>
      <c r="L114" s="6">
        <v>1920</v>
      </c>
    </row>
    <row r="115" spans="1:12" x14ac:dyDescent="0.3">
      <c r="A115">
        <v>18</v>
      </c>
      <c r="B115" t="s">
        <v>0</v>
      </c>
      <c r="C115" t="s">
        <v>21</v>
      </c>
      <c r="D115">
        <v>7</v>
      </c>
      <c r="E115">
        <v>500</v>
      </c>
      <c r="F115">
        <v>2.5</v>
      </c>
      <c r="G115" s="1">
        <v>5250</v>
      </c>
      <c r="H115" s="1">
        <v>1050000</v>
      </c>
      <c r="I115" s="6">
        <v>2100</v>
      </c>
      <c r="J115">
        <v>3500</v>
      </c>
      <c r="K115" s="7">
        <v>7350000</v>
      </c>
      <c r="L115" s="6">
        <v>2100</v>
      </c>
    </row>
    <row r="116" spans="1:12" x14ac:dyDescent="0.3">
      <c r="A116">
        <v>24</v>
      </c>
      <c r="B116" t="s">
        <v>22</v>
      </c>
      <c r="C116" t="s">
        <v>21</v>
      </c>
      <c r="D116">
        <v>20</v>
      </c>
      <c r="E116">
        <v>500</v>
      </c>
      <c r="F116">
        <v>2.5</v>
      </c>
      <c r="G116" s="1">
        <v>5250</v>
      </c>
      <c r="H116" s="1">
        <v>1050000</v>
      </c>
      <c r="I116" s="6">
        <v>2100</v>
      </c>
      <c r="J116">
        <v>10000</v>
      </c>
      <c r="K116" s="7">
        <v>21000000</v>
      </c>
      <c r="L116" s="6">
        <v>2100</v>
      </c>
    </row>
    <row r="117" spans="1:12" x14ac:dyDescent="0.3">
      <c r="A117">
        <v>29</v>
      </c>
      <c r="B117" t="s">
        <v>58</v>
      </c>
      <c r="C117" t="s">
        <v>21</v>
      </c>
      <c r="D117">
        <v>1</v>
      </c>
      <c r="E117">
        <v>500</v>
      </c>
      <c r="F117">
        <v>2.5</v>
      </c>
      <c r="G117" s="1">
        <v>5250</v>
      </c>
      <c r="H117" s="1">
        <v>1050000</v>
      </c>
      <c r="I117" s="6">
        <v>2100</v>
      </c>
      <c r="J117">
        <v>500</v>
      </c>
      <c r="K117" s="7">
        <v>1050000</v>
      </c>
      <c r="L117" s="6">
        <v>2100</v>
      </c>
    </row>
    <row r="118" spans="1:12" x14ac:dyDescent="0.3">
      <c r="A118">
        <v>32</v>
      </c>
      <c r="B118" t="s">
        <v>59</v>
      </c>
      <c r="C118" t="s">
        <v>21</v>
      </c>
      <c r="D118">
        <v>3</v>
      </c>
      <c r="E118">
        <v>500</v>
      </c>
      <c r="F118">
        <v>2.5</v>
      </c>
      <c r="G118" s="1">
        <v>5250</v>
      </c>
      <c r="H118" s="1">
        <v>1050000</v>
      </c>
      <c r="I118" s="6">
        <v>2100</v>
      </c>
      <c r="J118">
        <v>1500</v>
      </c>
      <c r="K118" s="7">
        <v>3150000</v>
      </c>
      <c r="L118" s="6">
        <v>2100</v>
      </c>
    </row>
    <row r="119" spans="1:12" x14ac:dyDescent="0.3">
      <c r="A119">
        <v>53</v>
      </c>
      <c r="B119" t="s">
        <v>30</v>
      </c>
      <c r="C119" t="s">
        <v>24</v>
      </c>
      <c r="D119">
        <v>1</v>
      </c>
      <c r="E119">
        <v>2500</v>
      </c>
      <c r="F119">
        <v>2</v>
      </c>
      <c r="G119" s="1">
        <v>4500</v>
      </c>
      <c r="H119" s="1">
        <v>5625000</v>
      </c>
      <c r="I119" s="6">
        <v>2250</v>
      </c>
      <c r="J119">
        <v>2500</v>
      </c>
      <c r="K119" s="7">
        <v>5625000</v>
      </c>
      <c r="L119" s="6">
        <v>2250</v>
      </c>
    </row>
    <row r="120" spans="1:12" x14ac:dyDescent="0.3">
      <c r="A120">
        <v>54</v>
      </c>
      <c r="B120" t="s">
        <v>30</v>
      </c>
      <c r="C120" t="s">
        <v>31</v>
      </c>
      <c r="D120">
        <v>26</v>
      </c>
      <c r="E120">
        <v>400</v>
      </c>
      <c r="F120">
        <v>2</v>
      </c>
      <c r="G120" s="1">
        <v>4500</v>
      </c>
      <c r="H120" s="1">
        <v>900000</v>
      </c>
      <c r="I120" s="6">
        <v>2250</v>
      </c>
      <c r="J120">
        <v>10400</v>
      </c>
      <c r="K120" s="7">
        <v>23400000</v>
      </c>
      <c r="L120" s="6">
        <v>2250</v>
      </c>
    </row>
    <row r="121" spans="1:12" x14ac:dyDescent="0.3">
      <c r="A121">
        <v>58</v>
      </c>
      <c r="B121" t="s">
        <v>36</v>
      </c>
      <c r="C121" t="s">
        <v>24</v>
      </c>
      <c r="D121">
        <v>1</v>
      </c>
      <c r="E121">
        <v>3000</v>
      </c>
      <c r="F121">
        <v>2</v>
      </c>
      <c r="G121" s="1">
        <v>4500</v>
      </c>
      <c r="H121" s="1">
        <v>6750000</v>
      </c>
      <c r="I121" s="6">
        <v>2250</v>
      </c>
      <c r="J121">
        <v>3000</v>
      </c>
      <c r="K121" s="7">
        <v>6750000</v>
      </c>
      <c r="L121" s="6">
        <v>2250</v>
      </c>
    </row>
    <row r="122" spans="1:12" x14ac:dyDescent="0.3">
      <c r="A122">
        <v>59</v>
      </c>
      <c r="B122" t="s">
        <v>36</v>
      </c>
      <c r="C122" t="s">
        <v>25</v>
      </c>
      <c r="D122">
        <v>1</v>
      </c>
      <c r="E122">
        <v>2500</v>
      </c>
      <c r="F122">
        <v>2</v>
      </c>
      <c r="G122" s="1">
        <v>4500</v>
      </c>
      <c r="H122" s="1">
        <v>5625000</v>
      </c>
      <c r="I122" s="6">
        <v>2250</v>
      </c>
      <c r="J122">
        <v>2500</v>
      </c>
      <c r="K122" s="7">
        <v>5625000</v>
      </c>
      <c r="L122" s="6">
        <v>2250</v>
      </c>
    </row>
    <row r="123" spans="1:12" x14ac:dyDescent="0.3">
      <c r="A123">
        <v>60</v>
      </c>
      <c r="B123" t="s">
        <v>36</v>
      </c>
      <c r="C123" t="s">
        <v>28</v>
      </c>
      <c r="D123">
        <v>1</v>
      </c>
      <c r="E123">
        <v>1200</v>
      </c>
      <c r="F123">
        <v>2</v>
      </c>
      <c r="G123" s="1">
        <v>4500</v>
      </c>
      <c r="H123" s="1">
        <v>2700000</v>
      </c>
      <c r="I123" s="6">
        <v>2250</v>
      </c>
      <c r="J123">
        <v>1200</v>
      </c>
      <c r="K123" s="7">
        <v>2700000</v>
      </c>
      <c r="L123" s="6">
        <v>2250</v>
      </c>
    </row>
    <row r="124" spans="1:12" x14ac:dyDescent="0.3">
      <c r="A124">
        <v>61</v>
      </c>
      <c r="B124" t="s">
        <v>36</v>
      </c>
      <c r="C124" t="s">
        <v>29</v>
      </c>
      <c r="D124">
        <v>1</v>
      </c>
      <c r="E124">
        <v>2000</v>
      </c>
      <c r="F124">
        <v>2</v>
      </c>
      <c r="G124" s="1">
        <v>4500</v>
      </c>
      <c r="H124" s="1">
        <v>4500000</v>
      </c>
      <c r="I124" s="6">
        <v>2250</v>
      </c>
      <c r="J124">
        <v>2000</v>
      </c>
      <c r="K124" s="7">
        <v>4500000</v>
      </c>
      <c r="L124" s="6">
        <v>2250</v>
      </c>
    </row>
    <row r="125" spans="1:12" x14ac:dyDescent="0.3">
      <c r="A125">
        <v>62</v>
      </c>
      <c r="B125" t="s">
        <v>36</v>
      </c>
      <c r="C125" t="s">
        <v>37</v>
      </c>
      <c r="D125">
        <v>1</v>
      </c>
      <c r="E125">
        <v>1500</v>
      </c>
      <c r="F125">
        <v>2</v>
      </c>
      <c r="G125" s="1">
        <v>4500</v>
      </c>
      <c r="H125" s="1">
        <v>3375000</v>
      </c>
      <c r="I125" s="6">
        <v>2250</v>
      </c>
      <c r="J125">
        <v>1500</v>
      </c>
      <c r="K125" s="7">
        <v>3375000</v>
      </c>
      <c r="L125" s="6">
        <v>2250</v>
      </c>
    </row>
    <row r="126" spans="1:12" x14ac:dyDescent="0.3">
      <c r="A126">
        <v>65</v>
      </c>
      <c r="B126" t="s">
        <v>36</v>
      </c>
      <c r="C126" t="s">
        <v>21</v>
      </c>
      <c r="D126">
        <v>6</v>
      </c>
      <c r="E126">
        <v>1000</v>
      </c>
      <c r="F126">
        <v>2</v>
      </c>
      <c r="G126" s="1">
        <v>4500</v>
      </c>
      <c r="H126" s="1">
        <v>2250000</v>
      </c>
      <c r="I126" s="6">
        <v>2250</v>
      </c>
      <c r="J126">
        <v>6000</v>
      </c>
      <c r="K126" s="7">
        <v>13500000</v>
      </c>
      <c r="L126" s="6">
        <v>2250</v>
      </c>
    </row>
    <row r="127" spans="1:12" x14ac:dyDescent="0.3">
      <c r="A127">
        <v>70</v>
      </c>
      <c r="B127" t="s">
        <v>38</v>
      </c>
      <c r="C127" t="s">
        <v>24</v>
      </c>
      <c r="D127">
        <v>1</v>
      </c>
      <c r="E127">
        <v>2000</v>
      </c>
      <c r="F127">
        <v>2</v>
      </c>
      <c r="G127" s="1">
        <v>4500</v>
      </c>
      <c r="H127" s="1">
        <v>4500000</v>
      </c>
      <c r="I127" s="5">
        <v>2250</v>
      </c>
      <c r="J127">
        <v>2000</v>
      </c>
      <c r="K127" s="7">
        <v>4500000</v>
      </c>
      <c r="L127" s="6">
        <v>2250</v>
      </c>
    </row>
    <row r="128" spans="1:12" x14ac:dyDescent="0.3">
      <c r="A128">
        <v>71</v>
      </c>
      <c r="B128" t="s">
        <v>38</v>
      </c>
      <c r="C128" t="s">
        <v>25</v>
      </c>
      <c r="D128">
        <v>1</v>
      </c>
      <c r="E128">
        <v>500</v>
      </c>
      <c r="F128">
        <v>2</v>
      </c>
      <c r="G128" s="1">
        <v>4500</v>
      </c>
      <c r="H128" s="1">
        <v>1125000</v>
      </c>
      <c r="I128" s="5">
        <v>2250</v>
      </c>
      <c r="J128">
        <v>500</v>
      </c>
      <c r="K128" s="7">
        <v>1125000</v>
      </c>
      <c r="L128" s="6">
        <v>2250</v>
      </c>
    </row>
    <row r="129" spans="2:12" x14ac:dyDescent="0.3">
      <c r="G129" s="1"/>
      <c r="H129" s="1"/>
      <c r="I129" s="6"/>
      <c r="L129" s="6"/>
    </row>
    <row r="130" spans="2:12" x14ac:dyDescent="0.3">
      <c r="L130" s="5"/>
    </row>
    <row r="131" spans="2:12" x14ac:dyDescent="0.3">
      <c r="B131" s="3" t="s">
        <v>42</v>
      </c>
      <c r="C131" s="3"/>
      <c r="D131" s="3">
        <v>1980</v>
      </c>
      <c r="E131" s="3"/>
      <c r="F131" s="3"/>
      <c r="G131" s="3"/>
      <c r="H131" s="3"/>
      <c r="I131" s="10"/>
      <c r="J131" s="9">
        <f>SUM(J28:J130)</f>
        <v>946980</v>
      </c>
      <c r="K131" s="9">
        <f>SUM(K28:K130)</f>
        <v>1278797266.6666665</v>
      </c>
      <c r="L131" s="15">
        <f>K131/J131</f>
        <v>1350.395221299992</v>
      </c>
    </row>
  </sheetData>
  <sortState ref="A3:L109">
    <sortCondition ref="L3:L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1"/>
  <sheetViews>
    <sheetView tabSelected="1" workbookViewId="0">
      <pane ySplit="6012" topLeftCell="A54"/>
      <selection activeCell="F14" sqref="F14"/>
      <selection pane="bottomLeft" activeCell="G63" sqref="G63"/>
    </sheetView>
  </sheetViews>
  <sheetFormatPr baseColWidth="10" defaultRowHeight="14.4" x14ac:dyDescent="0.3"/>
  <cols>
    <col min="2" max="2" width="31.88671875" customWidth="1"/>
    <col min="3" max="3" width="18.109375" customWidth="1"/>
    <col min="4" max="4" width="16.109375" customWidth="1"/>
    <col min="5" max="5" width="16.6640625" customWidth="1"/>
    <col min="7" max="7" width="21.6640625" customWidth="1"/>
    <col min="8" max="8" width="15.44140625" customWidth="1"/>
    <col min="9" max="9" width="15.44140625" style="5" customWidth="1"/>
    <col min="10" max="10" width="15.44140625" customWidth="1"/>
    <col min="11" max="11" width="18.44140625" style="7" customWidth="1"/>
    <col min="12" max="12" width="26.6640625" customWidth="1"/>
  </cols>
  <sheetData>
    <row r="2" spans="2:9" x14ac:dyDescent="0.3">
      <c r="B2" t="s">
        <v>71</v>
      </c>
      <c r="C2" t="s">
        <v>70</v>
      </c>
      <c r="D2" t="s">
        <v>43</v>
      </c>
      <c r="E2" t="s">
        <v>52</v>
      </c>
      <c r="H2" t="s">
        <v>72</v>
      </c>
    </row>
    <row r="3" spans="2:9" x14ac:dyDescent="0.3">
      <c r="B3" s="6">
        <v>540</v>
      </c>
      <c r="C3">
        <f ca="1">SUMIF(I$28:J$118,B3,J$28:J$118)</f>
        <v>27090</v>
      </c>
      <c r="D3" s="11">
        <f ca="1">C3/C$19</f>
        <v>3.006392329204954E-2</v>
      </c>
      <c r="E3" s="12">
        <f ca="1">D3</f>
        <v>3.006392329204954E-2</v>
      </c>
      <c r="H3" t="s">
        <v>73</v>
      </c>
      <c r="I3" s="17">
        <f ca="1">D3</f>
        <v>3.006392329204954E-2</v>
      </c>
    </row>
    <row r="4" spans="2:9" x14ac:dyDescent="0.3">
      <c r="B4" s="6">
        <v>666.66666666666663</v>
      </c>
      <c r="C4">
        <f ca="1">SUMIF(I$28:J$118,B4,J$28:J$118)</f>
        <v>35680</v>
      </c>
      <c r="D4" s="11">
        <f t="shared" ref="D4:D17" ca="1" si="0">C4/C$19</f>
        <v>3.9596928130687617E-2</v>
      </c>
      <c r="E4" s="12">
        <f ca="1">E3+D4</f>
        <v>6.9660851422737161E-2</v>
      </c>
      <c r="H4" t="s">
        <v>74</v>
      </c>
      <c r="I4" s="17">
        <f ca="1">D4+D5</f>
        <v>4.2371376570337814E-2</v>
      </c>
    </row>
    <row r="5" spans="2:9" x14ac:dyDescent="0.3">
      <c r="B5" s="6">
        <v>800</v>
      </c>
      <c r="C5">
        <f>J38</f>
        <v>2500</v>
      </c>
      <c r="D5" s="11">
        <f t="shared" ca="1" si="0"/>
        <v>2.7744484396501974E-3</v>
      </c>
      <c r="E5" s="12">
        <f t="shared" ref="E5:E17" ca="1" si="1">E4+D5</f>
        <v>7.2435299862387365E-2</v>
      </c>
      <c r="H5" t="s">
        <v>44</v>
      </c>
      <c r="I5" s="17">
        <f ca="1">D6+D7</f>
        <v>3.4802681226972075E-2</v>
      </c>
    </row>
    <row r="6" spans="2:9" x14ac:dyDescent="0.3">
      <c r="B6" s="6">
        <v>810</v>
      </c>
      <c r="C6">
        <f ca="1">SUMIF(I$28:J$118,B6,J$28:J$118)</f>
        <v>0</v>
      </c>
      <c r="D6" s="11">
        <f t="shared" ca="1" si="0"/>
        <v>0</v>
      </c>
      <c r="E6" s="12">
        <f t="shared" ca="1" si="1"/>
        <v>7.2435299862387365E-2</v>
      </c>
      <c r="H6" t="s">
        <v>45</v>
      </c>
      <c r="I6" s="17">
        <f ca="1">D8</f>
        <v>1.109779375860079E-2</v>
      </c>
    </row>
    <row r="7" spans="2:9" x14ac:dyDescent="0.3">
      <c r="B7" s="6">
        <v>1000</v>
      </c>
      <c r="C7" s="2">
        <f>SUM(J39:J50)</f>
        <v>31360</v>
      </c>
      <c r="D7" s="11">
        <f t="shared" ca="1" si="0"/>
        <v>3.4802681226972075E-2</v>
      </c>
      <c r="E7" s="12">
        <f t="shared" ca="1" si="1"/>
        <v>0.10723798108935945</v>
      </c>
      <c r="H7" t="s">
        <v>46</v>
      </c>
      <c r="I7" s="17">
        <f ca="1">D9+D10</f>
        <v>0.6964531451147512</v>
      </c>
    </row>
    <row r="8" spans="2:9" x14ac:dyDescent="0.3">
      <c r="B8" s="6">
        <v>1166.6666666666665</v>
      </c>
      <c r="C8">
        <f ca="1">SUMIF(I$28:J$118,B8,J$28:J$118)</f>
        <v>10000</v>
      </c>
      <c r="D8" s="11">
        <f t="shared" ca="1" si="0"/>
        <v>1.109779375860079E-2</v>
      </c>
      <c r="E8" s="12">
        <f t="shared" ca="1" si="1"/>
        <v>0.11833577484796023</v>
      </c>
      <c r="H8" t="s">
        <v>47</v>
      </c>
      <c r="I8" s="17">
        <f ca="1">D11+D12</f>
        <v>9.9147689439339465E-2</v>
      </c>
    </row>
    <row r="9" spans="2:9" x14ac:dyDescent="0.3">
      <c r="B9" s="6">
        <v>1200</v>
      </c>
      <c r="C9">
        <f>SUM(J54:J63)</f>
        <v>47350</v>
      </c>
      <c r="D9" s="11">
        <f t="shared" ca="1" si="0"/>
        <v>5.2548053446974739E-2</v>
      </c>
      <c r="E9" s="12">
        <f t="shared" ca="1" si="1"/>
        <v>0.17088382829493498</v>
      </c>
      <c r="H9" t="s">
        <v>48</v>
      </c>
      <c r="I9" s="17">
        <f ca="1">D13+D14</f>
        <v>3.7399564966484666E-2</v>
      </c>
    </row>
    <row r="10" spans="2:9" x14ac:dyDescent="0.3">
      <c r="B10" s="22">
        <v>1333.3333333333333</v>
      </c>
      <c r="C10" s="23">
        <f>SUM(J64:J70)</f>
        <v>580210</v>
      </c>
      <c r="D10" s="24">
        <f t="shared" ca="1" si="0"/>
        <v>0.64390509166777643</v>
      </c>
      <c r="E10" s="25">
        <f t="shared" ca="1" si="1"/>
        <v>0.81478891996271141</v>
      </c>
      <c r="F10" s="23" t="s">
        <v>76</v>
      </c>
      <c r="H10" t="s">
        <v>49</v>
      </c>
      <c r="I10" s="17">
        <f ca="1">D15</f>
        <v>3.1462245305633241E-2</v>
      </c>
    </row>
    <row r="11" spans="2:9" x14ac:dyDescent="0.3">
      <c r="B11" s="6">
        <v>1460</v>
      </c>
      <c r="C11">
        <f ca="1">SUMIF(I$28:J$118,B11,J$28:J$118)</f>
        <v>12200</v>
      </c>
      <c r="D11" s="11">
        <f t="shared" ca="1" si="0"/>
        <v>1.3539308385492964E-2</v>
      </c>
      <c r="E11" s="12">
        <f t="shared" ca="1" si="1"/>
        <v>0.82832822834820441</v>
      </c>
      <c r="H11" t="s">
        <v>50</v>
      </c>
      <c r="I11" s="17">
        <f ca="1">D16</f>
        <v>1.7201580325831224E-2</v>
      </c>
    </row>
    <row r="12" spans="2:9" x14ac:dyDescent="0.3">
      <c r="B12" s="22">
        <v>1500</v>
      </c>
      <c r="C12" s="23">
        <f>SUM(J74:J90)</f>
        <v>77140</v>
      </c>
      <c r="D12" s="24">
        <f t="shared" ca="1" si="0"/>
        <v>8.5608381053846494E-2</v>
      </c>
      <c r="E12" s="25">
        <f t="shared" ca="1" si="1"/>
        <v>0.9139366094020509</v>
      </c>
      <c r="F12" s="23" t="s">
        <v>75</v>
      </c>
      <c r="H12" t="s">
        <v>51</v>
      </c>
      <c r="I12" s="17">
        <f ca="1">D17</f>
        <v>0</v>
      </c>
    </row>
    <row r="13" spans="2:9" x14ac:dyDescent="0.3">
      <c r="B13" s="18">
        <v>1750</v>
      </c>
      <c r="C13" s="19">
        <f ca="1">SUMIF(I$28:J$118,B13,J$28:J$118)</f>
        <v>26800</v>
      </c>
      <c r="D13" s="20">
        <f t="shared" ca="1" si="0"/>
        <v>2.9742087273050118E-2</v>
      </c>
      <c r="E13" s="21">
        <f t="shared" ca="1" si="1"/>
        <v>0.94367869667510107</v>
      </c>
      <c r="F13" s="19"/>
    </row>
    <row r="14" spans="2:9" x14ac:dyDescent="0.3">
      <c r="B14" s="18">
        <v>1800</v>
      </c>
      <c r="C14" s="19">
        <f>SUM(J97:J100)</f>
        <v>6900</v>
      </c>
      <c r="D14" s="20">
        <f t="shared" ca="1" si="0"/>
        <v>7.6574776934345452E-3</v>
      </c>
      <c r="E14" s="21">
        <f t="shared" ca="1" si="1"/>
        <v>0.95133617436853557</v>
      </c>
      <c r="F14" s="19"/>
    </row>
    <row r="15" spans="2:9" x14ac:dyDescent="0.3">
      <c r="B15" s="18">
        <v>1920</v>
      </c>
      <c r="C15" s="19">
        <f>SUM(J101:J112)</f>
        <v>28350</v>
      </c>
      <c r="D15" s="20">
        <f t="shared" ca="1" si="0"/>
        <v>3.1462245305633241E-2</v>
      </c>
      <c r="E15" s="21">
        <f t="shared" ca="1" si="1"/>
        <v>0.98279841967416881</v>
      </c>
      <c r="F15" s="19"/>
      <c r="I15" s="17">
        <f ca="1">SUM(I3:I12)</f>
        <v>1</v>
      </c>
    </row>
    <row r="16" spans="2:9" x14ac:dyDescent="0.3">
      <c r="B16" s="6">
        <v>2100</v>
      </c>
      <c r="C16">
        <f>SUM(J113:J116)</f>
        <v>15500</v>
      </c>
      <c r="D16" s="11">
        <f t="shared" ca="1" si="0"/>
        <v>1.7201580325831224E-2</v>
      </c>
      <c r="E16" s="12">
        <f t="shared" ca="1" si="1"/>
        <v>1</v>
      </c>
    </row>
    <row r="17" spans="1:12" x14ac:dyDescent="0.3">
      <c r="B17" s="6">
        <v>2250</v>
      </c>
      <c r="C17">
        <f>SUM(J117:J118)</f>
        <v>0</v>
      </c>
      <c r="D17" s="11">
        <f t="shared" ca="1" si="0"/>
        <v>0</v>
      </c>
      <c r="E17" s="12">
        <f t="shared" ca="1" si="1"/>
        <v>1</v>
      </c>
    </row>
    <row r="19" spans="1:12" x14ac:dyDescent="0.3">
      <c r="C19" s="9">
        <f ca="1">SUM(C3:C18)</f>
        <v>901080</v>
      </c>
    </row>
    <row r="27" spans="1:12" x14ac:dyDescent="0.3">
      <c r="B27" s="3" t="s">
        <v>10</v>
      </c>
      <c r="C27" s="3"/>
      <c r="D27" s="3" t="s">
        <v>12</v>
      </c>
      <c r="E27" s="4" t="s">
        <v>7</v>
      </c>
      <c r="F27" s="4" t="s">
        <v>1</v>
      </c>
      <c r="G27" s="4" t="s">
        <v>2</v>
      </c>
      <c r="H27" s="4" t="s">
        <v>16</v>
      </c>
      <c r="J27" s="4" t="s">
        <v>13</v>
      </c>
      <c r="K27" s="8" t="s">
        <v>15</v>
      </c>
      <c r="L27" s="13" t="s">
        <v>3</v>
      </c>
    </row>
    <row r="28" spans="1:12" x14ac:dyDescent="0.3">
      <c r="A28">
        <v>48</v>
      </c>
      <c r="B28" t="s">
        <v>26</v>
      </c>
      <c r="C28" t="s">
        <v>20</v>
      </c>
      <c r="D28">
        <v>610</v>
      </c>
      <c r="E28">
        <v>40</v>
      </c>
      <c r="F28">
        <v>3</v>
      </c>
      <c r="G28" s="1">
        <v>1620</v>
      </c>
      <c r="H28" s="1">
        <v>21600</v>
      </c>
      <c r="I28" s="6">
        <v>540</v>
      </c>
      <c r="J28">
        <v>24400</v>
      </c>
      <c r="K28" s="7">
        <v>13176000</v>
      </c>
      <c r="L28" s="6">
        <v>540</v>
      </c>
    </row>
    <row r="29" spans="1:12" x14ac:dyDescent="0.3">
      <c r="A29">
        <v>51</v>
      </c>
      <c r="B29" t="s">
        <v>61</v>
      </c>
      <c r="C29" t="s">
        <v>20</v>
      </c>
      <c r="D29">
        <v>6</v>
      </c>
      <c r="E29">
        <v>40</v>
      </c>
      <c r="F29">
        <v>3</v>
      </c>
      <c r="G29" s="1">
        <v>1620</v>
      </c>
      <c r="H29" s="1">
        <v>21600</v>
      </c>
      <c r="I29" s="6">
        <v>540</v>
      </c>
      <c r="J29">
        <v>240</v>
      </c>
      <c r="K29" s="7">
        <v>129600</v>
      </c>
      <c r="L29" s="6">
        <v>540</v>
      </c>
    </row>
    <row r="30" spans="1:12" x14ac:dyDescent="0.3">
      <c r="A30">
        <v>67</v>
      </c>
      <c r="B30" t="s">
        <v>62</v>
      </c>
      <c r="C30" t="s">
        <v>20</v>
      </c>
      <c r="D30">
        <v>49</v>
      </c>
      <c r="E30">
        <v>50</v>
      </c>
      <c r="F30">
        <v>3</v>
      </c>
      <c r="G30" s="1">
        <v>1620</v>
      </c>
      <c r="H30" s="1">
        <v>27000.000000000004</v>
      </c>
      <c r="I30" s="6">
        <v>540.00000000000011</v>
      </c>
      <c r="J30">
        <v>2450</v>
      </c>
      <c r="K30" s="7">
        <v>1323000.0000000002</v>
      </c>
      <c r="L30" s="6">
        <v>540.00000000000011</v>
      </c>
    </row>
    <row r="31" spans="1:12" x14ac:dyDescent="0.3">
      <c r="A31">
        <v>37</v>
      </c>
      <c r="B31" t="s">
        <v>60</v>
      </c>
      <c r="C31" t="s">
        <v>20</v>
      </c>
      <c r="D31">
        <v>12</v>
      </c>
      <c r="E31">
        <v>50</v>
      </c>
      <c r="F31">
        <v>3</v>
      </c>
      <c r="G31" s="1">
        <v>2000</v>
      </c>
      <c r="H31" s="1">
        <v>33333.333333333336</v>
      </c>
      <c r="I31" s="6">
        <v>666.66666666666674</v>
      </c>
      <c r="J31">
        <v>600</v>
      </c>
      <c r="K31" s="7">
        <v>400000</v>
      </c>
      <c r="L31" s="6">
        <v>666.66666666666663</v>
      </c>
    </row>
    <row r="32" spans="1:12" x14ac:dyDescent="0.3">
      <c r="A32">
        <v>44</v>
      </c>
      <c r="B32" t="s">
        <v>27</v>
      </c>
      <c r="C32" t="s">
        <v>20</v>
      </c>
      <c r="D32">
        <v>57</v>
      </c>
      <c r="E32">
        <v>300</v>
      </c>
      <c r="F32">
        <v>3</v>
      </c>
      <c r="G32" s="1">
        <v>2000</v>
      </c>
      <c r="H32" s="1">
        <v>200000</v>
      </c>
      <c r="I32" s="6">
        <v>666.66666666666663</v>
      </c>
      <c r="J32">
        <v>17100</v>
      </c>
      <c r="K32" s="7">
        <v>11400000</v>
      </c>
      <c r="L32" s="6">
        <v>666.66666666666663</v>
      </c>
    </row>
    <row r="33" spans="1:12" x14ac:dyDescent="0.3">
      <c r="A33">
        <v>72</v>
      </c>
      <c r="B33" t="s">
        <v>38</v>
      </c>
      <c r="C33" t="s">
        <v>20</v>
      </c>
      <c r="D33">
        <v>33</v>
      </c>
      <c r="E33">
        <v>200</v>
      </c>
      <c r="F33">
        <v>3</v>
      </c>
      <c r="G33" s="1">
        <v>2000</v>
      </c>
      <c r="H33" s="1">
        <v>133333.33333333334</v>
      </c>
      <c r="I33" s="6">
        <v>666.66666666666674</v>
      </c>
      <c r="J33">
        <v>6600</v>
      </c>
      <c r="K33" s="7">
        <v>4400000</v>
      </c>
      <c r="L33" s="6">
        <v>666.66666666666663</v>
      </c>
    </row>
    <row r="34" spans="1:12" x14ac:dyDescent="0.3">
      <c r="A34">
        <v>75</v>
      </c>
      <c r="B34" t="s">
        <v>63</v>
      </c>
      <c r="C34" t="s">
        <v>20</v>
      </c>
      <c r="D34">
        <v>61</v>
      </c>
      <c r="E34">
        <v>50</v>
      </c>
      <c r="F34">
        <v>3</v>
      </c>
      <c r="G34" s="1">
        <v>2000</v>
      </c>
      <c r="H34" s="1">
        <v>33333.333333333336</v>
      </c>
      <c r="I34" s="6">
        <v>666.66666666666674</v>
      </c>
      <c r="J34">
        <v>3050</v>
      </c>
      <c r="K34" s="7">
        <v>2033333.3333333335</v>
      </c>
      <c r="L34" s="6">
        <v>666.66666666666674</v>
      </c>
    </row>
    <row r="35" spans="1:12" x14ac:dyDescent="0.3">
      <c r="A35">
        <v>78</v>
      </c>
      <c r="B35" t="s">
        <v>64</v>
      </c>
      <c r="C35" t="s">
        <v>20</v>
      </c>
      <c r="D35">
        <v>22</v>
      </c>
      <c r="E35">
        <v>40</v>
      </c>
      <c r="F35">
        <v>3</v>
      </c>
      <c r="G35" s="1">
        <v>2000</v>
      </c>
      <c r="H35" s="1">
        <v>26666.666666666668</v>
      </c>
      <c r="I35" s="6">
        <v>666.66666666666674</v>
      </c>
      <c r="J35">
        <v>880</v>
      </c>
      <c r="K35" s="7">
        <v>586666.66666666674</v>
      </c>
      <c r="L35" s="6">
        <v>666.66666666666674</v>
      </c>
    </row>
    <row r="36" spans="1:12" x14ac:dyDescent="0.3">
      <c r="A36">
        <v>87</v>
      </c>
      <c r="B36" t="s">
        <v>66</v>
      </c>
      <c r="C36" t="s">
        <v>20</v>
      </c>
      <c r="D36">
        <v>29</v>
      </c>
      <c r="E36">
        <v>50</v>
      </c>
      <c r="F36">
        <v>3</v>
      </c>
      <c r="G36" s="1">
        <v>2000</v>
      </c>
      <c r="H36" s="1">
        <v>33333.333333333336</v>
      </c>
      <c r="I36" s="6">
        <v>666.66666666666674</v>
      </c>
      <c r="J36">
        <v>1450</v>
      </c>
      <c r="K36" s="7">
        <v>966666.66666666674</v>
      </c>
      <c r="L36" s="6">
        <v>666.66666666666674</v>
      </c>
    </row>
    <row r="37" spans="1:12" x14ac:dyDescent="0.3">
      <c r="A37">
        <v>93</v>
      </c>
      <c r="B37" t="s">
        <v>67</v>
      </c>
      <c r="C37" t="s">
        <v>20</v>
      </c>
      <c r="D37">
        <v>120</v>
      </c>
      <c r="E37">
        <v>50</v>
      </c>
      <c r="F37">
        <v>3</v>
      </c>
      <c r="G37" s="1">
        <v>2000</v>
      </c>
      <c r="H37" s="1">
        <v>33333.333333333336</v>
      </c>
      <c r="I37" s="6">
        <v>666.66666666666674</v>
      </c>
      <c r="J37">
        <v>6000</v>
      </c>
      <c r="K37" s="7">
        <v>4000000.0000000005</v>
      </c>
      <c r="L37" s="6">
        <v>666.66666666666674</v>
      </c>
    </row>
    <row r="38" spans="1:12" x14ac:dyDescent="0.3">
      <c r="A38">
        <v>84</v>
      </c>
      <c r="B38" t="s">
        <v>65</v>
      </c>
      <c r="C38" t="s">
        <v>20</v>
      </c>
      <c r="D38">
        <v>25</v>
      </c>
      <c r="E38">
        <v>100</v>
      </c>
      <c r="F38">
        <v>2.5</v>
      </c>
      <c r="G38" s="1">
        <v>2000</v>
      </c>
      <c r="H38" s="1">
        <v>80000</v>
      </c>
      <c r="I38" s="6">
        <v>800</v>
      </c>
      <c r="J38">
        <v>2500</v>
      </c>
      <c r="K38" s="7">
        <v>2000000</v>
      </c>
      <c r="L38" s="6">
        <v>800</v>
      </c>
    </row>
    <row r="39" spans="1:12" x14ac:dyDescent="0.3">
      <c r="A39">
        <v>38</v>
      </c>
      <c r="B39" t="s">
        <v>60</v>
      </c>
      <c r="C39" t="s">
        <v>19</v>
      </c>
      <c r="D39">
        <v>2</v>
      </c>
      <c r="E39">
        <v>100</v>
      </c>
      <c r="F39">
        <v>3</v>
      </c>
      <c r="G39" s="1">
        <v>3000</v>
      </c>
      <c r="H39" s="1">
        <v>100000</v>
      </c>
      <c r="I39" s="6">
        <v>1000</v>
      </c>
      <c r="J39">
        <v>200</v>
      </c>
      <c r="K39" s="7">
        <v>200000</v>
      </c>
      <c r="L39" s="6">
        <v>1000</v>
      </c>
    </row>
    <row r="40" spans="1:12" x14ac:dyDescent="0.3">
      <c r="A40">
        <v>45</v>
      </c>
      <c r="B40" t="s">
        <v>27</v>
      </c>
      <c r="C40" t="s">
        <v>19</v>
      </c>
      <c r="D40">
        <v>6</v>
      </c>
      <c r="E40">
        <v>1000</v>
      </c>
      <c r="F40">
        <v>3</v>
      </c>
      <c r="G40" s="1">
        <v>3000</v>
      </c>
      <c r="H40" s="1">
        <v>1000000</v>
      </c>
      <c r="I40" s="6">
        <v>1000</v>
      </c>
      <c r="J40">
        <v>6000</v>
      </c>
      <c r="K40" s="7">
        <v>6000000</v>
      </c>
      <c r="L40" s="6">
        <v>1000</v>
      </c>
    </row>
    <row r="41" spans="1:12" x14ac:dyDescent="0.3">
      <c r="A41">
        <v>49</v>
      </c>
      <c r="B41" t="s">
        <v>26</v>
      </c>
      <c r="C41" t="s">
        <v>19</v>
      </c>
      <c r="D41">
        <v>12</v>
      </c>
      <c r="E41">
        <v>200</v>
      </c>
      <c r="F41">
        <v>3</v>
      </c>
      <c r="G41" s="1">
        <v>3000</v>
      </c>
      <c r="H41" s="1">
        <v>200000</v>
      </c>
      <c r="I41" s="6">
        <v>1000</v>
      </c>
      <c r="J41">
        <v>2400</v>
      </c>
      <c r="K41" s="7">
        <v>2400000</v>
      </c>
      <c r="L41" s="6">
        <v>1000</v>
      </c>
    </row>
    <row r="42" spans="1:12" x14ac:dyDescent="0.3">
      <c r="A42">
        <v>55</v>
      </c>
      <c r="B42" t="s">
        <v>32</v>
      </c>
      <c r="C42" t="s">
        <v>20</v>
      </c>
      <c r="D42">
        <v>238</v>
      </c>
      <c r="E42">
        <v>30</v>
      </c>
      <c r="F42">
        <v>3</v>
      </c>
      <c r="G42" s="1">
        <v>3000</v>
      </c>
      <c r="H42" s="1">
        <v>30000</v>
      </c>
      <c r="I42" s="6">
        <v>1000</v>
      </c>
      <c r="J42">
        <v>7140</v>
      </c>
      <c r="K42" s="7">
        <v>7140000</v>
      </c>
      <c r="L42" s="6">
        <v>1000</v>
      </c>
    </row>
    <row r="43" spans="1:12" x14ac:dyDescent="0.3">
      <c r="A43">
        <v>56</v>
      </c>
      <c r="B43" t="s">
        <v>32</v>
      </c>
      <c r="C43" t="s">
        <v>19</v>
      </c>
      <c r="D43">
        <v>45</v>
      </c>
      <c r="E43">
        <v>50</v>
      </c>
      <c r="F43">
        <v>3</v>
      </c>
      <c r="G43" s="1">
        <v>3000</v>
      </c>
      <c r="H43" s="1">
        <v>50000</v>
      </c>
      <c r="I43" s="6">
        <v>1000</v>
      </c>
      <c r="J43">
        <v>2250</v>
      </c>
      <c r="K43" s="7">
        <v>2250000</v>
      </c>
      <c r="L43" s="6">
        <v>1000</v>
      </c>
    </row>
    <row r="44" spans="1:12" x14ac:dyDescent="0.3">
      <c r="A44">
        <v>57</v>
      </c>
      <c r="B44" t="s">
        <v>32</v>
      </c>
      <c r="C44" t="s">
        <v>21</v>
      </c>
      <c r="D44">
        <v>37</v>
      </c>
      <c r="E44">
        <v>100</v>
      </c>
      <c r="F44">
        <v>3</v>
      </c>
      <c r="G44" s="1">
        <v>3000</v>
      </c>
      <c r="H44" s="1">
        <v>100000</v>
      </c>
      <c r="I44" s="6">
        <v>1000</v>
      </c>
      <c r="J44">
        <v>3700</v>
      </c>
      <c r="K44" s="7">
        <v>3700000</v>
      </c>
      <c r="L44" s="6">
        <v>1000</v>
      </c>
    </row>
    <row r="45" spans="1:12" x14ac:dyDescent="0.3">
      <c r="A45">
        <v>68</v>
      </c>
      <c r="B45" t="s">
        <v>62</v>
      </c>
      <c r="C45" t="s">
        <v>19</v>
      </c>
      <c r="D45">
        <v>3</v>
      </c>
      <c r="E45">
        <v>100</v>
      </c>
      <c r="F45">
        <v>3</v>
      </c>
      <c r="G45" s="1">
        <v>3000</v>
      </c>
      <c r="H45" s="1">
        <v>100000</v>
      </c>
      <c r="I45" s="5">
        <v>1000</v>
      </c>
      <c r="J45">
        <v>300</v>
      </c>
      <c r="K45" s="7">
        <v>300000</v>
      </c>
      <c r="L45" s="6">
        <v>1000</v>
      </c>
    </row>
    <row r="46" spans="1:12" x14ac:dyDescent="0.3">
      <c r="A46">
        <v>73</v>
      </c>
      <c r="B46" t="s">
        <v>38</v>
      </c>
      <c r="C46" t="s">
        <v>19</v>
      </c>
      <c r="D46">
        <v>7</v>
      </c>
      <c r="E46">
        <v>400</v>
      </c>
      <c r="F46">
        <v>3</v>
      </c>
      <c r="G46" s="1">
        <v>3000</v>
      </c>
      <c r="H46" s="1">
        <v>400000</v>
      </c>
      <c r="I46" s="5">
        <v>1000</v>
      </c>
      <c r="J46">
        <v>2800</v>
      </c>
      <c r="K46" s="7">
        <v>2800000</v>
      </c>
      <c r="L46" s="6">
        <v>1000</v>
      </c>
    </row>
    <row r="47" spans="1:12" x14ac:dyDescent="0.3">
      <c r="A47">
        <v>76</v>
      </c>
      <c r="B47" t="s">
        <v>63</v>
      </c>
      <c r="C47" t="s">
        <v>19</v>
      </c>
      <c r="D47">
        <v>6</v>
      </c>
      <c r="E47">
        <v>100</v>
      </c>
      <c r="F47">
        <v>3</v>
      </c>
      <c r="G47" s="1">
        <v>3000</v>
      </c>
      <c r="H47" s="1">
        <v>100000</v>
      </c>
      <c r="I47" s="5">
        <v>1000</v>
      </c>
      <c r="J47">
        <v>600</v>
      </c>
      <c r="K47" s="7">
        <v>600000</v>
      </c>
      <c r="L47" s="6">
        <v>1000</v>
      </c>
    </row>
    <row r="48" spans="1:12" x14ac:dyDescent="0.3">
      <c r="A48">
        <v>79</v>
      </c>
      <c r="B48" t="s">
        <v>64</v>
      </c>
      <c r="C48" t="s">
        <v>19</v>
      </c>
      <c r="D48">
        <v>1</v>
      </c>
      <c r="E48">
        <v>70</v>
      </c>
      <c r="F48">
        <v>3</v>
      </c>
      <c r="G48" s="1">
        <v>3000</v>
      </c>
      <c r="H48" s="1">
        <v>70000</v>
      </c>
      <c r="I48" s="5">
        <v>1000</v>
      </c>
      <c r="J48">
        <v>70</v>
      </c>
      <c r="K48" s="7">
        <v>70000</v>
      </c>
      <c r="L48" s="6">
        <v>1000</v>
      </c>
    </row>
    <row r="49" spans="1:12" x14ac:dyDescent="0.3">
      <c r="A49">
        <v>88</v>
      </c>
      <c r="B49" t="s">
        <v>66</v>
      </c>
      <c r="C49" t="s">
        <v>19</v>
      </c>
      <c r="D49">
        <v>3</v>
      </c>
      <c r="E49">
        <v>100</v>
      </c>
      <c r="F49">
        <v>3</v>
      </c>
      <c r="G49" s="1">
        <v>3000</v>
      </c>
      <c r="H49" s="1">
        <v>100000</v>
      </c>
      <c r="I49" s="5">
        <v>1000</v>
      </c>
      <c r="J49">
        <v>300</v>
      </c>
      <c r="K49" s="7">
        <v>300000</v>
      </c>
      <c r="L49" s="6">
        <v>1000</v>
      </c>
    </row>
    <row r="50" spans="1:12" x14ac:dyDescent="0.3">
      <c r="A50">
        <v>94</v>
      </c>
      <c r="B50" t="s">
        <v>67</v>
      </c>
      <c r="C50" t="s">
        <v>19</v>
      </c>
      <c r="D50">
        <v>14</v>
      </c>
      <c r="E50">
        <v>400</v>
      </c>
      <c r="F50">
        <v>3</v>
      </c>
      <c r="G50" s="1">
        <v>3000</v>
      </c>
      <c r="H50" s="1">
        <v>400000</v>
      </c>
      <c r="I50" s="6">
        <v>1000</v>
      </c>
      <c r="J50">
        <v>5600</v>
      </c>
      <c r="K50" s="7">
        <v>5600000</v>
      </c>
      <c r="L50" s="6">
        <v>1000</v>
      </c>
    </row>
    <row r="51" spans="1:12" x14ac:dyDescent="0.3">
      <c r="A51">
        <v>47</v>
      </c>
      <c r="B51" t="s">
        <v>26</v>
      </c>
      <c r="C51" t="s">
        <v>24</v>
      </c>
      <c r="D51">
        <v>1</v>
      </c>
      <c r="E51">
        <v>1000</v>
      </c>
      <c r="F51">
        <v>3</v>
      </c>
      <c r="G51" s="1">
        <v>3500</v>
      </c>
      <c r="H51" s="1">
        <v>1166666.6666666665</v>
      </c>
      <c r="I51" s="6">
        <v>1166.6666666666665</v>
      </c>
      <c r="J51">
        <v>1000</v>
      </c>
      <c r="K51" s="7">
        <v>1166666.6666666665</v>
      </c>
      <c r="L51" s="6">
        <v>1166.6666666666665</v>
      </c>
    </row>
    <row r="52" spans="1:12" x14ac:dyDescent="0.3">
      <c r="A52">
        <v>50</v>
      </c>
      <c r="B52" t="s">
        <v>26</v>
      </c>
      <c r="C52" t="s">
        <v>21</v>
      </c>
      <c r="D52">
        <v>12</v>
      </c>
      <c r="E52">
        <v>500</v>
      </c>
      <c r="F52">
        <v>3</v>
      </c>
      <c r="G52" s="1">
        <v>3500</v>
      </c>
      <c r="H52" s="1">
        <v>583333.33333333326</v>
      </c>
      <c r="I52" s="6">
        <v>1166.6666666666665</v>
      </c>
      <c r="J52">
        <v>6000</v>
      </c>
      <c r="K52" s="7">
        <v>6999999.9999999991</v>
      </c>
      <c r="L52" s="6">
        <v>1166.6666666666665</v>
      </c>
    </row>
    <row r="53" spans="1:12" x14ac:dyDescent="0.3">
      <c r="A53">
        <v>52</v>
      </c>
      <c r="B53" t="s">
        <v>61</v>
      </c>
      <c r="C53" t="s">
        <v>21</v>
      </c>
      <c r="D53">
        <v>3</v>
      </c>
      <c r="E53">
        <v>1000</v>
      </c>
      <c r="F53">
        <v>3</v>
      </c>
      <c r="G53" s="1">
        <v>3500</v>
      </c>
      <c r="H53" s="1">
        <v>1166666.6666666665</v>
      </c>
      <c r="I53" s="6">
        <v>1166.6666666666665</v>
      </c>
      <c r="J53">
        <v>3000</v>
      </c>
      <c r="K53" s="7">
        <v>3499999.9999999995</v>
      </c>
      <c r="L53" s="6">
        <v>1166.6666666666665</v>
      </c>
    </row>
    <row r="54" spans="1:12" x14ac:dyDescent="0.3">
      <c r="A54">
        <v>16</v>
      </c>
      <c r="B54" t="s">
        <v>0</v>
      </c>
      <c r="C54" t="s">
        <v>20</v>
      </c>
      <c r="D54">
        <v>87</v>
      </c>
      <c r="E54">
        <v>200</v>
      </c>
      <c r="F54">
        <v>2.5</v>
      </c>
      <c r="G54" s="1">
        <v>3000</v>
      </c>
      <c r="H54" s="1">
        <v>240000</v>
      </c>
      <c r="I54" s="6">
        <v>1200</v>
      </c>
      <c r="J54">
        <v>17400</v>
      </c>
      <c r="K54" s="7">
        <v>20880000</v>
      </c>
      <c r="L54" s="6">
        <v>1200</v>
      </c>
    </row>
    <row r="55" spans="1:12" x14ac:dyDescent="0.3">
      <c r="A55">
        <v>17</v>
      </c>
      <c r="B55" t="s">
        <v>0</v>
      </c>
      <c r="C55" t="s">
        <v>19</v>
      </c>
      <c r="D55">
        <v>8</v>
      </c>
      <c r="E55">
        <v>300</v>
      </c>
      <c r="F55">
        <v>2.5</v>
      </c>
      <c r="G55" s="1">
        <v>3000</v>
      </c>
      <c r="H55" s="1">
        <v>360000</v>
      </c>
      <c r="I55" s="6">
        <v>1200</v>
      </c>
      <c r="J55">
        <v>2400</v>
      </c>
      <c r="K55" s="7">
        <v>2880000</v>
      </c>
      <c r="L55" s="6">
        <v>1200</v>
      </c>
    </row>
    <row r="56" spans="1:12" x14ac:dyDescent="0.3">
      <c r="A56">
        <v>21</v>
      </c>
      <c r="B56" t="s">
        <v>56</v>
      </c>
      <c r="C56" t="s">
        <v>23</v>
      </c>
      <c r="D56">
        <v>6</v>
      </c>
      <c r="E56">
        <v>300</v>
      </c>
      <c r="F56">
        <v>2.5</v>
      </c>
      <c r="G56" s="1">
        <v>3000</v>
      </c>
      <c r="H56" s="1">
        <v>360000</v>
      </c>
      <c r="I56" s="6">
        <v>1200</v>
      </c>
      <c r="J56">
        <v>1800</v>
      </c>
      <c r="K56" s="7">
        <v>2160000</v>
      </c>
      <c r="L56" s="6">
        <v>1200</v>
      </c>
    </row>
    <row r="57" spans="1:12" x14ac:dyDescent="0.3">
      <c r="A57">
        <v>22</v>
      </c>
      <c r="B57" t="s">
        <v>22</v>
      </c>
      <c r="C57" t="s">
        <v>20</v>
      </c>
      <c r="D57">
        <v>72</v>
      </c>
      <c r="E57">
        <v>200</v>
      </c>
      <c r="F57">
        <v>2.5</v>
      </c>
      <c r="G57" s="1">
        <v>3000</v>
      </c>
      <c r="H57" s="1">
        <v>240000</v>
      </c>
      <c r="I57" s="6">
        <v>1200</v>
      </c>
      <c r="J57">
        <v>14400</v>
      </c>
      <c r="K57" s="7">
        <v>17280000</v>
      </c>
      <c r="L57" s="6">
        <v>1200</v>
      </c>
    </row>
    <row r="58" spans="1:12" x14ac:dyDescent="0.3">
      <c r="A58">
        <v>23</v>
      </c>
      <c r="B58" t="s">
        <v>22</v>
      </c>
      <c r="C58" t="s">
        <v>19</v>
      </c>
      <c r="D58">
        <v>20</v>
      </c>
      <c r="E58">
        <v>300</v>
      </c>
      <c r="F58">
        <v>2.5</v>
      </c>
      <c r="G58" s="1">
        <v>3000</v>
      </c>
      <c r="H58" s="1">
        <v>360000</v>
      </c>
      <c r="I58" s="6">
        <v>1200</v>
      </c>
      <c r="J58">
        <v>6000</v>
      </c>
      <c r="K58" s="7">
        <v>7200000</v>
      </c>
      <c r="L58" s="6">
        <v>1200</v>
      </c>
    </row>
    <row r="59" spans="1:12" x14ac:dyDescent="0.3">
      <c r="A59">
        <v>27</v>
      </c>
      <c r="B59" t="s">
        <v>57</v>
      </c>
      <c r="C59" t="s">
        <v>23</v>
      </c>
      <c r="D59">
        <v>10</v>
      </c>
      <c r="E59">
        <v>240</v>
      </c>
      <c r="F59">
        <v>2.5</v>
      </c>
      <c r="G59" s="1">
        <v>3000</v>
      </c>
      <c r="H59" s="1">
        <v>288000</v>
      </c>
      <c r="I59" s="6">
        <v>1200</v>
      </c>
      <c r="J59">
        <v>2400</v>
      </c>
      <c r="K59" s="7">
        <v>2880000</v>
      </c>
      <c r="L59" s="6">
        <v>1200</v>
      </c>
    </row>
    <row r="60" spans="1:12" x14ac:dyDescent="0.3">
      <c r="A60">
        <v>28</v>
      </c>
      <c r="B60" t="s">
        <v>58</v>
      </c>
      <c r="C60" t="s">
        <v>20</v>
      </c>
      <c r="D60">
        <v>3</v>
      </c>
      <c r="E60">
        <v>50</v>
      </c>
      <c r="F60">
        <v>2.5</v>
      </c>
      <c r="G60" s="1">
        <v>3000</v>
      </c>
      <c r="H60" s="1">
        <v>60000</v>
      </c>
      <c r="I60" s="6">
        <v>1200</v>
      </c>
      <c r="J60">
        <v>150</v>
      </c>
      <c r="K60" s="7">
        <v>180000</v>
      </c>
      <c r="L60" s="6">
        <v>1200</v>
      </c>
    </row>
    <row r="61" spans="1:12" x14ac:dyDescent="0.3">
      <c r="A61">
        <v>30</v>
      </c>
      <c r="B61" t="s">
        <v>59</v>
      </c>
      <c r="C61" t="s">
        <v>20</v>
      </c>
      <c r="D61">
        <v>14</v>
      </c>
      <c r="E61">
        <v>50</v>
      </c>
      <c r="F61">
        <v>2.5</v>
      </c>
      <c r="G61" s="1">
        <v>3000</v>
      </c>
      <c r="H61" s="1">
        <v>60000</v>
      </c>
      <c r="I61" s="6">
        <v>1200</v>
      </c>
      <c r="J61">
        <v>700</v>
      </c>
      <c r="K61" s="7">
        <v>840000</v>
      </c>
      <c r="L61" s="6">
        <v>1200</v>
      </c>
    </row>
    <row r="62" spans="1:12" x14ac:dyDescent="0.3">
      <c r="A62">
        <v>31</v>
      </c>
      <c r="B62" t="s">
        <v>59</v>
      </c>
      <c r="C62" t="s">
        <v>19</v>
      </c>
      <c r="D62">
        <v>6</v>
      </c>
      <c r="E62">
        <v>100</v>
      </c>
      <c r="F62">
        <v>2.5</v>
      </c>
      <c r="G62" s="1">
        <v>3000</v>
      </c>
      <c r="H62" s="1">
        <v>120000</v>
      </c>
      <c r="I62" s="6">
        <v>1200</v>
      </c>
      <c r="J62">
        <v>600</v>
      </c>
      <c r="K62" s="7">
        <v>720000</v>
      </c>
      <c r="L62" s="6">
        <v>1200</v>
      </c>
    </row>
    <row r="63" spans="1:12" x14ac:dyDescent="0.3">
      <c r="A63">
        <v>85</v>
      </c>
      <c r="B63" t="s">
        <v>65</v>
      </c>
      <c r="C63" t="s">
        <v>19</v>
      </c>
      <c r="D63">
        <v>5</v>
      </c>
      <c r="E63">
        <v>300</v>
      </c>
      <c r="F63">
        <v>2.5</v>
      </c>
      <c r="G63" s="1">
        <v>3000</v>
      </c>
      <c r="H63" s="1">
        <v>360000</v>
      </c>
      <c r="I63" s="6">
        <v>1200</v>
      </c>
      <c r="J63">
        <v>1500</v>
      </c>
      <c r="K63" s="7">
        <v>1800000</v>
      </c>
      <c r="L63" s="6">
        <v>1200</v>
      </c>
    </row>
    <row r="64" spans="1:12" x14ac:dyDescent="0.3">
      <c r="A64">
        <v>3</v>
      </c>
      <c r="B64" t="s">
        <v>14</v>
      </c>
      <c r="D64">
        <v>648</v>
      </c>
      <c r="E64">
        <v>20</v>
      </c>
      <c r="F64">
        <v>3</v>
      </c>
      <c r="G64" s="1">
        <v>4000</v>
      </c>
      <c r="H64" s="1">
        <v>26666.666666666668</v>
      </c>
      <c r="I64" s="6">
        <v>1333.3333333333335</v>
      </c>
      <c r="J64">
        <v>12960</v>
      </c>
      <c r="K64" s="7">
        <v>17280000</v>
      </c>
      <c r="L64" s="6">
        <v>1333.3333333333333</v>
      </c>
    </row>
    <row r="65" spans="1:12" x14ac:dyDescent="0.3">
      <c r="A65">
        <v>4</v>
      </c>
      <c r="B65" t="s">
        <v>6</v>
      </c>
      <c r="D65">
        <v>18420</v>
      </c>
      <c r="E65">
        <v>20</v>
      </c>
      <c r="F65">
        <v>3</v>
      </c>
      <c r="G65" s="1">
        <v>4000</v>
      </c>
      <c r="H65" s="1">
        <v>26666.666666666668</v>
      </c>
      <c r="I65" s="6">
        <v>1333.3333333333335</v>
      </c>
      <c r="J65">
        <v>368400</v>
      </c>
      <c r="K65" s="7">
        <v>491200000</v>
      </c>
      <c r="L65" s="6">
        <v>1333.3333333333333</v>
      </c>
    </row>
    <row r="66" spans="1:12" x14ac:dyDescent="0.3">
      <c r="A66">
        <v>1</v>
      </c>
      <c r="B66" t="s">
        <v>4</v>
      </c>
      <c r="D66" s="1">
        <v>3953</v>
      </c>
      <c r="E66">
        <v>20</v>
      </c>
      <c r="F66">
        <v>3</v>
      </c>
      <c r="G66" s="1">
        <v>4000</v>
      </c>
      <c r="H66" s="1">
        <v>26666.666666666668</v>
      </c>
      <c r="I66" s="6">
        <v>1333.3333333333335</v>
      </c>
      <c r="J66">
        <v>79060</v>
      </c>
      <c r="K66" s="7">
        <v>105413333.33333334</v>
      </c>
      <c r="L66" s="6">
        <v>1333.3333333333335</v>
      </c>
    </row>
    <row r="67" spans="1:12" x14ac:dyDescent="0.3">
      <c r="A67">
        <v>2</v>
      </c>
      <c r="B67" t="s">
        <v>5</v>
      </c>
      <c r="D67">
        <v>433</v>
      </c>
      <c r="E67">
        <v>5</v>
      </c>
      <c r="F67">
        <v>3</v>
      </c>
      <c r="G67" s="1">
        <v>4000</v>
      </c>
      <c r="H67" s="1">
        <v>6666.666666666667</v>
      </c>
      <c r="I67" s="6">
        <v>1333.3333333333335</v>
      </c>
      <c r="J67">
        <v>2165</v>
      </c>
      <c r="K67" s="7">
        <v>2886666.666666667</v>
      </c>
      <c r="L67" s="6">
        <v>1333.3333333333335</v>
      </c>
    </row>
    <row r="68" spans="1:12" x14ac:dyDescent="0.3">
      <c r="A68">
        <v>5</v>
      </c>
      <c r="B68" t="s">
        <v>17</v>
      </c>
      <c r="D68">
        <v>2225</v>
      </c>
      <c r="E68">
        <v>5</v>
      </c>
      <c r="F68">
        <v>3</v>
      </c>
      <c r="G68" s="1">
        <v>4000</v>
      </c>
      <c r="H68" s="1">
        <v>6666.666666666667</v>
      </c>
      <c r="I68" s="6">
        <v>1333.3333333333335</v>
      </c>
      <c r="J68">
        <v>11125</v>
      </c>
      <c r="K68" s="7">
        <v>14833333.333333334</v>
      </c>
      <c r="L68" s="6">
        <v>1333.3333333333335</v>
      </c>
    </row>
    <row r="69" spans="1:12" x14ac:dyDescent="0.3">
      <c r="A69">
        <v>6</v>
      </c>
      <c r="B69" t="s">
        <v>18</v>
      </c>
      <c r="D69">
        <v>407</v>
      </c>
      <c r="E69">
        <v>100</v>
      </c>
      <c r="F69">
        <v>3</v>
      </c>
      <c r="G69" s="1">
        <v>4000</v>
      </c>
      <c r="H69" s="1">
        <v>133333.33333333334</v>
      </c>
      <c r="I69" s="6">
        <v>1333.3333333333335</v>
      </c>
      <c r="J69">
        <v>40700</v>
      </c>
      <c r="K69" s="7">
        <v>54266666.666666672</v>
      </c>
      <c r="L69" s="6">
        <v>1333.3333333333335</v>
      </c>
    </row>
    <row r="70" spans="1:12" x14ac:dyDescent="0.3">
      <c r="A70">
        <v>7</v>
      </c>
      <c r="B70" t="s">
        <v>8</v>
      </c>
      <c r="D70">
        <v>329</v>
      </c>
      <c r="E70">
        <v>200</v>
      </c>
      <c r="F70">
        <v>3</v>
      </c>
      <c r="G70" s="1">
        <v>4000</v>
      </c>
      <c r="H70" s="1">
        <v>266666.66666666669</v>
      </c>
      <c r="I70" s="6">
        <v>1333.3333333333335</v>
      </c>
      <c r="J70">
        <v>65800</v>
      </c>
      <c r="K70" s="7">
        <v>87733333.333333343</v>
      </c>
      <c r="L70" s="6">
        <v>1333.3333333333335</v>
      </c>
    </row>
    <row r="71" spans="1:12" x14ac:dyDescent="0.3">
      <c r="A71">
        <v>33</v>
      </c>
      <c r="B71" t="s">
        <v>9</v>
      </c>
      <c r="C71" t="s">
        <v>24</v>
      </c>
      <c r="D71">
        <v>1</v>
      </c>
      <c r="E71">
        <v>1000</v>
      </c>
      <c r="F71">
        <v>3</v>
      </c>
      <c r="G71" s="1">
        <v>4380</v>
      </c>
      <c r="H71" s="1">
        <v>1460000</v>
      </c>
      <c r="I71" s="6">
        <v>1460</v>
      </c>
      <c r="J71">
        <v>1000</v>
      </c>
      <c r="K71" s="7">
        <v>1460000</v>
      </c>
      <c r="L71" s="6">
        <v>1460</v>
      </c>
    </row>
    <row r="72" spans="1:12" x14ac:dyDescent="0.3">
      <c r="A72">
        <v>34</v>
      </c>
      <c r="B72" t="s">
        <v>9</v>
      </c>
      <c r="C72" t="s">
        <v>25</v>
      </c>
      <c r="D72">
        <v>1</v>
      </c>
      <c r="E72">
        <v>4000</v>
      </c>
      <c r="F72">
        <v>3</v>
      </c>
      <c r="G72" s="1">
        <v>4380</v>
      </c>
      <c r="H72" s="1">
        <v>5840000</v>
      </c>
      <c r="I72" s="6">
        <v>1460</v>
      </c>
      <c r="J72">
        <v>4000</v>
      </c>
      <c r="K72" s="7">
        <v>5840000</v>
      </c>
      <c r="L72" s="6">
        <v>1460</v>
      </c>
    </row>
    <row r="73" spans="1:12" x14ac:dyDescent="0.3">
      <c r="A73">
        <v>35</v>
      </c>
      <c r="B73" t="s">
        <v>9</v>
      </c>
      <c r="C73" t="s">
        <v>23</v>
      </c>
      <c r="D73">
        <v>24</v>
      </c>
      <c r="E73">
        <v>300</v>
      </c>
      <c r="F73">
        <v>3</v>
      </c>
      <c r="G73" s="1">
        <v>4380</v>
      </c>
      <c r="H73" s="1">
        <v>438000</v>
      </c>
      <c r="I73" s="6">
        <v>1460</v>
      </c>
      <c r="J73">
        <v>7200</v>
      </c>
      <c r="K73" s="7">
        <v>10512000</v>
      </c>
      <c r="L73" s="6">
        <v>1460</v>
      </c>
    </row>
    <row r="74" spans="1:12" x14ac:dyDescent="0.3">
      <c r="A74">
        <v>36</v>
      </c>
      <c r="B74" t="s">
        <v>60</v>
      </c>
      <c r="C74" t="s">
        <v>24</v>
      </c>
      <c r="D74">
        <v>1</v>
      </c>
      <c r="E74">
        <v>600</v>
      </c>
      <c r="F74">
        <v>3</v>
      </c>
      <c r="G74" s="1">
        <v>4500</v>
      </c>
      <c r="H74" s="1">
        <v>900000</v>
      </c>
      <c r="I74" s="6">
        <v>1500</v>
      </c>
      <c r="J74">
        <v>600</v>
      </c>
      <c r="K74" s="7">
        <v>900000</v>
      </c>
      <c r="L74" s="6">
        <v>1500</v>
      </c>
    </row>
    <row r="75" spans="1:12" x14ac:dyDescent="0.3">
      <c r="A75">
        <v>66</v>
      </c>
      <c r="B75" t="s">
        <v>62</v>
      </c>
      <c r="C75" t="s">
        <v>24</v>
      </c>
      <c r="D75">
        <v>1</v>
      </c>
      <c r="E75">
        <v>400</v>
      </c>
      <c r="F75">
        <v>3</v>
      </c>
      <c r="G75" s="1">
        <v>4500</v>
      </c>
      <c r="H75" s="1">
        <v>600000</v>
      </c>
      <c r="I75" s="5">
        <v>1500</v>
      </c>
      <c r="J75">
        <v>400</v>
      </c>
      <c r="K75" s="7">
        <v>600000</v>
      </c>
      <c r="L75" s="6">
        <v>1500</v>
      </c>
    </row>
    <row r="76" spans="1:12" x14ac:dyDescent="0.3">
      <c r="A76">
        <v>69</v>
      </c>
      <c r="B76" t="s">
        <v>62</v>
      </c>
      <c r="C76" t="s">
        <v>21</v>
      </c>
      <c r="D76">
        <v>5</v>
      </c>
      <c r="E76">
        <v>400</v>
      </c>
      <c r="F76">
        <v>3</v>
      </c>
      <c r="G76" s="1">
        <v>4500</v>
      </c>
      <c r="H76" s="1">
        <v>600000</v>
      </c>
      <c r="I76" s="5">
        <v>1500</v>
      </c>
      <c r="J76">
        <v>2000</v>
      </c>
      <c r="K76" s="7">
        <v>3000000</v>
      </c>
      <c r="L76" s="6">
        <v>1500</v>
      </c>
    </row>
    <row r="77" spans="1:12" x14ac:dyDescent="0.3">
      <c r="A77">
        <v>74</v>
      </c>
      <c r="B77" t="s">
        <v>38</v>
      </c>
      <c r="C77" t="s">
        <v>21</v>
      </c>
      <c r="D77">
        <v>19</v>
      </c>
      <c r="E77">
        <v>1000</v>
      </c>
      <c r="F77">
        <v>3</v>
      </c>
      <c r="G77" s="1">
        <v>4500</v>
      </c>
      <c r="H77" s="1">
        <v>1500000</v>
      </c>
      <c r="I77" s="5">
        <v>1500</v>
      </c>
      <c r="J77">
        <v>19000</v>
      </c>
      <c r="K77" s="7">
        <v>28500000</v>
      </c>
      <c r="L77" s="6">
        <v>1500</v>
      </c>
    </row>
    <row r="78" spans="1:12" x14ac:dyDescent="0.3">
      <c r="A78">
        <v>77</v>
      </c>
      <c r="B78" t="s">
        <v>63</v>
      </c>
      <c r="C78" t="s">
        <v>21</v>
      </c>
      <c r="D78">
        <v>5</v>
      </c>
      <c r="E78">
        <v>200</v>
      </c>
      <c r="F78">
        <v>3</v>
      </c>
      <c r="G78" s="1">
        <v>4500</v>
      </c>
      <c r="H78" s="1">
        <v>300000</v>
      </c>
      <c r="I78" s="5">
        <v>1500</v>
      </c>
      <c r="J78">
        <v>1000</v>
      </c>
      <c r="K78" s="7">
        <v>1500000</v>
      </c>
      <c r="L78" s="6">
        <v>1500</v>
      </c>
    </row>
    <row r="79" spans="1:12" x14ac:dyDescent="0.3">
      <c r="A79">
        <v>80</v>
      </c>
      <c r="B79" t="s">
        <v>64</v>
      </c>
      <c r="C79" t="s">
        <v>21</v>
      </c>
      <c r="D79">
        <v>5</v>
      </c>
      <c r="E79">
        <v>100</v>
      </c>
      <c r="F79">
        <v>3</v>
      </c>
      <c r="G79" s="1">
        <v>4500</v>
      </c>
      <c r="H79" s="1">
        <v>150000</v>
      </c>
      <c r="I79" s="5">
        <v>1500</v>
      </c>
      <c r="J79">
        <v>500</v>
      </c>
      <c r="K79" s="7">
        <v>750000</v>
      </c>
      <c r="L79" s="6">
        <v>1500</v>
      </c>
    </row>
    <row r="80" spans="1:12" x14ac:dyDescent="0.3">
      <c r="A80">
        <v>89</v>
      </c>
      <c r="B80" t="s">
        <v>66</v>
      </c>
      <c r="C80" t="s">
        <v>21</v>
      </c>
      <c r="D80">
        <v>2</v>
      </c>
      <c r="E80">
        <v>500</v>
      </c>
      <c r="F80">
        <v>3</v>
      </c>
      <c r="G80" s="1">
        <v>4500</v>
      </c>
      <c r="H80" s="1">
        <v>750000</v>
      </c>
      <c r="I80" s="5">
        <v>1500</v>
      </c>
      <c r="J80">
        <v>1000</v>
      </c>
      <c r="K80" s="7">
        <v>1500000</v>
      </c>
      <c r="L80" s="6">
        <v>1500</v>
      </c>
    </row>
    <row r="81" spans="1:12" x14ac:dyDescent="0.3">
      <c r="A81">
        <v>90</v>
      </c>
      <c r="B81" t="s">
        <v>67</v>
      </c>
      <c r="C81" t="s">
        <v>24</v>
      </c>
      <c r="D81">
        <v>1</v>
      </c>
      <c r="E81">
        <v>500</v>
      </c>
      <c r="F81">
        <v>3</v>
      </c>
      <c r="G81" s="1">
        <v>4500</v>
      </c>
      <c r="H81" s="1">
        <v>750000</v>
      </c>
      <c r="I81" s="6">
        <v>1500</v>
      </c>
      <c r="J81">
        <v>500</v>
      </c>
      <c r="K81" s="7">
        <v>750000</v>
      </c>
      <c r="L81" s="6">
        <v>1500</v>
      </c>
    </row>
    <row r="82" spans="1:12" x14ac:dyDescent="0.3">
      <c r="A82">
        <v>91</v>
      </c>
      <c r="B82" t="s">
        <v>67</v>
      </c>
      <c r="C82" t="s">
        <v>25</v>
      </c>
      <c r="D82">
        <v>1</v>
      </c>
      <c r="E82">
        <v>2000</v>
      </c>
      <c r="F82">
        <v>3</v>
      </c>
      <c r="G82" s="1">
        <v>4500</v>
      </c>
      <c r="H82" s="1">
        <v>3000000</v>
      </c>
      <c r="I82" s="6">
        <v>1500</v>
      </c>
      <c r="J82">
        <v>2000</v>
      </c>
      <c r="K82" s="7">
        <v>3000000</v>
      </c>
      <c r="L82" s="6">
        <v>1500</v>
      </c>
    </row>
    <row r="83" spans="1:12" x14ac:dyDescent="0.3">
      <c r="A83">
        <v>92</v>
      </c>
      <c r="B83" t="s">
        <v>67</v>
      </c>
      <c r="C83" t="s">
        <v>28</v>
      </c>
      <c r="D83">
        <v>1</v>
      </c>
      <c r="E83">
        <v>3000</v>
      </c>
      <c r="F83">
        <v>3</v>
      </c>
      <c r="G83" s="1">
        <v>4500</v>
      </c>
      <c r="H83" s="1">
        <v>4500000</v>
      </c>
      <c r="I83" s="6">
        <v>1500</v>
      </c>
      <c r="J83">
        <v>3000</v>
      </c>
      <c r="K83" s="7">
        <v>4500000</v>
      </c>
      <c r="L83" s="6">
        <v>1500</v>
      </c>
    </row>
    <row r="84" spans="1:12" x14ac:dyDescent="0.3">
      <c r="A84">
        <v>95</v>
      </c>
      <c r="B84" t="s">
        <v>67</v>
      </c>
      <c r="C84" t="s">
        <v>21</v>
      </c>
      <c r="D84">
        <v>20</v>
      </c>
      <c r="E84">
        <v>1500</v>
      </c>
      <c r="F84">
        <v>3</v>
      </c>
      <c r="G84" s="1">
        <v>4500</v>
      </c>
      <c r="H84" s="1">
        <v>2250000</v>
      </c>
      <c r="I84" s="6">
        <v>1500</v>
      </c>
      <c r="J84">
        <v>30000</v>
      </c>
      <c r="K84" s="7">
        <v>45000000</v>
      </c>
      <c r="L84" s="6">
        <v>1500</v>
      </c>
    </row>
    <row r="85" spans="1:12" x14ac:dyDescent="0.3">
      <c r="A85">
        <v>96</v>
      </c>
      <c r="B85" t="s">
        <v>68</v>
      </c>
      <c r="C85" t="s">
        <v>20</v>
      </c>
      <c r="D85">
        <v>45</v>
      </c>
      <c r="E85">
        <v>60</v>
      </c>
      <c r="F85">
        <v>3</v>
      </c>
      <c r="G85" s="1">
        <v>4500</v>
      </c>
      <c r="H85" s="1">
        <v>90000</v>
      </c>
      <c r="I85" s="6">
        <v>1500</v>
      </c>
      <c r="J85">
        <v>2700</v>
      </c>
      <c r="K85" s="7">
        <v>4050000</v>
      </c>
      <c r="L85" s="6">
        <v>1500</v>
      </c>
    </row>
    <row r="86" spans="1:12" x14ac:dyDescent="0.3">
      <c r="A86">
        <v>97</v>
      </c>
      <c r="B86" t="s">
        <v>68</v>
      </c>
      <c r="C86" t="s">
        <v>19</v>
      </c>
      <c r="D86">
        <v>8</v>
      </c>
      <c r="E86">
        <v>300</v>
      </c>
      <c r="F86">
        <v>3</v>
      </c>
      <c r="G86" s="1">
        <v>4500</v>
      </c>
      <c r="H86" s="1">
        <v>450000</v>
      </c>
      <c r="I86" s="5">
        <v>1500</v>
      </c>
      <c r="J86">
        <v>2400</v>
      </c>
      <c r="K86" s="7">
        <v>3600000</v>
      </c>
      <c r="L86" s="6">
        <v>1500</v>
      </c>
    </row>
    <row r="87" spans="1:12" x14ac:dyDescent="0.3">
      <c r="A87">
        <v>98</v>
      </c>
      <c r="B87" t="s">
        <v>68</v>
      </c>
      <c r="C87" t="s">
        <v>21</v>
      </c>
      <c r="D87">
        <v>8</v>
      </c>
      <c r="E87">
        <v>1200</v>
      </c>
      <c r="F87">
        <v>3</v>
      </c>
      <c r="G87" s="1">
        <v>4500</v>
      </c>
      <c r="H87" s="1">
        <v>1800000</v>
      </c>
      <c r="I87" s="5">
        <v>1500</v>
      </c>
      <c r="J87">
        <v>9600</v>
      </c>
      <c r="K87" s="7">
        <v>14400000</v>
      </c>
      <c r="L87" s="6">
        <v>1500</v>
      </c>
    </row>
    <row r="88" spans="1:12" x14ac:dyDescent="0.3">
      <c r="A88">
        <v>99</v>
      </c>
      <c r="B88" t="s">
        <v>69</v>
      </c>
      <c r="C88" t="s">
        <v>20</v>
      </c>
      <c r="D88">
        <v>33</v>
      </c>
      <c r="E88">
        <v>30</v>
      </c>
      <c r="F88">
        <v>3</v>
      </c>
      <c r="G88" s="1">
        <v>4500</v>
      </c>
      <c r="H88" s="1">
        <v>45000</v>
      </c>
      <c r="I88" s="6">
        <v>1500</v>
      </c>
      <c r="J88">
        <v>990</v>
      </c>
      <c r="K88" s="7">
        <v>1485000</v>
      </c>
      <c r="L88" s="6">
        <v>1500</v>
      </c>
    </row>
    <row r="89" spans="1:12" x14ac:dyDescent="0.3">
      <c r="A89">
        <v>100</v>
      </c>
      <c r="B89" t="s">
        <v>69</v>
      </c>
      <c r="C89" t="s">
        <v>19</v>
      </c>
      <c r="D89">
        <v>7</v>
      </c>
      <c r="E89">
        <v>50</v>
      </c>
      <c r="F89">
        <v>3</v>
      </c>
      <c r="G89" s="1">
        <v>4500</v>
      </c>
      <c r="H89" s="1">
        <v>75000</v>
      </c>
      <c r="I89" s="5">
        <v>1500</v>
      </c>
      <c r="J89">
        <v>350</v>
      </c>
      <c r="K89" s="7">
        <v>525000</v>
      </c>
      <c r="L89" s="6">
        <v>1500</v>
      </c>
    </row>
    <row r="90" spans="1:12" x14ac:dyDescent="0.3">
      <c r="A90">
        <v>101</v>
      </c>
      <c r="B90" t="s">
        <v>69</v>
      </c>
      <c r="C90" t="s">
        <v>21</v>
      </c>
      <c r="D90">
        <v>11</v>
      </c>
      <c r="E90">
        <v>100</v>
      </c>
      <c r="F90">
        <v>3</v>
      </c>
      <c r="G90" s="1">
        <v>4500</v>
      </c>
      <c r="H90" s="1">
        <v>150000</v>
      </c>
      <c r="I90" s="5">
        <v>1500</v>
      </c>
      <c r="J90">
        <v>1100</v>
      </c>
      <c r="K90" s="7">
        <v>1650000</v>
      </c>
      <c r="L90" s="6">
        <v>1500</v>
      </c>
    </row>
    <row r="91" spans="1:12" x14ac:dyDescent="0.3">
      <c r="A91">
        <v>39</v>
      </c>
      <c r="B91" t="s">
        <v>60</v>
      </c>
      <c r="C91" t="s">
        <v>21</v>
      </c>
      <c r="D91">
        <v>2</v>
      </c>
      <c r="E91">
        <v>200</v>
      </c>
      <c r="F91">
        <v>3</v>
      </c>
      <c r="G91" s="1">
        <v>5250</v>
      </c>
      <c r="H91" s="1">
        <v>350000</v>
      </c>
      <c r="I91" s="6">
        <v>1750</v>
      </c>
      <c r="J91">
        <v>400</v>
      </c>
      <c r="K91" s="7">
        <v>700000</v>
      </c>
      <c r="L91" s="6">
        <v>1750</v>
      </c>
    </row>
    <row r="92" spans="1:12" x14ac:dyDescent="0.3">
      <c r="A92">
        <v>40</v>
      </c>
      <c r="B92" t="s">
        <v>27</v>
      </c>
      <c r="C92" t="s">
        <v>24</v>
      </c>
      <c r="D92">
        <v>1</v>
      </c>
      <c r="E92">
        <v>2500</v>
      </c>
      <c r="F92">
        <v>3</v>
      </c>
      <c r="G92" s="1">
        <v>5250</v>
      </c>
      <c r="H92" s="1">
        <v>4375000</v>
      </c>
      <c r="I92" s="6">
        <v>1750</v>
      </c>
      <c r="J92">
        <v>2500</v>
      </c>
      <c r="K92" s="7">
        <v>4375000</v>
      </c>
      <c r="L92" s="6">
        <v>1750</v>
      </c>
    </row>
    <row r="93" spans="1:12" x14ac:dyDescent="0.3">
      <c r="A93">
        <v>41</v>
      </c>
      <c r="B93" t="s">
        <v>27</v>
      </c>
      <c r="C93" t="s">
        <v>25</v>
      </c>
      <c r="D93">
        <v>1</v>
      </c>
      <c r="E93">
        <v>3000</v>
      </c>
      <c r="F93">
        <v>3</v>
      </c>
      <c r="G93" s="1">
        <v>5250</v>
      </c>
      <c r="H93" s="1">
        <v>5250000</v>
      </c>
      <c r="I93" s="6">
        <v>1750</v>
      </c>
      <c r="J93">
        <v>3000</v>
      </c>
      <c r="K93" s="7">
        <v>5250000</v>
      </c>
      <c r="L93" s="6">
        <v>1750</v>
      </c>
    </row>
    <row r="94" spans="1:12" x14ac:dyDescent="0.3">
      <c r="A94">
        <v>42</v>
      </c>
      <c r="B94" t="s">
        <v>27</v>
      </c>
      <c r="C94" t="s">
        <v>28</v>
      </c>
      <c r="D94">
        <v>1</v>
      </c>
      <c r="E94">
        <v>2600</v>
      </c>
      <c r="F94">
        <v>3</v>
      </c>
      <c r="G94" s="1">
        <v>5250</v>
      </c>
      <c r="H94" s="1">
        <v>4550000</v>
      </c>
      <c r="I94" s="6">
        <v>1750</v>
      </c>
      <c r="J94">
        <v>2600</v>
      </c>
      <c r="K94" s="7">
        <v>4550000</v>
      </c>
      <c r="L94" s="6">
        <v>1750</v>
      </c>
    </row>
    <row r="95" spans="1:12" x14ac:dyDescent="0.3">
      <c r="A95">
        <v>43</v>
      </c>
      <c r="B95" t="s">
        <v>27</v>
      </c>
      <c r="C95" t="s">
        <v>29</v>
      </c>
      <c r="D95">
        <v>1</v>
      </c>
      <c r="E95">
        <v>300</v>
      </c>
      <c r="F95">
        <v>3</v>
      </c>
      <c r="G95" s="1">
        <v>5250</v>
      </c>
      <c r="H95" s="1">
        <v>525000</v>
      </c>
      <c r="I95" s="6">
        <v>1750</v>
      </c>
      <c r="J95">
        <v>300</v>
      </c>
      <c r="K95" s="7">
        <v>525000</v>
      </c>
      <c r="L95" s="6">
        <v>1750</v>
      </c>
    </row>
    <row r="96" spans="1:12" x14ac:dyDescent="0.3">
      <c r="A96">
        <v>46</v>
      </c>
      <c r="B96" t="s">
        <v>27</v>
      </c>
      <c r="C96" t="s">
        <v>21</v>
      </c>
      <c r="D96">
        <v>9</v>
      </c>
      <c r="E96">
        <v>2000</v>
      </c>
      <c r="F96">
        <v>3</v>
      </c>
      <c r="G96" s="1">
        <v>5250</v>
      </c>
      <c r="H96" s="1">
        <v>3500000</v>
      </c>
      <c r="I96" s="6">
        <v>1750</v>
      </c>
      <c r="J96">
        <v>18000</v>
      </c>
      <c r="K96" s="7">
        <v>31500000</v>
      </c>
      <c r="L96" s="6">
        <v>1750</v>
      </c>
    </row>
    <row r="97" spans="1:12" x14ac:dyDescent="0.3">
      <c r="A97">
        <v>81</v>
      </c>
      <c r="B97" t="s">
        <v>65</v>
      </c>
      <c r="C97" t="s">
        <v>24</v>
      </c>
      <c r="D97">
        <v>1</v>
      </c>
      <c r="E97">
        <v>1000</v>
      </c>
      <c r="F97">
        <v>2.5</v>
      </c>
      <c r="G97" s="1">
        <v>4500</v>
      </c>
      <c r="H97" s="1">
        <v>1800000</v>
      </c>
      <c r="I97" s="6">
        <v>1800</v>
      </c>
      <c r="J97">
        <v>1000</v>
      </c>
      <c r="K97" s="7">
        <v>1800000</v>
      </c>
      <c r="L97" s="6">
        <v>1800</v>
      </c>
    </row>
    <row r="98" spans="1:12" x14ac:dyDescent="0.3">
      <c r="A98">
        <v>82</v>
      </c>
      <c r="B98" t="s">
        <v>65</v>
      </c>
      <c r="C98" t="s">
        <v>25</v>
      </c>
      <c r="D98">
        <v>1</v>
      </c>
      <c r="E98">
        <v>800</v>
      </c>
      <c r="F98">
        <v>2.5</v>
      </c>
      <c r="G98" s="1">
        <v>4500</v>
      </c>
      <c r="H98" s="1">
        <v>1440000</v>
      </c>
      <c r="I98" s="6">
        <v>1800</v>
      </c>
      <c r="J98">
        <v>800</v>
      </c>
      <c r="K98" s="7">
        <v>1440000</v>
      </c>
      <c r="L98" s="6">
        <v>1800</v>
      </c>
    </row>
    <row r="99" spans="1:12" x14ac:dyDescent="0.3">
      <c r="A99">
        <v>83</v>
      </c>
      <c r="B99" t="s">
        <v>65</v>
      </c>
      <c r="C99" t="s">
        <v>28</v>
      </c>
      <c r="D99">
        <v>1</v>
      </c>
      <c r="E99">
        <v>1500</v>
      </c>
      <c r="F99">
        <v>2.5</v>
      </c>
      <c r="G99" s="1">
        <v>4500</v>
      </c>
      <c r="H99" s="1">
        <v>2700000</v>
      </c>
      <c r="I99" s="6">
        <v>1800</v>
      </c>
      <c r="J99">
        <v>1500</v>
      </c>
      <c r="K99" s="7">
        <v>2700000</v>
      </c>
      <c r="L99" s="6">
        <v>1800</v>
      </c>
    </row>
    <row r="100" spans="1:12" x14ac:dyDescent="0.3">
      <c r="A100">
        <v>86</v>
      </c>
      <c r="B100" t="s">
        <v>65</v>
      </c>
      <c r="C100" t="s">
        <v>21</v>
      </c>
      <c r="D100">
        <v>6</v>
      </c>
      <c r="E100">
        <v>600</v>
      </c>
      <c r="F100">
        <v>2.5</v>
      </c>
      <c r="G100" s="1">
        <v>4500</v>
      </c>
      <c r="H100" s="1">
        <v>1080000</v>
      </c>
      <c r="I100" s="6">
        <v>1800</v>
      </c>
      <c r="J100">
        <v>3600</v>
      </c>
      <c r="K100" s="7">
        <v>6480000</v>
      </c>
      <c r="L100" s="6">
        <v>1800</v>
      </c>
    </row>
    <row r="101" spans="1:12" x14ac:dyDescent="0.3">
      <c r="A101">
        <v>8</v>
      </c>
      <c r="B101" t="s">
        <v>0</v>
      </c>
      <c r="C101" t="s">
        <v>24</v>
      </c>
      <c r="D101" s="16">
        <v>1</v>
      </c>
      <c r="E101">
        <v>8000</v>
      </c>
      <c r="F101">
        <v>2.5</v>
      </c>
      <c r="G101" s="1">
        <v>4800</v>
      </c>
      <c r="H101" s="1">
        <v>15360000</v>
      </c>
      <c r="I101" s="6">
        <v>1920</v>
      </c>
      <c r="J101">
        <v>8000</v>
      </c>
      <c r="K101" s="7">
        <v>15360000</v>
      </c>
      <c r="L101" s="6">
        <v>1920</v>
      </c>
    </row>
    <row r="102" spans="1:12" x14ac:dyDescent="0.3">
      <c r="A102">
        <v>9</v>
      </c>
      <c r="B102" t="s">
        <v>0</v>
      </c>
      <c r="C102" t="s">
        <v>25</v>
      </c>
      <c r="D102" s="16">
        <v>1</v>
      </c>
      <c r="E102">
        <v>10000</v>
      </c>
      <c r="F102">
        <v>2.5</v>
      </c>
      <c r="G102" s="1">
        <v>4800</v>
      </c>
      <c r="H102" s="1">
        <v>19200000</v>
      </c>
      <c r="I102" s="6">
        <v>1920</v>
      </c>
      <c r="J102">
        <v>10000</v>
      </c>
      <c r="K102" s="7">
        <v>19200000</v>
      </c>
      <c r="L102" s="6">
        <v>1920</v>
      </c>
    </row>
    <row r="103" spans="1:12" x14ac:dyDescent="0.3">
      <c r="A103">
        <v>10</v>
      </c>
      <c r="B103" t="s">
        <v>0</v>
      </c>
      <c r="C103" t="s">
        <v>28</v>
      </c>
      <c r="D103" s="16">
        <v>1</v>
      </c>
      <c r="E103">
        <v>1500</v>
      </c>
      <c r="F103">
        <v>2.5</v>
      </c>
      <c r="G103" s="1">
        <v>4800</v>
      </c>
      <c r="H103" s="1">
        <v>2880000</v>
      </c>
      <c r="I103" s="6">
        <v>1920</v>
      </c>
      <c r="J103">
        <v>1500</v>
      </c>
      <c r="K103" s="7">
        <v>2880000</v>
      </c>
      <c r="L103" s="6">
        <v>1920</v>
      </c>
    </row>
    <row r="104" spans="1:12" x14ac:dyDescent="0.3">
      <c r="A104">
        <v>11</v>
      </c>
      <c r="B104" t="s">
        <v>0</v>
      </c>
      <c r="C104" t="s">
        <v>29</v>
      </c>
      <c r="D104" s="16">
        <v>1</v>
      </c>
      <c r="E104">
        <v>900</v>
      </c>
      <c r="F104">
        <v>2.5</v>
      </c>
      <c r="G104" s="1">
        <v>4800</v>
      </c>
      <c r="H104" s="1">
        <v>1728000</v>
      </c>
      <c r="I104" s="6">
        <v>1920</v>
      </c>
      <c r="J104">
        <v>900</v>
      </c>
      <c r="K104" s="7">
        <v>1728000</v>
      </c>
      <c r="L104" s="6">
        <v>1920</v>
      </c>
    </row>
    <row r="105" spans="1:12" x14ac:dyDescent="0.3">
      <c r="A105">
        <v>12</v>
      </c>
      <c r="B105" t="s">
        <v>0</v>
      </c>
      <c r="C105" t="s">
        <v>37</v>
      </c>
      <c r="D105" s="16">
        <v>1</v>
      </c>
      <c r="E105">
        <v>2200</v>
      </c>
      <c r="F105">
        <v>2.5</v>
      </c>
      <c r="G105" s="1">
        <v>4800</v>
      </c>
      <c r="H105" s="1">
        <v>4224000</v>
      </c>
      <c r="I105" s="6">
        <v>1920</v>
      </c>
      <c r="J105">
        <v>2200</v>
      </c>
      <c r="K105" s="7">
        <v>4224000</v>
      </c>
      <c r="L105" s="6">
        <v>1920</v>
      </c>
    </row>
    <row r="106" spans="1:12" x14ac:dyDescent="0.3">
      <c r="A106">
        <v>13</v>
      </c>
      <c r="B106" t="s">
        <v>0</v>
      </c>
      <c r="C106" t="s">
        <v>53</v>
      </c>
      <c r="D106" s="16">
        <v>1</v>
      </c>
      <c r="E106">
        <v>2000</v>
      </c>
      <c r="F106">
        <v>2.5</v>
      </c>
      <c r="G106" s="1">
        <v>4800</v>
      </c>
      <c r="H106" s="1">
        <v>3840000</v>
      </c>
      <c r="I106" s="6">
        <v>1920</v>
      </c>
      <c r="J106">
        <v>2000</v>
      </c>
      <c r="K106" s="7">
        <v>3840000</v>
      </c>
      <c r="L106" s="6">
        <v>1920</v>
      </c>
    </row>
    <row r="107" spans="1:12" x14ac:dyDescent="0.3">
      <c r="A107">
        <v>14</v>
      </c>
      <c r="B107" t="s">
        <v>0</v>
      </c>
      <c r="C107" t="s">
        <v>54</v>
      </c>
      <c r="D107" s="16">
        <v>1</v>
      </c>
      <c r="E107">
        <v>1000</v>
      </c>
      <c r="F107">
        <v>2.5</v>
      </c>
      <c r="G107" s="1">
        <v>4800</v>
      </c>
      <c r="H107" s="1">
        <v>1920000</v>
      </c>
      <c r="I107" s="6">
        <v>1920</v>
      </c>
      <c r="J107">
        <v>1000</v>
      </c>
      <c r="K107" s="7">
        <v>1920000</v>
      </c>
      <c r="L107" s="6">
        <v>1920</v>
      </c>
    </row>
    <row r="108" spans="1:12" x14ac:dyDescent="0.3">
      <c r="A108">
        <v>15</v>
      </c>
      <c r="B108" t="s">
        <v>0</v>
      </c>
      <c r="C108" t="s">
        <v>55</v>
      </c>
      <c r="D108" s="16">
        <v>1</v>
      </c>
      <c r="E108">
        <v>500</v>
      </c>
      <c r="F108">
        <v>2.5</v>
      </c>
      <c r="G108" s="1">
        <v>4800</v>
      </c>
      <c r="H108" s="1">
        <v>960000</v>
      </c>
      <c r="I108" s="6">
        <v>1920</v>
      </c>
      <c r="J108">
        <v>500</v>
      </c>
      <c r="K108" s="7">
        <v>960000</v>
      </c>
      <c r="L108" s="6">
        <v>1920</v>
      </c>
    </row>
    <row r="109" spans="1:12" x14ac:dyDescent="0.3">
      <c r="A109">
        <v>19</v>
      </c>
      <c r="B109" t="s">
        <v>56</v>
      </c>
      <c r="C109" t="s">
        <v>24</v>
      </c>
      <c r="D109">
        <v>1</v>
      </c>
      <c r="E109">
        <v>300</v>
      </c>
      <c r="F109">
        <v>2.5</v>
      </c>
      <c r="G109" s="1">
        <v>4800</v>
      </c>
      <c r="H109" s="1">
        <v>576000</v>
      </c>
      <c r="I109" s="6">
        <v>1920</v>
      </c>
      <c r="J109">
        <v>300</v>
      </c>
      <c r="K109" s="7">
        <v>576000</v>
      </c>
      <c r="L109" s="6">
        <v>1920</v>
      </c>
    </row>
    <row r="110" spans="1:12" x14ac:dyDescent="0.3">
      <c r="A110">
        <v>20</v>
      </c>
      <c r="B110" t="s">
        <v>56</v>
      </c>
      <c r="C110" t="s">
        <v>25</v>
      </c>
      <c r="D110">
        <v>1</v>
      </c>
      <c r="E110">
        <v>1300</v>
      </c>
      <c r="F110">
        <v>2.5</v>
      </c>
      <c r="G110" s="1">
        <v>4800</v>
      </c>
      <c r="H110" s="1">
        <v>2496000</v>
      </c>
      <c r="I110" s="6">
        <v>1920</v>
      </c>
      <c r="J110">
        <v>1300</v>
      </c>
      <c r="K110" s="7">
        <v>2496000</v>
      </c>
      <c r="L110" s="6">
        <v>1920</v>
      </c>
    </row>
    <row r="111" spans="1:12" x14ac:dyDescent="0.3">
      <c r="A111">
        <v>25</v>
      </c>
      <c r="B111" t="s">
        <v>57</v>
      </c>
      <c r="C111" t="s">
        <v>24</v>
      </c>
      <c r="D111">
        <v>1</v>
      </c>
      <c r="E111">
        <v>400</v>
      </c>
      <c r="F111">
        <v>2.5</v>
      </c>
      <c r="G111" s="1">
        <v>4800</v>
      </c>
      <c r="H111" s="1">
        <v>768000</v>
      </c>
      <c r="I111" s="6">
        <v>1920</v>
      </c>
      <c r="J111">
        <v>400</v>
      </c>
      <c r="K111" s="7">
        <v>768000</v>
      </c>
      <c r="L111" s="6">
        <v>1920</v>
      </c>
    </row>
    <row r="112" spans="1:12" x14ac:dyDescent="0.3">
      <c r="A112">
        <v>26</v>
      </c>
      <c r="B112" t="s">
        <v>57</v>
      </c>
      <c r="C112" t="s">
        <v>25</v>
      </c>
      <c r="D112">
        <v>1</v>
      </c>
      <c r="E112">
        <v>250</v>
      </c>
      <c r="F112">
        <v>2.5</v>
      </c>
      <c r="G112" s="1">
        <v>4800</v>
      </c>
      <c r="H112" s="1">
        <v>480000</v>
      </c>
      <c r="I112" s="6">
        <v>1920</v>
      </c>
      <c r="J112">
        <v>250</v>
      </c>
      <c r="K112" s="7">
        <v>480000</v>
      </c>
      <c r="L112" s="6">
        <v>1920</v>
      </c>
    </row>
    <row r="113" spans="1:12" x14ac:dyDescent="0.3">
      <c r="A113">
        <v>18</v>
      </c>
      <c r="B113" t="s">
        <v>0</v>
      </c>
      <c r="C113" t="s">
        <v>21</v>
      </c>
      <c r="D113">
        <v>7</v>
      </c>
      <c r="E113">
        <v>500</v>
      </c>
      <c r="F113">
        <v>2.5</v>
      </c>
      <c r="G113" s="1">
        <v>5250</v>
      </c>
      <c r="H113" s="1">
        <v>1050000</v>
      </c>
      <c r="I113" s="6">
        <v>2100</v>
      </c>
      <c r="J113">
        <v>3500</v>
      </c>
      <c r="K113" s="7">
        <v>7350000</v>
      </c>
      <c r="L113" s="6">
        <v>2100</v>
      </c>
    </row>
    <row r="114" spans="1:12" x14ac:dyDescent="0.3">
      <c r="A114">
        <v>24</v>
      </c>
      <c r="B114" t="s">
        <v>22</v>
      </c>
      <c r="C114" t="s">
        <v>21</v>
      </c>
      <c r="D114">
        <v>20</v>
      </c>
      <c r="E114">
        <v>500</v>
      </c>
      <c r="F114">
        <v>2.5</v>
      </c>
      <c r="G114" s="1">
        <v>5250</v>
      </c>
      <c r="H114" s="1">
        <v>1050000</v>
      </c>
      <c r="I114" s="6">
        <v>2100</v>
      </c>
      <c r="J114">
        <v>10000</v>
      </c>
      <c r="K114" s="7">
        <v>21000000</v>
      </c>
      <c r="L114" s="6">
        <v>2100</v>
      </c>
    </row>
    <row r="115" spans="1:12" x14ac:dyDescent="0.3">
      <c r="A115">
        <v>29</v>
      </c>
      <c r="B115" t="s">
        <v>58</v>
      </c>
      <c r="C115" t="s">
        <v>21</v>
      </c>
      <c r="D115">
        <v>1</v>
      </c>
      <c r="E115">
        <v>500</v>
      </c>
      <c r="F115">
        <v>2.5</v>
      </c>
      <c r="G115" s="1">
        <v>5250</v>
      </c>
      <c r="H115" s="1">
        <v>1050000</v>
      </c>
      <c r="I115" s="6">
        <v>2100</v>
      </c>
      <c r="J115">
        <v>500</v>
      </c>
      <c r="K115" s="7">
        <v>1050000</v>
      </c>
      <c r="L115" s="6">
        <v>2100</v>
      </c>
    </row>
    <row r="116" spans="1:12" x14ac:dyDescent="0.3">
      <c r="A116">
        <v>32</v>
      </c>
      <c r="B116" t="s">
        <v>59</v>
      </c>
      <c r="C116" t="s">
        <v>21</v>
      </c>
      <c r="D116">
        <v>3</v>
      </c>
      <c r="E116">
        <v>500</v>
      </c>
      <c r="F116">
        <v>2.5</v>
      </c>
      <c r="G116" s="1">
        <v>5250</v>
      </c>
      <c r="H116" s="1">
        <v>1050000</v>
      </c>
      <c r="I116" s="6">
        <v>2100</v>
      </c>
      <c r="J116">
        <v>1500</v>
      </c>
      <c r="K116" s="7">
        <v>3150000</v>
      </c>
      <c r="L116" s="6">
        <v>2100</v>
      </c>
    </row>
    <row r="117" spans="1:12" x14ac:dyDescent="0.3">
      <c r="G117" s="1"/>
      <c r="H117" s="1"/>
      <c r="L117" s="6"/>
    </row>
    <row r="118" spans="1:12" x14ac:dyDescent="0.3">
      <c r="G118" s="1"/>
      <c r="H118" s="1"/>
      <c r="L118" s="6"/>
    </row>
    <row r="119" spans="1:12" x14ac:dyDescent="0.3">
      <c r="G119" s="1"/>
      <c r="H119" s="1"/>
      <c r="I119" s="6"/>
      <c r="L119" s="6"/>
    </row>
    <row r="120" spans="1:12" x14ac:dyDescent="0.3">
      <c r="L120" s="5"/>
    </row>
    <row r="121" spans="1:12" x14ac:dyDescent="0.3">
      <c r="B121" s="3" t="s">
        <v>42</v>
      </c>
      <c r="C121" s="3"/>
      <c r="D121" s="3">
        <v>1980</v>
      </c>
      <c r="E121" s="3"/>
      <c r="F121" s="3"/>
      <c r="G121" s="3"/>
      <c r="H121" s="3"/>
      <c r="I121" s="10"/>
      <c r="J121" s="9">
        <f>SUM(J28:J120)</f>
        <v>901080</v>
      </c>
      <c r="K121" s="9">
        <f>SUM(K28:K120)</f>
        <v>1193699266.6666665</v>
      </c>
      <c r="L121" s="15">
        <f>K121/J121</f>
        <v>1324.7428271259671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B3" sqref="B3:F4"/>
    </sheetView>
  </sheetViews>
  <sheetFormatPr baseColWidth="10" defaultRowHeight="14.4" x14ac:dyDescent="0.3"/>
  <cols>
    <col min="2" max="2" width="25.88671875" customWidth="1"/>
    <col min="3" max="3" width="10.33203125" customWidth="1"/>
  </cols>
  <sheetData>
    <row r="3" spans="2:4" x14ac:dyDescent="0.3">
      <c r="C3" t="s">
        <v>40</v>
      </c>
    </row>
    <row r="4" spans="2:4" x14ac:dyDescent="0.3">
      <c r="B4" t="s">
        <v>41</v>
      </c>
      <c r="C4" s="2">
        <f>Grundzahlen_aus_Studie!L52</f>
        <v>666.66666666666663</v>
      </c>
      <c r="D4" s="2">
        <f>Grundzahlen_aus_Studie!L71</f>
        <v>810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Grundzahlen_aus_Studie</vt:lpstr>
      <vt:lpstr>Auswertung_alle</vt:lpstr>
      <vt:lpstr>Auswertung_ohne_Eis_Dauergebäck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von Mühlenen Aline BAFU</cp:lastModifiedBy>
  <dcterms:created xsi:type="dcterms:W3CDTF">2014-08-29T10:00:41Z</dcterms:created>
  <dcterms:modified xsi:type="dcterms:W3CDTF">2015-06-17T06:19:34Z</dcterms:modified>
</cp:coreProperties>
</file>