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80854401\AppData\Local\rubicon\Acta Nova Client\Data\979620074\"/>
    </mc:Choice>
  </mc:AlternateContent>
  <xr:revisionPtr revIDLastSave="0" documentId="13_ncr:1_{7E84C779-01E7-40CD-BA77-324EFA0EC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" sheetId="12" r:id="rId1"/>
    <sheet name="Team di progetto" sheetId="2" r:id="rId2"/>
    <sheet name="Pacchetti di misure" sheetId="6" r:id="rId3"/>
    <sheet name="Costi del personale" sheetId="4" r:id="rId4"/>
    <sheet name="Costi dei materiali" sheetId="9" r:id="rId5"/>
    <sheet name="Panoramica" sheetId="18" r:id="rId6"/>
    <sheet name="Tranche annuali" sheetId="11" r:id="rId7"/>
    <sheet name="Rendic. costi personale" sheetId="15" r:id="rId8"/>
    <sheet name="Rendic. costi materiali" sheetId="16" r:id="rId9"/>
    <sheet name="Dati" sheetId="17" state="hidden" r:id="rId10"/>
  </sheets>
  <externalReferences>
    <externalReference r:id="rId11"/>
  </externalReferences>
  <definedNames>
    <definedName name="Arbeitspakete_ColF" localSheetId="5">OFFSET([1]Arbeitspakete!$E$12,0,0,COUNTA([1]Arbeitspakete!$E$12:$E$17)-COUNTBLANK([1]Arbeitspakete!$E$12:$E$17))</definedName>
    <definedName name="Arbeitspakete_ColF">OFFSET('Pacchetti di misure'!$E$12,0,0,COUNTA('Pacchetti di misure'!$E$12:$E$17)-COUNTBLANK('Pacchetti di misure'!$E$12:$E$17))</definedName>
    <definedName name="_xlnm.Print_Area" localSheetId="4">'Costi dei materiali'!$B$1:$K$40</definedName>
    <definedName name="_xlnm.Print_Area" localSheetId="3">'Costi del personale'!$B$1:$M$44</definedName>
    <definedName name="_xlnm.Print_Area" localSheetId="0">Note!$A$1:$D$39</definedName>
    <definedName name="_xlnm.Print_Area" localSheetId="2">'Pacchetti di misure'!$A$1:$D$26</definedName>
    <definedName name="_xlnm.Print_Area" localSheetId="5">Panoramica!$A$1:$N$45</definedName>
    <definedName name="_xlnm.Print_Area" localSheetId="8">'Rendic. costi materiali'!$A$1:$L$46</definedName>
    <definedName name="_xlnm.Print_Area" localSheetId="7">'Rendic. costi personale'!$A$1:$N$46</definedName>
    <definedName name="_xlnm.Print_Area" localSheetId="1">'Team di progetto'!$D$1:$G$56</definedName>
    <definedName name="_xlnm.Print_Area" localSheetId="6">'Tranche annuali'!$A$1:$G$24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5" l="1"/>
  <c r="M17" i="15"/>
  <c r="M18" i="15"/>
  <c r="M19" i="15"/>
  <c r="M20" i="15"/>
  <c r="M21" i="15"/>
  <c r="M22" i="15"/>
  <c r="M23" i="15"/>
  <c r="M24" i="15"/>
  <c r="L15" i="15"/>
  <c r="M2" i="18" l="1"/>
  <c r="B31" i="18"/>
  <c r="B21" i="18"/>
  <c r="B11" i="18"/>
  <c r="C17" i="2"/>
  <c r="C28" i="2"/>
  <c r="C36" i="2"/>
  <c r="C44" i="2"/>
  <c r="C52" i="2"/>
  <c r="C60" i="2"/>
  <c r="C68" i="2"/>
  <c r="C76" i="2"/>
  <c r="B14" i="2"/>
  <c r="C14" i="2" s="1"/>
  <c r="B15" i="2"/>
  <c r="C15" i="2" s="1"/>
  <c r="B16" i="2"/>
  <c r="C16" i="2" s="1"/>
  <c r="B17" i="2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B45" i="2"/>
  <c r="C45" i="2" s="1"/>
  <c r="B46" i="2"/>
  <c r="C46" i="2" s="1"/>
  <c r="B47" i="2"/>
  <c r="C47" i="2" s="1"/>
  <c r="B48" i="2"/>
  <c r="C48" i="2" s="1"/>
  <c r="B49" i="2"/>
  <c r="C49" i="2" s="1"/>
  <c r="B50" i="2"/>
  <c r="C50" i="2" s="1"/>
  <c r="B51" i="2"/>
  <c r="C51" i="2" s="1"/>
  <c r="B52" i="2"/>
  <c r="B53" i="2"/>
  <c r="C53" i="2" s="1"/>
  <c r="B54" i="2"/>
  <c r="C54" i="2" s="1"/>
  <c r="B55" i="2"/>
  <c r="C55" i="2" s="1"/>
  <c r="B56" i="2"/>
  <c r="C56" i="2" s="1"/>
  <c r="B57" i="2"/>
  <c r="C57" i="2" s="1"/>
  <c r="B58" i="2"/>
  <c r="C58" i="2" s="1"/>
  <c r="B59" i="2"/>
  <c r="C59" i="2" s="1"/>
  <c r="B60" i="2"/>
  <c r="B61" i="2"/>
  <c r="C61" i="2" s="1"/>
  <c r="B62" i="2"/>
  <c r="C62" i="2" s="1"/>
  <c r="B63" i="2"/>
  <c r="C63" i="2" s="1"/>
  <c r="B64" i="2"/>
  <c r="C64" i="2" s="1"/>
  <c r="B65" i="2"/>
  <c r="C65" i="2" s="1"/>
  <c r="B66" i="2"/>
  <c r="C66" i="2" s="1"/>
  <c r="B67" i="2"/>
  <c r="C67" i="2" s="1"/>
  <c r="B68" i="2"/>
  <c r="B69" i="2"/>
  <c r="C69" i="2" s="1"/>
  <c r="B70" i="2"/>
  <c r="C70" i="2" s="1"/>
  <c r="B71" i="2"/>
  <c r="C71" i="2" s="1"/>
  <c r="B72" i="2"/>
  <c r="C72" i="2" s="1"/>
  <c r="B73" i="2"/>
  <c r="C73" i="2" s="1"/>
  <c r="B74" i="2"/>
  <c r="C74" i="2" s="1"/>
  <c r="B75" i="2"/>
  <c r="C75" i="2" s="1"/>
  <c r="B76" i="2"/>
  <c r="B77" i="2"/>
  <c r="C77" i="2" s="1"/>
  <c r="B78" i="2"/>
  <c r="C78" i="2" s="1"/>
  <c r="B79" i="2"/>
  <c r="C79" i="2" s="1"/>
  <c r="B80" i="2"/>
  <c r="C80" i="2" s="1"/>
  <c r="B81" i="2"/>
  <c r="C81" i="2" s="1"/>
  <c r="B82" i="2"/>
  <c r="C82" i="2" s="1"/>
  <c r="B13" i="2"/>
  <c r="C13" i="2" s="1"/>
  <c r="A5" i="11"/>
  <c r="A5" i="18"/>
  <c r="B5" i="9"/>
  <c r="B5" i="4"/>
  <c r="A5" i="6"/>
  <c r="A5" i="16"/>
  <c r="A5" i="15"/>
  <c r="G24" i="15"/>
  <c r="A25" i="15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6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6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6" i="16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6" i="15"/>
  <c r="G17" i="15"/>
  <c r="G18" i="15"/>
  <c r="G19" i="15"/>
  <c r="G20" i="15"/>
  <c r="G21" i="15"/>
  <c r="G22" i="15"/>
  <c r="G23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6" i="15"/>
  <c r="A17" i="15"/>
  <c r="A18" i="15"/>
  <c r="A19" i="15"/>
  <c r="A20" i="15"/>
  <c r="A21" i="15"/>
  <c r="A22" i="15"/>
  <c r="A23" i="15"/>
  <c r="A24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6" i="15"/>
  <c r="H15" i="16"/>
  <c r="J15" i="16"/>
  <c r="K2" i="16"/>
  <c r="M2" i="15"/>
  <c r="M44" i="18"/>
  <c r="M43" i="18"/>
  <c r="M42" i="18"/>
  <c r="M45" i="18" s="1"/>
  <c r="N43" i="18" s="1"/>
  <c r="K15" i="15" l="1"/>
  <c r="E20" i="15"/>
  <c r="F20" i="15" s="1"/>
  <c r="I20" i="15" s="1"/>
  <c r="E28" i="15"/>
  <c r="F28" i="15" s="1"/>
  <c r="E36" i="15"/>
  <c r="F36" i="15" s="1"/>
  <c r="E44" i="15"/>
  <c r="F44" i="15" s="1"/>
  <c r="E52" i="15"/>
  <c r="F52" i="15" s="1"/>
  <c r="E60" i="15"/>
  <c r="F60" i="15" s="1"/>
  <c r="E68" i="15"/>
  <c r="F68" i="15" s="1"/>
  <c r="E76" i="15"/>
  <c r="F76" i="15" s="1"/>
  <c r="J76" i="15" s="1"/>
  <c r="N76" i="15" s="1"/>
  <c r="E84" i="15"/>
  <c r="F84" i="15" s="1"/>
  <c r="E92" i="15"/>
  <c r="F92" i="15" s="1"/>
  <c r="E100" i="15"/>
  <c r="F100" i="15" s="1"/>
  <c r="E108" i="15"/>
  <c r="F108" i="15" s="1"/>
  <c r="D19" i="15"/>
  <c r="D27" i="15"/>
  <c r="D35" i="15"/>
  <c r="D43" i="15"/>
  <c r="D51" i="15"/>
  <c r="D59" i="15"/>
  <c r="D67" i="15"/>
  <c r="D75" i="15"/>
  <c r="D83" i="15"/>
  <c r="D91" i="15"/>
  <c r="D99" i="15"/>
  <c r="D107" i="15"/>
  <c r="E56" i="15"/>
  <c r="F56" i="15" s="1"/>
  <c r="E104" i="15"/>
  <c r="F104" i="15" s="1"/>
  <c r="D47" i="15"/>
  <c r="D95" i="15"/>
  <c r="E57" i="15"/>
  <c r="F57" i="15" s="1"/>
  <c r="E16" i="15"/>
  <c r="F16" i="15" s="1"/>
  <c r="J16" i="15" s="1"/>
  <c r="N16" i="15" s="1"/>
  <c r="D64" i="15"/>
  <c r="E21" i="15"/>
  <c r="F21" i="15" s="1"/>
  <c r="J21" i="15" s="1"/>
  <c r="N21" i="15" s="1"/>
  <c r="E29" i="15"/>
  <c r="F29" i="15" s="1"/>
  <c r="J29" i="15" s="1"/>
  <c r="N29" i="15" s="1"/>
  <c r="E37" i="15"/>
  <c r="F37" i="15" s="1"/>
  <c r="E45" i="15"/>
  <c r="F45" i="15" s="1"/>
  <c r="E53" i="15"/>
  <c r="F53" i="15" s="1"/>
  <c r="E61" i="15"/>
  <c r="F61" i="15" s="1"/>
  <c r="I61" i="15" s="1"/>
  <c r="M61" i="15" s="1"/>
  <c r="E69" i="15"/>
  <c r="F69" i="15" s="1"/>
  <c r="E77" i="15"/>
  <c r="F77" i="15" s="1"/>
  <c r="E85" i="15"/>
  <c r="F85" i="15" s="1"/>
  <c r="J85" i="15" s="1"/>
  <c r="N85" i="15" s="1"/>
  <c r="E93" i="15"/>
  <c r="F93" i="15" s="1"/>
  <c r="E101" i="15"/>
  <c r="F101" i="15" s="1"/>
  <c r="E109" i="15"/>
  <c r="F109" i="15" s="1"/>
  <c r="D20" i="15"/>
  <c r="D28" i="15"/>
  <c r="D36" i="15"/>
  <c r="D44" i="15"/>
  <c r="D52" i="15"/>
  <c r="D60" i="15"/>
  <c r="D68" i="15"/>
  <c r="D76" i="15"/>
  <c r="D84" i="15"/>
  <c r="D92" i="15"/>
  <c r="D100" i="15"/>
  <c r="D108" i="15"/>
  <c r="E48" i="15"/>
  <c r="F48" i="15" s="1"/>
  <c r="I48" i="15" s="1"/>
  <c r="M48" i="15" s="1"/>
  <c r="E88" i="15"/>
  <c r="F88" i="15" s="1"/>
  <c r="D39" i="15"/>
  <c r="D87" i="15"/>
  <c r="E25" i="15"/>
  <c r="F25" i="15" s="1"/>
  <c r="E73" i="15"/>
  <c r="F73" i="15" s="1"/>
  <c r="D40" i="15"/>
  <c r="D104" i="15"/>
  <c r="E22" i="15"/>
  <c r="F22" i="15" s="1"/>
  <c r="I22" i="15" s="1"/>
  <c r="E30" i="15"/>
  <c r="F30" i="15" s="1"/>
  <c r="E38" i="15"/>
  <c r="F38" i="15" s="1"/>
  <c r="I38" i="15" s="1"/>
  <c r="M38" i="15" s="1"/>
  <c r="E46" i="15"/>
  <c r="F46" i="15" s="1"/>
  <c r="E54" i="15"/>
  <c r="F54" i="15" s="1"/>
  <c r="E62" i="15"/>
  <c r="F62" i="15" s="1"/>
  <c r="I62" i="15" s="1"/>
  <c r="M62" i="15" s="1"/>
  <c r="E70" i="15"/>
  <c r="F70" i="15" s="1"/>
  <c r="E78" i="15"/>
  <c r="F78" i="15" s="1"/>
  <c r="E86" i="15"/>
  <c r="F86" i="15" s="1"/>
  <c r="I86" i="15" s="1"/>
  <c r="M86" i="15" s="1"/>
  <c r="E94" i="15"/>
  <c r="F94" i="15" s="1"/>
  <c r="I94" i="15" s="1"/>
  <c r="M94" i="15" s="1"/>
  <c r="E102" i="15"/>
  <c r="F102" i="15" s="1"/>
  <c r="I102" i="15" s="1"/>
  <c r="M102" i="15" s="1"/>
  <c r="E110" i="15"/>
  <c r="F110" i="15" s="1"/>
  <c r="I110" i="15" s="1"/>
  <c r="M110" i="15" s="1"/>
  <c r="D21" i="15"/>
  <c r="D29" i="15"/>
  <c r="D37" i="15"/>
  <c r="D45" i="15"/>
  <c r="D53" i="15"/>
  <c r="D61" i="15"/>
  <c r="D69" i="15"/>
  <c r="D77" i="15"/>
  <c r="D85" i="15"/>
  <c r="D93" i="15"/>
  <c r="D101" i="15"/>
  <c r="D109" i="15"/>
  <c r="E32" i="15"/>
  <c r="F32" i="15" s="1"/>
  <c r="I32" i="15" s="1"/>
  <c r="M32" i="15" s="1"/>
  <c r="E112" i="15"/>
  <c r="F112" i="15" s="1"/>
  <c r="D63" i="15"/>
  <c r="D103" i="15"/>
  <c r="E49" i="15"/>
  <c r="F49" i="15" s="1"/>
  <c r="E97" i="15"/>
  <c r="F97" i="15" s="1"/>
  <c r="D56" i="15"/>
  <c r="D88" i="15"/>
  <c r="E23" i="15"/>
  <c r="F23" i="15" s="1"/>
  <c r="I23" i="15" s="1"/>
  <c r="E31" i="15"/>
  <c r="F31" i="15" s="1"/>
  <c r="I31" i="15" s="1"/>
  <c r="M31" i="15" s="1"/>
  <c r="E39" i="15"/>
  <c r="F39" i="15" s="1"/>
  <c r="I39" i="15" s="1"/>
  <c r="M39" i="15" s="1"/>
  <c r="E47" i="15"/>
  <c r="F47" i="15" s="1"/>
  <c r="I47" i="15" s="1"/>
  <c r="M47" i="15" s="1"/>
  <c r="E55" i="15"/>
  <c r="F55" i="15" s="1"/>
  <c r="I55" i="15" s="1"/>
  <c r="M55" i="15" s="1"/>
  <c r="E63" i="15"/>
  <c r="F63" i="15" s="1"/>
  <c r="I63" i="15" s="1"/>
  <c r="M63" i="15" s="1"/>
  <c r="E71" i="15"/>
  <c r="F71" i="15" s="1"/>
  <c r="I71" i="15" s="1"/>
  <c r="M71" i="15" s="1"/>
  <c r="E79" i="15"/>
  <c r="F79" i="15" s="1"/>
  <c r="I79" i="15" s="1"/>
  <c r="M79" i="15" s="1"/>
  <c r="E87" i="15"/>
  <c r="F87" i="15" s="1"/>
  <c r="I87" i="15" s="1"/>
  <c r="M87" i="15" s="1"/>
  <c r="E95" i="15"/>
  <c r="F95" i="15" s="1"/>
  <c r="I95" i="15" s="1"/>
  <c r="M95" i="15" s="1"/>
  <c r="E103" i="15"/>
  <c r="F103" i="15" s="1"/>
  <c r="I103" i="15" s="1"/>
  <c r="M103" i="15" s="1"/>
  <c r="E111" i="15"/>
  <c r="F111" i="15" s="1"/>
  <c r="I111" i="15" s="1"/>
  <c r="M111" i="15" s="1"/>
  <c r="D22" i="15"/>
  <c r="D30" i="15"/>
  <c r="D38" i="15"/>
  <c r="D46" i="15"/>
  <c r="D54" i="15"/>
  <c r="D62" i="15"/>
  <c r="D70" i="15"/>
  <c r="D78" i="15"/>
  <c r="D86" i="15"/>
  <c r="D94" i="15"/>
  <c r="D102" i="15"/>
  <c r="D110" i="15"/>
  <c r="E40" i="15"/>
  <c r="F40" i="15" s="1"/>
  <c r="I40" i="15" s="1"/>
  <c r="M40" i="15" s="1"/>
  <c r="E96" i="15"/>
  <c r="F96" i="15" s="1"/>
  <c r="D55" i="15"/>
  <c r="D111" i="15"/>
  <c r="E65" i="15"/>
  <c r="F65" i="15" s="1"/>
  <c r="E105" i="15"/>
  <c r="F105" i="15" s="1"/>
  <c r="D32" i="15"/>
  <c r="D72" i="15"/>
  <c r="D112" i="15"/>
  <c r="E24" i="15"/>
  <c r="F24" i="15" s="1"/>
  <c r="E17" i="15"/>
  <c r="F17" i="15" s="1"/>
  <c r="E18" i="15"/>
  <c r="F18" i="15" s="1"/>
  <c r="E26" i="15"/>
  <c r="F26" i="15" s="1"/>
  <c r="E34" i="15"/>
  <c r="F34" i="15" s="1"/>
  <c r="J34" i="15" s="1"/>
  <c r="N34" i="15" s="1"/>
  <c r="E42" i="15"/>
  <c r="F42" i="15" s="1"/>
  <c r="J42" i="15" s="1"/>
  <c r="N42" i="15" s="1"/>
  <c r="E50" i="15"/>
  <c r="F50" i="15" s="1"/>
  <c r="E58" i="15"/>
  <c r="F58" i="15" s="1"/>
  <c r="I58" i="15" s="1"/>
  <c r="M58" i="15" s="1"/>
  <c r="E66" i="15"/>
  <c r="F66" i="15" s="1"/>
  <c r="I66" i="15" s="1"/>
  <c r="M66" i="15" s="1"/>
  <c r="E74" i="15"/>
  <c r="F74" i="15" s="1"/>
  <c r="J74" i="15" s="1"/>
  <c r="N74" i="15" s="1"/>
  <c r="E82" i="15"/>
  <c r="F82" i="15" s="1"/>
  <c r="E90" i="15"/>
  <c r="F90" i="15" s="1"/>
  <c r="E98" i="15"/>
  <c r="F98" i="15" s="1"/>
  <c r="I98" i="15" s="1"/>
  <c r="M98" i="15" s="1"/>
  <c r="E106" i="15"/>
  <c r="F106" i="15" s="1"/>
  <c r="J106" i="15" s="1"/>
  <c r="N106" i="15" s="1"/>
  <c r="D17" i="15"/>
  <c r="D25" i="15"/>
  <c r="D33" i="15"/>
  <c r="D41" i="15"/>
  <c r="D49" i="15"/>
  <c r="D57" i="15"/>
  <c r="D65" i="15"/>
  <c r="D73" i="15"/>
  <c r="D81" i="15"/>
  <c r="D89" i="15"/>
  <c r="D97" i="15"/>
  <c r="D105" i="15"/>
  <c r="D16" i="15"/>
  <c r="E72" i="15"/>
  <c r="F72" i="15" s="1"/>
  <c r="D23" i="15"/>
  <c r="D71" i="15"/>
  <c r="E33" i="15"/>
  <c r="F33" i="15" s="1"/>
  <c r="E81" i="15"/>
  <c r="F81" i="15" s="1"/>
  <c r="I81" i="15" s="1"/>
  <c r="M81" i="15" s="1"/>
  <c r="D24" i="15"/>
  <c r="D80" i="15"/>
  <c r="E19" i="15"/>
  <c r="F19" i="15" s="1"/>
  <c r="E27" i="15"/>
  <c r="F27" i="15" s="1"/>
  <c r="J27" i="15" s="1"/>
  <c r="N27" i="15" s="1"/>
  <c r="E35" i="15"/>
  <c r="F35" i="15" s="1"/>
  <c r="J35" i="15" s="1"/>
  <c r="N35" i="15" s="1"/>
  <c r="E43" i="15"/>
  <c r="F43" i="15" s="1"/>
  <c r="J43" i="15" s="1"/>
  <c r="N43" i="15" s="1"/>
  <c r="E51" i="15"/>
  <c r="F51" i="15" s="1"/>
  <c r="J51" i="15" s="1"/>
  <c r="N51" i="15" s="1"/>
  <c r="E59" i="15"/>
  <c r="F59" i="15" s="1"/>
  <c r="J59" i="15" s="1"/>
  <c r="N59" i="15" s="1"/>
  <c r="E67" i="15"/>
  <c r="F67" i="15" s="1"/>
  <c r="J67" i="15" s="1"/>
  <c r="N67" i="15" s="1"/>
  <c r="E75" i="15"/>
  <c r="F75" i="15" s="1"/>
  <c r="J75" i="15" s="1"/>
  <c r="N75" i="15" s="1"/>
  <c r="E83" i="15"/>
  <c r="F83" i="15" s="1"/>
  <c r="J83" i="15" s="1"/>
  <c r="N83" i="15" s="1"/>
  <c r="E91" i="15"/>
  <c r="F91" i="15" s="1"/>
  <c r="J91" i="15" s="1"/>
  <c r="N91" i="15" s="1"/>
  <c r="E99" i="15"/>
  <c r="F99" i="15" s="1"/>
  <c r="J99" i="15" s="1"/>
  <c r="N99" i="15" s="1"/>
  <c r="E107" i="15"/>
  <c r="F107" i="15" s="1"/>
  <c r="J107" i="15" s="1"/>
  <c r="N107" i="15" s="1"/>
  <c r="D18" i="15"/>
  <c r="D26" i="15"/>
  <c r="D34" i="15"/>
  <c r="D42" i="15"/>
  <c r="D50" i="15"/>
  <c r="D58" i="15"/>
  <c r="D66" i="15"/>
  <c r="D74" i="15"/>
  <c r="D82" i="15"/>
  <c r="D90" i="15"/>
  <c r="D98" i="15"/>
  <c r="D106" i="15"/>
  <c r="E64" i="15"/>
  <c r="F64" i="15" s="1"/>
  <c r="E80" i="15"/>
  <c r="F80" i="15" s="1"/>
  <c r="I80" i="15" s="1"/>
  <c r="M80" i="15" s="1"/>
  <c r="D31" i="15"/>
  <c r="D79" i="15"/>
  <c r="E41" i="15"/>
  <c r="F41" i="15" s="1"/>
  <c r="E89" i="15"/>
  <c r="F89" i="15" s="1"/>
  <c r="J89" i="15" s="1"/>
  <c r="N89" i="15" s="1"/>
  <c r="D48" i="15"/>
  <c r="D96" i="15"/>
  <c r="F17" i="4"/>
  <c r="G17" i="4" s="1"/>
  <c r="F25" i="4"/>
  <c r="G25" i="4" s="1"/>
  <c r="F33" i="4"/>
  <c r="G33" i="4" s="1"/>
  <c r="F41" i="4"/>
  <c r="G41" i="4" s="1"/>
  <c r="F49" i="4"/>
  <c r="G49" i="4" s="1"/>
  <c r="F57" i="4"/>
  <c r="G57" i="4" s="1"/>
  <c r="F65" i="4"/>
  <c r="G65" i="4" s="1"/>
  <c r="F73" i="4"/>
  <c r="G73" i="4" s="1"/>
  <c r="F81" i="4"/>
  <c r="G81" i="4" s="1"/>
  <c r="F89" i="4"/>
  <c r="G89" i="4" s="1"/>
  <c r="F97" i="4"/>
  <c r="G97" i="4" s="1"/>
  <c r="F105" i="4"/>
  <c r="G105" i="4" s="1"/>
  <c r="F13" i="4"/>
  <c r="G13" i="4" s="1"/>
  <c r="E21" i="4"/>
  <c r="E29" i="4"/>
  <c r="E37" i="4"/>
  <c r="E45" i="4"/>
  <c r="E53" i="4"/>
  <c r="E61" i="4"/>
  <c r="E69" i="4"/>
  <c r="E77" i="4"/>
  <c r="E85" i="4"/>
  <c r="E93" i="4"/>
  <c r="E101" i="4"/>
  <c r="E109" i="4"/>
  <c r="F18" i="4"/>
  <c r="G18" i="4" s="1"/>
  <c r="F26" i="4"/>
  <c r="G26" i="4" s="1"/>
  <c r="F34" i="4"/>
  <c r="G34" i="4" s="1"/>
  <c r="F42" i="4"/>
  <c r="G42" i="4" s="1"/>
  <c r="F50" i="4"/>
  <c r="G50" i="4" s="1"/>
  <c r="F58" i="4"/>
  <c r="G58" i="4" s="1"/>
  <c r="F66" i="4"/>
  <c r="G66" i="4" s="1"/>
  <c r="F74" i="4"/>
  <c r="G74" i="4" s="1"/>
  <c r="F82" i="4"/>
  <c r="G82" i="4" s="1"/>
  <c r="F90" i="4"/>
  <c r="G90" i="4" s="1"/>
  <c r="F98" i="4"/>
  <c r="G98" i="4" s="1"/>
  <c r="F106" i="4"/>
  <c r="G106" i="4" s="1"/>
  <c r="E14" i="4"/>
  <c r="E22" i="4"/>
  <c r="E30" i="4"/>
  <c r="E38" i="4"/>
  <c r="E46" i="4"/>
  <c r="E54" i="4"/>
  <c r="E62" i="4"/>
  <c r="E70" i="4"/>
  <c r="E78" i="4"/>
  <c r="E86" i="4"/>
  <c r="E94" i="4"/>
  <c r="E102" i="4"/>
  <c r="E110" i="4"/>
  <c r="F19" i="4"/>
  <c r="G19" i="4" s="1"/>
  <c r="F27" i="4"/>
  <c r="G27" i="4" s="1"/>
  <c r="F35" i="4"/>
  <c r="G35" i="4" s="1"/>
  <c r="F43" i="4"/>
  <c r="G43" i="4" s="1"/>
  <c r="F51" i="4"/>
  <c r="G51" i="4" s="1"/>
  <c r="F59" i="4"/>
  <c r="G59" i="4" s="1"/>
  <c r="F67" i="4"/>
  <c r="G67" i="4" s="1"/>
  <c r="F75" i="4"/>
  <c r="G75" i="4" s="1"/>
  <c r="F83" i="4"/>
  <c r="G83" i="4" s="1"/>
  <c r="F91" i="4"/>
  <c r="G91" i="4" s="1"/>
  <c r="F99" i="4"/>
  <c r="G99" i="4" s="1"/>
  <c r="F107" i="4"/>
  <c r="G107" i="4" s="1"/>
  <c r="E15" i="4"/>
  <c r="E23" i="4"/>
  <c r="E31" i="4"/>
  <c r="E39" i="4"/>
  <c r="E47" i="4"/>
  <c r="E55" i="4"/>
  <c r="E63" i="4"/>
  <c r="E71" i="4"/>
  <c r="E79" i="4"/>
  <c r="E87" i="4"/>
  <c r="E95" i="4"/>
  <c r="E103" i="4"/>
  <c r="E111" i="4"/>
  <c r="F20" i="4"/>
  <c r="G20" i="4" s="1"/>
  <c r="F28" i="4"/>
  <c r="G28" i="4" s="1"/>
  <c r="F36" i="4"/>
  <c r="G36" i="4" s="1"/>
  <c r="F44" i="4"/>
  <c r="G44" i="4" s="1"/>
  <c r="F52" i="4"/>
  <c r="G52" i="4" s="1"/>
  <c r="F60" i="4"/>
  <c r="G60" i="4" s="1"/>
  <c r="F68" i="4"/>
  <c r="G68" i="4" s="1"/>
  <c r="F76" i="4"/>
  <c r="G76" i="4" s="1"/>
  <c r="F84" i="4"/>
  <c r="G84" i="4" s="1"/>
  <c r="F92" i="4"/>
  <c r="G92" i="4" s="1"/>
  <c r="F100" i="4"/>
  <c r="G100" i="4" s="1"/>
  <c r="F108" i="4"/>
  <c r="G108" i="4" s="1"/>
  <c r="E16" i="4"/>
  <c r="E24" i="4"/>
  <c r="E32" i="4"/>
  <c r="E40" i="4"/>
  <c r="E48" i="4"/>
  <c r="E56" i="4"/>
  <c r="E64" i="4"/>
  <c r="E72" i="4"/>
  <c r="E80" i="4"/>
  <c r="E88" i="4"/>
  <c r="E96" i="4"/>
  <c r="E104" i="4"/>
  <c r="E112" i="4"/>
  <c r="F21" i="4"/>
  <c r="G21" i="4" s="1"/>
  <c r="F29" i="4"/>
  <c r="G29" i="4" s="1"/>
  <c r="F37" i="4"/>
  <c r="G37" i="4" s="1"/>
  <c r="F45" i="4"/>
  <c r="G45" i="4" s="1"/>
  <c r="F53" i="4"/>
  <c r="G53" i="4" s="1"/>
  <c r="F61" i="4"/>
  <c r="G61" i="4" s="1"/>
  <c r="F69" i="4"/>
  <c r="G69" i="4" s="1"/>
  <c r="F77" i="4"/>
  <c r="G77" i="4" s="1"/>
  <c r="F85" i="4"/>
  <c r="G85" i="4" s="1"/>
  <c r="F93" i="4"/>
  <c r="G93" i="4" s="1"/>
  <c r="F101" i="4"/>
  <c r="G101" i="4" s="1"/>
  <c r="F109" i="4"/>
  <c r="G109" i="4" s="1"/>
  <c r="E17" i="4"/>
  <c r="E25" i="4"/>
  <c r="E33" i="4"/>
  <c r="E41" i="4"/>
  <c r="E49" i="4"/>
  <c r="E57" i="4"/>
  <c r="E65" i="4"/>
  <c r="E73" i="4"/>
  <c r="E81" i="4"/>
  <c r="E89" i="4"/>
  <c r="E97" i="4"/>
  <c r="E105" i="4"/>
  <c r="E13" i="4"/>
  <c r="F14" i="4"/>
  <c r="G14" i="4" s="1"/>
  <c r="F22" i="4"/>
  <c r="G22" i="4" s="1"/>
  <c r="F30" i="4"/>
  <c r="G30" i="4" s="1"/>
  <c r="F38" i="4"/>
  <c r="G38" i="4" s="1"/>
  <c r="F46" i="4"/>
  <c r="G46" i="4" s="1"/>
  <c r="F54" i="4"/>
  <c r="G54" i="4" s="1"/>
  <c r="F62" i="4"/>
  <c r="G62" i="4" s="1"/>
  <c r="F70" i="4"/>
  <c r="G70" i="4" s="1"/>
  <c r="F78" i="4"/>
  <c r="G78" i="4" s="1"/>
  <c r="F86" i="4"/>
  <c r="G86" i="4" s="1"/>
  <c r="F94" i="4"/>
  <c r="G94" i="4" s="1"/>
  <c r="F102" i="4"/>
  <c r="G102" i="4" s="1"/>
  <c r="F110" i="4"/>
  <c r="G110" i="4" s="1"/>
  <c r="E18" i="4"/>
  <c r="E26" i="4"/>
  <c r="E34" i="4"/>
  <c r="E42" i="4"/>
  <c r="E50" i="4"/>
  <c r="E58" i="4"/>
  <c r="E66" i="4"/>
  <c r="E74" i="4"/>
  <c r="E82" i="4"/>
  <c r="E90" i="4"/>
  <c r="E98" i="4"/>
  <c r="E106" i="4"/>
  <c r="F15" i="4"/>
  <c r="G15" i="4" s="1"/>
  <c r="F23" i="4"/>
  <c r="G23" i="4" s="1"/>
  <c r="F31" i="4"/>
  <c r="G31" i="4" s="1"/>
  <c r="F39" i="4"/>
  <c r="G39" i="4" s="1"/>
  <c r="F47" i="4"/>
  <c r="G47" i="4" s="1"/>
  <c r="F55" i="4"/>
  <c r="G55" i="4" s="1"/>
  <c r="F63" i="4"/>
  <c r="G63" i="4" s="1"/>
  <c r="F71" i="4"/>
  <c r="G71" i="4" s="1"/>
  <c r="F79" i="4"/>
  <c r="G79" i="4" s="1"/>
  <c r="F87" i="4"/>
  <c r="G87" i="4" s="1"/>
  <c r="F95" i="4"/>
  <c r="G95" i="4" s="1"/>
  <c r="F103" i="4"/>
  <c r="G103" i="4" s="1"/>
  <c r="F111" i="4"/>
  <c r="G111" i="4" s="1"/>
  <c r="E19" i="4"/>
  <c r="E27" i="4"/>
  <c r="E35" i="4"/>
  <c r="E43" i="4"/>
  <c r="E51" i="4"/>
  <c r="E59" i="4"/>
  <c r="E67" i="4"/>
  <c r="E75" i="4"/>
  <c r="E83" i="4"/>
  <c r="E91" i="4"/>
  <c r="E99" i="4"/>
  <c r="E107" i="4"/>
  <c r="F16" i="4"/>
  <c r="G16" i="4" s="1"/>
  <c r="F24" i="4"/>
  <c r="G24" i="4" s="1"/>
  <c r="F32" i="4"/>
  <c r="G32" i="4" s="1"/>
  <c r="F40" i="4"/>
  <c r="G40" i="4" s="1"/>
  <c r="F48" i="4"/>
  <c r="G48" i="4" s="1"/>
  <c r="F56" i="4"/>
  <c r="G56" i="4" s="1"/>
  <c r="F64" i="4"/>
  <c r="G64" i="4" s="1"/>
  <c r="F72" i="4"/>
  <c r="G72" i="4" s="1"/>
  <c r="F80" i="4"/>
  <c r="G80" i="4" s="1"/>
  <c r="F88" i="4"/>
  <c r="G88" i="4" s="1"/>
  <c r="F96" i="4"/>
  <c r="G96" i="4" s="1"/>
  <c r="F104" i="4"/>
  <c r="G104" i="4" s="1"/>
  <c r="F112" i="4"/>
  <c r="G112" i="4" s="1"/>
  <c r="E20" i="4"/>
  <c r="E28" i="4"/>
  <c r="E36" i="4"/>
  <c r="E44" i="4"/>
  <c r="E52" i="4"/>
  <c r="E60" i="4"/>
  <c r="E68" i="4"/>
  <c r="E76" i="4"/>
  <c r="E84" i="4"/>
  <c r="E92" i="4"/>
  <c r="E100" i="4"/>
  <c r="E108" i="4"/>
  <c r="J19" i="15"/>
  <c r="N19" i="15" s="1"/>
  <c r="I15" i="16"/>
  <c r="I26" i="15"/>
  <c r="M26" i="15" s="1"/>
  <c r="I18" i="15"/>
  <c r="J25" i="15"/>
  <c r="N25" i="15" s="1"/>
  <c r="I17" i="15"/>
  <c r="J24" i="15"/>
  <c r="N24" i="15" s="1"/>
  <c r="I78" i="15"/>
  <c r="M78" i="15" s="1"/>
  <c r="J78" i="15"/>
  <c r="N78" i="15" s="1"/>
  <c r="I70" i="15"/>
  <c r="M70" i="15" s="1"/>
  <c r="J70" i="15"/>
  <c r="N70" i="15" s="1"/>
  <c r="I54" i="15"/>
  <c r="M54" i="15" s="1"/>
  <c r="J54" i="15"/>
  <c r="N54" i="15" s="1"/>
  <c r="J46" i="15"/>
  <c r="N46" i="15" s="1"/>
  <c r="I46" i="15"/>
  <c r="M46" i="15" s="1"/>
  <c r="I30" i="15"/>
  <c r="M30" i="15" s="1"/>
  <c r="J30" i="15"/>
  <c r="N30" i="15" s="1"/>
  <c r="J109" i="15"/>
  <c r="N109" i="15" s="1"/>
  <c r="I109" i="15"/>
  <c r="M109" i="15" s="1"/>
  <c r="I101" i="15"/>
  <c r="M101" i="15" s="1"/>
  <c r="J101" i="15"/>
  <c r="N101" i="15" s="1"/>
  <c r="J93" i="15"/>
  <c r="N93" i="15" s="1"/>
  <c r="I93" i="15"/>
  <c r="M93" i="15" s="1"/>
  <c r="J77" i="15"/>
  <c r="N77" i="15" s="1"/>
  <c r="I77" i="15"/>
  <c r="M77" i="15" s="1"/>
  <c r="I69" i="15"/>
  <c r="M69" i="15" s="1"/>
  <c r="J69" i="15"/>
  <c r="N69" i="15" s="1"/>
  <c r="J53" i="15"/>
  <c r="N53" i="15" s="1"/>
  <c r="I53" i="15"/>
  <c r="M53" i="15" s="1"/>
  <c r="J45" i="15"/>
  <c r="N45" i="15" s="1"/>
  <c r="I45" i="15"/>
  <c r="M45" i="15" s="1"/>
  <c r="I37" i="15"/>
  <c r="M37" i="15" s="1"/>
  <c r="J37" i="15"/>
  <c r="N37" i="15" s="1"/>
  <c r="J50" i="15"/>
  <c r="N50" i="15" s="1"/>
  <c r="I50" i="15"/>
  <c r="M50" i="15" s="1"/>
  <c r="I105" i="15"/>
  <c r="M105" i="15" s="1"/>
  <c r="J105" i="15"/>
  <c r="N105" i="15" s="1"/>
  <c r="J65" i="15"/>
  <c r="N65" i="15" s="1"/>
  <c r="I65" i="15"/>
  <c r="M65" i="15" s="1"/>
  <c r="I41" i="15"/>
  <c r="M41" i="15" s="1"/>
  <c r="J41" i="15"/>
  <c r="N41" i="15" s="1"/>
  <c r="I97" i="15"/>
  <c r="M97" i="15" s="1"/>
  <c r="J97" i="15"/>
  <c r="N97" i="15" s="1"/>
  <c r="I73" i="15"/>
  <c r="M73" i="15" s="1"/>
  <c r="J73" i="15"/>
  <c r="N73" i="15" s="1"/>
  <c r="I57" i="15"/>
  <c r="M57" i="15" s="1"/>
  <c r="J57" i="15"/>
  <c r="N57" i="15" s="1"/>
  <c r="J49" i="15"/>
  <c r="N49" i="15" s="1"/>
  <c r="I49" i="15"/>
  <c r="M49" i="15" s="1"/>
  <c r="I33" i="15"/>
  <c r="M33" i="15" s="1"/>
  <c r="J33" i="15"/>
  <c r="N33" i="15" s="1"/>
  <c r="J82" i="15"/>
  <c r="N82" i="15" s="1"/>
  <c r="I82" i="15"/>
  <c r="M82" i="15" s="1"/>
  <c r="J58" i="15"/>
  <c r="N58" i="15" s="1"/>
  <c r="J90" i="15"/>
  <c r="N90" i="15" s="1"/>
  <c r="I90" i="15"/>
  <c r="M90" i="15" s="1"/>
  <c r="J62" i="15"/>
  <c r="N62" i="15" s="1"/>
  <c r="I34" i="15"/>
  <c r="M34" i="15" s="1"/>
  <c r="J61" i="15"/>
  <c r="N61" i="15" s="1"/>
  <c r="J102" i="15"/>
  <c r="N102" i="15" s="1"/>
  <c r="J38" i="15"/>
  <c r="N38" i="15" s="1"/>
  <c r="J110" i="15"/>
  <c r="N110" i="15" s="1"/>
  <c r="I85" i="15"/>
  <c r="M85" i="15" s="1"/>
  <c r="J94" i="15"/>
  <c r="N94" i="15" s="1"/>
  <c r="L15" i="16"/>
  <c r="J98" i="15"/>
  <c r="N98" i="15" s="1"/>
  <c r="J66" i="15"/>
  <c r="N66" i="15" s="1"/>
  <c r="I106" i="15"/>
  <c r="M106" i="15" s="1"/>
  <c r="I74" i="15"/>
  <c r="M74" i="15" s="1"/>
  <c r="I42" i="15"/>
  <c r="M42" i="15" s="1"/>
  <c r="I29" i="15"/>
  <c r="M29" i="15" s="1"/>
  <c r="I112" i="15"/>
  <c r="M112" i="15" s="1"/>
  <c r="J112" i="15"/>
  <c r="N112" i="15" s="1"/>
  <c r="I96" i="15"/>
  <c r="M96" i="15" s="1"/>
  <c r="J96" i="15"/>
  <c r="N96" i="15" s="1"/>
  <c r="J80" i="15"/>
  <c r="N80" i="15" s="1"/>
  <c r="I64" i="15"/>
  <c r="M64" i="15" s="1"/>
  <c r="J64" i="15"/>
  <c r="N64" i="15" s="1"/>
  <c r="I104" i="15"/>
  <c r="M104" i="15" s="1"/>
  <c r="J104" i="15"/>
  <c r="N104" i="15" s="1"/>
  <c r="I88" i="15"/>
  <c r="M88" i="15" s="1"/>
  <c r="J88" i="15"/>
  <c r="N88" i="15" s="1"/>
  <c r="I72" i="15"/>
  <c r="M72" i="15" s="1"/>
  <c r="J72" i="15"/>
  <c r="N72" i="15" s="1"/>
  <c r="I56" i="15"/>
  <c r="M56" i="15" s="1"/>
  <c r="J56" i="15"/>
  <c r="N56" i="15" s="1"/>
  <c r="J48" i="15"/>
  <c r="N48" i="15" s="1"/>
  <c r="J108" i="15"/>
  <c r="N108" i="15" s="1"/>
  <c r="I108" i="15"/>
  <c r="M108" i="15" s="1"/>
  <c r="J100" i="15"/>
  <c r="N100" i="15" s="1"/>
  <c r="I100" i="15"/>
  <c r="M100" i="15" s="1"/>
  <c r="J92" i="15"/>
  <c r="N92" i="15" s="1"/>
  <c r="I92" i="15"/>
  <c r="M92" i="15" s="1"/>
  <c r="J84" i="15"/>
  <c r="N84" i="15" s="1"/>
  <c r="I84" i="15"/>
  <c r="M84" i="15" s="1"/>
  <c r="J68" i="15"/>
  <c r="N68" i="15" s="1"/>
  <c r="I68" i="15"/>
  <c r="M68" i="15" s="1"/>
  <c r="J60" i="15"/>
  <c r="N60" i="15" s="1"/>
  <c r="I60" i="15"/>
  <c r="M60" i="15" s="1"/>
  <c r="J52" i="15"/>
  <c r="N52" i="15" s="1"/>
  <c r="I52" i="15"/>
  <c r="M52" i="15" s="1"/>
  <c r="J44" i="15"/>
  <c r="N44" i="15" s="1"/>
  <c r="I44" i="15"/>
  <c r="M44" i="15" s="1"/>
  <c r="J36" i="15"/>
  <c r="N36" i="15" s="1"/>
  <c r="I36" i="15"/>
  <c r="M36" i="15" s="1"/>
  <c r="J28" i="15"/>
  <c r="N28" i="15" s="1"/>
  <c r="I28" i="15"/>
  <c r="M28" i="15" s="1"/>
  <c r="J20" i="15"/>
  <c r="N20" i="15" s="1"/>
  <c r="J111" i="15"/>
  <c r="N111" i="15" s="1"/>
  <c r="J103" i="15"/>
  <c r="N103" i="15" s="1"/>
  <c r="J95" i="15"/>
  <c r="N95" i="15" s="1"/>
  <c r="J79" i="15"/>
  <c r="N79" i="15" s="1"/>
  <c r="J71" i="15"/>
  <c r="N71" i="15" s="1"/>
  <c r="J63" i="15"/>
  <c r="N63" i="15" s="1"/>
  <c r="J55" i="15"/>
  <c r="N55" i="15" s="1"/>
  <c r="J47" i="15"/>
  <c r="N47" i="15" s="1"/>
  <c r="J39" i="15"/>
  <c r="N39" i="15" s="1"/>
  <c r="J31" i="15"/>
  <c r="N31" i="15" s="1"/>
  <c r="I107" i="15"/>
  <c r="M107" i="15" s="1"/>
  <c r="I99" i="15"/>
  <c r="M99" i="15" s="1"/>
  <c r="I83" i="15"/>
  <c r="M83" i="15" s="1"/>
  <c r="I75" i="15"/>
  <c r="M75" i="15" s="1"/>
  <c r="I59" i="15"/>
  <c r="M59" i="15" s="1"/>
  <c r="I51" i="15"/>
  <c r="M51" i="15" s="1"/>
  <c r="I43" i="15"/>
  <c r="M43" i="15" s="1"/>
  <c r="I35" i="15"/>
  <c r="M35" i="15" s="1"/>
  <c r="I16" i="15"/>
  <c r="N42" i="18"/>
  <c r="N44" i="18"/>
  <c r="I76" i="15" l="1"/>
  <c r="M76" i="15" s="1"/>
  <c r="I89" i="15"/>
  <c r="M89" i="15" s="1"/>
  <c r="I67" i="15"/>
  <c r="M67" i="15" s="1"/>
  <c r="J32" i="15"/>
  <c r="N32" i="15" s="1"/>
  <c r="J86" i="15"/>
  <c r="N86" i="15" s="1"/>
  <c r="J81" i="15"/>
  <c r="N81" i="15" s="1"/>
  <c r="J87" i="15"/>
  <c r="N87" i="15" s="1"/>
  <c r="J40" i="15"/>
  <c r="N40" i="15" s="1"/>
  <c r="I27" i="15"/>
  <c r="M27" i="15" s="1"/>
  <c r="I91" i="15"/>
  <c r="M91" i="15" s="1"/>
  <c r="I19" i="15"/>
  <c r="J18" i="15"/>
  <c r="N18" i="15" s="1"/>
  <c r="J26" i="15"/>
  <c r="N26" i="15" s="1"/>
  <c r="I21" i="15"/>
  <c r="I24" i="15"/>
  <c r="J22" i="15"/>
  <c r="N22" i="15" s="1"/>
  <c r="J17" i="15"/>
  <c r="N17" i="15" s="1"/>
  <c r="I25" i="15"/>
  <c r="M25" i="15" s="1"/>
  <c r="J23" i="15"/>
  <c r="I15" i="15" l="1"/>
  <c r="M15" i="15"/>
  <c r="N23" i="15"/>
  <c r="N15" i="15" s="1"/>
  <c r="J15" i="15"/>
  <c r="D5" i="2"/>
  <c r="E23" i="6" l="1"/>
  <c r="E24" i="6"/>
  <c r="E25" i="6"/>
  <c r="E26" i="6"/>
  <c r="D19" i="11" l="1"/>
  <c r="B19" i="11"/>
  <c r="G48" i="9" l="1"/>
  <c r="J48" i="9" s="1"/>
  <c r="K48" i="9" s="1"/>
  <c r="A48" i="9"/>
  <c r="G47" i="9"/>
  <c r="J47" i="9" s="1"/>
  <c r="K47" i="9" s="1"/>
  <c r="A47" i="9"/>
  <c r="G46" i="9"/>
  <c r="A46" i="9"/>
  <c r="G45" i="9"/>
  <c r="I45" i="9" s="1"/>
  <c r="A45" i="9"/>
  <c r="G44" i="9"/>
  <c r="J44" i="9" s="1"/>
  <c r="A44" i="9"/>
  <c r="G43" i="9"/>
  <c r="A43" i="9"/>
  <c r="G42" i="9"/>
  <c r="J42" i="9" s="1"/>
  <c r="A42" i="9"/>
  <c r="G41" i="9"/>
  <c r="J41" i="9" s="1"/>
  <c r="A41" i="9"/>
  <c r="G40" i="9"/>
  <c r="I40" i="9" s="1"/>
  <c r="A40" i="9"/>
  <c r="G39" i="9"/>
  <c r="J39" i="9" s="1"/>
  <c r="K39" i="9" s="1"/>
  <c r="A39" i="9"/>
  <c r="G107" i="9"/>
  <c r="I107" i="9" s="1"/>
  <c r="A107" i="9"/>
  <c r="G106" i="9"/>
  <c r="J106" i="9" s="1"/>
  <c r="K106" i="9" s="1"/>
  <c r="A106" i="9"/>
  <c r="G105" i="9"/>
  <c r="A105" i="9"/>
  <c r="G104" i="9"/>
  <c r="J104" i="9" s="1"/>
  <c r="K104" i="9" s="1"/>
  <c r="A104" i="9"/>
  <c r="G103" i="9"/>
  <c r="J103" i="9" s="1"/>
  <c r="K103" i="9" s="1"/>
  <c r="A103" i="9"/>
  <c r="G102" i="9"/>
  <c r="J102" i="9" s="1"/>
  <c r="A102" i="9"/>
  <c r="G101" i="9"/>
  <c r="A101" i="9"/>
  <c r="G100" i="9"/>
  <c r="J100" i="9" s="1"/>
  <c r="K100" i="9" s="1"/>
  <c r="A100" i="9"/>
  <c r="G99" i="9"/>
  <c r="I99" i="9" s="1"/>
  <c r="A99" i="9"/>
  <c r="G98" i="9"/>
  <c r="J98" i="9" s="1"/>
  <c r="K98" i="9" s="1"/>
  <c r="A98" i="9"/>
  <c r="G97" i="9"/>
  <c r="A97" i="9"/>
  <c r="G96" i="9"/>
  <c r="I96" i="9" s="1"/>
  <c r="A96" i="9"/>
  <c r="G95" i="9"/>
  <c r="J95" i="9" s="1"/>
  <c r="K95" i="9" s="1"/>
  <c r="A95" i="9"/>
  <c r="G94" i="9"/>
  <c r="J94" i="9" s="1"/>
  <c r="A94" i="9"/>
  <c r="G93" i="9"/>
  <c r="A93" i="9"/>
  <c r="G92" i="9"/>
  <c r="J92" i="9" s="1"/>
  <c r="K92" i="9" s="1"/>
  <c r="A92" i="9"/>
  <c r="G91" i="9"/>
  <c r="J91" i="9" s="1"/>
  <c r="A91" i="9"/>
  <c r="G90" i="9"/>
  <c r="J90" i="9" s="1"/>
  <c r="K90" i="9" s="1"/>
  <c r="A90" i="9"/>
  <c r="G89" i="9"/>
  <c r="A89" i="9"/>
  <c r="G88" i="9"/>
  <c r="J88" i="9" s="1"/>
  <c r="K88" i="9" s="1"/>
  <c r="A88" i="9"/>
  <c r="G87" i="9"/>
  <c r="I87" i="9" s="1"/>
  <c r="A87" i="9"/>
  <c r="G86" i="9"/>
  <c r="A86" i="9"/>
  <c r="G85" i="9"/>
  <c r="A85" i="9"/>
  <c r="G84" i="9"/>
  <c r="I84" i="9" s="1"/>
  <c r="A84" i="9"/>
  <c r="G83" i="9"/>
  <c r="I83" i="9" s="1"/>
  <c r="A83" i="9"/>
  <c r="G82" i="9"/>
  <c r="J82" i="9" s="1"/>
  <c r="K82" i="9" s="1"/>
  <c r="A82" i="9"/>
  <c r="G81" i="9"/>
  <c r="A81" i="9"/>
  <c r="G80" i="9"/>
  <c r="J80" i="9" s="1"/>
  <c r="K80" i="9" s="1"/>
  <c r="A80" i="9"/>
  <c r="G79" i="9"/>
  <c r="I79" i="9" s="1"/>
  <c r="A79" i="9"/>
  <c r="G78" i="9"/>
  <c r="J78" i="9" s="1"/>
  <c r="A78" i="9"/>
  <c r="G77" i="9"/>
  <c r="I77" i="9" s="1"/>
  <c r="A77" i="9"/>
  <c r="G76" i="9"/>
  <c r="I76" i="9" s="1"/>
  <c r="A76" i="9"/>
  <c r="G75" i="9"/>
  <c r="I75" i="9" s="1"/>
  <c r="A75" i="9"/>
  <c r="G74" i="9"/>
  <c r="J74" i="9" s="1"/>
  <c r="K74" i="9" s="1"/>
  <c r="A74" i="9"/>
  <c r="G73" i="9"/>
  <c r="A73" i="9"/>
  <c r="G72" i="9"/>
  <c r="J72" i="9" s="1"/>
  <c r="A72" i="9"/>
  <c r="G71" i="9"/>
  <c r="I71" i="9" s="1"/>
  <c r="A71" i="9"/>
  <c r="G70" i="9"/>
  <c r="J70" i="9" s="1"/>
  <c r="A70" i="9"/>
  <c r="G69" i="9"/>
  <c r="A69" i="9"/>
  <c r="G68" i="9"/>
  <c r="I68" i="9" s="1"/>
  <c r="A68" i="9"/>
  <c r="G66" i="9"/>
  <c r="I66" i="9" s="1"/>
  <c r="A66" i="9"/>
  <c r="G65" i="9"/>
  <c r="A65" i="9"/>
  <c r="G64" i="9"/>
  <c r="A64" i="9"/>
  <c r="G63" i="9"/>
  <c r="I63" i="9" s="1"/>
  <c r="A63" i="9"/>
  <c r="G62" i="9"/>
  <c r="A62" i="9"/>
  <c r="G61" i="9"/>
  <c r="J61" i="9" s="1"/>
  <c r="K61" i="9" s="1"/>
  <c r="A61" i="9"/>
  <c r="G60" i="9"/>
  <c r="A60" i="9"/>
  <c r="G59" i="9"/>
  <c r="J59" i="9" s="1"/>
  <c r="A59" i="9"/>
  <c r="G58" i="9"/>
  <c r="I58" i="9" s="1"/>
  <c r="A58" i="9"/>
  <c r="G57" i="9"/>
  <c r="A57" i="9"/>
  <c r="G56" i="9"/>
  <c r="A56" i="9"/>
  <c r="G55" i="9"/>
  <c r="J55" i="9" s="1"/>
  <c r="K55" i="9" s="1"/>
  <c r="A55" i="9"/>
  <c r="G54" i="9"/>
  <c r="J54" i="9" s="1"/>
  <c r="A54" i="9"/>
  <c r="G53" i="9"/>
  <c r="J53" i="9" s="1"/>
  <c r="K53" i="9" s="1"/>
  <c r="A53" i="9"/>
  <c r="G52" i="9"/>
  <c r="I52" i="9" s="1"/>
  <c r="A52" i="9"/>
  <c r="G51" i="9"/>
  <c r="I51" i="9" s="1"/>
  <c r="A51" i="9"/>
  <c r="G50" i="9"/>
  <c r="I50" i="9" s="1"/>
  <c r="A50" i="9"/>
  <c r="G49" i="9"/>
  <c r="A49" i="9"/>
  <c r="G38" i="9"/>
  <c r="A38" i="9"/>
  <c r="G37" i="9"/>
  <c r="I37" i="9" s="1"/>
  <c r="A37" i="9"/>
  <c r="I106" i="4"/>
  <c r="A106" i="4"/>
  <c r="I105" i="4"/>
  <c r="A105" i="4"/>
  <c r="I104" i="4"/>
  <c r="A104" i="4"/>
  <c r="I103" i="4"/>
  <c r="A103" i="4"/>
  <c r="I102" i="4"/>
  <c r="K102" i="4" s="1"/>
  <c r="A102" i="4"/>
  <c r="I101" i="4"/>
  <c r="A101" i="4"/>
  <c r="I100" i="4"/>
  <c r="A100" i="4"/>
  <c r="I99" i="4"/>
  <c r="A99" i="4"/>
  <c r="I98" i="4"/>
  <c r="K98" i="4" s="1"/>
  <c r="A98" i="4"/>
  <c r="I97" i="4"/>
  <c r="L97" i="4" s="1"/>
  <c r="M97" i="4" s="1"/>
  <c r="A97" i="4"/>
  <c r="I96" i="4"/>
  <c r="A96" i="4"/>
  <c r="I95" i="4"/>
  <c r="A95" i="4"/>
  <c r="I94" i="4"/>
  <c r="A94" i="4"/>
  <c r="I93" i="4"/>
  <c r="A93" i="4"/>
  <c r="I92" i="4"/>
  <c r="A92" i="4"/>
  <c r="I91" i="4"/>
  <c r="A91" i="4"/>
  <c r="I90" i="4"/>
  <c r="A90" i="4"/>
  <c r="I89" i="4"/>
  <c r="A89" i="4"/>
  <c r="I88" i="4"/>
  <c r="A88" i="4"/>
  <c r="I87" i="4"/>
  <c r="A87" i="4"/>
  <c r="I84" i="4"/>
  <c r="A84" i="4"/>
  <c r="I83" i="4"/>
  <c r="A83" i="4"/>
  <c r="I82" i="4"/>
  <c r="K82" i="4" s="1"/>
  <c r="A82" i="4"/>
  <c r="I81" i="4"/>
  <c r="A81" i="4"/>
  <c r="I80" i="4"/>
  <c r="K80" i="4" s="1"/>
  <c r="A80" i="4"/>
  <c r="I79" i="4"/>
  <c r="A79" i="4"/>
  <c r="I78" i="4"/>
  <c r="A78" i="4"/>
  <c r="I77" i="4"/>
  <c r="A77" i="4"/>
  <c r="I76" i="4"/>
  <c r="A76" i="4"/>
  <c r="I75" i="4"/>
  <c r="A75" i="4"/>
  <c r="I71" i="4"/>
  <c r="A71" i="4"/>
  <c r="I70" i="4"/>
  <c r="A70" i="4"/>
  <c r="I69" i="4"/>
  <c r="K69" i="4" s="1"/>
  <c r="A69" i="4"/>
  <c r="I68" i="4"/>
  <c r="A68" i="4"/>
  <c r="I67" i="4"/>
  <c r="A67" i="4"/>
  <c r="I66" i="4"/>
  <c r="A66" i="4"/>
  <c r="I65" i="4"/>
  <c r="A65" i="4"/>
  <c r="I64" i="4"/>
  <c r="A64" i="4"/>
  <c r="I63" i="4"/>
  <c r="A63" i="4"/>
  <c r="I62" i="4"/>
  <c r="A62" i="4"/>
  <c r="I107" i="4"/>
  <c r="A107" i="4"/>
  <c r="I86" i="4"/>
  <c r="A86" i="4"/>
  <c r="I85" i="4"/>
  <c r="A85" i="4"/>
  <c r="I74" i="4"/>
  <c r="A74" i="4"/>
  <c r="I73" i="4"/>
  <c r="A73" i="4"/>
  <c r="I72" i="4"/>
  <c r="A72" i="4"/>
  <c r="I61" i="4"/>
  <c r="A61" i="4"/>
  <c r="I60" i="4"/>
  <c r="A60" i="4"/>
  <c r="I59" i="4"/>
  <c r="A59" i="4"/>
  <c r="I58" i="4"/>
  <c r="A58" i="4"/>
  <c r="I57" i="4"/>
  <c r="A57" i="4"/>
  <c r="I56" i="4"/>
  <c r="A56" i="4"/>
  <c r="I55" i="4"/>
  <c r="A55" i="4"/>
  <c r="I54" i="4"/>
  <c r="A54" i="4"/>
  <c r="I53" i="4"/>
  <c r="A53" i="4"/>
  <c r="I52" i="4"/>
  <c r="A52" i="4"/>
  <c r="I51" i="4"/>
  <c r="A51" i="4"/>
  <c r="I50" i="4"/>
  <c r="A50" i="4"/>
  <c r="I49" i="4"/>
  <c r="A49" i="4"/>
  <c r="I48" i="4"/>
  <c r="A48" i="4"/>
  <c r="I108" i="4"/>
  <c r="A108" i="4"/>
  <c r="J12" i="4"/>
  <c r="A41" i="4"/>
  <c r="I41" i="4"/>
  <c r="A42" i="4"/>
  <c r="I42" i="4"/>
  <c r="A43" i="4"/>
  <c r="I43" i="4"/>
  <c r="K43" i="4" s="1"/>
  <c r="A44" i="4"/>
  <c r="I44" i="4"/>
  <c r="A45" i="4"/>
  <c r="I45" i="4"/>
  <c r="K45" i="4" s="1"/>
  <c r="A46" i="4"/>
  <c r="I46" i="4"/>
  <c r="A47" i="4"/>
  <c r="I47" i="4"/>
  <c r="A109" i="4"/>
  <c r="I109" i="4"/>
  <c r="K109" i="4" s="1"/>
  <c r="A110" i="4"/>
  <c r="I110" i="4"/>
  <c r="A111" i="4"/>
  <c r="I111" i="4"/>
  <c r="K111" i="4" s="1"/>
  <c r="A112" i="4"/>
  <c r="I112" i="4"/>
  <c r="J76" i="9" l="1"/>
  <c r="K76" i="9" s="1"/>
  <c r="J63" i="9"/>
  <c r="K63" i="9" s="1"/>
  <c r="J79" i="9"/>
  <c r="K79" i="9" s="1"/>
  <c r="I88" i="9"/>
  <c r="J50" i="9"/>
  <c r="K50" i="9" s="1"/>
  <c r="I100" i="9"/>
  <c r="J51" i="9"/>
  <c r="K51" i="9" s="1"/>
  <c r="J84" i="9"/>
  <c r="K84" i="9" s="1"/>
  <c r="J68" i="9"/>
  <c r="K68" i="9" s="1"/>
  <c r="I41" i="9"/>
  <c r="J96" i="9"/>
  <c r="K96" i="9" s="1"/>
  <c r="I103" i="9"/>
  <c r="I47" i="9"/>
  <c r="J87" i="9"/>
  <c r="K87" i="9" s="1"/>
  <c r="L87" i="4"/>
  <c r="M87" i="4" s="1"/>
  <c r="K87" i="4"/>
  <c r="I55" i="9"/>
  <c r="J58" i="9"/>
  <c r="K58" i="9" s="1"/>
  <c r="J71" i="9"/>
  <c r="K71" i="9" s="1"/>
  <c r="I80" i="9"/>
  <c r="J83" i="9"/>
  <c r="K83" i="9" s="1"/>
  <c r="I39" i="9"/>
  <c r="K44" i="9"/>
  <c r="K59" i="9"/>
  <c r="I92" i="9"/>
  <c r="I95" i="9"/>
  <c r="K42" i="9"/>
  <c r="I59" i="9"/>
  <c r="J62" i="9"/>
  <c r="K62" i="9" s="1"/>
  <c r="J40" i="9"/>
  <c r="K40" i="9" s="1"/>
  <c r="I42" i="9"/>
  <c r="J37" i="9"/>
  <c r="K37" i="9" s="1"/>
  <c r="I104" i="9"/>
  <c r="J107" i="9"/>
  <c r="J45" i="9"/>
  <c r="K45" i="9" s="1"/>
  <c r="J66" i="9"/>
  <c r="K66" i="9" s="1"/>
  <c r="K91" i="9"/>
  <c r="J99" i="9"/>
  <c r="K99" i="9" s="1"/>
  <c r="K41" i="9"/>
  <c r="L95" i="4"/>
  <c r="M95" i="4" s="1"/>
  <c r="K95" i="4"/>
  <c r="K72" i="9"/>
  <c r="I72" i="9"/>
  <c r="J75" i="9"/>
  <c r="K75" i="9" s="1"/>
  <c r="I44" i="9"/>
  <c r="I43" i="9"/>
  <c r="J46" i="9"/>
  <c r="K46" i="9" s="1"/>
  <c r="I46" i="9"/>
  <c r="J43" i="9"/>
  <c r="K43" i="9" s="1"/>
  <c r="I48" i="9"/>
  <c r="K70" i="9"/>
  <c r="K78" i="9"/>
  <c r="K102" i="9"/>
  <c r="I69" i="9"/>
  <c r="I85" i="9"/>
  <c r="I101" i="9"/>
  <c r="K107" i="9"/>
  <c r="J69" i="9"/>
  <c r="K69" i="9" s="1"/>
  <c r="I74" i="9"/>
  <c r="J77" i="9"/>
  <c r="K77" i="9" s="1"/>
  <c r="I82" i="9"/>
  <c r="J85" i="9"/>
  <c r="K85" i="9" s="1"/>
  <c r="I90" i="9"/>
  <c r="J93" i="9"/>
  <c r="K93" i="9" s="1"/>
  <c r="I98" i="9"/>
  <c r="J101" i="9"/>
  <c r="K101" i="9" s="1"/>
  <c r="I106" i="9"/>
  <c r="K94" i="9"/>
  <c r="I93" i="9"/>
  <c r="I89" i="9"/>
  <c r="I105" i="9"/>
  <c r="J89" i="9"/>
  <c r="K89" i="9" s="1"/>
  <c r="I94" i="9"/>
  <c r="I102" i="9"/>
  <c r="I73" i="9"/>
  <c r="I81" i="9"/>
  <c r="I97" i="9"/>
  <c r="I70" i="9"/>
  <c r="J73" i="9"/>
  <c r="K73" i="9" s="1"/>
  <c r="I78" i="9"/>
  <c r="J81" i="9"/>
  <c r="K81" i="9" s="1"/>
  <c r="I86" i="9"/>
  <c r="J97" i="9"/>
  <c r="K97" i="9" s="1"/>
  <c r="J105" i="9"/>
  <c r="K105" i="9" s="1"/>
  <c r="K54" i="9"/>
  <c r="J86" i="9"/>
  <c r="K86" i="9" s="1"/>
  <c r="I91" i="9"/>
  <c r="I60" i="9"/>
  <c r="I49" i="9"/>
  <c r="J52" i="9"/>
  <c r="K52" i="9" s="1"/>
  <c r="I57" i="9"/>
  <c r="J60" i="9"/>
  <c r="K60" i="9" s="1"/>
  <c r="I65" i="9"/>
  <c r="J49" i="9"/>
  <c r="K49" i="9" s="1"/>
  <c r="I54" i="9"/>
  <c r="J57" i="9"/>
  <c r="K57" i="9" s="1"/>
  <c r="I62" i="9"/>
  <c r="J65" i="9"/>
  <c r="K65" i="9" s="1"/>
  <c r="I56" i="9"/>
  <c r="J38" i="9"/>
  <c r="K38" i="9" s="1"/>
  <c r="I53" i="9"/>
  <c r="J56" i="9"/>
  <c r="K56" i="9" s="1"/>
  <c r="I61" i="9"/>
  <c r="J64" i="9"/>
  <c r="K64" i="9" s="1"/>
  <c r="I38" i="9"/>
  <c r="I64" i="9"/>
  <c r="L100" i="4"/>
  <c r="M100" i="4" s="1"/>
  <c r="K100" i="4"/>
  <c r="L105" i="4"/>
  <c r="M105" i="4" s="1"/>
  <c r="K105" i="4"/>
  <c r="L93" i="4"/>
  <c r="M93" i="4" s="1"/>
  <c r="K93" i="4"/>
  <c r="K104" i="4"/>
  <c r="L104" i="4"/>
  <c r="M104" i="4" s="1"/>
  <c r="L91" i="4"/>
  <c r="M91" i="4" s="1"/>
  <c r="K91" i="4"/>
  <c r="L89" i="4"/>
  <c r="M89" i="4" s="1"/>
  <c r="K89" i="4"/>
  <c r="L92" i="4"/>
  <c r="M92" i="4" s="1"/>
  <c r="K92" i="4"/>
  <c r="K96" i="4"/>
  <c r="L96" i="4"/>
  <c r="M96" i="4" s="1"/>
  <c r="K88" i="4"/>
  <c r="L88" i="4"/>
  <c r="M88" i="4" s="1"/>
  <c r="L99" i="4"/>
  <c r="M99" i="4" s="1"/>
  <c r="K99" i="4"/>
  <c r="K103" i="4"/>
  <c r="L103" i="4"/>
  <c r="M103" i="4" s="1"/>
  <c r="L101" i="4"/>
  <c r="M101" i="4" s="1"/>
  <c r="K101" i="4"/>
  <c r="L106" i="4"/>
  <c r="M106" i="4" s="1"/>
  <c r="K106" i="4"/>
  <c r="K94" i="4"/>
  <c r="L94" i="4"/>
  <c r="M94" i="4" s="1"/>
  <c r="L102" i="4"/>
  <c r="M102" i="4" s="1"/>
  <c r="L82" i="4"/>
  <c r="M82" i="4" s="1"/>
  <c r="K90" i="4"/>
  <c r="L80" i="4"/>
  <c r="M80" i="4" s="1"/>
  <c r="L90" i="4"/>
  <c r="M90" i="4" s="1"/>
  <c r="K97" i="4"/>
  <c r="L98" i="4"/>
  <c r="M98" i="4" s="1"/>
  <c r="L67" i="4"/>
  <c r="M67" i="4" s="1"/>
  <c r="L77" i="4"/>
  <c r="M77" i="4" s="1"/>
  <c r="K77" i="4"/>
  <c r="L62" i="4"/>
  <c r="M62" i="4" s="1"/>
  <c r="K62" i="4"/>
  <c r="L76" i="4"/>
  <c r="M76" i="4" s="1"/>
  <c r="K76" i="4"/>
  <c r="L83" i="4"/>
  <c r="M83" i="4" s="1"/>
  <c r="K83" i="4"/>
  <c r="L79" i="4"/>
  <c r="M79" i="4" s="1"/>
  <c r="K79" i="4"/>
  <c r="L81" i="4"/>
  <c r="M81" i="4" s="1"/>
  <c r="K81" i="4"/>
  <c r="L75" i="4"/>
  <c r="M75" i="4" s="1"/>
  <c r="K75" i="4"/>
  <c r="L84" i="4"/>
  <c r="M84" i="4" s="1"/>
  <c r="K84" i="4"/>
  <c r="K78" i="4"/>
  <c r="L78" i="4"/>
  <c r="M78" i="4" s="1"/>
  <c r="K63" i="4"/>
  <c r="L63" i="4"/>
  <c r="M63" i="4" s="1"/>
  <c r="K66" i="4"/>
  <c r="L66" i="4"/>
  <c r="M66" i="4" s="1"/>
  <c r="L68" i="4"/>
  <c r="M68" i="4" s="1"/>
  <c r="K68" i="4"/>
  <c r="L71" i="4"/>
  <c r="M71" i="4" s="1"/>
  <c r="K71" i="4"/>
  <c r="L70" i="4"/>
  <c r="M70" i="4" s="1"/>
  <c r="K70" i="4"/>
  <c r="L64" i="4"/>
  <c r="M64" i="4" s="1"/>
  <c r="K64" i="4"/>
  <c r="L69" i="4"/>
  <c r="M69" i="4" s="1"/>
  <c r="K67" i="4"/>
  <c r="K65" i="4"/>
  <c r="L65" i="4"/>
  <c r="M65" i="4" s="1"/>
  <c r="K57" i="4"/>
  <c r="L57" i="4"/>
  <c r="M57" i="4" s="1"/>
  <c r="L50" i="4"/>
  <c r="M50" i="4" s="1"/>
  <c r="K50" i="4"/>
  <c r="L60" i="4"/>
  <c r="M60" i="4" s="1"/>
  <c r="K60" i="4"/>
  <c r="K48" i="4"/>
  <c r="L48" i="4"/>
  <c r="M48" i="4" s="1"/>
  <c r="L53" i="4"/>
  <c r="M53" i="4" s="1"/>
  <c r="K53" i="4"/>
  <c r="L58" i="4"/>
  <c r="M58" i="4" s="1"/>
  <c r="K58" i="4"/>
  <c r="L72" i="4"/>
  <c r="M72" i="4" s="1"/>
  <c r="K72" i="4"/>
  <c r="L54" i="4"/>
  <c r="M54" i="4" s="1"/>
  <c r="K54" i="4"/>
  <c r="K52" i="4"/>
  <c r="L52" i="4"/>
  <c r="M52" i="4" s="1"/>
  <c r="K85" i="4"/>
  <c r="L85" i="4"/>
  <c r="M85" i="4" s="1"/>
  <c r="K56" i="4"/>
  <c r="L56" i="4"/>
  <c r="M56" i="4" s="1"/>
  <c r="L61" i="4"/>
  <c r="M61" i="4" s="1"/>
  <c r="K61" i="4"/>
  <c r="L86" i="4"/>
  <c r="M86" i="4" s="1"/>
  <c r="K86" i="4"/>
  <c r="K49" i="4"/>
  <c r="L49" i="4"/>
  <c r="M49" i="4" s="1"/>
  <c r="L74" i="4"/>
  <c r="M74" i="4" s="1"/>
  <c r="K74" i="4"/>
  <c r="K55" i="4"/>
  <c r="K73" i="4"/>
  <c r="L55" i="4"/>
  <c r="M55" i="4" s="1"/>
  <c r="L73" i="4"/>
  <c r="M73" i="4" s="1"/>
  <c r="K51" i="4"/>
  <c r="K59" i="4"/>
  <c r="K107" i="4"/>
  <c r="L51" i="4"/>
  <c r="M51" i="4" s="1"/>
  <c r="L59" i="4"/>
  <c r="M59" i="4" s="1"/>
  <c r="L107" i="4"/>
  <c r="M107" i="4" s="1"/>
  <c r="L108" i="4"/>
  <c r="M108" i="4" s="1"/>
  <c r="K108" i="4"/>
  <c r="L47" i="4"/>
  <c r="M47" i="4" s="1"/>
  <c r="K47" i="4"/>
  <c r="L112" i="4"/>
  <c r="M112" i="4" s="1"/>
  <c r="K112" i="4"/>
  <c r="L110" i="4"/>
  <c r="M110" i="4" s="1"/>
  <c r="K110" i="4"/>
  <c r="L46" i="4"/>
  <c r="M46" i="4" s="1"/>
  <c r="K46" i="4"/>
  <c r="L111" i="4"/>
  <c r="M111" i="4" s="1"/>
  <c r="K42" i="4"/>
  <c r="L42" i="4"/>
  <c r="M42" i="4" s="1"/>
  <c r="K44" i="4"/>
  <c r="L44" i="4"/>
  <c r="M44" i="4" s="1"/>
  <c r="L41" i="4"/>
  <c r="M41" i="4" s="1"/>
  <c r="K41" i="4"/>
  <c r="L43" i="4"/>
  <c r="M43" i="4" s="1"/>
  <c r="L45" i="4"/>
  <c r="M45" i="4" s="1"/>
  <c r="L109" i="4"/>
  <c r="M109" i="4" s="1"/>
  <c r="A14" i="9" l="1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67" i="9"/>
  <c r="A108" i="9"/>
  <c r="A109" i="9"/>
  <c r="A110" i="9"/>
  <c r="A111" i="9"/>
  <c r="A112" i="9"/>
  <c r="A13" i="9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13" i="4"/>
  <c r="F2" i="11"/>
  <c r="J2" i="9"/>
  <c r="E22" i="6"/>
  <c r="E21" i="6"/>
  <c r="E20" i="6"/>
  <c r="E19" i="6"/>
  <c r="E18" i="6"/>
  <c r="L2" i="4"/>
  <c r="I29" i="18" l="1"/>
  <c r="G29" i="18"/>
  <c r="J29" i="18"/>
  <c r="K29" i="18"/>
  <c r="D29" i="18"/>
  <c r="L29" i="18"/>
  <c r="E29" i="18"/>
  <c r="C29" i="18"/>
  <c r="F29" i="18"/>
  <c r="H29" i="18"/>
  <c r="F21" i="18"/>
  <c r="D21" i="18"/>
  <c r="G21" i="18"/>
  <c r="J21" i="18"/>
  <c r="H21" i="18"/>
  <c r="K21" i="18"/>
  <c r="I21" i="18"/>
  <c r="L21" i="18"/>
  <c r="G19" i="18"/>
  <c r="H19" i="18"/>
  <c r="I19" i="18"/>
  <c r="E19" i="18"/>
  <c r="J19" i="18"/>
  <c r="D19" i="18"/>
  <c r="L19" i="18"/>
  <c r="F19" i="18"/>
  <c r="K19" i="18"/>
  <c r="C19" i="18"/>
  <c r="D2" i="6"/>
  <c r="G2" i="2"/>
  <c r="H12" i="9"/>
  <c r="J39" i="18" l="1"/>
  <c r="E39" i="18"/>
  <c r="G39" i="18"/>
  <c r="K39" i="18"/>
  <c r="H39" i="18"/>
  <c r="F39" i="18"/>
  <c r="I39" i="18"/>
  <c r="D39" i="18"/>
  <c r="M29" i="18"/>
  <c r="L39" i="18"/>
  <c r="C39" i="18"/>
  <c r="M19" i="18"/>
  <c r="E12" i="6"/>
  <c r="I33" i="4"/>
  <c r="I34" i="4"/>
  <c r="I35" i="4"/>
  <c r="L35" i="4" s="1"/>
  <c r="I36" i="4"/>
  <c r="I37" i="4"/>
  <c r="K37" i="4" s="1"/>
  <c r="I38" i="4"/>
  <c r="I39" i="4"/>
  <c r="K39" i="4" s="1"/>
  <c r="I40" i="4"/>
  <c r="K40" i="4" s="1"/>
  <c r="M39" i="18" l="1"/>
  <c r="D15" i="11" s="1"/>
  <c r="M35" i="4"/>
  <c r="L38" i="4"/>
  <c r="M38" i="4" s="1"/>
  <c r="K38" i="4"/>
  <c r="L34" i="4"/>
  <c r="M34" i="4" s="1"/>
  <c r="K34" i="4"/>
  <c r="L36" i="4"/>
  <c r="M36" i="4" s="1"/>
  <c r="K36" i="4"/>
  <c r="K33" i="4"/>
  <c r="L33" i="4"/>
  <c r="M33" i="4" s="1"/>
  <c r="L39" i="4"/>
  <c r="M39" i="4" s="1"/>
  <c r="L40" i="4"/>
  <c r="M40" i="4" s="1"/>
  <c r="K35" i="4"/>
  <c r="L37" i="4"/>
  <c r="M37" i="4" s="1"/>
  <c r="G112" i="9"/>
  <c r="G111" i="9"/>
  <c r="G110" i="9"/>
  <c r="G109" i="9"/>
  <c r="G108" i="9"/>
  <c r="G67" i="9"/>
  <c r="G36" i="9"/>
  <c r="G35" i="9"/>
  <c r="G34" i="9"/>
  <c r="G33" i="9"/>
  <c r="J34" i="9" l="1"/>
  <c r="K34" i="9" s="1"/>
  <c r="I34" i="9"/>
  <c r="I112" i="9"/>
  <c r="J112" i="9"/>
  <c r="K112" i="9" s="1"/>
  <c r="J67" i="9"/>
  <c r="K67" i="9" s="1"/>
  <c r="I67" i="9"/>
  <c r="J110" i="9"/>
  <c r="K110" i="9" s="1"/>
  <c r="I110" i="9"/>
  <c r="I36" i="9"/>
  <c r="J36" i="9"/>
  <c r="K36" i="9" s="1"/>
  <c r="I109" i="9"/>
  <c r="J109" i="9"/>
  <c r="K109" i="9" s="1"/>
  <c r="I35" i="9"/>
  <c r="J35" i="9"/>
  <c r="K35" i="9" s="1"/>
  <c r="I108" i="9"/>
  <c r="J108" i="9"/>
  <c r="K108" i="9" s="1"/>
  <c r="I33" i="9"/>
  <c r="J33" i="9"/>
  <c r="K33" i="9" s="1"/>
  <c r="J111" i="9"/>
  <c r="K111" i="9" s="1"/>
  <c r="I111" i="9"/>
  <c r="G32" i="9"/>
  <c r="G31" i="9"/>
  <c r="G30" i="9"/>
  <c r="G29" i="9"/>
  <c r="G28" i="9"/>
  <c r="G27" i="9"/>
  <c r="G26" i="9"/>
  <c r="G25" i="9"/>
  <c r="G24" i="9"/>
  <c r="G27" i="16" s="1"/>
  <c r="G23" i="9"/>
  <c r="G26" i="16" s="1"/>
  <c r="I32" i="4"/>
  <c r="I31" i="4"/>
  <c r="I30" i="4"/>
  <c r="I29" i="4"/>
  <c r="I28" i="4"/>
  <c r="I27" i="4"/>
  <c r="I26" i="4"/>
  <c r="I25" i="4"/>
  <c r="I24" i="4"/>
  <c r="I23" i="4"/>
  <c r="J28" i="9" l="1"/>
  <c r="K28" i="9" s="1"/>
  <c r="I28" i="9"/>
  <c r="J25" i="9"/>
  <c r="I25" i="9"/>
  <c r="J23" i="9"/>
  <c r="I23" i="9"/>
  <c r="I31" i="9"/>
  <c r="J31" i="9"/>
  <c r="K31" i="9" s="1"/>
  <c r="J30" i="9"/>
  <c r="K30" i="9" s="1"/>
  <c r="I30" i="9"/>
  <c r="I26" i="9"/>
  <c r="J26" i="9"/>
  <c r="K26" i="9" s="1"/>
  <c r="J29" i="9"/>
  <c r="K29" i="9" s="1"/>
  <c r="I29" i="9"/>
  <c r="I24" i="9"/>
  <c r="J24" i="9"/>
  <c r="J32" i="9"/>
  <c r="K32" i="9" s="1"/>
  <c r="I32" i="9"/>
  <c r="J27" i="9"/>
  <c r="K27" i="9" s="1"/>
  <c r="I27" i="9"/>
  <c r="K24" i="4"/>
  <c r="L24" i="4"/>
  <c r="M24" i="4" s="1"/>
  <c r="L26" i="4"/>
  <c r="M26" i="4" s="1"/>
  <c r="K26" i="4"/>
  <c r="L28" i="4"/>
  <c r="M28" i="4" s="1"/>
  <c r="K28" i="4"/>
  <c r="L30" i="4"/>
  <c r="M30" i="4" s="1"/>
  <c r="K30" i="4"/>
  <c r="K32" i="4"/>
  <c r="L32" i="4"/>
  <c r="M32" i="4" s="1"/>
  <c r="K23" i="4"/>
  <c r="L23" i="4"/>
  <c r="M23" i="4" s="1"/>
  <c r="K25" i="4"/>
  <c r="L25" i="4"/>
  <c r="M25" i="4" s="1"/>
  <c r="K27" i="4"/>
  <c r="L27" i="4"/>
  <c r="M27" i="4" s="1"/>
  <c r="K29" i="4"/>
  <c r="L29" i="4"/>
  <c r="M29" i="4" s="1"/>
  <c r="K31" i="4"/>
  <c r="L31" i="4"/>
  <c r="M31" i="4" s="1"/>
  <c r="E17" i="11"/>
  <c r="E16" i="11"/>
  <c r="F17" i="11"/>
  <c r="G17" i="11" s="1"/>
  <c r="F16" i="11"/>
  <c r="K25" i="9" l="1"/>
  <c r="K28" i="16"/>
  <c r="K24" i="9"/>
  <c r="K27" i="16"/>
  <c r="K23" i="9"/>
  <c r="K26" i="16"/>
  <c r="G16" i="11"/>
  <c r="I13" i="4" l="1"/>
  <c r="I14" i="4"/>
  <c r="I15" i="4"/>
  <c r="I16" i="4"/>
  <c r="I17" i="4"/>
  <c r="I18" i="4"/>
  <c r="I19" i="4"/>
  <c r="I20" i="4"/>
  <c r="I21" i="4"/>
  <c r="I22" i="4"/>
  <c r="I12" i="4" l="1"/>
  <c r="K12" i="4" s="1"/>
  <c r="K15" i="4"/>
  <c r="L15" i="4"/>
  <c r="E11" i="18" s="1"/>
  <c r="K14" i="4"/>
  <c r="L14" i="4"/>
  <c r="K21" i="4"/>
  <c r="L21" i="4"/>
  <c r="L16" i="4"/>
  <c r="F11" i="18" s="1"/>
  <c r="F31" i="18" s="1"/>
  <c r="K16" i="4"/>
  <c r="L22" i="4"/>
  <c r="L11" i="18" s="1"/>
  <c r="L31" i="18" s="1"/>
  <c r="K22" i="4"/>
  <c r="L19" i="4"/>
  <c r="K19" i="4"/>
  <c r="K17" i="4"/>
  <c r="L17" i="4"/>
  <c r="G11" i="18" s="1"/>
  <c r="G31" i="18" s="1"/>
  <c r="K13" i="4"/>
  <c r="L13" i="4"/>
  <c r="L18" i="4"/>
  <c r="H11" i="18" s="1"/>
  <c r="H31" i="18" s="1"/>
  <c r="K18" i="4"/>
  <c r="L20" i="4"/>
  <c r="K20" i="4"/>
  <c r="C11" i="18" l="1"/>
  <c r="D11" i="18"/>
  <c r="D31" i="18" s="1"/>
  <c r="M20" i="4"/>
  <c r="J11" i="18"/>
  <c r="J31" i="18" s="1"/>
  <c r="M19" i="4"/>
  <c r="I11" i="18"/>
  <c r="I31" i="18" s="1"/>
  <c r="M22" i="4"/>
  <c r="M21" i="4"/>
  <c r="K11" i="18"/>
  <c r="K31" i="18" s="1"/>
  <c r="L12" i="4"/>
  <c r="M12" i="4" s="1"/>
  <c r="M17" i="4"/>
  <c r="M14" i="4"/>
  <c r="M16" i="4"/>
  <c r="M15" i="4"/>
  <c r="M18" i="4"/>
  <c r="M13" i="4"/>
  <c r="M11" i="18" l="1"/>
  <c r="A14" i="2"/>
  <c r="B22" i="18" l="1"/>
  <c r="B32" i="18"/>
  <c r="B12" i="18"/>
  <c r="B23" i="18"/>
  <c r="A15" i="2"/>
  <c r="B33" i="18" s="1"/>
  <c r="B13" i="18" l="1"/>
  <c r="H12" i="18"/>
  <c r="E22" i="18"/>
  <c r="H22" i="18"/>
  <c r="L22" i="18"/>
  <c r="G22" i="18"/>
  <c r="J22" i="18"/>
  <c r="F22" i="18"/>
  <c r="D22" i="18"/>
  <c r="K22" i="18"/>
  <c r="I22" i="18"/>
  <c r="C22" i="18"/>
  <c r="A16" i="2"/>
  <c r="B34" i="18" s="1"/>
  <c r="B14" i="18" l="1"/>
  <c r="B24" i="18"/>
  <c r="D12" i="18"/>
  <c r="D32" i="18" s="1"/>
  <c r="F12" i="18"/>
  <c r="F32" i="18" s="1"/>
  <c r="L12" i="18"/>
  <c r="L32" i="18" s="1"/>
  <c r="E12" i="18"/>
  <c r="E32" i="18" s="1"/>
  <c r="K12" i="18"/>
  <c r="K32" i="18" s="1"/>
  <c r="I12" i="18"/>
  <c r="I32" i="18" s="1"/>
  <c r="G12" i="18"/>
  <c r="G32" i="18" s="1"/>
  <c r="C12" i="18"/>
  <c r="C32" i="18" s="1"/>
  <c r="J12" i="18"/>
  <c r="J32" i="18" s="1"/>
  <c r="J23" i="18"/>
  <c r="A17" i="2"/>
  <c r="J24" i="18" s="1"/>
  <c r="H32" i="18"/>
  <c r="M22" i="18"/>
  <c r="D13" i="18"/>
  <c r="C13" i="18"/>
  <c r="I13" i="18"/>
  <c r="L13" i="18"/>
  <c r="E13" i="18"/>
  <c r="J13" i="18"/>
  <c r="F13" i="18"/>
  <c r="G13" i="18"/>
  <c r="H13" i="18"/>
  <c r="K13" i="18"/>
  <c r="A18" i="2"/>
  <c r="G22" i="9"/>
  <c r="G25" i="16" s="1"/>
  <c r="G21" i="9"/>
  <c r="G24" i="16" s="1"/>
  <c r="G20" i="9"/>
  <c r="G19" i="9"/>
  <c r="G22" i="16" s="1"/>
  <c r="G18" i="9"/>
  <c r="G21" i="16" s="1"/>
  <c r="G17" i="9"/>
  <c r="G20" i="16" s="1"/>
  <c r="G16" i="9"/>
  <c r="G19" i="16" s="1"/>
  <c r="G15" i="9"/>
  <c r="G18" i="16" s="1"/>
  <c r="G14" i="9"/>
  <c r="G17" i="16" s="1"/>
  <c r="G13" i="9"/>
  <c r="G16" i="16" s="1"/>
  <c r="B35" i="18" l="1"/>
  <c r="B36" i="18"/>
  <c r="B25" i="18"/>
  <c r="B15" i="18"/>
  <c r="B16" i="18"/>
  <c r="B26" i="18"/>
  <c r="H23" i="18"/>
  <c r="H33" i="18" s="1"/>
  <c r="L23" i="18"/>
  <c r="L33" i="18" s="1"/>
  <c r="E23" i="18"/>
  <c r="E33" i="18" s="1"/>
  <c r="I24" i="18"/>
  <c r="I23" i="18"/>
  <c r="I33" i="18" s="1"/>
  <c r="C24" i="18"/>
  <c r="K24" i="18"/>
  <c r="D24" i="18"/>
  <c r="L24" i="18"/>
  <c r="E24" i="18"/>
  <c r="H24" i="18"/>
  <c r="F24" i="18"/>
  <c r="M12" i="18"/>
  <c r="K23" i="18"/>
  <c r="K33" i="18" s="1"/>
  <c r="C23" i="18"/>
  <c r="C33" i="18" s="1"/>
  <c r="D23" i="18"/>
  <c r="D33" i="18" s="1"/>
  <c r="G23" i="18"/>
  <c r="G33" i="18" s="1"/>
  <c r="I20" i="9"/>
  <c r="G23" i="16"/>
  <c r="G15" i="16"/>
  <c r="M32" i="18"/>
  <c r="L25" i="18"/>
  <c r="J33" i="18"/>
  <c r="M13" i="18"/>
  <c r="G12" i="9"/>
  <c r="I12" i="9" s="1"/>
  <c r="J21" i="9"/>
  <c r="I21" i="9"/>
  <c r="J18" i="9"/>
  <c r="K21" i="16" s="1"/>
  <c r="I18" i="9"/>
  <c r="I22" i="9"/>
  <c r="J22" i="9"/>
  <c r="K25" i="16" s="1"/>
  <c r="J19" i="9"/>
  <c r="K22" i="16" s="1"/>
  <c r="I19" i="9"/>
  <c r="J20" i="9"/>
  <c r="K23" i="16" s="1"/>
  <c r="J17" i="9"/>
  <c r="K20" i="16" s="1"/>
  <c r="I17" i="9"/>
  <c r="I16" i="9"/>
  <c r="J16" i="9"/>
  <c r="K19" i="16" s="1"/>
  <c r="J15" i="9"/>
  <c r="K18" i="16" s="1"/>
  <c r="I15" i="9"/>
  <c r="I14" i="9"/>
  <c r="J14" i="9"/>
  <c r="J13" i="9"/>
  <c r="K16" i="16" s="1"/>
  <c r="I13" i="9"/>
  <c r="A19" i="2"/>
  <c r="B17" i="18" s="1"/>
  <c r="B37" i="18" l="1"/>
  <c r="B27" i="18"/>
  <c r="K14" i="18"/>
  <c r="K34" i="18" s="1"/>
  <c r="J14" i="18"/>
  <c r="J34" i="18" s="1"/>
  <c r="C14" i="18"/>
  <c r="E14" i="18"/>
  <c r="E34" i="18" s="1"/>
  <c r="I14" i="18"/>
  <c r="I34" i="18" s="1"/>
  <c r="F14" i="18"/>
  <c r="F34" i="18" s="1"/>
  <c r="L14" i="18"/>
  <c r="L34" i="18" s="1"/>
  <c r="D14" i="18"/>
  <c r="D34" i="18" s="1"/>
  <c r="H14" i="18"/>
  <c r="H34" i="18" s="1"/>
  <c r="G14" i="18"/>
  <c r="K14" i="9"/>
  <c r="K17" i="16"/>
  <c r="K21" i="9"/>
  <c r="K24" i="16"/>
  <c r="J25" i="18"/>
  <c r="K25" i="18"/>
  <c r="D25" i="18"/>
  <c r="I25" i="18"/>
  <c r="H25" i="18"/>
  <c r="C25" i="18"/>
  <c r="F25" i="18"/>
  <c r="K22" i="9"/>
  <c r="C21" i="18"/>
  <c r="C31" i="18" s="1"/>
  <c r="K20" i="9"/>
  <c r="E21" i="18"/>
  <c r="K19" i="9"/>
  <c r="F23" i="18"/>
  <c r="K18" i="9"/>
  <c r="G24" i="18"/>
  <c r="E25" i="18"/>
  <c r="G25" i="18"/>
  <c r="D15" i="18"/>
  <c r="H15" i="18"/>
  <c r="K15" i="18"/>
  <c r="I15" i="18"/>
  <c r="G15" i="18"/>
  <c r="F15" i="18"/>
  <c r="J15" i="18"/>
  <c r="E15" i="18"/>
  <c r="L15" i="18"/>
  <c r="L35" i="18" s="1"/>
  <c r="C15" i="18"/>
  <c r="K13" i="9"/>
  <c r="J12" i="9"/>
  <c r="K12" i="9" s="1"/>
  <c r="K15" i="9"/>
  <c r="K16" i="9"/>
  <c r="K17" i="9"/>
  <c r="A20" i="2"/>
  <c r="M14" i="18" l="1"/>
  <c r="C34" i="18"/>
  <c r="J35" i="18"/>
  <c r="K15" i="16"/>
  <c r="D35" i="18"/>
  <c r="H35" i="18"/>
  <c r="K35" i="18"/>
  <c r="F35" i="18"/>
  <c r="I35" i="18"/>
  <c r="M21" i="18"/>
  <c r="E31" i="18"/>
  <c r="M31" i="18" s="1"/>
  <c r="F33" i="18"/>
  <c r="M33" i="18" s="1"/>
  <c r="M23" i="18"/>
  <c r="G34" i="18"/>
  <c r="M24" i="18"/>
  <c r="E35" i="18"/>
  <c r="M25" i="18"/>
  <c r="G35" i="18"/>
  <c r="M15" i="18"/>
  <c r="C35" i="18"/>
  <c r="A21" i="2"/>
  <c r="E17" i="6"/>
  <c r="M34" i="18" l="1"/>
  <c r="M35" i="18"/>
  <c r="A22" i="2"/>
  <c r="E13" i="6"/>
  <c r="E14" i="6"/>
  <c r="E15" i="6"/>
  <c r="E16" i="6"/>
  <c r="C18" i="11" l="1"/>
  <c r="C17" i="11"/>
  <c r="C16" i="11"/>
  <c r="E18" i="11"/>
  <c r="A23" i="2"/>
  <c r="A24" i="2" l="1"/>
  <c r="A25" i="2" s="1"/>
  <c r="C19" i="11"/>
  <c r="F18" i="11"/>
  <c r="F19" i="11" l="1"/>
  <c r="G18" i="11"/>
  <c r="E19" i="11"/>
  <c r="A26" i="2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G19" i="11"/>
  <c r="C17" i="18" l="1"/>
  <c r="G17" i="18"/>
  <c r="I17" i="18"/>
  <c r="D17" i="18"/>
  <c r="E17" i="18"/>
  <c r="H17" i="18"/>
  <c r="F17" i="18"/>
  <c r="J17" i="18"/>
  <c r="K17" i="18"/>
  <c r="L17" i="18"/>
  <c r="H26" i="18"/>
  <c r="L26" i="18"/>
  <c r="G26" i="18"/>
  <c r="K26" i="18"/>
  <c r="C26" i="18"/>
  <c r="I26" i="18"/>
  <c r="E26" i="18"/>
  <c r="F26" i="18"/>
  <c r="D26" i="18"/>
  <c r="J26" i="18"/>
  <c r="M26" i="18" l="1"/>
  <c r="J27" i="18"/>
  <c r="J28" i="18" s="1"/>
  <c r="J30" i="18" s="1"/>
  <c r="G27" i="18"/>
  <c r="G37" i="18" s="1"/>
  <c r="E27" i="18"/>
  <c r="E37" i="18" s="1"/>
  <c r="L27" i="18"/>
  <c r="L28" i="18" s="1"/>
  <c r="L30" i="18" s="1"/>
  <c r="I27" i="18"/>
  <c r="I28" i="18" s="1"/>
  <c r="I30" i="18" s="1"/>
  <c r="K27" i="18"/>
  <c r="K28" i="18" s="1"/>
  <c r="K30" i="18" s="1"/>
  <c r="C27" i="18"/>
  <c r="C37" i="18" s="1"/>
  <c r="H27" i="18"/>
  <c r="H28" i="18" s="1"/>
  <c r="H30" i="18" s="1"/>
  <c r="D27" i="18"/>
  <c r="D37" i="18" s="1"/>
  <c r="F27" i="18"/>
  <c r="F28" i="18" s="1"/>
  <c r="F30" i="18" s="1"/>
  <c r="D16" i="18"/>
  <c r="F16" i="18"/>
  <c r="H16" i="18"/>
  <c r="J16" i="18"/>
  <c r="J36" i="18" s="1"/>
  <c r="I16" i="18"/>
  <c r="L16" i="18"/>
  <c r="L36" i="18" s="1"/>
  <c r="E16" i="18"/>
  <c r="C16" i="18"/>
  <c r="K16" i="18"/>
  <c r="G16" i="18"/>
  <c r="M17" i="18"/>
  <c r="E28" i="18" l="1"/>
  <c r="E30" i="18" s="1"/>
  <c r="G28" i="18"/>
  <c r="G30" i="18" s="1"/>
  <c r="H37" i="18"/>
  <c r="K37" i="18"/>
  <c r="J37" i="18"/>
  <c r="J38" i="18" s="1"/>
  <c r="J40" i="18" s="1"/>
  <c r="D28" i="18"/>
  <c r="D30" i="18" s="1"/>
  <c r="G36" i="18"/>
  <c r="G38" i="18" s="1"/>
  <c r="G40" i="18" s="1"/>
  <c r="G18" i="18"/>
  <c r="G20" i="18" s="1"/>
  <c r="J18" i="18"/>
  <c r="J20" i="18" s="1"/>
  <c r="D36" i="18"/>
  <c r="D38" i="18" s="1"/>
  <c r="D40" i="18" s="1"/>
  <c r="D18" i="18"/>
  <c r="D20" i="18" s="1"/>
  <c r="I37" i="18"/>
  <c r="F36" i="18"/>
  <c r="F18" i="18"/>
  <c r="F20" i="18" s="1"/>
  <c r="H36" i="18"/>
  <c r="H18" i="18"/>
  <c r="H20" i="18" s="1"/>
  <c r="E36" i="18"/>
  <c r="E38" i="18" s="1"/>
  <c r="E40" i="18" s="1"/>
  <c r="E18" i="18"/>
  <c r="E20" i="18" s="1"/>
  <c r="C36" i="18"/>
  <c r="C18" i="18"/>
  <c r="M16" i="18"/>
  <c r="L37" i="18"/>
  <c r="L38" i="18" s="1"/>
  <c r="L40" i="18" s="1"/>
  <c r="F37" i="18"/>
  <c r="K36" i="18"/>
  <c r="K18" i="18"/>
  <c r="K20" i="18" s="1"/>
  <c r="I36" i="18"/>
  <c r="I18" i="18"/>
  <c r="I20" i="18" s="1"/>
  <c r="L18" i="18"/>
  <c r="L20" i="18" s="1"/>
  <c r="M27" i="18"/>
  <c r="C28" i="18"/>
  <c r="H38" i="18" l="1"/>
  <c r="H40" i="18" s="1"/>
  <c r="K38" i="18"/>
  <c r="K40" i="18" s="1"/>
  <c r="F38" i="18"/>
  <c r="F40" i="18" s="1"/>
  <c r="I38" i="18"/>
  <c r="I40" i="18" s="1"/>
  <c r="M37" i="18"/>
  <c r="C38" i="18"/>
  <c r="M36" i="18"/>
  <c r="C20" i="18"/>
  <c r="M18" i="18"/>
  <c r="M20" i="18" s="1"/>
  <c r="C30" i="18"/>
  <c r="M28" i="18"/>
  <c r="M30" i="18" s="1"/>
  <c r="N21" i="18" l="1"/>
  <c r="N24" i="18"/>
  <c r="N22" i="18"/>
  <c r="N23" i="18"/>
  <c r="N27" i="18"/>
  <c r="N26" i="18"/>
  <c r="N25" i="18"/>
  <c r="N29" i="18"/>
  <c r="N17" i="18"/>
  <c r="N15" i="18"/>
  <c r="N19" i="18"/>
  <c r="N14" i="18"/>
  <c r="N11" i="18"/>
  <c r="N16" i="18"/>
  <c r="N12" i="18"/>
  <c r="N13" i="18"/>
  <c r="C40" i="18"/>
  <c r="M38" i="18"/>
  <c r="M40" i="18" l="1"/>
  <c r="F15" i="11"/>
  <c r="N18" i="18"/>
  <c r="N20" i="18" s="1"/>
  <c r="N28" i="18"/>
  <c r="N30" i="18" s="1"/>
  <c r="N37" i="18" l="1"/>
  <c r="N32" i="18"/>
  <c r="N39" i="18"/>
  <c r="N34" i="18"/>
  <c r="N35" i="18"/>
  <c r="N31" i="18"/>
  <c r="N36" i="18"/>
  <c r="B15" i="11"/>
  <c r="N33" i="18"/>
  <c r="N38" i="18" l="1"/>
  <c r="N40" i="18" s="1"/>
</calcChain>
</file>

<file path=xl/sharedStrings.xml><?xml version="1.0" encoding="utf-8"?>
<sst xmlns="http://schemas.openxmlformats.org/spreadsheetml/2006/main" count="208" uniqueCount="117">
  <si>
    <t>Total</t>
  </si>
  <si>
    <t>CHF</t>
  </si>
  <si>
    <t>%</t>
  </si>
  <si>
    <t>Piano d'azione Legno 2021-2026</t>
  </si>
  <si>
    <t>Pianificazione finanziaria e delle risorse</t>
  </si>
  <si>
    <t>Note</t>
  </si>
  <si>
    <t>Data:</t>
  </si>
  <si>
    <t xml:space="preserve"> - Tutti gli importi sono in CHF e arrotondati a franchi interi.</t>
  </si>
  <si>
    <t>Funzione</t>
  </si>
  <si>
    <t>Compito</t>
  </si>
  <si>
    <t>Responsabile del progetto</t>
  </si>
  <si>
    <t>Competente per la pianificazione e la gestione operativa e per il raggiungimento degli obiettivi del progetto in termini di contenuto, scadenza e costi.</t>
  </si>
  <si>
    <t>Vice responsabile di progetto</t>
  </si>
  <si>
    <t>Rappresentanza e supporto alla responsabile del progetto</t>
  </si>
  <si>
    <t>Specialista senior</t>
  </si>
  <si>
    <t>Coordinamento e esecuzione del progetto
(dipendenti con diversi anni di esperienza professionale)</t>
  </si>
  <si>
    <t>Specialista</t>
  </si>
  <si>
    <t>Esecuzione del progetto</t>
  </si>
  <si>
    <t>Dipendenti</t>
  </si>
  <si>
    <t>Collaborazione e amministrazione del progetto</t>
  </si>
  <si>
    <t>Dottorando</t>
  </si>
  <si>
    <t>Sostegno a progetti scientifici</t>
  </si>
  <si>
    <t>Apprendista</t>
  </si>
  <si>
    <t>Sostegno al progetto</t>
  </si>
  <si>
    <t>Tariffe orarie</t>
  </si>
  <si>
    <r>
      <t xml:space="preserve"> - </t>
    </r>
    <r>
      <rPr>
        <sz val="10"/>
        <color theme="1"/>
        <rFont val="Arial"/>
        <family val="2"/>
      </rPr>
      <t>Le tariffe orarie valgono per tutti i richiedenti.</t>
    </r>
  </si>
  <si>
    <t xml:space="preserve"> - Nella tabella sono indicate le tariffe orarie massime per la contabilità analitica a costi integrati. A seconda della
   situazione devono essere conteggiate tariffe più basse.</t>
  </si>
  <si>
    <t xml:space="preserve"> - Sono inclusi gli assegni sociali del datore di lavoro e i costi indiretti legati al progetto (overhead, 15 %).
   Non saranno finanziati altri supplementi.</t>
  </si>
  <si>
    <t>Team di progetto</t>
  </si>
  <si>
    <t>Nome/Cognome</t>
  </si>
  <si>
    <t>Ditta/organizzazione</t>
  </si>
  <si>
    <t>Formazione</t>
  </si>
  <si>
    <t>Pacchetti di misure</t>
  </si>
  <si>
    <t>N.</t>
  </si>
  <si>
    <t>Nome</t>
  </si>
  <si>
    <r>
      <t xml:space="preserve">Durata </t>
    </r>
    <r>
      <rPr>
        <sz val="8"/>
        <color theme="1"/>
        <rFont val="Arial Narrow"/>
        <family val="2"/>
      </rPr>
      <t>(mesi, settimane o intervallo)</t>
    </r>
  </si>
  <si>
    <t>Sono ammessi al massimo 10 pacchetti di misure, sono possibili suddivisioni (1.1; 1.2...).</t>
  </si>
  <si>
    <t>Costi del personale</t>
  </si>
  <si>
    <t>Attività/fase di lavoro</t>
  </si>
  <si>
    <t>Collaboratore</t>
  </si>
  <si>
    <t>Tariffa</t>
  </si>
  <si>
    <t>Numero di ore</t>
  </si>
  <si>
    <t>Importo</t>
  </si>
  <si>
    <t>Contributo proprio</t>
  </si>
  <si>
    <t>Costi dei materiali</t>
  </si>
  <si>
    <t>Totale</t>
  </si>
  <si>
    <t>Materiale/locazioni/servizi</t>
  </si>
  <si>
    <t>Costi</t>
  </si>
  <si>
    <t>Pacchetto di misure</t>
  </si>
  <si>
    <t>Tranche annuali</t>
  </si>
  <si>
    <t>Totale per anno</t>
  </si>
  <si>
    <t>Quota di costo PAL</t>
  </si>
  <si>
    <t>Inserire nella tabella in basso i pacchetti di misure previsti</t>
  </si>
  <si>
    <t>Inserire nella tabella in basso tutte le persone che collaborano al progetto</t>
  </si>
  <si>
    <t>Inserire nella tabella in basso tutti i costi del personale per ogni pacchetto di misure</t>
  </si>
  <si>
    <t>Inserire nella tabella in basso tutti i costi dei materiali per ogni pacchetto di misure</t>
  </si>
  <si>
    <t xml:space="preserve"> =&gt; Trasferire questi 3 valori a pagina 2 della domanda di contributo in formato Word</t>
  </si>
  <si>
    <t>I costi del progetto devono essere successivamente ripartiti per anno</t>
  </si>
  <si>
    <t>Inserire nella tabella in basso tutti i costi del personale sostenuti per il periodo di rendiconto</t>
  </si>
  <si>
    <t>Inserire nella tabella in basso tutti i costi dei materiali sostenuti per il periodo di rendiconto</t>
  </si>
  <si>
    <t xml:space="preserve"> - Le prestazioni proprie sono costituite dai costi del personale e dei materiali di tutti i partner.</t>
  </si>
  <si>
    <t>Titolo del progetto:</t>
  </si>
  <si>
    <t xml:space="preserve"> - Il modulo è destinato a un massimo di: 6 ditte/organizzazioni corichiedenti e 10 pacchetti di misure.</t>
  </si>
  <si>
    <t xml:space="preserve"> - Controllate l'anteprima di stampa prima di stampare.</t>
  </si>
  <si>
    <t xml:space="preserve"> - Per ogni progetto è possibile indicare un solo responsabile di progetto e un vice responsabile. Per la tariffa di
   responsabile di progetto possono essere conteggiate soltanto le ore dedicate ai compiti di direzione effettivi
   (al massimo il 20 % del tempo lavorativo). Il tempo di lavoro rimanente del progetto deve essere indicato secondo
   la rispettiva funzione.</t>
  </si>
  <si>
    <t xml:space="preserve"> - La tariffa è determinata dalla funzione esercitata nel quadro del progetto. Se una persona svolge diverse funzioni, deve
   essere menzionata a ogni occorrenza nel foglio di calcolo «Team di progetto».</t>
  </si>
  <si>
    <t xml:space="preserve">Se una persona svolge diverse funzioni, deve essere menzionata a ogni occorrenza. Aggiungere un suffisso al nome (ad es. cognome/nome 1, cognome/nome 2,...) </t>
  </si>
  <si>
    <t>Inserire il responsabile del progetto in questa riga</t>
  </si>
  <si>
    <t>Prestazione propria</t>
  </si>
  <si>
    <t>Nella riga «Totale progetto» vengono visualizzati i costi totali del progetto.</t>
  </si>
  <si>
    <t>1. Inserire la ripartizione del budget per anno nella colonna «Totale per anno»</t>
  </si>
  <si>
    <t>2. Inserire la quota di costo auspicata per anno nella colonna «Quota di costo Piano d'azione Legno».</t>
  </si>
  <si>
    <t>Questi importi sono contati all'indietro e al termine devono essere pari a 0.</t>
  </si>
  <si>
    <t>Piano azione Legno</t>
  </si>
  <si>
    <t>Periodo contabile</t>
  </si>
  <si>
    <t>Collaboratore/trice</t>
  </si>
  <si>
    <t>Ore</t>
  </si>
  <si>
    <t>Importo- [CHF]</t>
  </si>
  <si>
    <t>Quota APH [CHF]</t>
  </si>
  <si>
    <t>Prestazione propria [CHF]</t>
  </si>
  <si>
    <t>Costi del materiale</t>
  </si>
  <si>
    <t>Ditta/Organizzazione</t>
  </si>
  <si>
    <t>Quantità</t>
  </si>
  <si>
    <t>Importo [CHF]</t>
  </si>
  <si>
    <t>Descrizione / contenuto</t>
  </si>
  <si>
    <t>Quota auspicata</t>
  </si>
  <si>
    <t>Totale progetto</t>
  </si>
  <si>
    <t>Anno</t>
  </si>
  <si>
    <t xml:space="preserve"> - Questo modulo Excel deve essere presentato insieme al modulo Word «Domanda di contributi».</t>
  </si>
  <si>
    <r>
      <t xml:space="preserve"> - Se avete domande sul modulo, contattate la direzione del programma: </t>
    </r>
    <r>
      <rPr>
        <u/>
        <sz val="10"/>
        <color theme="1"/>
        <rFont val="Arial"/>
        <family val="2"/>
      </rPr>
      <t>pianodazione-legno@bafu.admin.ch</t>
    </r>
  </si>
  <si>
    <t>Periodo conteggiato</t>
  </si>
  <si>
    <t>Piano d’azione Legno</t>
  </si>
  <si>
    <t>Totale Costi die materiali</t>
  </si>
  <si>
    <t>Totale Costi del personale</t>
  </si>
  <si>
    <t>Ditte / organizzazioni</t>
  </si>
  <si>
    <t>Condividi Piano d’azione Legno 2024</t>
  </si>
  <si>
    <t>Condividi Piano d’azione Legno 2025</t>
  </si>
  <si>
    <t>Condividi Piano d’azione Legno 2026</t>
  </si>
  <si>
    <t>Totale Condividi Piano d’azione Legno</t>
  </si>
  <si>
    <t>PREVISTO</t>
  </si>
  <si>
    <t>EFFETIVO</t>
  </si>
  <si>
    <t>Panoramica generale</t>
  </si>
  <si>
    <t>La tabella è precompilata con i valori originari (PREVISTO = valori indicati nella richiesta), in modo da dover aggiornare soltanto il «Numero di ore» e la «Quota piano d'azione Legno» (EFFETTIVO = stato del conteggio)</t>
  </si>
  <si>
    <t>La tabella è precompilata con i valori originari (PREVISTO = valori indicati nella richiesta), in modo da dover aggiornare soltanto il «Quantita» l' "Importo" e la «Quota piano d'azione Legno» (EFFETTIVO = stato del conteggio)</t>
  </si>
  <si>
    <t xml:space="preserve"> - Per i rapporti intermedi e quello finale occorre compilare i fogli di calcolo “costi del personale” e “costi dei materiali”</t>
  </si>
  <si>
    <t xml:space="preserve"> - Tutte le celle con uno sfondo grigio devono essere riempite, le celle con uno sfondo bianco sono calcolate
   automaticamente.</t>
  </si>
  <si>
    <t>(RP)</t>
  </si>
  <si>
    <t>(RP Vice)</t>
  </si>
  <si>
    <t>(Appr.)</t>
  </si>
  <si>
    <t>(Spec. sen)</t>
  </si>
  <si>
    <t>(Spec.)</t>
  </si>
  <si>
    <t>(Dip.)</t>
  </si>
  <si>
    <t>FATTURA INTERMEDIA / FATTURA FINALE</t>
  </si>
  <si>
    <t>(Dot. ndo)</t>
  </si>
  <si>
    <t xml:space="preserve"> - Secondo l’articolo 18 della legge sull’IVA, gli aiuti finanziari non sono soggetti all’imposta sul valore aggiunto.</t>
  </si>
  <si>
    <t>V2.2</t>
  </si>
  <si>
    <t>CHF/ora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</si>
</sst>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dd/mm/yyyy;@"/>
  </numFmts>
  <fonts count="22" x14ac:knownFonts="1"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theme="0" tint="-0.34998626667073579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rgb="FF878C33"/>
      <name val="Arial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10"/>
      <color rgb="FF939991"/>
      <name val="Arial Narrow"/>
      <family val="2"/>
    </font>
    <font>
      <sz val="10"/>
      <color rgb="FF40453C"/>
      <name val="Arial Narrow"/>
      <family val="2"/>
    </font>
    <font>
      <b/>
      <sz val="10"/>
      <color rgb="FF878C33"/>
      <name val="Arial Narrow"/>
      <family val="2"/>
    </font>
    <font>
      <sz val="8"/>
      <color rgb="FF878C33"/>
      <name val="Arial"/>
      <family val="2"/>
    </font>
    <font>
      <sz val="8"/>
      <color rgb="FF878C33"/>
      <name val="Arial Narrow"/>
      <family val="2"/>
    </font>
    <font>
      <sz val="10"/>
      <color rgb="FF666B61"/>
      <name val="Arial Narrow"/>
      <family val="2"/>
    </font>
    <font>
      <sz val="8"/>
      <color rgb="FF666B61"/>
      <name val="Arial Narrow"/>
      <family val="2"/>
    </font>
    <font>
      <b/>
      <sz val="10"/>
      <color theme="0" tint="-0.34998626667073579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878C33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2D6E0"/>
        <bgColor indexed="64"/>
      </patternFill>
    </fill>
    <fill>
      <patternFill patternType="solid">
        <fgColor rgb="FFB5B8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5E0ED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hair">
        <color rgb="FF40453C"/>
      </left>
      <right style="hair">
        <color rgb="FF40453C"/>
      </right>
      <top style="hair">
        <color rgb="FF40453C"/>
      </top>
      <bottom style="hair">
        <color rgb="FF40453C"/>
      </bottom>
      <diagonal/>
    </border>
    <border>
      <left style="medium">
        <color rgb="FF666B61"/>
      </left>
      <right style="hair">
        <color rgb="FF666B61"/>
      </right>
      <top style="medium">
        <color rgb="FF666B61"/>
      </top>
      <bottom style="hair">
        <color rgb="FF666B61"/>
      </bottom>
      <diagonal/>
    </border>
    <border>
      <left style="hair">
        <color rgb="FF666B61"/>
      </left>
      <right style="hair">
        <color rgb="FF666B61"/>
      </right>
      <top style="medium">
        <color rgb="FF666B61"/>
      </top>
      <bottom style="hair">
        <color rgb="FF666B61"/>
      </bottom>
      <diagonal/>
    </border>
    <border>
      <left style="hair">
        <color rgb="FF666B61"/>
      </left>
      <right style="medium">
        <color rgb="FF666B61"/>
      </right>
      <top style="medium">
        <color rgb="FF666B61"/>
      </top>
      <bottom style="hair">
        <color rgb="FF666B61"/>
      </bottom>
      <diagonal/>
    </border>
    <border>
      <left style="medium">
        <color rgb="FF666B61"/>
      </left>
      <right style="hair">
        <color rgb="FF666B61"/>
      </right>
      <top style="hair">
        <color rgb="FF666B61"/>
      </top>
      <bottom style="hair">
        <color rgb="FF666B61"/>
      </bottom>
      <diagonal/>
    </border>
    <border>
      <left style="hair">
        <color rgb="FF666B61"/>
      </left>
      <right style="hair">
        <color rgb="FF666B61"/>
      </right>
      <top style="hair">
        <color rgb="FF666B61"/>
      </top>
      <bottom style="hair">
        <color rgb="FF666B61"/>
      </bottom>
      <diagonal/>
    </border>
    <border>
      <left style="hair">
        <color rgb="FF666B61"/>
      </left>
      <right style="medium">
        <color rgb="FF666B61"/>
      </right>
      <top style="hair">
        <color rgb="FF666B61"/>
      </top>
      <bottom style="hair">
        <color rgb="FF666B61"/>
      </bottom>
      <diagonal/>
    </border>
    <border>
      <left style="medium">
        <color rgb="FF666B61"/>
      </left>
      <right style="hair">
        <color rgb="FF666B61"/>
      </right>
      <top style="hair">
        <color rgb="FF666B61"/>
      </top>
      <bottom style="medium">
        <color rgb="FF666B61"/>
      </bottom>
      <diagonal/>
    </border>
    <border>
      <left style="hair">
        <color rgb="FF666B61"/>
      </left>
      <right style="hair">
        <color rgb="FF666B61"/>
      </right>
      <top style="hair">
        <color rgb="FF666B61"/>
      </top>
      <bottom style="medium">
        <color rgb="FF666B61"/>
      </bottom>
      <diagonal/>
    </border>
    <border>
      <left style="hair">
        <color rgb="FF666B61"/>
      </left>
      <right style="medium">
        <color rgb="FF666B61"/>
      </right>
      <top style="hair">
        <color rgb="FF666B61"/>
      </top>
      <bottom style="medium">
        <color rgb="FF666B61"/>
      </bottom>
      <diagonal/>
    </border>
    <border>
      <left style="medium">
        <color rgb="FF666B61"/>
      </left>
      <right style="hair">
        <color rgb="FF666B61"/>
      </right>
      <top style="hair">
        <color rgb="FF666B61"/>
      </top>
      <bottom/>
      <diagonal/>
    </border>
    <border>
      <left style="hair">
        <color rgb="FF666B61"/>
      </left>
      <right style="hair">
        <color rgb="FF666B61"/>
      </right>
      <top style="hair">
        <color rgb="FF666B61"/>
      </top>
      <bottom/>
      <diagonal/>
    </border>
    <border>
      <left style="hair">
        <color rgb="FF666B61"/>
      </left>
      <right style="medium">
        <color rgb="FF666B61"/>
      </right>
      <top style="hair">
        <color rgb="FF666B61"/>
      </top>
      <bottom/>
      <diagonal/>
    </border>
    <border>
      <left style="medium">
        <color rgb="FF666B61"/>
      </left>
      <right style="hair">
        <color rgb="FF666B61"/>
      </right>
      <top/>
      <bottom style="hair">
        <color rgb="FF666B61"/>
      </bottom>
      <diagonal/>
    </border>
    <border>
      <left style="hair">
        <color rgb="FF666B61"/>
      </left>
      <right style="hair">
        <color rgb="FF666B61"/>
      </right>
      <top/>
      <bottom style="hair">
        <color rgb="FF666B61"/>
      </bottom>
      <diagonal/>
    </border>
    <border>
      <left style="hair">
        <color rgb="FF666B61"/>
      </left>
      <right/>
      <top style="hair">
        <color rgb="FF666B61"/>
      </top>
      <bottom style="hair">
        <color rgb="FF666B61"/>
      </bottom>
      <diagonal/>
    </border>
    <border>
      <left style="hair">
        <color rgb="FF666B61"/>
      </left>
      <right/>
      <top style="hair">
        <color rgb="FF666B61"/>
      </top>
      <bottom/>
      <diagonal/>
    </border>
    <border>
      <left style="hair">
        <color rgb="FF666B61"/>
      </left>
      <right/>
      <top style="hair">
        <color rgb="FF666B61"/>
      </top>
      <bottom style="medium">
        <color rgb="FF666B61"/>
      </bottom>
      <diagonal/>
    </border>
    <border>
      <left style="hair">
        <color rgb="FF666B61"/>
      </left>
      <right/>
      <top/>
      <bottom style="hair">
        <color rgb="FF666B61"/>
      </bottom>
      <diagonal/>
    </border>
    <border>
      <left style="medium">
        <color rgb="FF666B61"/>
      </left>
      <right/>
      <top style="hair">
        <color rgb="FF666B61"/>
      </top>
      <bottom style="hair">
        <color rgb="FF666B61"/>
      </bottom>
      <diagonal/>
    </border>
    <border>
      <left style="medium">
        <color rgb="FF666B61"/>
      </left>
      <right/>
      <top/>
      <bottom style="hair">
        <color rgb="FF666B61"/>
      </bottom>
      <diagonal/>
    </border>
    <border>
      <left/>
      <right/>
      <top style="hair">
        <color rgb="FF666B61"/>
      </top>
      <bottom style="hair">
        <color rgb="FF666B61"/>
      </bottom>
      <diagonal/>
    </border>
    <border>
      <left/>
      <right style="hair">
        <color rgb="FF666B61"/>
      </right>
      <top style="hair">
        <color rgb="FF666B61"/>
      </top>
      <bottom style="hair">
        <color rgb="FF666B61"/>
      </bottom>
      <diagonal/>
    </border>
    <border>
      <left/>
      <right style="hair">
        <color rgb="FF666B61"/>
      </right>
      <top/>
      <bottom style="hair">
        <color rgb="FF666B61"/>
      </bottom>
      <diagonal/>
    </border>
    <border>
      <left style="hair">
        <color rgb="FF666B61"/>
      </left>
      <right style="medium">
        <color rgb="FF666B61"/>
      </right>
      <top/>
      <bottom style="hair">
        <color rgb="FF666B61"/>
      </bottom>
      <diagonal/>
    </border>
    <border>
      <left style="medium">
        <color rgb="FF666B61"/>
      </left>
      <right/>
      <top style="medium">
        <color rgb="FF666B61"/>
      </top>
      <bottom/>
      <diagonal/>
    </border>
    <border>
      <left/>
      <right style="medium">
        <color rgb="FF666B61"/>
      </right>
      <top style="medium">
        <color rgb="FF666B61"/>
      </top>
      <bottom/>
      <diagonal/>
    </border>
    <border>
      <left/>
      <right style="hair">
        <color rgb="FF666B61"/>
      </right>
      <top style="medium">
        <color rgb="FF666B61"/>
      </top>
      <bottom/>
      <diagonal/>
    </border>
    <border>
      <left style="hair">
        <color rgb="FF666B61"/>
      </left>
      <right/>
      <top style="medium">
        <color rgb="FF666B61"/>
      </top>
      <bottom/>
      <diagonal/>
    </border>
    <border>
      <left style="medium">
        <color rgb="FF666B61"/>
      </left>
      <right style="hair">
        <color rgb="FF666B61"/>
      </right>
      <top style="medium">
        <color rgb="FF666B61"/>
      </top>
      <bottom/>
      <diagonal/>
    </border>
    <border>
      <left style="hair">
        <color rgb="FF666B61"/>
      </left>
      <right style="medium">
        <color rgb="FF666B61"/>
      </right>
      <top style="medium">
        <color rgb="FF666B61"/>
      </top>
      <bottom/>
      <diagonal/>
    </border>
    <border>
      <left/>
      <right style="hair">
        <color rgb="FF666B61"/>
      </right>
      <top/>
      <bottom style="medium">
        <color rgb="FF666B61"/>
      </bottom>
      <diagonal/>
    </border>
    <border>
      <left style="hair">
        <color rgb="FF666B61"/>
      </left>
      <right/>
      <top/>
      <bottom style="medium">
        <color rgb="FF666B61"/>
      </bottom>
      <diagonal/>
    </border>
    <border>
      <left style="thick">
        <color rgb="FF878C33"/>
      </left>
      <right style="thick">
        <color rgb="FF878C33"/>
      </right>
      <top style="thick">
        <color rgb="FF878C33"/>
      </top>
      <bottom style="thick">
        <color rgb="FF878C3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666B61"/>
      </right>
      <top style="hair">
        <color rgb="FF666B61"/>
      </top>
      <bottom/>
      <diagonal/>
    </border>
    <border>
      <left style="thin">
        <color rgb="FF666B61"/>
      </left>
      <right/>
      <top style="thin">
        <color rgb="FF666B61"/>
      </top>
      <bottom/>
      <diagonal/>
    </border>
    <border>
      <left/>
      <right/>
      <top style="thin">
        <color rgb="FF666B61"/>
      </top>
      <bottom/>
      <diagonal/>
    </border>
    <border>
      <left/>
      <right style="thin">
        <color rgb="FF666B61"/>
      </right>
      <top style="thin">
        <color rgb="FF666B61"/>
      </top>
      <bottom/>
      <diagonal/>
    </border>
    <border>
      <left style="thin">
        <color rgb="FF666B61"/>
      </left>
      <right/>
      <top style="thin">
        <color rgb="FF666B61"/>
      </top>
      <bottom style="medium">
        <color rgb="FF666B61"/>
      </bottom>
      <diagonal/>
    </border>
    <border>
      <left/>
      <right style="thin">
        <color rgb="FF666B61"/>
      </right>
      <top style="thin">
        <color rgb="FF666B61"/>
      </top>
      <bottom style="medium">
        <color rgb="FF666B61"/>
      </bottom>
      <diagonal/>
    </border>
    <border>
      <left style="hair">
        <color rgb="FF666B61"/>
      </left>
      <right style="hair">
        <color rgb="FF666B61"/>
      </right>
      <top/>
      <bottom style="medium">
        <color rgb="FF666B61"/>
      </bottom>
      <diagonal/>
    </border>
    <border>
      <left style="thin">
        <color rgb="FF666B61"/>
      </left>
      <right style="hair">
        <color rgb="FF666B61"/>
      </right>
      <top style="thin">
        <color rgb="FF666B61"/>
      </top>
      <bottom style="medium">
        <color rgb="FF666B61"/>
      </bottom>
      <diagonal/>
    </border>
    <border>
      <left style="hair">
        <color rgb="FF666B61"/>
      </left>
      <right style="thin">
        <color rgb="FF666B61"/>
      </right>
      <top style="thin">
        <color rgb="FF666B61"/>
      </top>
      <bottom style="medium">
        <color rgb="FF666B61"/>
      </bottom>
      <diagonal/>
    </border>
    <border>
      <left style="thin">
        <color rgb="FF666B61"/>
      </left>
      <right style="hair">
        <color rgb="FF666B61"/>
      </right>
      <top style="medium">
        <color rgb="FF666B61"/>
      </top>
      <bottom style="hair">
        <color rgb="FF666B61"/>
      </bottom>
      <diagonal/>
    </border>
    <border>
      <left style="thin">
        <color rgb="FF666B61"/>
      </left>
      <right style="hair">
        <color rgb="FF666B61"/>
      </right>
      <top style="hair">
        <color rgb="FF666B61"/>
      </top>
      <bottom style="hair">
        <color rgb="FF666B61"/>
      </bottom>
      <diagonal/>
    </border>
    <border>
      <left style="thin">
        <color rgb="FF666B61"/>
      </left>
      <right style="hair">
        <color rgb="FF666B61"/>
      </right>
      <top style="hair">
        <color rgb="FF666B61"/>
      </top>
      <bottom/>
      <diagonal/>
    </border>
    <border>
      <left style="hair">
        <color rgb="FF666B61"/>
      </left>
      <right/>
      <top style="thin">
        <color rgb="FF666B61"/>
      </top>
      <bottom style="hair">
        <color rgb="FF666B61"/>
      </bottom>
      <diagonal/>
    </border>
    <border>
      <left style="thin">
        <color rgb="FF666B61"/>
      </left>
      <right style="hair">
        <color rgb="FF666B61"/>
      </right>
      <top style="thin">
        <color rgb="FF666B61"/>
      </top>
      <bottom style="hair">
        <color rgb="FF666B61"/>
      </bottom>
      <diagonal/>
    </border>
    <border>
      <left style="hair">
        <color rgb="FF666B61"/>
      </left>
      <right style="hair">
        <color rgb="FF666B61"/>
      </right>
      <top style="thin">
        <color rgb="FF666B61"/>
      </top>
      <bottom style="hair">
        <color rgb="FF666B61"/>
      </bottom>
      <diagonal/>
    </border>
    <border>
      <left style="hair">
        <color rgb="FF666B61"/>
      </left>
      <right style="medium">
        <color rgb="FF666B61"/>
      </right>
      <top style="thin">
        <color rgb="FF666B61"/>
      </top>
      <bottom style="hair">
        <color rgb="FF666B61"/>
      </bottom>
      <diagonal/>
    </border>
    <border>
      <left style="thin">
        <color rgb="FF666B61"/>
      </left>
      <right style="hair">
        <color rgb="FF666B61"/>
      </right>
      <top style="hair">
        <color rgb="FF666B61"/>
      </top>
      <bottom style="medium">
        <color rgb="FF666B61"/>
      </bottom>
      <diagonal/>
    </border>
    <border>
      <left style="thin">
        <color rgb="FF666B61"/>
      </left>
      <right style="hair">
        <color rgb="FF666B61"/>
      </right>
      <top style="medium">
        <color rgb="FF666B61"/>
      </top>
      <bottom/>
      <diagonal/>
    </border>
    <border>
      <left style="thin">
        <color rgb="FF666B61"/>
      </left>
      <right style="hair">
        <color rgb="FF666B61"/>
      </right>
      <top/>
      <bottom style="hair">
        <color rgb="FF666B61"/>
      </bottom>
      <diagonal/>
    </border>
    <border>
      <left style="thin">
        <color rgb="FF666B61"/>
      </left>
      <right style="hair">
        <color rgb="FF666B61"/>
      </right>
      <top/>
      <bottom/>
      <diagonal/>
    </border>
    <border>
      <left style="hair">
        <color rgb="FF666B61"/>
      </left>
      <right style="hair">
        <color rgb="FF666B61"/>
      </right>
      <top/>
      <bottom/>
      <diagonal/>
    </border>
    <border>
      <left style="hair">
        <color rgb="FF666B61"/>
      </left>
      <right/>
      <top/>
      <bottom/>
      <diagonal/>
    </border>
    <border>
      <left style="hair">
        <color rgb="FF666B61"/>
      </left>
      <right style="thin">
        <color rgb="FF666B61"/>
      </right>
      <top style="hair">
        <color rgb="FF666B61"/>
      </top>
      <bottom style="medium">
        <color rgb="FF666B61"/>
      </bottom>
      <diagonal/>
    </border>
    <border>
      <left style="medium">
        <color rgb="FF666B61"/>
      </left>
      <right/>
      <top/>
      <bottom/>
      <diagonal/>
    </border>
    <border>
      <left style="medium">
        <color rgb="FF666B61"/>
      </left>
      <right/>
      <top/>
      <bottom style="medium">
        <color rgb="FF666B61"/>
      </bottom>
      <diagonal/>
    </border>
    <border>
      <left style="hair">
        <color rgb="FF666B61"/>
      </left>
      <right style="thin">
        <color rgb="FF666B61"/>
      </right>
      <top style="medium">
        <color rgb="FF666B61"/>
      </top>
      <bottom style="hair">
        <color rgb="FF666B61"/>
      </bottom>
      <diagonal/>
    </border>
    <border>
      <left style="hair">
        <color rgb="FF666B61"/>
      </left>
      <right style="thin">
        <color rgb="FF666B61"/>
      </right>
      <top style="hair">
        <color rgb="FF666B61"/>
      </top>
      <bottom style="hair">
        <color rgb="FF666B61"/>
      </bottom>
      <diagonal/>
    </border>
    <border>
      <left style="hair">
        <color rgb="FF666B61"/>
      </left>
      <right style="thin">
        <color rgb="FF666B61"/>
      </right>
      <top style="hair">
        <color rgb="FF666B61"/>
      </top>
      <bottom style="thin">
        <color rgb="FF666B61"/>
      </bottom>
      <diagonal/>
    </border>
    <border>
      <left style="thin">
        <color rgb="FF666B61"/>
      </left>
      <right style="hair">
        <color rgb="FF666B61"/>
      </right>
      <top style="hair">
        <color rgb="FF666B61"/>
      </top>
      <bottom style="thin">
        <color rgb="FF666B61"/>
      </bottom>
      <diagonal/>
    </border>
    <border>
      <left style="hair">
        <color rgb="FF666B61"/>
      </left>
      <right style="hair">
        <color rgb="FF666B61"/>
      </right>
      <top style="hair">
        <color rgb="FF666B61"/>
      </top>
      <bottom style="thin">
        <color rgb="FF666B61"/>
      </bottom>
      <diagonal/>
    </border>
    <border>
      <left style="thin">
        <color rgb="FF666B61"/>
      </left>
      <right style="thin">
        <color rgb="FF666B61"/>
      </right>
      <top style="medium">
        <color rgb="FF666B61"/>
      </top>
      <bottom style="hair">
        <color rgb="FF666B61"/>
      </bottom>
      <diagonal/>
    </border>
    <border>
      <left style="thin">
        <color rgb="FF666B61"/>
      </left>
      <right style="thin">
        <color rgb="FF666B61"/>
      </right>
      <top style="hair">
        <color rgb="FF666B61"/>
      </top>
      <bottom style="hair">
        <color rgb="FF666B61"/>
      </bottom>
      <diagonal/>
    </border>
    <border>
      <left style="thin">
        <color rgb="FF666B61"/>
      </left>
      <right/>
      <top style="medium">
        <color rgb="FF666B61"/>
      </top>
      <bottom style="hair">
        <color rgb="FF666B61"/>
      </bottom>
      <diagonal/>
    </border>
    <border>
      <left/>
      <right/>
      <top style="medium">
        <color rgb="FF666B61"/>
      </top>
      <bottom style="hair">
        <color rgb="FF666B61"/>
      </bottom>
      <diagonal/>
    </border>
    <border>
      <left style="thin">
        <color rgb="FF666B61"/>
      </left>
      <right/>
      <top style="hair">
        <color rgb="FF666B61"/>
      </top>
      <bottom style="hair">
        <color rgb="FF666B61"/>
      </bottom>
      <diagonal/>
    </border>
    <border>
      <left style="thin">
        <color rgb="FF666B61"/>
      </left>
      <right/>
      <top style="hair">
        <color rgb="FF666B61"/>
      </top>
      <bottom style="medium">
        <color rgb="FF666B61"/>
      </bottom>
      <diagonal/>
    </border>
    <border>
      <left/>
      <right/>
      <top style="hair">
        <color rgb="FF666B61"/>
      </top>
      <bottom style="medium">
        <color rgb="FF666B61"/>
      </bottom>
      <diagonal/>
    </border>
    <border>
      <left style="thin">
        <color rgb="FF666B61"/>
      </left>
      <right style="medium">
        <color rgb="FF666B61"/>
      </right>
      <top style="medium">
        <color rgb="FF666B61"/>
      </top>
      <bottom style="hair">
        <color rgb="FF666B61"/>
      </bottom>
      <diagonal/>
    </border>
    <border>
      <left style="thin">
        <color rgb="FF666B61"/>
      </left>
      <right style="medium">
        <color rgb="FF666B61"/>
      </right>
      <top style="hair">
        <color rgb="FF666B61"/>
      </top>
      <bottom style="hair">
        <color rgb="FF666B61"/>
      </bottom>
      <diagonal/>
    </border>
    <border>
      <left style="thin">
        <color rgb="FF666B61"/>
      </left>
      <right style="thin">
        <color rgb="FF666B61"/>
      </right>
      <top style="hair">
        <color rgb="FF666B61"/>
      </top>
      <bottom style="medium">
        <color rgb="FF666B61"/>
      </bottom>
      <diagonal/>
    </border>
    <border>
      <left style="thin">
        <color rgb="FF666B61"/>
      </left>
      <right style="medium">
        <color rgb="FF666B61"/>
      </right>
      <top style="hair">
        <color rgb="FF666B61"/>
      </top>
      <bottom style="medium">
        <color rgb="FF666B6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666B61"/>
      </top>
      <bottom/>
      <diagonal/>
    </border>
    <border>
      <left/>
      <right/>
      <top style="medium">
        <color rgb="FF666B61"/>
      </top>
      <bottom style="medium">
        <color rgb="FF666B61"/>
      </bottom>
      <diagonal/>
    </border>
    <border>
      <left style="medium">
        <color rgb="FF666B61"/>
      </left>
      <right/>
      <top style="medium">
        <color rgb="FF666B61"/>
      </top>
      <bottom style="medium">
        <color rgb="FF666B61"/>
      </bottom>
      <diagonal/>
    </border>
    <border>
      <left/>
      <right style="hair">
        <color rgb="FF666B61"/>
      </right>
      <top style="medium">
        <color rgb="FF666B61"/>
      </top>
      <bottom style="medium">
        <color rgb="FF666B61"/>
      </bottom>
      <diagonal/>
    </border>
    <border>
      <left style="hair">
        <color rgb="FF666B61"/>
      </left>
      <right style="medium">
        <color rgb="FF666B61"/>
      </right>
      <top style="medium">
        <color rgb="FF666B61"/>
      </top>
      <bottom style="medium">
        <color rgb="FF666B61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vertical="center"/>
    </xf>
    <xf numFmtId="3" fontId="9" fillId="0" borderId="9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2" fillId="4" borderId="6" xfId="0" applyNumberFormat="1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vertical="center" wrapText="1"/>
    </xf>
    <xf numFmtId="49" fontId="3" fillId="4" borderId="6" xfId="0" applyNumberFormat="1" applyFont="1" applyFill="1" applyBorder="1" applyAlignment="1" applyProtection="1">
      <alignment vertical="center" wrapText="1"/>
      <protection locked="0"/>
    </xf>
    <xf numFmtId="164" fontId="3" fillId="4" borderId="6" xfId="0" applyNumberFormat="1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vertical="center" wrapText="1"/>
    </xf>
    <xf numFmtId="3" fontId="3" fillId="4" borderId="6" xfId="0" applyNumberFormat="1" applyFont="1" applyFill="1" applyBorder="1" applyAlignment="1" applyProtection="1">
      <alignment vertical="center"/>
      <protection locked="0"/>
    </xf>
    <xf numFmtId="3" fontId="3" fillId="4" borderId="6" xfId="0" applyNumberFormat="1" applyFont="1" applyFill="1" applyBorder="1" applyAlignment="1" applyProtection="1">
      <alignment vertical="center" wrapText="1"/>
      <protection locked="0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4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3" fontId="6" fillId="4" borderId="23" xfId="0" applyNumberFormat="1" applyFont="1" applyFill="1" applyBorder="1" applyAlignment="1" applyProtection="1">
      <alignment vertical="center"/>
      <protection locked="0"/>
    </xf>
    <xf numFmtId="3" fontId="6" fillId="4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vertical="center"/>
    </xf>
    <xf numFmtId="3" fontId="6" fillId="4" borderId="20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6" borderId="41" xfId="0" applyFont="1" applyFill="1" applyBorder="1" applyAlignment="1">
      <alignment vertical="center" wrapText="1"/>
    </xf>
    <xf numFmtId="0" fontId="5" fillId="6" borderId="42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3" fontId="6" fillId="0" borderId="46" xfId="0" applyNumberFormat="1" applyFont="1" applyBorder="1" applyAlignment="1">
      <alignment vertical="center"/>
    </xf>
    <xf numFmtId="3" fontId="11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vertical="center"/>
    </xf>
    <xf numFmtId="3" fontId="6" fillId="0" borderId="48" xfId="0" applyNumberFormat="1" applyFont="1" applyBorder="1" applyAlignment="1">
      <alignment vertical="center"/>
    </xf>
    <xf numFmtId="0" fontId="3" fillId="0" borderId="49" xfId="0" applyFont="1" applyBorder="1" applyAlignment="1">
      <alignment vertical="center" wrapText="1"/>
    </xf>
    <xf numFmtId="3" fontId="11" fillId="0" borderId="50" xfId="0" applyNumberFormat="1" applyFont="1" applyBorder="1" applyAlignment="1">
      <alignment horizontal="right" vertical="center"/>
    </xf>
    <xf numFmtId="3" fontId="11" fillId="0" borderId="51" xfId="0" applyNumberFormat="1" applyFont="1" applyBorder="1" applyAlignment="1">
      <alignment horizontal="right" vertical="center"/>
    </xf>
    <xf numFmtId="3" fontId="11" fillId="0" borderId="49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vertical="center"/>
    </xf>
    <xf numFmtId="3" fontId="6" fillId="0" borderId="52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3" fontId="9" fillId="0" borderId="48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53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6" fillId="0" borderId="51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3" fontId="9" fillId="0" borderId="53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right" vertical="center"/>
    </xf>
    <xf numFmtId="3" fontId="9" fillId="0" borderId="50" xfId="0" applyNumberFormat="1" applyFont="1" applyBorder="1" applyAlignment="1">
      <alignment vertical="center"/>
    </xf>
    <xf numFmtId="0" fontId="9" fillId="0" borderId="59" xfId="0" applyFont="1" applyBorder="1" applyAlignment="1">
      <alignment horizontal="left" vertical="center" wrapText="1"/>
    </xf>
    <xf numFmtId="0" fontId="3" fillId="0" borderId="62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3" fontId="11" fillId="0" borderId="62" xfId="0" applyNumberFormat="1" applyFont="1" applyBorder="1" applyAlignment="1">
      <alignment horizontal="right" vertical="center"/>
    </xf>
    <xf numFmtId="3" fontId="11" fillId="0" borderId="54" xfId="0" applyNumberFormat="1" applyFont="1" applyBorder="1" applyAlignment="1">
      <alignment horizontal="right" vertical="center"/>
    </xf>
    <xf numFmtId="3" fontId="11" fillId="0" borderId="63" xfId="0" applyNumberFormat="1" applyFont="1" applyBorder="1" applyAlignment="1">
      <alignment horizontal="right" vertical="center"/>
    </xf>
    <xf numFmtId="3" fontId="11" fillId="0" borderId="65" xfId="0" applyNumberFormat="1" applyFont="1" applyBorder="1" applyAlignment="1">
      <alignment horizontal="right" vertical="center"/>
    </xf>
    <xf numFmtId="3" fontId="11" fillId="0" borderId="66" xfId="0" applyNumberFormat="1" applyFont="1" applyBorder="1" applyAlignment="1">
      <alignment horizontal="right" vertical="center"/>
    </xf>
    <xf numFmtId="3" fontId="11" fillId="0" borderId="64" xfId="0" applyNumberFormat="1" applyFont="1" applyBorder="1" applyAlignment="1">
      <alignment horizontal="right" vertical="center"/>
    </xf>
    <xf numFmtId="3" fontId="6" fillId="0" borderId="46" xfId="0" applyNumberFormat="1" applyFont="1" applyBorder="1" applyAlignment="1">
      <alignment horizontal="right" vertical="center"/>
    </xf>
    <xf numFmtId="3" fontId="6" fillId="0" borderId="62" xfId="0" applyNumberFormat="1" applyFont="1" applyBorder="1" applyAlignment="1">
      <alignment horizontal="right" vertical="center"/>
    </xf>
    <xf numFmtId="3" fontId="6" fillId="0" borderId="65" xfId="0" applyNumberFormat="1" applyFont="1" applyBorder="1" applyAlignment="1">
      <alignment horizontal="right" vertical="center"/>
    </xf>
    <xf numFmtId="3" fontId="6" fillId="0" borderId="63" xfId="0" applyNumberFormat="1" applyFont="1" applyBorder="1" applyAlignment="1">
      <alignment horizontal="right" vertical="center"/>
    </xf>
    <xf numFmtId="3" fontId="6" fillId="0" borderId="66" xfId="0" applyNumberFormat="1" applyFont="1" applyBorder="1" applyAlignment="1">
      <alignment horizontal="right" vertical="center"/>
    </xf>
    <xf numFmtId="3" fontId="6" fillId="0" borderId="64" xfId="0" applyNumberFormat="1" applyFont="1" applyBorder="1" applyAlignment="1">
      <alignment horizontal="right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3" fontId="3" fillId="0" borderId="67" xfId="0" applyNumberFormat="1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3" fontId="3" fillId="0" borderId="68" xfId="0" applyNumberFormat="1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3" fontId="6" fillId="5" borderId="47" xfId="0" applyNumberFormat="1" applyFont="1" applyFill="1" applyBorder="1" applyAlignment="1">
      <alignment horizontal="right" vertical="center"/>
    </xf>
    <xf numFmtId="3" fontId="6" fillId="5" borderId="6" xfId="0" applyNumberFormat="1" applyFont="1" applyFill="1" applyBorder="1" applyAlignment="1">
      <alignment horizontal="right" vertical="center"/>
    </xf>
    <xf numFmtId="3" fontId="6" fillId="5" borderId="63" xfId="0" applyNumberFormat="1" applyFont="1" applyFill="1" applyBorder="1" applyAlignment="1">
      <alignment horizontal="right" vertical="center"/>
    </xf>
    <xf numFmtId="3" fontId="6" fillId="5" borderId="47" xfId="0" applyNumberFormat="1" applyFont="1" applyFill="1" applyBorder="1" applyAlignment="1">
      <alignment vertical="center"/>
    </xf>
    <xf numFmtId="3" fontId="6" fillId="5" borderId="7" xfId="0" applyNumberFormat="1" applyFont="1" applyFill="1" applyBorder="1" applyAlignment="1">
      <alignment vertical="center"/>
    </xf>
    <xf numFmtId="0" fontId="6" fillId="5" borderId="16" xfId="0" applyFont="1" applyFill="1" applyBorder="1" applyAlignment="1">
      <alignment horizontal="left" vertical="center" wrapText="1"/>
    </xf>
    <xf numFmtId="3" fontId="6" fillId="5" borderId="16" xfId="0" applyNumberFormat="1" applyFont="1" applyFill="1" applyBorder="1" applyAlignment="1">
      <alignment horizontal="right" vertical="center"/>
    </xf>
    <xf numFmtId="3" fontId="9" fillId="5" borderId="47" xfId="0" applyNumberFormat="1" applyFont="1" applyFill="1" applyBorder="1" applyAlignment="1">
      <alignment vertical="center"/>
    </xf>
    <xf numFmtId="0" fontId="3" fillId="0" borderId="6" xfId="0" applyFont="1" applyFill="1" applyBorder="1" applyAlignment="1" applyProtection="1">
      <alignment vertical="center" wrapText="1"/>
    </xf>
    <xf numFmtId="0" fontId="3" fillId="0" borderId="79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9" fillId="0" borderId="0" xfId="0" applyFont="1" applyFill="1" applyAlignment="1" applyProtection="1">
      <alignment horizontal="left" vertical="center" wrapText="1"/>
    </xf>
    <xf numFmtId="0" fontId="19" fillId="0" borderId="0" xfId="0" applyFont="1" applyFill="1" applyAlignment="1" applyProtection="1">
      <alignment vertical="center"/>
    </xf>
    <xf numFmtId="165" fontId="0" fillId="0" borderId="0" xfId="0" applyNumberFormat="1" applyAlignment="1" applyProtection="1">
      <alignment horizontal="left"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center" wrapText="1"/>
    </xf>
    <xf numFmtId="4" fontId="3" fillId="0" borderId="6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horizontal="right" vertical="center"/>
    </xf>
    <xf numFmtId="0" fontId="18" fillId="0" borderId="0" xfId="0" applyFont="1" applyProtection="1"/>
    <xf numFmtId="0" fontId="13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3" fontId="9" fillId="0" borderId="22" xfId="0" applyNumberFormat="1" applyFont="1" applyBorder="1" applyAlignment="1" applyProtection="1">
      <alignment vertical="center"/>
    </xf>
    <xf numFmtId="3" fontId="9" fillId="0" borderId="23" xfId="0" applyNumberFormat="1" applyFont="1" applyBorder="1" applyAlignment="1" applyProtection="1">
      <alignment vertical="center"/>
    </xf>
    <xf numFmtId="3" fontId="9" fillId="0" borderId="6" xfId="0" applyNumberFormat="1" applyFont="1" applyBorder="1" applyAlignment="1" applyProtection="1">
      <alignment vertical="center"/>
    </xf>
    <xf numFmtId="164" fontId="5" fillId="0" borderId="6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164" fontId="3" fillId="0" borderId="6" xfId="0" applyNumberFormat="1" applyFont="1" applyBorder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horizontal="right" vertical="center"/>
    </xf>
    <xf numFmtId="0" fontId="5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164" fontId="9" fillId="0" borderId="6" xfId="0" applyNumberFormat="1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0" fontId="0" fillId="0" borderId="0" xfId="0" applyFill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vertical="center"/>
    </xf>
    <xf numFmtId="3" fontId="15" fillId="0" borderId="5" xfId="0" applyNumberFormat="1" applyFont="1" applyBorder="1" applyAlignment="1" applyProtection="1">
      <alignment horizontal="right" vertical="center"/>
    </xf>
    <xf numFmtId="164" fontId="15" fillId="0" borderId="7" xfId="0" applyNumberFormat="1" applyFont="1" applyBorder="1" applyAlignment="1" applyProtection="1">
      <alignment horizontal="right" vertical="center"/>
    </xf>
    <xf numFmtId="3" fontId="15" fillId="0" borderId="23" xfId="0" applyNumberFormat="1" applyFont="1" applyBorder="1" applyAlignment="1" applyProtection="1">
      <alignment vertical="center"/>
    </xf>
    <xf numFmtId="164" fontId="15" fillId="0" borderId="7" xfId="0" applyNumberFormat="1" applyFont="1" applyBorder="1" applyAlignment="1" applyProtection="1">
      <alignment vertical="center"/>
    </xf>
    <xf numFmtId="3" fontId="15" fillId="0" borderId="5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20" xfId="0" applyFont="1" applyBorder="1" applyAlignment="1" applyProtection="1">
      <alignment horizontal="left" vertical="center"/>
    </xf>
    <xf numFmtId="164" fontId="6" fillId="0" borderId="7" xfId="0" applyNumberFormat="1" applyFont="1" applyBorder="1" applyAlignment="1" applyProtection="1">
      <alignment horizontal="right" vertical="center"/>
    </xf>
    <xf numFmtId="164" fontId="3" fillId="0" borderId="7" xfId="0" applyNumberFormat="1" applyFont="1" applyBorder="1" applyAlignment="1" applyProtection="1">
      <alignment horizontal="right" vertical="center"/>
    </xf>
    <xf numFmtId="3" fontId="6" fillId="0" borderId="5" xfId="0" applyNumberFormat="1" applyFont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vertical="center"/>
    </xf>
    <xf numFmtId="3" fontId="12" fillId="0" borderId="34" xfId="0" applyNumberFormat="1" applyFont="1" applyBorder="1" applyAlignment="1" applyProtection="1">
      <alignment vertical="center"/>
    </xf>
    <xf numFmtId="164" fontId="12" fillId="0" borderId="34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horizontal="right" vertical="center"/>
    </xf>
    <xf numFmtId="3" fontId="3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5" fillId="2" borderId="12" xfId="0" applyFont="1" applyFill="1" applyBorder="1" applyAlignment="1" applyProtection="1">
      <alignment horizontal="left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3" fontId="3" fillId="0" borderId="7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horizontal="right" vertical="center" wrapText="1"/>
    </xf>
    <xf numFmtId="3" fontId="3" fillId="0" borderId="6" xfId="0" applyNumberFormat="1" applyFont="1" applyBorder="1" applyAlignment="1" applyProtection="1">
      <alignment horizontal="right" vertical="center" wrapText="1"/>
    </xf>
    <xf numFmtId="3" fontId="3" fillId="0" borderId="79" xfId="0" applyNumberFormat="1" applyFont="1" applyFill="1" applyBorder="1" applyAlignment="1" applyProtection="1">
      <alignment vertical="center" wrapText="1"/>
    </xf>
    <xf numFmtId="3" fontId="3" fillId="0" borderId="79" xfId="0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Alignment="1" applyProtection="1">
      <alignment vertical="center" wrapText="1"/>
    </xf>
    <xf numFmtId="0" fontId="5" fillId="2" borderId="6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5" fillId="0" borderId="81" xfId="0" applyFont="1" applyBorder="1" applyAlignment="1" applyProtection="1">
      <alignment vertical="center"/>
    </xf>
    <xf numFmtId="164" fontId="9" fillId="0" borderId="80" xfId="0" applyNumberFormat="1" applyFont="1" applyBorder="1" applyAlignment="1" applyProtection="1">
      <alignment vertical="center"/>
    </xf>
    <xf numFmtId="3" fontId="9" fillId="0" borderId="82" xfId="0" applyNumberFormat="1" applyFont="1" applyBorder="1" applyAlignment="1" applyProtection="1">
      <alignment vertical="center"/>
    </xf>
    <xf numFmtId="164" fontId="5" fillId="0" borderId="83" xfId="0" applyNumberFormat="1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2" fillId="4" borderId="16" xfId="0" applyFont="1" applyFill="1" applyBorder="1" applyAlignment="1" applyProtection="1">
      <alignment horizontal="left" vertical="center"/>
      <protection locked="0"/>
    </xf>
    <xf numFmtId="0" fontId="2" fillId="4" borderId="22" xfId="0" applyFont="1" applyFill="1" applyBorder="1" applyAlignment="1" applyProtection="1">
      <alignment horizontal="left" vertical="center"/>
      <protection locked="0"/>
    </xf>
    <xf numFmtId="0" fontId="2" fillId="4" borderId="23" xfId="0" applyFont="1" applyFill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horizontal="right" vertical="center"/>
    </xf>
    <xf numFmtId="0" fontId="9" fillId="2" borderId="26" xfId="0" applyFont="1" applyFill="1" applyBorder="1" applyAlignment="1">
      <alignment horizontal="center" vertical="center" textRotation="90"/>
    </xf>
    <xf numFmtId="0" fontId="9" fillId="2" borderId="60" xfId="0" applyFont="1" applyFill="1" applyBorder="1" applyAlignment="1">
      <alignment horizontal="center" vertical="center" textRotation="90"/>
    </xf>
    <xf numFmtId="0" fontId="9" fillId="2" borderId="61" xfId="0" applyFont="1" applyFill="1" applyBorder="1" applyAlignment="1">
      <alignment horizontal="center" vertical="center" textRotation="90"/>
    </xf>
    <xf numFmtId="165" fontId="0" fillId="0" borderId="0" xfId="0" applyNumberFormat="1" applyAlignment="1">
      <alignment horizontal="right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8" xfId="0" applyFont="1" applyFill="1" applyBorder="1" applyAlignment="1">
      <alignment horizontal="center" vertical="center" textRotation="90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2" fillId="4" borderId="35" xfId="0" applyFont="1" applyFill="1" applyBorder="1" applyAlignment="1" applyProtection="1">
      <alignment horizontal="left" vertical="center"/>
      <protection locked="0"/>
    </xf>
    <xf numFmtId="0" fontId="2" fillId="4" borderId="36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right" vertical="center"/>
    </xf>
    <xf numFmtId="0" fontId="2" fillId="4" borderId="7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</cellXfs>
  <cellStyles count="1">
    <cellStyle name="Standard" xfId="0" builtinId="0"/>
  </cellStyles>
  <dxfs count="198"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font>
        <color theme="0"/>
      </font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font>
        <color theme="0"/>
      </font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font>
        <color theme="0"/>
      </font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C2D6E0"/>
      <color rgb="FFB5E0ED"/>
      <color rgb="FF82ABBF"/>
      <color rgb="FFB5E3ED"/>
      <color rgb="FF878C33"/>
      <color rgb="FF666B61"/>
      <color rgb="FF939991"/>
      <color rgb="FF40453C"/>
      <color rgb="FFB5B8B2"/>
      <color rgb="FFA6C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80854401/AppData/Local/rubicon/Acta%20Nova%20Client/Data/894401579/(894401579)%20APH21-26_Beitragsgesuch%20Finanzen_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Projektteam"/>
      <sheetName val="Arbeitspakete"/>
      <sheetName val="Personalaufwand"/>
      <sheetName val="Materialaufwand"/>
      <sheetName val="Jahrestranchen"/>
      <sheetName val="Übersicht"/>
      <sheetName val="Abrechnung Personalaufwand"/>
      <sheetName val="Abrechnung Materialaufwand"/>
      <sheetName val="Daten"/>
    </sheetNames>
    <sheetDataSet>
      <sheetData sheetId="0" refreshError="1"/>
      <sheetData sheetId="1" refreshError="1"/>
      <sheetData sheetId="2" refreshError="1">
        <row r="12">
          <cell r="E12" t="str">
            <v>1.1 Arbeitspaket 1.1</v>
          </cell>
        </row>
        <row r="13">
          <cell r="E13" t="str">
            <v>1.2 Arbeitspaket 1.2</v>
          </cell>
        </row>
        <row r="14">
          <cell r="E14" t="str">
            <v>2 Arbeitspaket 2</v>
          </cell>
        </row>
        <row r="15">
          <cell r="E15" t="str">
            <v>3 Arbeitspaket 3</v>
          </cell>
        </row>
        <row r="16">
          <cell r="E16" t="str">
            <v>4 Arbeitspaket4</v>
          </cell>
        </row>
        <row r="17">
          <cell r="E17" t="str">
            <v>5 Arbeitspaket5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2:E39"/>
  <sheetViews>
    <sheetView showGridLines="0" tabSelected="1" zoomScaleNormal="100" zoomScaleSheetLayoutView="100" workbookViewId="0">
      <selection activeCell="B7" sqref="B7:D7"/>
    </sheetView>
  </sheetViews>
  <sheetFormatPr baseColWidth="10" defaultColWidth="11.42578125" defaultRowHeight="12.75" x14ac:dyDescent="0.2"/>
  <cols>
    <col min="1" max="1" width="17.7109375" style="121" customWidth="1"/>
    <col min="2" max="2" width="27.7109375" style="121" customWidth="1"/>
    <col min="3" max="3" width="45.7109375" style="121" customWidth="1"/>
    <col min="4" max="4" width="10.7109375" style="121" customWidth="1"/>
    <col min="5" max="16384" width="11.42578125" style="121"/>
  </cols>
  <sheetData>
    <row r="2" spans="1:5" x14ac:dyDescent="0.2">
      <c r="A2" s="120" t="s">
        <v>3</v>
      </c>
    </row>
    <row r="3" spans="1:5" x14ac:dyDescent="0.2">
      <c r="A3" s="121" t="s">
        <v>4</v>
      </c>
    </row>
    <row r="5" spans="1:5" x14ac:dyDescent="0.2">
      <c r="A5" s="120" t="s">
        <v>5</v>
      </c>
    </row>
    <row r="6" spans="1:5" x14ac:dyDescent="0.2">
      <c r="A6" s="120"/>
    </row>
    <row r="7" spans="1:5" ht="19.899999999999999" customHeight="1" x14ac:dyDescent="0.2">
      <c r="A7" s="120" t="s">
        <v>61</v>
      </c>
      <c r="B7" s="223"/>
      <c r="C7" s="224"/>
      <c r="D7" s="225"/>
    </row>
    <row r="8" spans="1:5" ht="19.899999999999999" customHeight="1" x14ac:dyDescent="0.2">
      <c r="A8" s="120" t="s">
        <v>6</v>
      </c>
      <c r="B8" s="19"/>
      <c r="C8" s="120"/>
    </row>
    <row r="10" spans="1:5" ht="15" customHeight="1" x14ac:dyDescent="0.2">
      <c r="A10" s="220" t="s">
        <v>88</v>
      </c>
      <c r="B10" s="220"/>
      <c r="C10" s="220"/>
      <c r="D10" s="220"/>
      <c r="E10" s="122"/>
    </row>
    <row r="11" spans="1:5" ht="28.9" customHeight="1" x14ac:dyDescent="0.2">
      <c r="A11" s="220" t="s">
        <v>105</v>
      </c>
      <c r="B11" s="220"/>
      <c r="C11" s="220"/>
      <c r="D11" s="220"/>
      <c r="E11" s="122"/>
    </row>
    <row r="12" spans="1:5" ht="15" customHeight="1" x14ac:dyDescent="0.2">
      <c r="A12" s="220" t="s">
        <v>7</v>
      </c>
      <c r="B12" s="220"/>
      <c r="C12" s="220"/>
      <c r="D12" s="220"/>
      <c r="E12" s="122"/>
    </row>
    <row r="13" spans="1:5" ht="15" customHeight="1" x14ac:dyDescent="0.2">
      <c r="A13" s="220" t="s">
        <v>62</v>
      </c>
      <c r="B13" s="220"/>
      <c r="C13" s="220"/>
      <c r="D13" s="220"/>
      <c r="E13" s="122"/>
    </row>
    <row r="14" spans="1:5" s="124" customFormat="1" x14ac:dyDescent="0.2">
      <c r="A14" s="219" t="s">
        <v>60</v>
      </c>
      <c r="B14" s="219"/>
      <c r="C14" s="219"/>
      <c r="D14" s="219"/>
      <c r="E14" s="123"/>
    </row>
    <row r="15" spans="1:5" ht="15" customHeight="1" x14ac:dyDescent="0.2">
      <c r="A15" s="220" t="s">
        <v>63</v>
      </c>
      <c r="B15" s="220"/>
      <c r="C15" s="220"/>
      <c r="D15" s="220"/>
      <c r="E15" s="122"/>
    </row>
    <row r="16" spans="1:5" ht="15" customHeight="1" x14ac:dyDescent="0.2">
      <c r="A16" s="220" t="s">
        <v>104</v>
      </c>
      <c r="B16" s="220"/>
      <c r="C16" s="220"/>
      <c r="D16" s="220"/>
      <c r="E16" s="122"/>
    </row>
    <row r="17" spans="1:5" ht="15" customHeight="1" x14ac:dyDescent="0.2">
      <c r="A17" s="220" t="s">
        <v>89</v>
      </c>
      <c r="B17" s="220"/>
      <c r="C17" s="220"/>
      <c r="D17" s="220"/>
      <c r="E17" s="122"/>
    </row>
    <row r="18" spans="1:5" x14ac:dyDescent="0.2">
      <c r="B18" s="125"/>
    </row>
    <row r="20" spans="1:5" x14ac:dyDescent="0.2">
      <c r="A20" s="120" t="s">
        <v>24</v>
      </c>
    </row>
    <row r="22" spans="1:5" ht="25.15" customHeight="1" x14ac:dyDescent="0.2">
      <c r="A22" s="126" t="s">
        <v>8</v>
      </c>
      <c r="B22" s="221" t="s">
        <v>9</v>
      </c>
      <c r="C22" s="222"/>
      <c r="D22" s="127" t="s">
        <v>116</v>
      </c>
    </row>
    <row r="23" spans="1:5" ht="28.15" customHeight="1" x14ac:dyDescent="0.2">
      <c r="A23" s="128" t="s">
        <v>10</v>
      </c>
      <c r="B23" s="217" t="s">
        <v>11</v>
      </c>
      <c r="C23" s="218"/>
      <c r="D23" s="129">
        <v>128</v>
      </c>
    </row>
    <row r="24" spans="1:5" ht="28.15" customHeight="1" x14ac:dyDescent="0.2">
      <c r="A24" s="128" t="s">
        <v>12</v>
      </c>
      <c r="B24" s="217" t="s">
        <v>13</v>
      </c>
      <c r="C24" s="218"/>
      <c r="D24" s="129">
        <v>128</v>
      </c>
    </row>
    <row r="25" spans="1:5" ht="28.15" customHeight="1" x14ac:dyDescent="0.2">
      <c r="A25" s="128" t="s">
        <v>14</v>
      </c>
      <c r="B25" s="217" t="s">
        <v>15</v>
      </c>
      <c r="C25" s="218"/>
      <c r="D25" s="129">
        <v>128</v>
      </c>
    </row>
    <row r="26" spans="1:5" ht="19.899999999999999" customHeight="1" x14ac:dyDescent="0.2">
      <c r="A26" s="128" t="s">
        <v>16</v>
      </c>
      <c r="B26" s="217" t="s">
        <v>17</v>
      </c>
      <c r="C26" s="218"/>
      <c r="D26" s="130">
        <v>94</v>
      </c>
    </row>
    <row r="27" spans="1:5" ht="19.899999999999999" customHeight="1" x14ac:dyDescent="0.2">
      <c r="A27" s="128" t="s">
        <v>18</v>
      </c>
      <c r="B27" s="226" t="s">
        <v>19</v>
      </c>
      <c r="C27" s="227"/>
      <c r="D27" s="130">
        <v>85</v>
      </c>
    </row>
    <row r="28" spans="1:5" ht="19.899999999999999" customHeight="1" x14ac:dyDescent="0.2">
      <c r="A28" s="128" t="s">
        <v>20</v>
      </c>
      <c r="B28" s="217" t="s">
        <v>21</v>
      </c>
      <c r="C28" s="218"/>
      <c r="D28" s="130">
        <v>55</v>
      </c>
    </row>
    <row r="29" spans="1:5" ht="19.899999999999999" customHeight="1" x14ac:dyDescent="0.2">
      <c r="A29" s="128" t="s">
        <v>22</v>
      </c>
      <c r="B29" s="217" t="s">
        <v>23</v>
      </c>
      <c r="C29" s="218"/>
      <c r="D29" s="130">
        <v>28</v>
      </c>
    </row>
    <row r="32" spans="1:5" ht="15" customHeight="1" x14ac:dyDescent="0.2">
      <c r="A32" s="228" t="s">
        <v>25</v>
      </c>
      <c r="B32" s="228"/>
      <c r="C32" s="228"/>
      <c r="D32" s="228"/>
    </row>
    <row r="33" spans="1:5" ht="30" customHeight="1" x14ac:dyDescent="0.2">
      <c r="A33" s="220" t="s">
        <v>26</v>
      </c>
      <c r="B33" s="220"/>
      <c r="C33" s="220"/>
      <c r="D33" s="220"/>
      <c r="E33" s="122"/>
    </row>
    <row r="34" spans="1:5" ht="30" customHeight="1" x14ac:dyDescent="0.2">
      <c r="A34" s="220" t="s">
        <v>27</v>
      </c>
      <c r="B34" s="220"/>
      <c r="C34" s="220"/>
      <c r="D34" s="220"/>
      <c r="E34" s="122"/>
    </row>
    <row r="35" spans="1:5" ht="30" customHeight="1" x14ac:dyDescent="0.2">
      <c r="A35" s="220" t="s">
        <v>65</v>
      </c>
      <c r="B35" s="220"/>
      <c r="C35" s="220"/>
      <c r="D35" s="220"/>
      <c r="E35" s="122"/>
    </row>
    <row r="36" spans="1:5" ht="56.1" customHeight="1" x14ac:dyDescent="0.2">
      <c r="A36" s="220" t="s">
        <v>64</v>
      </c>
      <c r="B36" s="220"/>
      <c r="C36" s="220"/>
      <c r="D36" s="220"/>
      <c r="E36" s="122"/>
    </row>
    <row r="37" spans="1:5" ht="15" customHeight="1" x14ac:dyDescent="0.2">
      <c r="A37" s="220" t="s">
        <v>114</v>
      </c>
      <c r="B37" s="220"/>
      <c r="C37" s="220"/>
      <c r="D37" s="220"/>
      <c r="E37" s="122"/>
    </row>
    <row r="39" spans="1:5" x14ac:dyDescent="0.2">
      <c r="A39" s="121" t="s">
        <v>115</v>
      </c>
    </row>
  </sheetData>
  <sheetProtection sheet="1" formatRows="0" insertRows="0"/>
  <mergeCells count="23">
    <mergeCell ref="B26:C26"/>
    <mergeCell ref="A32:D32"/>
    <mergeCell ref="A33:D33"/>
    <mergeCell ref="A34:D34"/>
    <mergeCell ref="A35:D35"/>
    <mergeCell ref="A36:D36"/>
    <mergeCell ref="A37:D37"/>
    <mergeCell ref="B27:C27"/>
    <mergeCell ref="B28:C28"/>
    <mergeCell ref="B29:C29"/>
    <mergeCell ref="B7:D7"/>
    <mergeCell ref="A10:D10"/>
    <mergeCell ref="A11:D11"/>
    <mergeCell ref="A12:D12"/>
    <mergeCell ref="A13:D13"/>
    <mergeCell ref="B24:C24"/>
    <mergeCell ref="B25:C25"/>
    <mergeCell ref="A14:D14"/>
    <mergeCell ref="A17:D17"/>
    <mergeCell ref="A15:D15"/>
    <mergeCell ref="B22:C22"/>
    <mergeCell ref="B23:C23"/>
    <mergeCell ref="A16:D16"/>
  </mergeCells>
  <conditionalFormatting sqref="A22:B22">
    <cfRule type="cellIs" dxfId="197" priority="2" operator="equal">
      <formula>0</formula>
    </cfRule>
  </conditionalFormatting>
  <conditionalFormatting sqref="D22">
    <cfRule type="cellIs" dxfId="196" priority="1" operator="equal">
      <formula>0</formula>
    </cfRule>
  </conditionalFormatting>
  <dataValidations count="1">
    <dataValidation type="date" allowBlank="1" showErrorMessage="1" error="Si prega di inserire la data: xx.xx.xxxx" sqref="B8" xr:uid="{00000000-0002-0000-0000-000000000000}">
      <formula1>44197</formula1>
      <formula2>46387</formula2>
    </dataValidation>
  </dataValidations>
  <pageMargins left="0.70866141732283472" right="0.5118110236220472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2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20.7109375" style="33" customWidth="1"/>
    <col min="2" max="2" width="9.7109375" style="33" customWidth="1"/>
    <col min="3" max="3" width="10.7109375" style="33" customWidth="1"/>
    <col min="4" max="16384" width="11.42578125" style="33"/>
  </cols>
  <sheetData>
    <row r="1" spans="1:3" s="29" customFormat="1" ht="15" customHeight="1" x14ac:dyDescent="0.2">
      <c r="A1" s="35" t="s">
        <v>24</v>
      </c>
      <c r="B1" s="35"/>
    </row>
    <row r="2" spans="1:3" s="29" customFormat="1" ht="15" customHeight="1" x14ac:dyDescent="0.2">
      <c r="A2" s="30" t="s">
        <v>8</v>
      </c>
      <c r="B2" s="30"/>
      <c r="C2" s="31" t="s">
        <v>40</v>
      </c>
    </row>
    <row r="3" spans="1:3" ht="15" customHeight="1" x14ac:dyDescent="0.2">
      <c r="A3" s="25" t="s">
        <v>10</v>
      </c>
      <c r="B3" s="25" t="s">
        <v>106</v>
      </c>
      <c r="C3" s="32">
        <v>128</v>
      </c>
    </row>
    <row r="4" spans="1:3" ht="15" customHeight="1" x14ac:dyDescent="0.2">
      <c r="A4" s="25" t="s">
        <v>12</v>
      </c>
      <c r="B4" s="25" t="s">
        <v>107</v>
      </c>
      <c r="C4" s="32">
        <v>128</v>
      </c>
    </row>
    <row r="5" spans="1:3" ht="15" customHeight="1" x14ac:dyDescent="0.2">
      <c r="A5" s="25" t="s">
        <v>14</v>
      </c>
      <c r="B5" s="25" t="s">
        <v>109</v>
      </c>
      <c r="C5" s="32">
        <v>128</v>
      </c>
    </row>
    <row r="6" spans="1:3" ht="15" customHeight="1" x14ac:dyDescent="0.2">
      <c r="A6" s="25" t="s">
        <v>16</v>
      </c>
      <c r="B6" s="25" t="s">
        <v>110</v>
      </c>
      <c r="C6" s="32">
        <v>94</v>
      </c>
    </row>
    <row r="7" spans="1:3" ht="15" customHeight="1" x14ac:dyDescent="0.2">
      <c r="A7" s="25" t="s">
        <v>18</v>
      </c>
      <c r="B7" s="25" t="s">
        <v>111</v>
      </c>
      <c r="C7" s="32">
        <v>85</v>
      </c>
    </row>
    <row r="8" spans="1:3" ht="15" customHeight="1" x14ac:dyDescent="0.2">
      <c r="A8" s="25" t="s">
        <v>20</v>
      </c>
      <c r="B8" s="25" t="s">
        <v>113</v>
      </c>
      <c r="C8" s="32">
        <v>55</v>
      </c>
    </row>
    <row r="9" spans="1:3" ht="15" customHeight="1" x14ac:dyDescent="0.2">
      <c r="A9" s="25" t="s">
        <v>22</v>
      </c>
      <c r="B9" s="25" t="s">
        <v>108</v>
      </c>
      <c r="C9" s="32">
        <v>28</v>
      </c>
    </row>
    <row r="10" spans="1:3" x14ac:dyDescent="0.2">
      <c r="C10" s="34"/>
    </row>
    <row r="11" spans="1:3" x14ac:dyDescent="0.2">
      <c r="C11" s="34"/>
    </row>
    <row r="12" spans="1:3" x14ac:dyDescent="0.2">
      <c r="C12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  <pageSetUpPr fitToPage="1"/>
  </sheetPr>
  <dimension ref="A2:H82"/>
  <sheetViews>
    <sheetView showGridLines="0" topLeftCell="D1" zoomScaleNormal="100" zoomScaleSheetLayoutView="100" workbookViewId="0">
      <selection activeCell="D13" sqref="D13"/>
    </sheetView>
  </sheetViews>
  <sheetFormatPr baseColWidth="10" defaultColWidth="11.42578125" defaultRowHeight="12.75" x14ac:dyDescent="0.2"/>
  <cols>
    <col min="1" max="1" width="2.5703125" style="2" hidden="1" customWidth="1"/>
    <col min="2" max="2" width="9.7109375" style="2" hidden="1" customWidth="1"/>
    <col min="3" max="3" width="25.7109375" style="2" hidden="1" customWidth="1"/>
    <col min="4" max="5" width="25.7109375" style="17" customWidth="1"/>
    <col min="6" max="6" width="22.7109375" style="17" customWidth="1"/>
    <col min="7" max="7" width="21.28515625" style="17" customWidth="1"/>
    <col min="8" max="16384" width="11.42578125" style="17"/>
  </cols>
  <sheetData>
    <row r="2" spans="1:8" x14ac:dyDescent="0.2">
      <c r="D2" s="16" t="s">
        <v>3</v>
      </c>
      <c r="G2" s="18">
        <f>Note!B8</f>
        <v>0</v>
      </c>
    </row>
    <row r="3" spans="1:8" x14ac:dyDescent="0.2">
      <c r="D3" s="17" t="s">
        <v>4</v>
      </c>
    </row>
    <row r="5" spans="1:8" x14ac:dyDescent="0.2">
      <c r="D5" s="17" t="str">
        <f>"Progetto: "&amp;Note!B7</f>
        <v xml:space="preserve">Progetto: </v>
      </c>
      <c r="E5" s="15"/>
    </row>
    <row r="7" spans="1:8" x14ac:dyDescent="0.2">
      <c r="D7" s="16" t="s">
        <v>28</v>
      </c>
    </row>
    <row r="8" spans="1:8" x14ac:dyDescent="0.2">
      <c r="D8" s="40" t="s">
        <v>53</v>
      </c>
      <c r="E8" s="41"/>
      <c r="F8" s="41"/>
      <c r="G8" s="41"/>
    </row>
    <row r="9" spans="1:8" s="2" customFormat="1" x14ac:dyDescent="0.2">
      <c r="D9" s="40" t="s">
        <v>66</v>
      </c>
      <c r="E9" s="42"/>
      <c r="F9" s="42"/>
      <c r="G9" s="42"/>
    </row>
    <row r="11" spans="1:8" s="16" customFormat="1" ht="19.899999999999999" customHeight="1" x14ac:dyDescent="0.2">
      <c r="A11" s="1"/>
      <c r="B11" s="1"/>
      <c r="C11" s="1"/>
      <c r="D11" s="20" t="s">
        <v>29</v>
      </c>
      <c r="E11" s="20" t="s">
        <v>30</v>
      </c>
      <c r="F11" s="20" t="s">
        <v>31</v>
      </c>
      <c r="G11" s="20" t="s">
        <v>8</v>
      </c>
    </row>
    <row r="12" spans="1:8" hidden="1" x14ac:dyDescent="0.2">
      <c r="A12" s="1"/>
      <c r="B12" s="1"/>
      <c r="C12" s="1"/>
      <c r="D12" s="21"/>
      <c r="E12" s="21"/>
      <c r="F12" s="21"/>
      <c r="G12" s="21"/>
    </row>
    <row r="13" spans="1:8" ht="13.9" customHeight="1" x14ac:dyDescent="0.2">
      <c r="A13" s="1">
        <v>1</v>
      </c>
      <c r="B13" s="1" t="str">
        <f>IFERROR(VLOOKUP(G13,Dati!$A$3:$C$9,2,0),0)</f>
        <v>(RP)</v>
      </c>
      <c r="C13" s="1" t="str">
        <f>_xlfn.CONCAT(D13&amp;" "&amp;B13)</f>
        <v xml:space="preserve"> (RP)</v>
      </c>
      <c r="D13" s="22"/>
      <c r="E13" s="22"/>
      <c r="F13" s="22"/>
      <c r="G13" s="22" t="s">
        <v>10</v>
      </c>
      <c r="H13" s="38" t="s">
        <v>67</v>
      </c>
    </row>
    <row r="14" spans="1:8" x14ac:dyDescent="0.2">
      <c r="A14" s="1">
        <f>IFERROR(INDEX($A$13:A13,MATCH(E14,$E$13:E13,0)),MAX($A$13:A13)+1)</f>
        <v>2</v>
      </c>
      <c r="B14" s="1">
        <f>IFERROR(VLOOKUP(G14,Dati!$A$3:$C$9,2,0),0)</f>
        <v>0</v>
      </c>
      <c r="C14" s="1" t="str">
        <f t="shared" ref="C14:C77" si="0">_xlfn.CONCAT(D14&amp;" "&amp;B14)</f>
        <v xml:space="preserve"> 0</v>
      </c>
      <c r="D14" s="22"/>
      <c r="E14" s="22"/>
      <c r="F14" s="22"/>
      <c r="G14" s="22"/>
    </row>
    <row r="15" spans="1:8" ht="13.9" customHeight="1" x14ac:dyDescent="0.2">
      <c r="A15" s="1">
        <f>IFERROR(INDEX($A$13:A14,MATCH(E15,$E$13:E14,0)),MAX($A$13:A14)+1)</f>
        <v>3</v>
      </c>
      <c r="B15" s="1">
        <f>IFERROR(VLOOKUP(G15,Dati!$A$3:$C$9,2,0),0)</f>
        <v>0</v>
      </c>
      <c r="C15" s="1" t="str">
        <f t="shared" si="0"/>
        <v xml:space="preserve"> 0</v>
      </c>
      <c r="D15" s="22"/>
      <c r="E15" s="22"/>
      <c r="F15" s="22"/>
      <c r="G15" s="22"/>
    </row>
    <row r="16" spans="1:8" x14ac:dyDescent="0.2">
      <c r="A16" s="1">
        <f>IFERROR(INDEX($A$13:A15,MATCH(E16,$E$13:E15,0)),MAX($A$13:A15)+1)</f>
        <v>4</v>
      </c>
      <c r="B16" s="1">
        <f>IFERROR(VLOOKUP(G16,Dati!$A$3:$C$9,2,0),0)</f>
        <v>0</v>
      </c>
      <c r="C16" s="1" t="str">
        <f t="shared" si="0"/>
        <v xml:space="preserve"> 0</v>
      </c>
      <c r="D16" s="22"/>
      <c r="E16" s="22"/>
      <c r="F16" s="22"/>
      <c r="G16" s="22"/>
    </row>
    <row r="17" spans="1:7" x14ac:dyDescent="0.2">
      <c r="A17" s="1">
        <f>IFERROR(INDEX($A$13:A16,MATCH(E17,$E$13:E16,0)),MAX($A$13:A16)+1)</f>
        <v>5</v>
      </c>
      <c r="B17" s="1">
        <f>IFERROR(VLOOKUP(G17,Dati!$A$3:$C$9,2,0),0)</f>
        <v>0</v>
      </c>
      <c r="C17" s="1" t="str">
        <f t="shared" si="0"/>
        <v xml:space="preserve"> 0</v>
      </c>
      <c r="D17" s="22"/>
      <c r="E17" s="22"/>
      <c r="F17" s="22"/>
      <c r="G17" s="22"/>
    </row>
    <row r="18" spans="1:7" ht="13.9" customHeight="1" x14ac:dyDescent="0.2">
      <c r="A18" s="1">
        <f>IFERROR(INDEX($A$13:A17,MATCH(E18,$E$13:E17,0)),MAX($A$13:A17)+1)</f>
        <v>6</v>
      </c>
      <c r="B18" s="1">
        <f>IFERROR(VLOOKUP(G18,Dati!$A$3:$C$9,2,0),0)</f>
        <v>0</v>
      </c>
      <c r="C18" s="1" t="str">
        <f t="shared" si="0"/>
        <v xml:space="preserve"> 0</v>
      </c>
      <c r="D18" s="22"/>
      <c r="E18" s="22"/>
      <c r="F18" s="22"/>
      <c r="G18" s="22"/>
    </row>
    <row r="19" spans="1:7" x14ac:dyDescent="0.2">
      <c r="A19" s="1">
        <f>IFERROR(INDEX($A$13:A18,MATCH(E19,$E$13:E18,0)),MAX($A$13:A18)+1)</f>
        <v>7</v>
      </c>
      <c r="B19" s="1">
        <f>IFERROR(VLOOKUP(G19,Dati!$A$3:$C$9,2,0),0)</f>
        <v>0</v>
      </c>
      <c r="C19" s="1" t="str">
        <f t="shared" si="0"/>
        <v xml:space="preserve"> 0</v>
      </c>
      <c r="D19" s="22"/>
      <c r="E19" s="22"/>
      <c r="F19" s="22"/>
      <c r="G19" s="22"/>
    </row>
    <row r="20" spans="1:7" x14ac:dyDescent="0.2">
      <c r="A20" s="1">
        <f>IFERROR(INDEX($A$13:A19,MATCH(E20,$E$13:E19,0)),MAX($A$13:A19)+1)</f>
        <v>8</v>
      </c>
      <c r="B20" s="1">
        <f>IFERROR(VLOOKUP(G20,Dati!$A$3:$C$9,2,0),0)</f>
        <v>0</v>
      </c>
      <c r="C20" s="1" t="str">
        <f t="shared" si="0"/>
        <v xml:space="preserve"> 0</v>
      </c>
      <c r="D20" s="22"/>
      <c r="E20" s="22"/>
      <c r="F20" s="22"/>
      <c r="G20" s="22"/>
    </row>
    <row r="21" spans="1:7" x14ac:dyDescent="0.2">
      <c r="A21" s="1">
        <f>IFERROR(INDEX($A$13:A20,MATCH(E21,$E$13:E20,0)),MAX($A$13:A20)+1)</f>
        <v>9</v>
      </c>
      <c r="B21" s="1">
        <f>IFERROR(VLOOKUP(G21,Dati!$A$3:$C$9,2,0),0)</f>
        <v>0</v>
      </c>
      <c r="C21" s="1" t="str">
        <f t="shared" si="0"/>
        <v xml:space="preserve"> 0</v>
      </c>
      <c r="D21" s="22"/>
      <c r="E21" s="22"/>
      <c r="F21" s="22"/>
      <c r="G21" s="22"/>
    </row>
    <row r="22" spans="1:7" x14ac:dyDescent="0.2">
      <c r="A22" s="1">
        <f>IFERROR(INDEX($A$13:A21,MATCH(E22,$E$13:E21,0)),MAX($A$13:A21)+1)</f>
        <v>10</v>
      </c>
      <c r="B22" s="1">
        <f>IFERROR(VLOOKUP(G22,Dati!$A$3:$C$9,2,0),0)</f>
        <v>0</v>
      </c>
      <c r="C22" s="1" t="str">
        <f t="shared" si="0"/>
        <v xml:space="preserve"> 0</v>
      </c>
      <c r="D22" s="22"/>
      <c r="E22" s="22"/>
      <c r="F22" s="22"/>
      <c r="G22" s="22"/>
    </row>
    <row r="23" spans="1:7" x14ac:dyDescent="0.2">
      <c r="A23" s="1">
        <f>IFERROR(INDEX($A$13:A22,MATCH(E23,$E$13:E22,0)),MAX($A$13:A22)+1)</f>
        <v>11</v>
      </c>
      <c r="B23" s="1">
        <f>IFERROR(VLOOKUP(G23,Dati!$A$3:$C$9,2,0),0)</f>
        <v>0</v>
      </c>
      <c r="C23" s="1" t="str">
        <f t="shared" si="0"/>
        <v xml:space="preserve"> 0</v>
      </c>
      <c r="D23" s="22"/>
      <c r="E23" s="22"/>
      <c r="F23" s="22"/>
      <c r="G23" s="22"/>
    </row>
    <row r="24" spans="1:7" x14ac:dyDescent="0.2">
      <c r="A24" s="1">
        <f>IFERROR(INDEX($A$13:A23,MATCH(E24,$E$13:E23,0)),MAX($A$13:A23)+1)</f>
        <v>12</v>
      </c>
      <c r="B24" s="1">
        <f>IFERROR(VLOOKUP(G24,Dati!$A$3:$C$9,2,0),0)</f>
        <v>0</v>
      </c>
      <c r="C24" s="1" t="str">
        <f t="shared" si="0"/>
        <v xml:space="preserve"> 0</v>
      </c>
      <c r="D24" s="22"/>
      <c r="E24" s="22"/>
      <c r="F24" s="22"/>
      <c r="G24" s="22"/>
    </row>
    <row r="25" spans="1:7" x14ac:dyDescent="0.2">
      <c r="A25" s="1">
        <f>IFERROR(INDEX($A$13:A24,MATCH(E25,$E$13:E24,0)),MAX($A$13:A24)+1)</f>
        <v>13</v>
      </c>
      <c r="B25" s="1">
        <f>IFERROR(VLOOKUP(G25,Dati!$A$3:$C$9,2,0),0)</f>
        <v>0</v>
      </c>
      <c r="C25" s="1" t="str">
        <f t="shared" si="0"/>
        <v xml:space="preserve"> 0</v>
      </c>
      <c r="D25" s="22"/>
      <c r="E25" s="22"/>
      <c r="F25" s="22"/>
      <c r="G25" s="22"/>
    </row>
    <row r="26" spans="1:7" x14ac:dyDescent="0.2">
      <c r="A26" s="1">
        <f>IFERROR(INDEX($A$13:A25,MATCH(E26,$E$13:E25,0)),MAX($A$13:A25)+1)</f>
        <v>14</v>
      </c>
      <c r="B26" s="1">
        <f>IFERROR(VLOOKUP(G26,Dati!$A$3:$C$9,2,0),0)</f>
        <v>0</v>
      </c>
      <c r="C26" s="1" t="str">
        <f t="shared" si="0"/>
        <v xml:space="preserve"> 0</v>
      </c>
      <c r="D26" s="22"/>
      <c r="E26" s="22"/>
      <c r="F26" s="22"/>
      <c r="G26" s="22"/>
    </row>
    <row r="27" spans="1:7" x14ac:dyDescent="0.2">
      <c r="A27" s="1">
        <f>IFERROR(INDEX($A$13:A26,MATCH(E27,$E$13:E26,0)),MAX($A$13:A26)+1)</f>
        <v>15</v>
      </c>
      <c r="B27" s="1">
        <f>IFERROR(VLOOKUP(G27,Dati!$A$3:$C$9,2,0),0)</f>
        <v>0</v>
      </c>
      <c r="C27" s="1" t="str">
        <f t="shared" si="0"/>
        <v xml:space="preserve"> 0</v>
      </c>
      <c r="D27" s="22"/>
      <c r="E27" s="22"/>
      <c r="F27" s="22"/>
      <c r="G27" s="22"/>
    </row>
    <row r="28" spans="1:7" x14ac:dyDescent="0.2">
      <c r="A28" s="1">
        <f>IFERROR(INDEX($A$13:A27,MATCH(E28,$E$13:E27,0)),MAX($A$13:A27)+1)</f>
        <v>16</v>
      </c>
      <c r="B28" s="1">
        <f>IFERROR(VLOOKUP(G28,Dati!$A$3:$C$9,2,0),0)</f>
        <v>0</v>
      </c>
      <c r="C28" s="1" t="str">
        <f t="shared" si="0"/>
        <v xml:space="preserve"> 0</v>
      </c>
      <c r="D28" s="22"/>
      <c r="E28" s="22"/>
      <c r="F28" s="22"/>
      <c r="G28" s="22"/>
    </row>
    <row r="29" spans="1:7" x14ac:dyDescent="0.2">
      <c r="A29" s="1">
        <f>IFERROR(INDEX($A$13:A28,MATCH(E29,$E$13:E28,0)),MAX($A$13:A28)+1)</f>
        <v>17</v>
      </c>
      <c r="B29" s="1">
        <f>IFERROR(VLOOKUP(G29,Dati!$A$3:$C$9,2,0),0)</f>
        <v>0</v>
      </c>
      <c r="C29" s="1" t="str">
        <f t="shared" si="0"/>
        <v xml:space="preserve"> 0</v>
      </c>
      <c r="D29" s="22"/>
      <c r="E29" s="22"/>
      <c r="F29" s="22"/>
      <c r="G29" s="22"/>
    </row>
    <row r="30" spans="1:7" x14ac:dyDescent="0.2">
      <c r="A30" s="1">
        <f>IFERROR(INDEX($A$13:A29,MATCH(E30,$E$13:E29,0)),MAX($A$13:A29)+1)</f>
        <v>18</v>
      </c>
      <c r="B30" s="1">
        <f>IFERROR(VLOOKUP(G30,Dati!$A$3:$C$9,2,0),0)</f>
        <v>0</v>
      </c>
      <c r="C30" s="1" t="str">
        <f t="shared" si="0"/>
        <v xml:space="preserve"> 0</v>
      </c>
      <c r="D30" s="22"/>
      <c r="E30" s="22"/>
      <c r="F30" s="22"/>
      <c r="G30" s="22"/>
    </row>
    <row r="31" spans="1:7" x14ac:dyDescent="0.2">
      <c r="A31" s="1">
        <f>IFERROR(INDEX($A$13:A30,MATCH(E31,$E$13:E30,0)),MAX($A$13:A30)+1)</f>
        <v>19</v>
      </c>
      <c r="B31" s="1">
        <f>IFERROR(VLOOKUP(G31,Dati!$A$3:$C$9,2,0),0)</f>
        <v>0</v>
      </c>
      <c r="C31" s="1" t="str">
        <f t="shared" si="0"/>
        <v xml:space="preserve"> 0</v>
      </c>
      <c r="D31" s="22"/>
      <c r="E31" s="22"/>
      <c r="F31" s="22"/>
      <c r="G31" s="22"/>
    </row>
    <row r="32" spans="1:7" x14ac:dyDescent="0.2">
      <c r="A32" s="1">
        <f>IFERROR(INDEX($A$13:A31,MATCH(E32,$E$13:E31,0)),MAX($A$13:A31)+1)</f>
        <v>20</v>
      </c>
      <c r="B32" s="1">
        <f>IFERROR(VLOOKUP(G32,Dati!$A$3:$C$9,2,0),0)</f>
        <v>0</v>
      </c>
      <c r="C32" s="1" t="str">
        <f t="shared" si="0"/>
        <v xml:space="preserve"> 0</v>
      </c>
      <c r="D32" s="22"/>
      <c r="E32" s="22"/>
      <c r="F32" s="22"/>
      <c r="G32" s="22"/>
    </row>
    <row r="33" spans="1:7" x14ac:dyDescent="0.2">
      <c r="A33" s="1">
        <f>IFERROR(INDEX($A$13:A32,MATCH(E33,$E$13:E32,0)),MAX($A$13:A32)+1)</f>
        <v>21</v>
      </c>
      <c r="B33" s="1">
        <f>IFERROR(VLOOKUP(G33,Dati!$A$3:$C$9,2,0),0)</f>
        <v>0</v>
      </c>
      <c r="C33" s="1" t="str">
        <f t="shared" si="0"/>
        <v xml:space="preserve"> 0</v>
      </c>
      <c r="D33" s="22"/>
      <c r="E33" s="22"/>
      <c r="F33" s="22"/>
      <c r="G33" s="22"/>
    </row>
    <row r="34" spans="1:7" x14ac:dyDescent="0.2">
      <c r="A34" s="1">
        <f>IFERROR(INDEX($A$13:A33,MATCH(E34,$E$13:E33,0)),MAX($A$13:A33)+1)</f>
        <v>22</v>
      </c>
      <c r="B34" s="1">
        <f>IFERROR(VLOOKUP(G34,Dati!$A$3:$C$9,2,0),0)</f>
        <v>0</v>
      </c>
      <c r="C34" s="1" t="str">
        <f t="shared" si="0"/>
        <v xml:space="preserve"> 0</v>
      </c>
      <c r="D34" s="22"/>
      <c r="E34" s="22"/>
      <c r="F34" s="22"/>
      <c r="G34" s="22"/>
    </row>
    <row r="35" spans="1:7" x14ac:dyDescent="0.2">
      <c r="A35" s="1">
        <f>IFERROR(INDEX($A$13:A34,MATCH(E35,$E$13:E34,0)),MAX($A$13:A34)+1)</f>
        <v>23</v>
      </c>
      <c r="B35" s="1">
        <f>IFERROR(VLOOKUP(G35,Dati!$A$3:$C$9,2,0),0)</f>
        <v>0</v>
      </c>
      <c r="C35" s="1" t="str">
        <f t="shared" si="0"/>
        <v xml:space="preserve"> 0</v>
      </c>
      <c r="D35" s="22"/>
      <c r="E35" s="22"/>
      <c r="F35" s="22"/>
      <c r="G35" s="22"/>
    </row>
    <row r="36" spans="1:7" x14ac:dyDescent="0.2">
      <c r="A36" s="1">
        <f>IFERROR(INDEX($A$13:A35,MATCH(E36,$E$13:E35,0)),MAX($A$13:A35)+1)</f>
        <v>24</v>
      </c>
      <c r="B36" s="1">
        <f>IFERROR(VLOOKUP(G36,Dati!$A$3:$C$9,2,0),0)</f>
        <v>0</v>
      </c>
      <c r="C36" s="1" t="str">
        <f t="shared" si="0"/>
        <v xml:space="preserve"> 0</v>
      </c>
      <c r="D36" s="22"/>
      <c r="E36" s="22"/>
      <c r="F36" s="22"/>
      <c r="G36" s="22"/>
    </row>
    <row r="37" spans="1:7" x14ac:dyDescent="0.2">
      <c r="A37" s="1">
        <f>IFERROR(INDEX($A$13:A36,MATCH(E37,$E$13:E36,0)),MAX($A$13:A36)+1)</f>
        <v>25</v>
      </c>
      <c r="B37" s="1">
        <f>IFERROR(VLOOKUP(G37,Dati!$A$3:$C$9,2,0),0)</f>
        <v>0</v>
      </c>
      <c r="C37" s="1" t="str">
        <f t="shared" si="0"/>
        <v xml:space="preserve"> 0</v>
      </c>
      <c r="D37" s="22"/>
      <c r="E37" s="22"/>
      <c r="F37" s="22"/>
      <c r="G37" s="22"/>
    </row>
    <row r="38" spans="1:7" x14ac:dyDescent="0.2">
      <c r="A38" s="1">
        <f>IFERROR(INDEX($A$13:A37,MATCH(E38,$E$13:E37,0)),MAX($A$13:A37)+1)</f>
        <v>26</v>
      </c>
      <c r="B38" s="1">
        <f>IFERROR(VLOOKUP(G38,Dati!$A$3:$C$9,2,0),0)</f>
        <v>0</v>
      </c>
      <c r="C38" s="1" t="str">
        <f t="shared" si="0"/>
        <v xml:space="preserve"> 0</v>
      </c>
      <c r="D38" s="22"/>
      <c r="E38" s="22"/>
      <c r="F38" s="22"/>
      <c r="G38" s="22"/>
    </row>
    <row r="39" spans="1:7" x14ac:dyDescent="0.2">
      <c r="A39" s="1">
        <f>IFERROR(INDEX($A$13:A38,MATCH(E39,$E$13:E38,0)),MAX($A$13:A38)+1)</f>
        <v>27</v>
      </c>
      <c r="B39" s="1">
        <f>IFERROR(VLOOKUP(G39,Dati!$A$3:$C$9,2,0),0)</f>
        <v>0</v>
      </c>
      <c r="C39" s="1" t="str">
        <f t="shared" si="0"/>
        <v xml:space="preserve"> 0</v>
      </c>
      <c r="D39" s="22"/>
      <c r="E39" s="22"/>
      <c r="F39" s="22"/>
      <c r="G39" s="22"/>
    </row>
    <row r="40" spans="1:7" x14ac:dyDescent="0.2">
      <c r="A40" s="1">
        <f>IFERROR(INDEX($A$13:A39,MATCH(E40,$E$13:E39,0)),MAX($A$13:A39)+1)</f>
        <v>28</v>
      </c>
      <c r="B40" s="1">
        <f>IFERROR(VLOOKUP(G40,Dati!$A$3:$C$9,2,0),0)</f>
        <v>0</v>
      </c>
      <c r="C40" s="1" t="str">
        <f t="shared" si="0"/>
        <v xml:space="preserve"> 0</v>
      </c>
      <c r="D40" s="22"/>
      <c r="E40" s="22"/>
      <c r="F40" s="22"/>
      <c r="G40" s="22"/>
    </row>
    <row r="41" spans="1:7" x14ac:dyDescent="0.2">
      <c r="A41" s="1">
        <f>IFERROR(INDEX($A$13:A40,MATCH(E41,$E$13:E40,0)),MAX($A$13:A40)+1)</f>
        <v>29</v>
      </c>
      <c r="B41" s="1">
        <f>IFERROR(VLOOKUP(G41,Dati!$A$3:$C$9,2,0),0)</f>
        <v>0</v>
      </c>
      <c r="C41" s="1" t="str">
        <f t="shared" si="0"/>
        <v xml:space="preserve"> 0</v>
      </c>
      <c r="D41" s="22"/>
      <c r="E41" s="22"/>
      <c r="F41" s="22"/>
      <c r="G41" s="22"/>
    </row>
    <row r="42" spans="1:7" x14ac:dyDescent="0.2">
      <c r="A42" s="1">
        <f>IFERROR(INDEX($A$13:A41,MATCH(E42,$E$13:E41,0)),MAX($A$13:A41)+1)</f>
        <v>30</v>
      </c>
      <c r="B42" s="1">
        <f>IFERROR(VLOOKUP(G42,Dati!$A$3:$C$9,2,0),0)</f>
        <v>0</v>
      </c>
      <c r="C42" s="1" t="str">
        <f t="shared" si="0"/>
        <v xml:space="preserve"> 0</v>
      </c>
      <c r="D42" s="22"/>
      <c r="E42" s="22"/>
      <c r="F42" s="22"/>
      <c r="G42" s="22"/>
    </row>
    <row r="43" spans="1:7" x14ac:dyDescent="0.2">
      <c r="A43" s="1">
        <f>IFERROR(INDEX($A$13:A42,MATCH(E43,$E$13:E42,0)),MAX($A$13:A42)+1)</f>
        <v>31</v>
      </c>
      <c r="B43" s="1">
        <f>IFERROR(VLOOKUP(G43,Dati!$A$3:$C$9,2,0),0)</f>
        <v>0</v>
      </c>
      <c r="C43" s="1" t="str">
        <f t="shared" si="0"/>
        <v xml:space="preserve"> 0</v>
      </c>
      <c r="D43" s="22"/>
      <c r="E43" s="22"/>
      <c r="F43" s="22"/>
      <c r="G43" s="22"/>
    </row>
    <row r="44" spans="1:7" x14ac:dyDescent="0.2">
      <c r="A44" s="1">
        <f>IFERROR(INDEX($A$13:A43,MATCH(E44,$E$13:E43,0)),MAX($A$13:A43)+1)</f>
        <v>32</v>
      </c>
      <c r="B44" s="1">
        <f>IFERROR(VLOOKUP(G44,Dati!$A$3:$C$9,2,0),0)</f>
        <v>0</v>
      </c>
      <c r="C44" s="1" t="str">
        <f t="shared" si="0"/>
        <v xml:space="preserve"> 0</v>
      </c>
      <c r="D44" s="22"/>
      <c r="E44" s="22"/>
      <c r="F44" s="22"/>
      <c r="G44" s="22"/>
    </row>
    <row r="45" spans="1:7" x14ac:dyDescent="0.2">
      <c r="A45" s="1">
        <f>IFERROR(INDEX($A$13:A44,MATCH(E45,$E$13:E44,0)),MAX($A$13:A44)+1)</f>
        <v>33</v>
      </c>
      <c r="B45" s="1">
        <f>IFERROR(VLOOKUP(G45,Dati!$A$3:$C$9,2,0),0)</f>
        <v>0</v>
      </c>
      <c r="C45" s="1" t="str">
        <f t="shared" si="0"/>
        <v xml:space="preserve"> 0</v>
      </c>
      <c r="D45" s="22"/>
      <c r="E45" s="22"/>
      <c r="F45" s="22"/>
      <c r="G45" s="22"/>
    </row>
    <row r="46" spans="1:7" x14ac:dyDescent="0.2">
      <c r="A46" s="1">
        <f>IFERROR(INDEX($A$13:A45,MATCH(E46,$E$13:E45,0)),MAX($A$13:A45)+1)</f>
        <v>34</v>
      </c>
      <c r="B46" s="1">
        <f>IFERROR(VLOOKUP(G46,Dati!$A$3:$C$9,2,0),0)</f>
        <v>0</v>
      </c>
      <c r="C46" s="1" t="str">
        <f t="shared" si="0"/>
        <v xml:space="preserve"> 0</v>
      </c>
      <c r="D46" s="22"/>
      <c r="E46" s="22"/>
      <c r="F46" s="22"/>
      <c r="G46" s="22"/>
    </row>
    <row r="47" spans="1:7" x14ac:dyDescent="0.2">
      <c r="A47" s="1">
        <f>IFERROR(INDEX($A$13:A46,MATCH(E47,$E$13:E46,0)),MAX($A$13:A46)+1)</f>
        <v>35</v>
      </c>
      <c r="B47" s="1">
        <f>IFERROR(VLOOKUP(G47,Dati!$A$3:$C$9,2,0),0)</f>
        <v>0</v>
      </c>
      <c r="C47" s="1" t="str">
        <f t="shared" si="0"/>
        <v xml:space="preserve"> 0</v>
      </c>
      <c r="D47" s="22"/>
      <c r="E47" s="22"/>
      <c r="F47" s="22"/>
      <c r="G47" s="22"/>
    </row>
    <row r="48" spans="1:7" x14ac:dyDescent="0.2">
      <c r="A48" s="1">
        <f>IFERROR(INDEX($A$13:A47,MATCH(E48,$E$13:E47,0)),MAX($A$13:A47)+1)</f>
        <v>36</v>
      </c>
      <c r="B48" s="1">
        <f>IFERROR(VLOOKUP(G48,Dati!$A$3:$C$9,2,0),0)</f>
        <v>0</v>
      </c>
      <c r="C48" s="1" t="str">
        <f t="shared" si="0"/>
        <v xml:space="preserve"> 0</v>
      </c>
      <c r="D48" s="22"/>
      <c r="E48" s="22"/>
      <c r="F48" s="22"/>
      <c r="G48" s="22"/>
    </row>
    <row r="49" spans="1:7" x14ac:dyDescent="0.2">
      <c r="A49" s="1">
        <f>IFERROR(INDEX($A$13:A48,MATCH(E49,$E$13:E48,0)),MAX($A$13:A48)+1)</f>
        <v>37</v>
      </c>
      <c r="B49" s="1">
        <f>IFERROR(VLOOKUP(G49,Dati!$A$3:$C$9,2,0),0)</f>
        <v>0</v>
      </c>
      <c r="C49" s="1" t="str">
        <f t="shared" si="0"/>
        <v xml:space="preserve"> 0</v>
      </c>
      <c r="D49" s="22"/>
      <c r="E49" s="22"/>
      <c r="F49" s="22"/>
      <c r="G49" s="22"/>
    </row>
    <row r="50" spans="1:7" x14ac:dyDescent="0.2">
      <c r="A50" s="1">
        <f>IFERROR(INDEX($A$13:A49,MATCH(E50,$E$13:E49,0)),MAX($A$13:A49)+1)</f>
        <v>38</v>
      </c>
      <c r="B50" s="1">
        <f>IFERROR(VLOOKUP(G50,Dati!$A$3:$C$9,2,0),0)</f>
        <v>0</v>
      </c>
      <c r="C50" s="1" t="str">
        <f t="shared" si="0"/>
        <v xml:space="preserve"> 0</v>
      </c>
      <c r="D50" s="22"/>
      <c r="E50" s="22"/>
      <c r="F50" s="22"/>
      <c r="G50" s="22"/>
    </row>
    <row r="51" spans="1:7" x14ac:dyDescent="0.2">
      <c r="A51" s="1">
        <f>IFERROR(INDEX($A$13:A50,MATCH(E51,$E$13:E50,0)),MAX($A$13:A50)+1)</f>
        <v>39</v>
      </c>
      <c r="B51" s="1">
        <f>IFERROR(VLOOKUP(G51,Dati!$A$3:$C$9,2,0),0)</f>
        <v>0</v>
      </c>
      <c r="C51" s="1" t="str">
        <f t="shared" si="0"/>
        <v xml:space="preserve"> 0</v>
      </c>
      <c r="D51" s="22"/>
      <c r="E51" s="22"/>
      <c r="F51" s="22"/>
      <c r="G51" s="22"/>
    </row>
    <row r="52" spans="1:7" x14ac:dyDescent="0.2">
      <c r="A52" s="1">
        <f>IFERROR(INDEX($A$13:A51,MATCH(E52,$E$13:E51,0)),MAX($A$13:A51)+1)</f>
        <v>40</v>
      </c>
      <c r="B52" s="1">
        <f>IFERROR(VLOOKUP(G52,Dati!$A$3:$C$9,2,0),0)</f>
        <v>0</v>
      </c>
      <c r="C52" s="1" t="str">
        <f t="shared" si="0"/>
        <v xml:space="preserve"> 0</v>
      </c>
      <c r="D52" s="22"/>
      <c r="E52" s="22"/>
      <c r="F52" s="22"/>
      <c r="G52" s="22"/>
    </row>
    <row r="53" spans="1:7" x14ac:dyDescent="0.2">
      <c r="A53" s="1">
        <f>IFERROR(INDEX($A$13:A52,MATCH(E53,$E$13:E52,0)),MAX($A$13:A52)+1)</f>
        <v>41</v>
      </c>
      <c r="B53" s="1">
        <f>IFERROR(VLOOKUP(G53,Dati!$A$3:$C$9,2,0),0)</f>
        <v>0</v>
      </c>
      <c r="C53" s="1" t="str">
        <f t="shared" si="0"/>
        <v xml:space="preserve"> 0</v>
      </c>
      <c r="D53" s="22"/>
      <c r="E53" s="22"/>
      <c r="F53" s="22"/>
      <c r="G53" s="22"/>
    </row>
    <row r="54" spans="1:7" x14ac:dyDescent="0.2">
      <c r="A54" s="1">
        <f>IFERROR(INDEX($A$13:A53,MATCH(E54,$E$13:E53,0)),MAX($A$13:A53)+1)</f>
        <v>42</v>
      </c>
      <c r="B54" s="1">
        <f>IFERROR(VLOOKUP(G54,Dati!$A$3:$C$9,2,0),0)</f>
        <v>0</v>
      </c>
      <c r="C54" s="1" t="str">
        <f t="shared" si="0"/>
        <v xml:space="preserve"> 0</v>
      </c>
      <c r="D54" s="22"/>
      <c r="E54" s="22"/>
      <c r="F54" s="22"/>
      <c r="G54" s="22"/>
    </row>
    <row r="55" spans="1:7" x14ac:dyDescent="0.2">
      <c r="A55" s="1">
        <f>IFERROR(INDEX($A$13:A54,MATCH(E55,$E$13:E54,0)),MAX($A$13:A54)+1)</f>
        <v>43</v>
      </c>
      <c r="B55" s="1">
        <f>IFERROR(VLOOKUP(G55,Dati!$A$3:$C$9,2,0),0)</f>
        <v>0</v>
      </c>
      <c r="C55" s="1" t="str">
        <f t="shared" si="0"/>
        <v xml:space="preserve"> 0</v>
      </c>
      <c r="D55" s="22"/>
      <c r="E55" s="22"/>
      <c r="F55" s="22"/>
      <c r="G55" s="22"/>
    </row>
    <row r="56" spans="1:7" x14ac:dyDescent="0.2">
      <c r="A56" s="1">
        <f>IFERROR(INDEX($A$13:A55,MATCH(E56,$E$13:E55,0)),MAX($A$13:A55)+1)</f>
        <v>44</v>
      </c>
      <c r="B56" s="1">
        <f>IFERROR(VLOOKUP(G56,Dati!$A$3:$C$9,2,0),0)</f>
        <v>0</v>
      </c>
      <c r="C56" s="1" t="str">
        <f t="shared" si="0"/>
        <v xml:space="preserve"> 0</v>
      </c>
      <c r="D56" s="22"/>
      <c r="E56" s="22"/>
      <c r="F56" s="22"/>
      <c r="G56" s="22"/>
    </row>
    <row r="57" spans="1:7" x14ac:dyDescent="0.2">
      <c r="A57" s="1">
        <f>IFERROR(INDEX($A$13:A56,MATCH(E57,$E$13:E56,0)),MAX($A$13:A56)+1)</f>
        <v>45</v>
      </c>
      <c r="B57" s="1">
        <f>IFERROR(VLOOKUP(G57,Dati!$A$3:$C$9,2,0),0)</f>
        <v>0</v>
      </c>
      <c r="C57" s="1" t="str">
        <f t="shared" si="0"/>
        <v xml:space="preserve"> 0</v>
      </c>
      <c r="D57" s="22"/>
      <c r="E57" s="22"/>
      <c r="F57" s="22"/>
      <c r="G57" s="22"/>
    </row>
    <row r="58" spans="1:7" x14ac:dyDescent="0.2">
      <c r="A58" s="1">
        <f>IFERROR(INDEX($A$13:A57,MATCH(E58,$E$13:E57,0)),MAX($A$13:A57)+1)</f>
        <v>46</v>
      </c>
      <c r="B58" s="1">
        <f>IFERROR(VLOOKUP(G58,Dati!$A$3:$C$9,2,0),0)</f>
        <v>0</v>
      </c>
      <c r="C58" s="1" t="str">
        <f t="shared" si="0"/>
        <v xml:space="preserve"> 0</v>
      </c>
      <c r="D58" s="22"/>
      <c r="E58" s="22"/>
      <c r="F58" s="22"/>
      <c r="G58" s="22"/>
    </row>
    <row r="59" spans="1:7" x14ac:dyDescent="0.2">
      <c r="A59" s="1">
        <f>IFERROR(INDEX($A$13:A58,MATCH(E59,$E$13:E58,0)),MAX($A$13:A58)+1)</f>
        <v>47</v>
      </c>
      <c r="B59" s="1">
        <f>IFERROR(VLOOKUP(G59,Dati!$A$3:$C$9,2,0),0)</f>
        <v>0</v>
      </c>
      <c r="C59" s="1" t="str">
        <f t="shared" si="0"/>
        <v xml:space="preserve"> 0</v>
      </c>
      <c r="D59" s="22"/>
      <c r="E59" s="22"/>
      <c r="F59" s="22"/>
      <c r="G59" s="22"/>
    </row>
    <row r="60" spans="1:7" x14ac:dyDescent="0.2">
      <c r="A60" s="1">
        <f>IFERROR(INDEX($A$13:A59,MATCH(E60,$E$13:E59,0)),MAX($A$13:A59)+1)</f>
        <v>48</v>
      </c>
      <c r="B60" s="1">
        <f>IFERROR(VLOOKUP(G60,Dati!$A$3:$C$9,2,0),0)</f>
        <v>0</v>
      </c>
      <c r="C60" s="1" t="str">
        <f t="shared" si="0"/>
        <v xml:space="preserve"> 0</v>
      </c>
      <c r="D60" s="22"/>
      <c r="E60" s="22"/>
      <c r="F60" s="22"/>
      <c r="G60" s="22"/>
    </row>
    <row r="61" spans="1:7" x14ac:dyDescent="0.2">
      <c r="A61" s="1">
        <f>IFERROR(INDEX($A$13:A60,MATCH(E61,$E$13:E60,0)),MAX($A$13:A60)+1)</f>
        <v>49</v>
      </c>
      <c r="B61" s="1">
        <f>IFERROR(VLOOKUP(G61,Dati!$A$3:$C$9,2,0),0)</f>
        <v>0</v>
      </c>
      <c r="C61" s="1" t="str">
        <f t="shared" si="0"/>
        <v xml:space="preserve"> 0</v>
      </c>
      <c r="D61" s="22"/>
      <c r="E61" s="22"/>
      <c r="F61" s="22"/>
      <c r="G61" s="22"/>
    </row>
    <row r="62" spans="1:7" x14ac:dyDescent="0.2">
      <c r="A62" s="1">
        <f>IFERROR(INDEX($A$13:A61,MATCH(E62,$E$13:E61,0)),MAX($A$13:A61)+1)</f>
        <v>50</v>
      </c>
      <c r="B62" s="1">
        <f>IFERROR(VLOOKUP(G62,Dati!$A$3:$C$9,2,0),0)</f>
        <v>0</v>
      </c>
      <c r="C62" s="1" t="str">
        <f t="shared" si="0"/>
        <v xml:space="preserve"> 0</v>
      </c>
      <c r="D62" s="22"/>
      <c r="E62" s="22"/>
      <c r="F62" s="22"/>
      <c r="G62" s="22"/>
    </row>
    <row r="63" spans="1:7" x14ac:dyDescent="0.2">
      <c r="A63" s="1">
        <f>IFERROR(INDEX($A$13:A62,MATCH(E63,$E$13:E62,0)),MAX($A$13:A62)+1)</f>
        <v>51</v>
      </c>
      <c r="B63" s="1">
        <f>IFERROR(VLOOKUP(G63,Dati!$A$3:$C$9,2,0),0)</f>
        <v>0</v>
      </c>
      <c r="C63" s="1" t="str">
        <f t="shared" si="0"/>
        <v xml:space="preserve"> 0</v>
      </c>
      <c r="D63" s="22"/>
      <c r="E63" s="22"/>
      <c r="F63" s="22"/>
      <c r="G63" s="22"/>
    </row>
    <row r="64" spans="1:7" x14ac:dyDescent="0.2">
      <c r="A64" s="1">
        <f>IFERROR(INDEX($A$13:A63,MATCH(E64,$E$13:E63,0)),MAX($A$13:A63)+1)</f>
        <v>52</v>
      </c>
      <c r="B64" s="1">
        <f>IFERROR(VLOOKUP(G64,Dati!$A$3:$C$9,2,0),0)</f>
        <v>0</v>
      </c>
      <c r="C64" s="1" t="str">
        <f t="shared" si="0"/>
        <v xml:space="preserve"> 0</v>
      </c>
      <c r="D64" s="22"/>
      <c r="E64" s="22"/>
      <c r="F64" s="22"/>
      <c r="G64" s="22"/>
    </row>
    <row r="65" spans="1:7" x14ac:dyDescent="0.2">
      <c r="A65" s="1">
        <f>IFERROR(INDEX($A$13:A64,MATCH(E65,$E$13:E64,0)),MAX($A$13:A64)+1)</f>
        <v>53</v>
      </c>
      <c r="B65" s="1">
        <f>IFERROR(VLOOKUP(G65,Dati!$A$3:$C$9,2,0),0)</f>
        <v>0</v>
      </c>
      <c r="C65" s="1" t="str">
        <f t="shared" si="0"/>
        <v xml:space="preserve"> 0</v>
      </c>
      <c r="D65" s="22"/>
      <c r="E65" s="22"/>
      <c r="F65" s="22"/>
      <c r="G65" s="22"/>
    </row>
    <row r="66" spans="1:7" x14ac:dyDescent="0.2">
      <c r="A66" s="1">
        <f>IFERROR(INDEX($A$13:A65,MATCH(E66,$E$13:E65,0)),MAX($A$13:A65)+1)</f>
        <v>54</v>
      </c>
      <c r="B66" s="1">
        <f>IFERROR(VLOOKUP(G66,Dati!$A$3:$C$9,2,0),0)</f>
        <v>0</v>
      </c>
      <c r="C66" s="1" t="str">
        <f t="shared" si="0"/>
        <v xml:space="preserve"> 0</v>
      </c>
      <c r="D66" s="22"/>
      <c r="E66" s="22"/>
      <c r="F66" s="22"/>
      <c r="G66" s="22"/>
    </row>
    <row r="67" spans="1:7" x14ac:dyDescent="0.2">
      <c r="A67" s="1">
        <f>IFERROR(INDEX($A$13:A66,MATCH(E67,$E$13:E66,0)),MAX($A$13:A66)+1)</f>
        <v>55</v>
      </c>
      <c r="B67" s="1">
        <f>IFERROR(VLOOKUP(G67,Dati!$A$3:$C$9,2,0),0)</f>
        <v>0</v>
      </c>
      <c r="C67" s="1" t="str">
        <f t="shared" si="0"/>
        <v xml:space="preserve"> 0</v>
      </c>
      <c r="D67" s="22"/>
      <c r="E67" s="22"/>
      <c r="F67" s="22"/>
      <c r="G67" s="22"/>
    </row>
    <row r="68" spans="1:7" x14ac:dyDescent="0.2">
      <c r="A68" s="1">
        <f>IFERROR(INDEX($A$13:A67,MATCH(E68,$E$13:E67,0)),MAX($A$13:A67)+1)</f>
        <v>56</v>
      </c>
      <c r="B68" s="1">
        <f>IFERROR(VLOOKUP(G68,Dati!$A$3:$C$9,2,0),0)</f>
        <v>0</v>
      </c>
      <c r="C68" s="1" t="str">
        <f t="shared" si="0"/>
        <v xml:space="preserve"> 0</v>
      </c>
      <c r="D68" s="22"/>
      <c r="E68" s="22"/>
      <c r="F68" s="22"/>
      <c r="G68" s="22"/>
    </row>
    <row r="69" spans="1:7" x14ac:dyDescent="0.2">
      <c r="A69" s="1">
        <f>IFERROR(INDEX($A$13:A68,MATCH(E69,$E$13:E68,0)),MAX($A$13:A68)+1)</f>
        <v>57</v>
      </c>
      <c r="B69" s="1">
        <f>IFERROR(VLOOKUP(G69,Dati!$A$3:$C$9,2,0),0)</f>
        <v>0</v>
      </c>
      <c r="C69" s="1" t="str">
        <f t="shared" si="0"/>
        <v xml:space="preserve"> 0</v>
      </c>
      <c r="D69" s="22"/>
      <c r="E69" s="22"/>
      <c r="F69" s="22"/>
      <c r="G69" s="22"/>
    </row>
    <row r="70" spans="1:7" x14ac:dyDescent="0.2">
      <c r="A70" s="1">
        <f>IFERROR(INDEX($A$13:A69,MATCH(E70,$E$13:E69,0)),MAX($A$13:A69)+1)</f>
        <v>58</v>
      </c>
      <c r="B70" s="1">
        <f>IFERROR(VLOOKUP(G70,Dati!$A$3:$C$9,2,0),0)</f>
        <v>0</v>
      </c>
      <c r="C70" s="1" t="str">
        <f t="shared" si="0"/>
        <v xml:space="preserve"> 0</v>
      </c>
      <c r="D70" s="22"/>
      <c r="E70" s="22"/>
      <c r="F70" s="22"/>
      <c r="G70" s="22"/>
    </row>
    <row r="71" spans="1:7" x14ac:dyDescent="0.2">
      <c r="A71" s="1">
        <f>IFERROR(INDEX($A$13:A70,MATCH(E71,$E$13:E70,0)),MAX($A$13:A70)+1)</f>
        <v>59</v>
      </c>
      <c r="B71" s="1">
        <f>IFERROR(VLOOKUP(G71,Dati!$A$3:$C$9,2,0),0)</f>
        <v>0</v>
      </c>
      <c r="C71" s="1" t="str">
        <f t="shared" si="0"/>
        <v xml:space="preserve"> 0</v>
      </c>
      <c r="D71" s="22"/>
      <c r="E71" s="22"/>
      <c r="F71" s="22"/>
      <c r="G71" s="22"/>
    </row>
    <row r="72" spans="1:7" x14ac:dyDescent="0.2">
      <c r="A72" s="1">
        <f>IFERROR(INDEX($A$13:A71,MATCH(E72,$E$13:E71,0)),MAX($A$13:A71)+1)</f>
        <v>60</v>
      </c>
      <c r="B72" s="1">
        <f>IFERROR(VLOOKUP(G72,Dati!$A$3:$C$9,2,0),0)</f>
        <v>0</v>
      </c>
      <c r="C72" s="1" t="str">
        <f t="shared" si="0"/>
        <v xml:space="preserve"> 0</v>
      </c>
      <c r="D72" s="22"/>
      <c r="E72" s="22"/>
      <c r="F72" s="22"/>
      <c r="G72" s="22"/>
    </row>
    <row r="73" spans="1:7" x14ac:dyDescent="0.2">
      <c r="A73" s="1">
        <f>IFERROR(INDEX($A$13:A72,MATCH(E73,$E$13:E72,0)),MAX($A$13:A72)+1)</f>
        <v>61</v>
      </c>
      <c r="B73" s="1">
        <f>IFERROR(VLOOKUP(G73,Dati!$A$3:$C$9,2,0),0)</f>
        <v>0</v>
      </c>
      <c r="C73" s="1" t="str">
        <f t="shared" si="0"/>
        <v xml:space="preserve"> 0</v>
      </c>
      <c r="D73" s="22"/>
      <c r="E73" s="22"/>
      <c r="F73" s="22"/>
      <c r="G73" s="22"/>
    </row>
    <row r="74" spans="1:7" x14ac:dyDescent="0.2">
      <c r="A74" s="1">
        <f>IFERROR(INDEX($A$13:A73,MATCH(E74,$E$13:E73,0)),MAX($A$13:A73)+1)</f>
        <v>62</v>
      </c>
      <c r="B74" s="1">
        <f>IFERROR(VLOOKUP(G74,Dati!$A$3:$C$9,2,0),0)</f>
        <v>0</v>
      </c>
      <c r="C74" s="1" t="str">
        <f t="shared" si="0"/>
        <v xml:space="preserve"> 0</v>
      </c>
      <c r="D74" s="22"/>
      <c r="E74" s="22"/>
      <c r="F74" s="22"/>
      <c r="G74" s="22"/>
    </row>
    <row r="75" spans="1:7" x14ac:dyDescent="0.2">
      <c r="A75" s="1">
        <f>IFERROR(INDEX($A$13:A74,MATCH(E75,$E$13:E74,0)),MAX($A$13:A74)+1)</f>
        <v>63</v>
      </c>
      <c r="B75" s="1">
        <f>IFERROR(VLOOKUP(G75,Dati!$A$3:$C$9,2,0),0)</f>
        <v>0</v>
      </c>
      <c r="C75" s="1" t="str">
        <f t="shared" si="0"/>
        <v xml:space="preserve"> 0</v>
      </c>
      <c r="D75" s="22"/>
      <c r="E75" s="22"/>
      <c r="F75" s="22"/>
      <c r="G75" s="22"/>
    </row>
    <row r="76" spans="1:7" x14ac:dyDescent="0.2">
      <c r="A76" s="1">
        <f>IFERROR(INDEX($A$13:A75,MATCH(E76,$E$13:E75,0)),MAX($A$13:A75)+1)</f>
        <v>64</v>
      </c>
      <c r="B76" s="1">
        <f>IFERROR(VLOOKUP(G76,Dati!$A$3:$C$9,2,0),0)</f>
        <v>0</v>
      </c>
      <c r="C76" s="1" t="str">
        <f t="shared" si="0"/>
        <v xml:space="preserve"> 0</v>
      </c>
      <c r="D76" s="22"/>
      <c r="E76" s="22"/>
      <c r="F76" s="22"/>
      <c r="G76" s="22"/>
    </row>
    <row r="77" spans="1:7" x14ac:dyDescent="0.2">
      <c r="A77" s="1">
        <f>IFERROR(INDEX($A$13:A76,MATCH(E77,$E$13:E76,0)),MAX($A$13:A76)+1)</f>
        <v>65</v>
      </c>
      <c r="B77" s="1">
        <f>IFERROR(VLOOKUP(G77,Dati!$A$3:$C$9,2,0),0)</f>
        <v>0</v>
      </c>
      <c r="C77" s="1" t="str">
        <f t="shared" si="0"/>
        <v xml:space="preserve"> 0</v>
      </c>
      <c r="D77" s="22"/>
      <c r="E77" s="22"/>
      <c r="F77" s="22"/>
      <c r="G77" s="22"/>
    </row>
    <row r="78" spans="1:7" x14ac:dyDescent="0.2">
      <c r="A78" s="1">
        <f>IFERROR(INDEX($A$13:A77,MATCH(E78,$E$13:E77,0)),MAX($A$13:A77)+1)</f>
        <v>66</v>
      </c>
      <c r="B78" s="1">
        <f>IFERROR(VLOOKUP(G78,Dati!$A$3:$C$9,2,0),0)</f>
        <v>0</v>
      </c>
      <c r="C78" s="1" t="str">
        <f t="shared" ref="C78:C82" si="1">_xlfn.CONCAT(D78&amp;" "&amp;B78)</f>
        <v xml:space="preserve"> 0</v>
      </c>
      <c r="D78" s="22"/>
      <c r="E78" s="22"/>
      <c r="F78" s="22"/>
      <c r="G78" s="22"/>
    </row>
    <row r="79" spans="1:7" x14ac:dyDescent="0.2">
      <c r="A79" s="1">
        <f>IFERROR(INDEX($A$13:A78,MATCH(E79,$E$13:E78,0)),MAX($A$13:A78)+1)</f>
        <v>67</v>
      </c>
      <c r="B79" s="1">
        <f>IFERROR(VLOOKUP(G79,Dati!$A$3:$C$9,2,0),0)</f>
        <v>0</v>
      </c>
      <c r="C79" s="1" t="str">
        <f t="shared" si="1"/>
        <v xml:space="preserve"> 0</v>
      </c>
      <c r="D79" s="22"/>
      <c r="E79" s="22"/>
      <c r="F79" s="22"/>
      <c r="G79" s="22"/>
    </row>
    <row r="80" spans="1:7" x14ac:dyDescent="0.2">
      <c r="A80" s="1">
        <f>IFERROR(INDEX($A$13:A79,MATCH(E80,$E$13:E79,0)),MAX($A$13:A79)+1)</f>
        <v>68</v>
      </c>
      <c r="B80" s="1">
        <f>IFERROR(VLOOKUP(G80,Dati!$A$3:$C$9,2,0),0)</f>
        <v>0</v>
      </c>
      <c r="C80" s="1" t="str">
        <f t="shared" si="1"/>
        <v xml:space="preserve"> 0</v>
      </c>
      <c r="D80" s="22"/>
      <c r="E80" s="22"/>
      <c r="F80" s="22"/>
      <c r="G80" s="22"/>
    </row>
    <row r="81" spans="1:7" x14ac:dyDescent="0.2">
      <c r="A81" s="1">
        <f>IFERROR(INDEX($A$13:A80,MATCH(E81,$E$13:E80,0)),MAX($A$13:A80)+1)</f>
        <v>69</v>
      </c>
      <c r="B81" s="1">
        <f>IFERROR(VLOOKUP(G81,Dati!$A$3:$C$9,2,0),0)</f>
        <v>0</v>
      </c>
      <c r="C81" s="1" t="str">
        <f t="shared" si="1"/>
        <v xml:space="preserve"> 0</v>
      </c>
      <c r="D81" s="22"/>
      <c r="E81" s="22"/>
      <c r="F81" s="22"/>
      <c r="G81" s="22"/>
    </row>
    <row r="82" spans="1:7" x14ac:dyDescent="0.2">
      <c r="A82" s="1">
        <f>IFERROR(INDEX($A$13:A81,MATCH(E82,$E$13:E81,0)),MAX($A$13:A81)+1)</f>
        <v>70</v>
      </c>
      <c r="B82" s="1">
        <f>IFERROR(VLOOKUP(G82,Dati!$A$3:$C$9,2,0),0)</f>
        <v>0</v>
      </c>
      <c r="C82" s="1" t="str">
        <f t="shared" si="1"/>
        <v xml:space="preserve"> 0</v>
      </c>
      <c r="D82" s="22"/>
      <c r="E82" s="22"/>
      <c r="F82" s="22"/>
      <c r="G82" s="22"/>
    </row>
  </sheetData>
  <sheetProtection sheet="1" formatCells="0" formatRows="0" insertRows="0"/>
  <conditionalFormatting sqref="A2:XFD7 A10:XFD12 I13:XFD13 A83:XFD1048576 G14:XFD25 G13 D26:XFD82 A13:C82">
    <cfRule type="cellIs" dxfId="195" priority="5" operator="equal">
      <formula>0</formula>
    </cfRule>
  </conditionalFormatting>
  <conditionalFormatting sqref="A8:C8 E8:XFD8">
    <cfRule type="cellIs" dxfId="194" priority="4" operator="equal">
      <formula>0</formula>
    </cfRule>
  </conditionalFormatting>
  <conditionalFormatting sqref="D25:F25">
    <cfRule type="cellIs" dxfId="193" priority="3" operator="equal">
      <formula>0</formula>
    </cfRule>
  </conditionalFormatting>
  <conditionalFormatting sqref="D17:F24">
    <cfRule type="cellIs" dxfId="192" priority="2" operator="equal">
      <formula>0</formula>
    </cfRule>
  </conditionalFormatting>
  <conditionalFormatting sqref="D13:F16">
    <cfRule type="cellIs" dxfId="191" priority="1" operator="equal">
      <formula>0</formula>
    </cfRule>
  </conditionalFormatting>
  <dataValidations xWindow="941" yWindow="331" count="2">
    <dataValidation type="list" showErrorMessage="1" errorTitle="Ungültie Eingabe!" error="Wählen Sie eine Funktion aus der Liste aus." prompt="Bitte Funktion wählen..." sqref="G12" xr:uid="{00000000-0002-0000-0100-000000000000}">
      <formula1>#REF!</formula1>
    </dataValidation>
    <dataValidation type="textLength" operator="lessThan" allowBlank="1" showInputMessage="1" showErrorMessage="1" error="Sie dürfen max. 30 Zeichen eingeben" prompt="max. 30 Zeichen" sqref="D13:F25" xr:uid="{45BF005B-8175-49DE-8EB8-F773EBDAD1D2}">
      <formula1>30</formula1>
    </dataValidation>
  </dataValidations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41" yWindow="331" count="1">
        <x14:dataValidation type="list" showInputMessage="1" showErrorMessage="1" errorTitle="Ungültie Eingabe!" error="Selezionare una funzione dall'elenco" prompt="Selezionare una funzione" xr:uid="{E95FA91A-9F5E-4168-A2E4-ADD43C2D157C}">
          <x14:formula1>
            <xm:f>Dati!$A$3:$A$9</xm:f>
          </x14:formula1>
          <xm:sqref>G13:G82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/>
    <pageSetUpPr fitToPage="1"/>
  </sheetPr>
  <dimension ref="A2:I26"/>
  <sheetViews>
    <sheetView showGridLines="0" zoomScaleNormal="100" zoomScaleSheetLayoutView="100" workbookViewId="0">
      <selection activeCell="A12" sqref="A12"/>
    </sheetView>
  </sheetViews>
  <sheetFormatPr baseColWidth="10" defaultColWidth="11.42578125" defaultRowHeight="12.75" x14ac:dyDescent="0.2"/>
  <cols>
    <col min="1" max="1" width="4.5703125" style="121" customWidth="1"/>
    <col min="2" max="2" width="25.7109375" style="121" customWidth="1"/>
    <col min="3" max="3" width="23.7109375" style="121" customWidth="1"/>
    <col min="4" max="4" width="80.7109375" style="121" customWidth="1"/>
    <col min="5" max="5" width="11.42578125" style="212" hidden="1" customWidth="1"/>
    <col min="6" max="16384" width="11.42578125" style="121"/>
  </cols>
  <sheetData>
    <row r="2" spans="1:9" x14ac:dyDescent="0.2">
      <c r="A2" s="120" t="s">
        <v>3</v>
      </c>
      <c r="D2" s="152">
        <f>Note!B8</f>
        <v>0</v>
      </c>
      <c r="E2" s="121"/>
    </row>
    <row r="3" spans="1:9" x14ac:dyDescent="0.2">
      <c r="A3" s="121" t="s">
        <v>4</v>
      </c>
      <c r="E3" s="121"/>
    </row>
    <row r="4" spans="1:9" x14ac:dyDescent="0.2">
      <c r="E4" s="121"/>
    </row>
    <row r="5" spans="1:9" x14ac:dyDescent="0.2">
      <c r="A5" s="121" t="str">
        <f>"Progetto: "&amp;Note!B7</f>
        <v xml:space="preserve">Progetto: </v>
      </c>
      <c r="C5" s="209"/>
      <c r="E5" s="121"/>
    </row>
    <row r="6" spans="1:9" x14ac:dyDescent="0.2">
      <c r="A6" s="138"/>
      <c r="E6" s="121"/>
    </row>
    <row r="7" spans="1:9" x14ac:dyDescent="0.2">
      <c r="A7" s="120" t="s">
        <v>32</v>
      </c>
      <c r="E7" s="121"/>
    </row>
    <row r="8" spans="1:9" x14ac:dyDescent="0.2">
      <c r="A8" s="132" t="s">
        <v>52</v>
      </c>
      <c r="B8" s="133"/>
      <c r="C8" s="133"/>
      <c r="D8" s="133"/>
      <c r="E8" s="121"/>
    </row>
    <row r="9" spans="1:9" x14ac:dyDescent="0.2">
      <c r="A9" s="132" t="s">
        <v>36</v>
      </c>
      <c r="B9" s="133"/>
      <c r="C9" s="133"/>
      <c r="D9" s="133"/>
      <c r="E9" s="121"/>
    </row>
    <row r="10" spans="1:9" x14ac:dyDescent="0.2">
      <c r="E10" s="121"/>
    </row>
    <row r="11" spans="1:9" s="138" customFormat="1" ht="19.899999999999999" customHeight="1" x14ac:dyDescent="0.2">
      <c r="A11" s="210" t="s">
        <v>33</v>
      </c>
      <c r="B11" s="210" t="s">
        <v>34</v>
      </c>
      <c r="C11" s="210" t="s">
        <v>35</v>
      </c>
      <c r="D11" s="210" t="s">
        <v>84</v>
      </c>
      <c r="E11" s="134"/>
    </row>
    <row r="12" spans="1:9" s="138" customFormat="1" x14ac:dyDescent="0.2">
      <c r="A12" s="23"/>
      <c r="B12" s="22"/>
      <c r="C12" s="22"/>
      <c r="D12" s="22"/>
      <c r="E12" s="134" t="str">
        <f>IF(OR(A12&lt;&gt;"",B12&lt;&gt;""),A12&amp;" "&amp;B12,"")</f>
        <v/>
      </c>
    </row>
    <row r="13" spans="1:9" s="138" customFormat="1" x14ac:dyDescent="0.2">
      <c r="A13" s="23"/>
      <c r="B13" s="22"/>
      <c r="C13" s="22"/>
      <c r="D13" s="22"/>
      <c r="E13" s="134" t="str">
        <f t="shared" ref="E13:E16" si="0">IF(OR(A13&lt;&gt;"",B13&lt;&gt;""),A13&amp;" "&amp;B13,"")</f>
        <v/>
      </c>
      <c r="G13" s="211"/>
      <c r="H13" s="211"/>
      <c r="I13" s="211"/>
    </row>
    <row r="14" spans="1:9" s="138" customFormat="1" x14ac:dyDescent="0.2">
      <c r="A14" s="23"/>
      <c r="B14" s="22"/>
      <c r="C14" s="22"/>
      <c r="D14" s="22"/>
      <c r="E14" s="134" t="str">
        <f t="shared" si="0"/>
        <v/>
      </c>
      <c r="G14" s="211"/>
      <c r="H14" s="211"/>
      <c r="I14" s="211"/>
    </row>
    <row r="15" spans="1:9" s="138" customFormat="1" x14ac:dyDescent="0.2">
      <c r="A15" s="23"/>
      <c r="B15" s="22"/>
      <c r="C15" s="22"/>
      <c r="D15" s="22"/>
      <c r="E15" s="134" t="str">
        <f t="shared" si="0"/>
        <v/>
      </c>
      <c r="G15" s="211"/>
      <c r="H15" s="211"/>
      <c r="I15" s="211"/>
    </row>
    <row r="16" spans="1:9" s="138" customFormat="1" x14ac:dyDescent="0.2">
      <c r="A16" s="23"/>
      <c r="B16" s="22"/>
      <c r="C16" s="22"/>
      <c r="D16" s="22"/>
      <c r="E16" s="134" t="str">
        <f t="shared" si="0"/>
        <v/>
      </c>
      <c r="G16" s="211"/>
      <c r="H16" s="211"/>
      <c r="I16" s="211"/>
    </row>
    <row r="17" spans="1:5" s="138" customFormat="1" x14ac:dyDescent="0.2">
      <c r="A17" s="23"/>
      <c r="B17" s="22"/>
      <c r="C17" s="22"/>
      <c r="D17" s="22"/>
      <c r="E17" s="134" t="str">
        <f t="shared" ref="E17:E26" si="1">IF(OR(A17&lt;&gt;"",B17&lt;&gt;""),A17&amp;" "&amp;B17,"")</f>
        <v/>
      </c>
    </row>
    <row r="18" spans="1:5" s="138" customFormat="1" x14ac:dyDescent="0.2">
      <c r="A18" s="23"/>
      <c r="B18" s="22"/>
      <c r="C18" s="22"/>
      <c r="D18" s="22"/>
      <c r="E18" s="134" t="str">
        <f t="shared" si="1"/>
        <v/>
      </c>
    </row>
    <row r="19" spans="1:5" s="138" customFormat="1" x14ac:dyDescent="0.2">
      <c r="A19" s="23"/>
      <c r="B19" s="22"/>
      <c r="C19" s="22"/>
      <c r="D19" s="22"/>
      <c r="E19" s="134" t="str">
        <f t="shared" si="1"/>
        <v/>
      </c>
    </row>
    <row r="20" spans="1:5" s="138" customFormat="1" x14ac:dyDescent="0.2">
      <c r="A20" s="23"/>
      <c r="B20" s="22"/>
      <c r="C20" s="22"/>
      <c r="D20" s="22"/>
      <c r="E20" s="134" t="str">
        <f t="shared" si="1"/>
        <v/>
      </c>
    </row>
    <row r="21" spans="1:5" s="138" customFormat="1" x14ac:dyDescent="0.2">
      <c r="A21" s="23"/>
      <c r="B21" s="22"/>
      <c r="C21" s="22"/>
      <c r="D21" s="22"/>
      <c r="E21" s="134" t="str">
        <f t="shared" si="1"/>
        <v/>
      </c>
    </row>
    <row r="22" spans="1:5" s="138" customFormat="1" x14ac:dyDescent="0.2">
      <c r="A22" s="23"/>
      <c r="B22" s="22"/>
      <c r="C22" s="22"/>
      <c r="D22" s="22"/>
      <c r="E22" s="134" t="str">
        <f t="shared" si="1"/>
        <v/>
      </c>
    </row>
    <row r="23" spans="1:5" s="138" customFormat="1" x14ac:dyDescent="0.2">
      <c r="A23" s="23"/>
      <c r="B23" s="22"/>
      <c r="C23" s="22"/>
      <c r="D23" s="22"/>
      <c r="E23" s="134" t="str">
        <f t="shared" si="1"/>
        <v/>
      </c>
    </row>
    <row r="24" spans="1:5" s="138" customFormat="1" x14ac:dyDescent="0.2">
      <c r="A24" s="23"/>
      <c r="B24" s="22"/>
      <c r="C24" s="22"/>
      <c r="D24" s="22"/>
      <c r="E24" s="134" t="str">
        <f t="shared" si="1"/>
        <v/>
      </c>
    </row>
    <row r="25" spans="1:5" s="138" customFormat="1" x14ac:dyDescent="0.2">
      <c r="A25" s="23"/>
      <c r="B25" s="22"/>
      <c r="C25" s="22"/>
      <c r="D25" s="22"/>
      <c r="E25" s="134" t="str">
        <f t="shared" si="1"/>
        <v/>
      </c>
    </row>
    <row r="26" spans="1:5" s="138" customFormat="1" x14ac:dyDescent="0.2">
      <c r="A26" s="23"/>
      <c r="B26" s="22"/>
      <c r="C26" s="22"/>
      <c r="D26" s="22"/>
      <c r="E26" s="134" t="str">
        <f t="shared" si="1"/>
        <v/>
      </c>
    </row>
  </sheetData>
  <sheetProtection sheet="1" formatCells="0" formatRows="0" insertRows="0"/>
  <conditionalFormatting sqref="A6:XFD6 F2:XFD2 C2:D2 C3:XFD5 A2:A4">
    <cfRule type="cellIs" dxfId="190" priority="2" operator="equal">
      <formula>0</formula>
    </cfRule>
  </conditionalFormatting>
  <conditionalFormatting sqref="A5">
    <cfRule type="cellIs" dxfId="189" priority="1" operator="equal">
      <formula>0</formula>
    </cfRule>
  </conditionalFormatting>
  <dataValidations count="3">
    <dataValidation type="decimal" allowBlank="1" showErrorMessage="1" error="Si prega di utilizzare un numero naturale o un numero decimale tra 1 e 10" sqref="A16:A26" xr:uid="{00000000-0002-0000-0200-000000000000}">
      <formula1>1</formula1>
      <formula2>10</formula2>
    </dataValidation>
    <dataValidation type="textLength" operator="lessThan" allowBlank="1" showInputMessage="1" showErrorMessage="1" prompt="max. 30 Zeichen" sqref="B12:B15" xr:uid="{8656DBF7-E85C-4048-968A-DFB30E58A8B3}">
      <formula1>30</formula1>
    </dataValidation>
    <dataValidation type="decimal" allowBlank="1" showErrorMessage="1" error="Bitte verwenden Sie eine natürliche Zahl oder eine Dezimalzahl zwischen 1 und 10" sqref="A12:A15" xr:uid="{FD2BD7E8-D9C3-4FFC-882A-81B83F3B5E34}">
      <formula1>1</formula1>
      <formula2>10</formula2>
    </dataValidation>
  </dataValidations>
  <pageMargins left="0.70866141732283472" right="0.5118110236220472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/>
    <pageSetUpPr fitToPage="1"/>
  </sheetPr>
  <dimension ref="A2:M112"/>
  <sheetViews>
    <sheetView showGridLines="0" topLeftCell="B1" zoomScaleNormal="100" zoomScaleSheetLayoutView="100" workbookViewId="0">
      <selection activeCell="B13" sqref="B13"/>
    </sheetView>
  </sheetViews>
  <sheetFormatPr baseColWidth="10" defaultColWidth="11.42578125" defaultRowHeight="12.75" x14ac:dyDescent="0.2"/>
  <cols>
    <col min="1" max="1" width="3.85546875" style="134" hidden="1" customWidth="1"/>
    <col min="2" max="2" width="25.7109375" style="138" customWidth="1"/>
    <col min="3" max="3" width="31" style="138" customWidth="1"/>
    <col min="4" max="4" width="25.7109375" style="138" customWidth="1"/>
    <col min="5" max="5" width="16.7109375" style="138" customWidth="1"/>
    <col min="6" max="6" width="21.140625" style="138" customWidth="1"/>
    <col min="7" max="7" width="5.7109375" style="138" customWidth="1"/>
    <col min="8" max="10" width="8.7109375" style="138" customWidth="1"/>
    <col min="11" max="11" width="5.7109375" style="138" customWidth="1"/>
    <col min="12" max="12" width="8.7109375" style="138" customWidth="1"/>
    <col min="13" max="13" width="5.7109375" style="138" customWidth="1"/>
    <col min="14" max="16384" width="11.42578125" style="138"/>
  </cols>
  <sheetData>
    <row r="2" spans="1:13" s="121" customFormat="1" x14ac:dyDescent="0.2">
      <c r="B2" s="120" t="s">
        <v>3</v>
      </c>
      <c r="L2" s="231">
        <f>Note!B8</f>
        <v>0</v>
      </c>
      <c r="M2" s="231"/>
    </row>
    <row r="3" spans="1:13" s="121" customFormat="1" x14ac:dyDescent="0.2">
      <c r="B3" s="121" t="s">
        <v>4</v>
      </c>
    </row>
    <row r="4" spans="1:13" s="121" customFormat="1" x14ac:dyDescent="0.2"/>
    <row r="5" spans="1:13" s="121" customFormat="1" x14ac:dyDescent="0.2">
      <c r="B5" s="121" t="str">
        <f>"Progetto: "&amp;Note!B7</f>
        <v xml:space="preserve">Progetto: </v>
      </c>
    </row>
    <row r="6" spans="1:13" s="121" customFormat="1" x14ac:dyDescent="0.2"/>
    <row r="7" spans="1:13" s="121" customFormat="1" x14ac:dyDescent="0.2">
      <c r="B7" s="131" t="s">
        <v>37</v>
      </c>
    </row>
    <row r="8" spans="1:13" s="121" customFormat="1" x14ac:dyDescent="0.2">
      <c r="B8" s="132" t="s">
        <v>54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 s="121" customFormat="1" x14ac:dyDescent="0.2"/>
    <row r="10" spans="1:13" ht="30" customHeight="1" x14ac:dyDescent="0.2">
      <c r="B10" s="135" t="s">
        <v>32</v>
      </c>
      <c r="C10" s="135" t="s">
        <v>38</v>
      </c>
      <c r="D10" s="135" t="s">
        <v>39</v>
      </c>
      <c r="E10" s="135" t="s">
        <v>30</v>
      </c>
      <c r="F10" s="135" t="s">
        <v>8</v>
      </c>
      <c r="G10" s="136" t="s">
        <v>40</v>
      </c>
      <c r="H10" s="137" t="s">
        <v>41</v>
      </c>
      <c r="I10" s="136" t="s">
        <v>42</v>
      </c>
      <c r="J10" s="229" t="s">
        <v>85</v>
      </c>
      <c r="K10" s="229"/>
      <c r="L10" s="230" t="s">
        <v>68</v>
      </c>
      <c r="M10" s="230"/>
    </row>
    <row r="11" spans="1:13" ht="15" customHeight="1" x14ac:dyDescent="0.2">
      <c r="B11" s="139"/>
      <c r="C11" s="139"/>
      <c r="D11" s="139"/>
      <c r="E11" s="139"/>
      <c r="F11" s="139"/>
      <c r="G11" s="140"/>
      <c r="H11" s="140"/>
      <c r="I11" s="140" t="s">
        <v>1</v>
      </c>
      <c r="J11" s="141" t="s">
        <v>1</v>
      </c>
      <c r="K11" s="141" t="s">
        <v>2</v>
      </c>
      <c r="L11" s="140" t="s">
        <v>1</v>
      </c>
      <c r="M11" s="140" t="s">
        <v>2</v>
      </c>
    </row>
    <row r="12" spans="1:13" s="149" customFormat="1" ht="15" customHeight="1" x14ac:dyDescent="0.2">
      <c r="A12" s="142"/>
      <c r="B12" s="143" t="s">
        <v>45</v>
      </c>
      <c r="C12" s="144"/>
      <c r="D12" s="144"/>
      <c r="E12" s="144"/>
      <c r="F12" s="144"/>
      <c r="G12" s="145"/>
      <c r="H12" s="146"/>
      <c r="I12" s="147">
        <f>SUM(I13:I112)</f>
        <v>0</v>
      </c>
      <c r="J12" s="147">
        <f>SUM(J13:J112)</f>
        <v>0</v>
      </c>
      <c r="K12" s="148">
        <f>IFERROR(100/I12*J12,0)</f>
        <v>0</v>
      </c>
      <c r="L12" s="147">
        <f>SUM(L13:L112)</f>
        <v>0</v>
      </c>
      <c r="M12" s="148">
        <f>IFERROR(100/I12*L12,0)</f>
        <v>0</v>
      </c>
    </row>
    <row r="13" spans="1:13" ht="13.9" customHeight="1" x14ac:dyDescent="0.2">
      <c r="A13" s="134" t="str">
        <f>LEFT(B13,2)</f>
        <v/>
      </c>
      <c r="B13" s="24"/>
      <c r="C13" s="24"/>
      <c r="D13" s="24"/>
      <c r="E13" s="128">
        <f>IFERROR(VLOOKUP(D13,'Team di progetto'!$C$13:$G$82,3,FALSE),0)</f>
        <v>0</v>
      </c>
      <c r="F13" s="117">
        <f>IFERROR(VLOOKUP(D13,'Team di progetto'!$C$13:$G$82,5,FALSE),0)</f>
        <v>0</v>
      </c>
      <c r="G13" s="150">
        <f>IFERROR(VLOOKUP(F13,Dati!$A$3:$C$9,3,FALSE),0)</f>
        <v>0</v>
      </c>
      <c r="H13" s="26"/>
      <c r="I13" s="150">
        <f>G13*H13</f>
        <v>0</v>
      </c>
      <c r="J13" s="26"/>
      <c r="K13" s="151">
        <f>IFERROR(100/I13*J13,0)</f>
        <v>0</v>
      </c>
      <c r="L13" s="150">
        <f>I13-J13</f>
        <v>0</v>
      </c>
      <c r="M13" s="151">
        <f>IFERROR(100/I13*L13,0)</f>
        <v>0</v>
      </c>
    </row>
    <row r="14" spans="1:13" x14ac:dyDescent="0.2">
      <c r="A14" s="134" t="str">
        <f t="shared" ref="A14:A40" si="0">LEFT(B14,2)</f>
        <v/>
      </c>
      <c r="B14" s="24"/>
      <c r="C14" s="24"/>
      <c r="D14" s="24"/>
      <c r="E14" s="128">
        <f>IFERROR(VLOOKUP(D14,'Team di progetto'!$C$13:$G$82,3,FALSE),0)</f>
        <v>0</v>
      </c>
      <c r="F14" s="117">
        <f>IFERROR(VLOOKUP(D14,'Team di progetto'!$C$13:$G$82,5,FALSE),0)</f>
        <v>0</v>
      </c>
      <c r="G14" s="150">
        <f>IFERROR(VLOOKUP(F14,Dati!$A$3:$C$9,3,FALSE),0)</f>
        <v>0</v>
      </c>
      <c r="H14" s="26"/>
      <c r="I14" s="150">
        <f t="shared" ref="I14:I22" si="1">G14*H14</f>
        <v>0</v>
      </c>
      <c r="J14" s="26"/>
      <c r="K14" s="151">
        <f t="shared" ref="K14:K40" si="2">IFERROR(100/I14*J14,0)</f>
        <v>0</v>
      </c>
      <c r="L14" s="150">
        <f t="shared" ref="L14:L40" si="3">I14-J14</f>
        <v>0</v>
      </c>
      <c r="M14" s="151">
        <f t="shared" ref="M14:M40" si="4">IFERROR(100/I14*L14,0)</f>
        <v>0</v>
      </c>
    </row>
    <row r="15" spans="1:13" x14ac:dyDescent="0.2">
      <c r="A15" s="134" t="str">
        <f t="shared" si="0"/>
        <v/>
      </c>
      <c r="B15" s="24"/>
      <c r="C15" s="24"/>
      <c r="D15" s="24"/>
      <c r="E15" s="128">
        <f>IFERROR(VLOOKUP(D15,'Team di progetto'!$C$13:$G$82,3,FALSE),0)</f>
        <v>0</v>
      </c>
      <c r="F15" s="117">
        <f>IFERROR(VLOOKUP(D15,'Team di progetto'!$C$13:$G$82,5,FALSE),0)</f>
        <v>0</v>
      </c>
      <c r="G15" s="150">
        <f>IFERROR(VLOOKUP(F15,Dati!$A$3:$C$9,3,FALSE),0)</f>
        <v>0</v>
      </c>
      <c r="H15" s="26"/>
      <c r="I15" s="150">
        <f t="shared" si="1"/>
        <v>0</v>
      </c>
      <c r="J15" s="26"/>
      <c r="K15" s="151">
        <f t="shared" si="2"/>
        <v>0</v>
      </c>
      <c r="L15" s="150">
        <f t="shared" si="3"/>
        <v>0</v>
      </c>
      <c r="M15" s="151">
        <f t="shared" si="4"/>
        <v>0</v>
      </c>
    </row>
    <row r="16" spans="1:13" x14ac:dyDescent="0.2">
      <c r="A16" s="134" t="str">
        <f t="shared" si="0"/>
        <v/>
      </c>
      <c r="B16" s="24"/>
      <c r="C16" s="24"/>
      <c r="D16" s="24"/>
      <c r="E16" s="128">
        <f>IFERROR(VLOOKUP(D16,'Team di progetto'!$C$13:$G$82,3,FALSE),0)</f>
        <v>0</v>
      </c>
      <c r="F16" s="117">
        <f>IFERROR(VLOOKUP(D16,'Team di progetto'!$C$13:$G$82,5,FALSE),0)</f>
        <v>0</v>
      </c>
      <c r="G16" s="150">
        <f>IFERROR(VLOOKUP(F16,Dati!$A$3:$C$9,3,FALSE),0)</f>
        <v>0</v>
      </c>
      <c r="H16" s="26"/>
      <c r="I16" s="150">
        <f t="shared" si="1"/>
        <v>0</v>
      </c>
      <c r="J16" s="26"/>
      <c r="K16" s="151">
        <f t="shared" si="2"/>
        <v>0</v>
      </c>
      <c r="L16" s="150">
        <f t="shared" si="3"/>
        <v>0</v>
      </c>
      <c r="M16" s="151">
        <f t="shared" si="4"/>
        <v>0</v>
      </c>
    </row>
    <row r="17" spans="1:13" x14ac:dyDescent="0.2">
      <c r="A17" s="134" t="str">
        <f t="shared" si="0"/>
        <v/>
      </c>
      <c r="B17" s="24"/>
      <c r="C17" s="24"/>
      <c r="D17" s="24"/>
      <c r="E17" s="128">
        <f>IFERROR(VLOOKUP(D17,'Team di progetto'!$C$13:$G$82,3,FALSE),0)</f>
        <v>0</v>
      </c>
      <c r="F17" s="117">
        <f>IFERROR(VLOOKUP(D17,'Team di progetto'!$C$13:$G$82,5,FALSE),0)</f>
        <v>0</v>
      </c>
      <c r="G17" s="150">
        <f>IFERROR(VLOOKUP(F17,Dati!$A$3:$C$9,3,FALSE),0)</f>
        <v>0</v>
      </c>
      <c r="H17" s="26"/>
      <c r="I17" s="150">
        <f t="shared" si="1"/>
        <v>0</v>
      </c>
      <c r="J17" s="26"/>
      <c r="K17" s="151">
        <f t="shared" si="2"/>
        <v>0</v>
      </c>
      <c r="L17" s="150">
        <f t="shared" si="3"/>
        <v>0</v>
      </c>
      <c r="M17" s="151">
        <f t="shared" si="4"/>
        <v>0</v>
      </c>
    </row>
    <row r="18" spans="1:13" x14ac:dyDescent="0.2">
      <c r="A18" s="134" t="str">
        <f t="shared" si="0"/>
        <v/>
      </c>
      <c r="B18" s="24"/>
      <c r="C18" s="24"/>
      <c r="D18" s="24"/>
      <c r="E18" s="128">
        <f>IFERROR(VLOOKUP(D18,'Team di progetto'!$C$13:$G$82,3,FALSE),0)</f>
        <v>0</v>
      </c>
      <c r="F18" s="117">
        <f>IFERROR(VLOOKUP(D18,'Team di progetto'!$C$13:$G$82,5,FALSE),0)</f>
        <v>0</v>
      </c>
      <c r="G18" s="150">
        <f>IFERROR(VLOOKUP(F18,Dati!$A$3:$C$9,3,FALSE),0)</f>
        <v>0</v>
      </c>
      <c r="H18" s="26"/>
      <c r="I18" s="150">
        <f t="shared" si="1"/>
        <v>0</v>
      </c>
      <c r="J18" s="26"/>
      <c r="K18" s="151">
        <f t="shared" si="2"/>
        <v>0</v>
      </c>
      <c r="L18" s="150">
        <f t="shared" si="3"/>
        <v>0</v>
      </c>
      <c r="M18" s="151">
        <f t="shared" si="4"/>
        <v>0</v>
      </c>
    </row>
    <row r="19" spans="1:13" x14ac:dyDescent="0.2">
      <c r="A19" s="134" t="str">
        <f t="shared" si="0"/>
        <v/>
      </c>
      <c r="B19" s="24"/>
      <c r="C19" s="24"/>
      <c r="D19" s="24"/>
      <c r="E19" s="128">
        <f>IFERROR(VLOOKUP(D19,'Team di progetto'!$C$13:$G$82,3,FALSE),0)</f>
        <v>0</v>
      </c>
      <c r="F19" s="117">
        <f>IFERROR(VLOOKUP(D19,'Team di progetto'!$C$13:$G$82,5,FALSE),0)</f>
        <v>0</v>
      </c>
      <c r="G19" s="150">
        <f>IFERROR(VLOOKUP(F19,Dati!$A$3:$C$9,3,FALSE),0)</f>
        <v>0</v>
      </c>
      <c r="H19" s="26"/>
      <c r="I19" s="150">
        <f t="shared" si="1"/>
        <v>0</v>
      </c>
      <c r="J19" s="26"/>
      <c r="K19" s="151">
        <f t="shared" si="2"/>
        <v>0</v>
      </c>
      <c r="L19" s="150">
        <f t="shared" si="3"/>
        <v>0</v>
      </c>
      <c r="M19" s="151">
        <f t="shared" si="4"/>
        <v>0</v>
      </c>
    </row>
    <row r="20" spans="1:13" x14ac:dyDescent="0.2">
      <c r="A20" s="134" t="str">
        <f t="shared" si="0"/>
        <v/>
      </c>
      <c r="B20" s="24"/>
      <c r="C20" s="24"/>
      <c r="D20" s="24"/>
      <c r="E20" s="128">
        <f>IFERROR(VLOOKUP(D20,'Team di progetto'!$C$13:$G$82,3,FALSE),0)</f>
        <v>0</v>
      </c>
      <c r="F20" s="117">
        <f>IFERROR(VLOOKUP(D20,'Team di progetto'!$C$13:$G$82,5,FALSE),0)</f>
        <v>0</v>
      </c>
      <c r="G20" s="150">
        <f>IFERROR(VLOOKUP(F20,Dati!$A$3:$C$9,3,FALSE),0)</f>
        <v>0</v>
      </c>
      <c r="H20" s="26"/>
      <c r="I20" s="150">
        <f t="shared" si="1"/>
        <v>0</v>
      </c>
      <c r="J20" s="26"/>
      <c r="K20" s="151">
        <f t="shared" si="2"/>
        <v>0</v>
      </c>
      <c r="L20" s="150">
        <f t="shared" si="3"/>
        <v>0</v>
      </c>
      <c r="M20" s="151">
        <f t="shared" si="4"/>
        <v>0</v>
      </c>
    </row>
    <row r="21" spans="1:13" x14ac:dyDescent="0.2">
      <c r="A21" s="134" t="str">
        <f t="shared" si="0"/>
        <v/>
      </c>
      <c r="B21" s="24"/>
      <c r="C21" s="24"/>
      <c r="D21" s="24"/>
      <c r="E21" s="128">
        <f>IFERROR(VLOOKUP(D21,'Team di progetto'!$C$13:$G$82,3,FALSE),0)</f>
        <v>0</v>
      </c>
      <c r="F21" s="117">
        <f>IFERROR(VLOOKUP(D21,'Team di progetto'!$C$13:$G$82,5,FALSE),0)</f>
        <v>0</v>
      </c>
      <c r="G21" s="150">
        <f>IFERROR(VLOOKUP(F21,Dati!$A$3:$C$9,3,FALSE),0)</f>
        <v>0</v>
      </c>
      <c r="H21" s="26"/>
      <c r="I21" s="150">
        <f t="shared" si="1"/>
        <v>0</v>
      </c>
      <c r="J21" s="26"/>
      <c r="K21" s="151">
        <f t="shared" si="2"/>
        <v>0</v>
      </c>
      <c r="L21" s="150">
        <f t="shared" si="3"/>
        <v>0</v>
      </c>
      <c r="M21" s="151">
        <f t="shared" si="4"/>
        <v>0</v>
      </c>
    </row>
    <row r="22" spans="1:13" x14ac:dyDescent="0.2">
      <c r="A22" s="134" t="str">
        <f t="shared" si="0"/>
        <v/>
      </c>
      <c r="B22" s="24"/>
      <c r="C22" s="24"/>
      <c r="D22" s="24"/>
      <c r="E22" s="128">
        <f>IFERROR(VLOOKUP(D22,'Team di progetto'!$C$13:$G$82,3,FALSE),0)</f>
        <v>0</v>
      </c>
      <c r="F22" s="117">
        <f>IFERROR(VLOOKUP(D22,'Team di progetto'!$C$13:$G$82,5,FALSE),0)</f>
        <v>0</v>
      </c>
      <c r="G22" s="150">
        <f>IFERROR(VLOOKUP(F22,Dati!$A$3:$C$9,3,FALSE),0)</f>
        <v>0</v>
      </c>
      <c r="H22" s="26"/>
      <c r="I22" s="150">
        <f t="shared" si="1"/>
        <v>0</v>
      </c>
      <c r="J22" s="26"/>
      <c r="K22" s="151">
        <f t="shared" si="2"/>
        <v>0</v>
      </c>
      <c r="L22" s="150">
        <f t="shared" si="3"/>
        <v>0</v>
      </c>
      <c r="M22" s="151">
        <f t="shared" si="4"/>
        <v>0</v>
      </c>
    </row>
    <row r="23" spans="1:13" x14ac:dyDescent="0.2">
      <c r="A23" s="134" t="str">
        <f t="shared" si="0"/>
        <v/>
      </c>
      <c r="B23" s="24"/>
      <c r="C23" s="24"/>
      <c r="D23" s="24"/>
      <c r="E23" s="128">
        <f>IFERROR(VLOOKUP(D23,'Team di progetto'!$C$13:$G$82,3,FALSE),0)</f>
        <v>0</v>
      </c>
      <c r="F23" s="117">
        <f>IFERROR(VLOOKUP(D23,'Team di progetto'!$C$13:$G$82,5,FALSE),0)</f>
        <v>0</v>
      </c>
      <c r="G23" s="150">
        <f>IFERROR(VLOOKUP(F23,Dati!$A$3:$C$9,3,FALSE),0)</f>
        <v>0</v>
      </c>
      <c r="H23" s="26"/>
      <c r="I23" s="150">
        <f t="shared" ref="I23:I31" si="5">G23*H23</f>
        <v>0</v>
      </c>
      <c r="J23" s="26"/>
      <c r="K23" s="151">
        <f t="shared" si="2"/>
        <v>0</v>
      </c>
      <c r="L23" s="150">
        <f t="shared" si="3"/>
        <v>0</v>
      </c>
      <c r="M23" s="151">
        <f t="shared" si="4"/>
        <v>0</v>
      </c>
    </row>
    <row r="24" spans="1:13" x14ac:dyDescent="0.2">
      <c r="A24" s="134" t="str">
        <f t="shared" si="0"/>
        <v/>
      </c>
      <c r="B24" s="24"/>
      <c r="C24" s="24"/>
      <c r="D24" s="24"/>
      <c r="E24" s="128">
        <f>IFERROR(VLOOKUP(D24,'Team di progetto'!$C$13:$G$82,3,FALSE),0)</f>
        <v>0</v>
      </c>
      <c r="F24" s="117">
        <f>IFERROR(VLOOKUP(D24,'Team di progetto'!$C$13:$G$82,5,FALSE),0)</f>
        <v>0</v>
      </c>
      <c r="G24" s="150">
        <f>IFERROR(VLOOKUP(F24,Dati!$A$3:$C$9,3,FALSE),0)</f>
        <v>0</v>
      </c>
      <c r="H24" s="26"/>
      <c r="I24" s="150">
        <f t="shared" si="5"/>
        <v>0</v>
      </c>
      <c r="J24" s="26"/>
      <c r="K24" s="151">
        <f t="shared" si="2"/>
        <v>0</v>
      </c>
      <c r="L24" s="150">
        <f t="shared" si="3"/>
        <v>0</v>
      </c>
      <c r="M24" s="151">
        <f t="shared" si="4"/>
        <v>0</v>
      </c>
    </row>
    <row r="25" spans="1:13" x14ac:dyDescent="0.2">
      <c r="A25" s="134" t="str">
        <f t="shared" si="0"/>
        <v/>
      </c>
      <c r="B25" s="24"/>
      <c r="C25" s="24"/>
      <c r="D25" s="24"/>
      <c r="E25" s="128">
        <f>IFERROR(VLOOKUP(D25,'Team di progetto'!$C$13:$G$82,3,FALSE),0)</f>
        <v>0</v>
      </c>
      <c r="F25" s="117">
        <f>IFERROR(VLOOKUP(D25,'Team di progetto'!$C$13:$G$82,5,FALSE),0)</f>
        <v>0</v>
      </c>
      <c r="G25" s="150">
        <f>IFERROR(VLOOKUP(F25,Dati!$A$3:$C$9,3,FALSE),0)</f>
        <v>0</v>
      </c>
      <c r="H25" s="26"/>
      <c r="I25" s="150">
        <f t="shared" si="5"/>
        <v>0</v>
      </c>
      <c r="J25" s="26"/>
      <c r="K25" s="151">
        <f t="shared" si="2"/>
        <v>0</v>
      </c>
      <c r="L25" s="150">
        <f t="shared" si="3"/>
        <v>0</v>
      </c>
      <c r="M25" s="151">
        <f t="shared" si="4"/>
        <v>0</v>
      </c>
    </row>
    <row r="26" spans="1:13" x14ac:dyDescent="0.2">
      <c r="A26" s="134" t="str">
        <f t="shared" si="0"/>
        <v/>
      </c>
      <c r="B26" s="24"/>
      <c r="C26" s="24"/>
      <c r="D26" s="24"/>
      <c r="E26" s="128">
        <f>IFERROR(VLOOKUP(D26,'Team di progetto'!$C$13:$G$82,3,FALSE),0)</f>
        <v>0</v>
      </c>
      <c r="F26" s="117">
        <f>IFERROR(VLOOKUP(D26,'Team di progetto'!$C$13:$G$82,5,FALSE),0)</f>
        <v>0</v>
      </c>
      <c r="G26" s="150">
        <f>IFERROR(VLOOKUP(F26,Dati!$A$3:$C$9,3,FALSE),0)</f>
        <v>0</v>
      </c>
      <c r="H26" s="26"/>
      <c r="I26" s="150">
        <f t="shared" si="5"/>
        <v>0</v>
      </c>
      <c r="J26" s="26"/>
      <c r="K26" s="151">
        <f t="shared" si="2"/>
        <v>0</v>
      </c>
      <c r="L26" s="150">
        <f t="shared" si="3"/>
        <v>0</v>
      </c>
      <c r="M26" s="151">
        <f t="shared" si="4"/>
        <v>0</v>
      </c>
    </row>
    <row r="27" spans="1:13" x14ac:dyDescent="0.2">
      <c r="A27" s="134" t="str">
        <f t="shared" si="0"/>
        <v/>
      </c>
      <c r="B27" s="24"/>
      <c r="C27" s="24"/>
      <c r="D27" s="24"/>
      <c r="E27" s="128">
        <f>IFERROR(VLOOKUP(D27,'Team di progetto'!$C$13:$G$82,3,FALSE),0)</f>
        <v>0</v>
      </c>
      <c r="F27" s="117">
        <f>IFERROR(VLOOKUP(D27,'Team di progetto'!$C$13:$G$82,5,FALSE),0)</f>
        <v>0</v>
      </c>
      <c r="G27" s="150">
        <f>IFERROR(VLOOKUP(F27,Dati!$A$3:$C$9,3,FALSE),0)</f>
        <v>0</v>
      </c>
      <c r="H27" s="26"/>
      <c r="I27" s="150">
        <f t="shared" si="5"/>
        <v>0</v>
      </c>
      <c r="J27" s="26"/>
      <c r="K27" s="151">
        <f t="shared" si="2"/>
        <v>0</v>
      </c>
      <c r="L27" s="150">
        <f t="shared" si="3"/>
        <v>0</v>
      </c>
      <c r="M27" s="151">
        <f t="shared" si="4"/>
        <v>0</v>
      </c>
    </row>
    <row r="28" spans="1:13" x14ac:dyDescent="0.2">
      <c r="A28" s="134" t="str">
        <f t="shared" si="0"/>
        <v/>
      </c>
      <c r="B28" s="24"/>
      <c r="C28" s="24"/>
      <c r="D28" s="24"/>
      <c r="E28" s="128">
        <f>IFERROR(VLOOKUP(D28,'Team di progetto'!$C$13:$G$82,3,FALSE),0)</f>
        <v>0</v>
      </c>
      <c r="F28" s="117">
        <f>IFERROR(VLOOKUP(D28,'Team di progetto'!$C$13:$G$82,5,FALSE),0)</f>
        <v>0</v>
      </c>
      <c r="G28" s="150">
        <f>IFERROR(VLOOKUP(F28,Dati!$A$3:$C$9,3,FALSE),0)</f>
        <v>0</v>
      </c>
      <c r="H28" s="26"/>
      <c r="I28" s="150">
        <f t="shared" si="5"/>
        <v>0</v>
      </c>
      <c r="J28" s="26"/>
      <c r="K28" s="151">
        <f t="shared" si="2"/>
        <v>0</v>
      </c>
      <c r="L28" s="150">
        <f t="shared" si="3"/>
        <v>0</v>
      </c>
      <c r="M28" s="151">
        <f t="shared" si="4"/>
        <v>0</v>
      </c>
    </row>
    <row r="29" spans="1:13" x14ac:dyDescent="0.2">
      <c r="A29" s="134" t="str">
        <f t="shared" si="0"/>
        <v/>
      </c>
      <c r="B29" s="24"/>
      <c r="C29" s="24"/>
      <c r="D29" s="24"/>
      <c r="E29" s="128">
        <f>IFERROR(VLOOKUP(D29,'Team di progetto'!$C$13:$G$82,3,FALSE),0)</f>
        <v>0</v>
      </c>
      <c r="F29" s="117">
        <f>IFERROR(VLOOKUP(D29,'Team di progetto'!$C$13:$G$82,5,FALSE),0)</f>
        <v>0</v>
      </c>
      <c r="G29" s="150">
        <f>IFERROR(VLOOKUP(F29,Dati!$A$3:$C$9,3,FALSE),0)</f>
        <v>0</v>
      </c>
      <c r="H29" s="26"/>
      <c r="I29" s="150">
        <f t="shared" si="5"/>
        <v>0</v>
      </c>
      <c r="J29" s="26"/>
      <c r="K29" s="151">
        <f t="shared" si="2"/>
        <v>0</v>
      </c>
      <c r="L29" s="150">
        <f t="shared" si="3"/>
        <v>0</v>
      </c>
      <c r="M29" s="151">
        <f t="shared" si="4"/>
        <v>0</v>
      </c>
    </row>
    <row r="30" spans="1:13" x14ac:dyDescent="0.2">
      <c r="A30" s="134" t="str">
        <f t="shared" si="0"/>
        <v/>
      </c>
      <c r="B30" s="24"/>
      <c r="C30" s="24"/>
      <c r="D30" s="24"/>
      <c r="E30" s="128">
        <f>IFERROR(VLOOKUP(D30,'Team di progetto'!$C$13:$G$82,3,FALSE),0)</f>
        <v>0</v>
      </c>
      <c r="F30" s="117">
        <f>IFERROR(VLOOKUP(D30,'Team di progetto'!$C$13:$G$82,5,FALSE),0)</f>
        <v>0</v>
      </c>
      <c r="G30" s="150">
        <f>IFERROR(VLOOKUP(F30,Dati!$A$3:$C$9,3,FALSE),0)</f>
        <v>0</v>
      </c>
      <c r="H30" s="26"/>
      <c r="I30" s="150">
        <f t="shared" si="5"/>
        <v>0</v>
      </c>
      <c r="J30" s="26"/>
      <c r="K30" s="151">
        <f t="shared" si="2"/>
        <v>0</v>
      </c>
      <c r="L30" s="150">
        <f t="shared" si="3"/>
        <v>0</v>
      </c>
      <c r="M30" s="151">
        <f t="shared" si="4"/>
        <v>0</v>
      </c>
    </row>
    <row r="31" spans="1:13" x14ac:dyDescent="0.2">
      <c r="A31" s="134" t="str">
        <f t="shared" si="0"/>
        <v/>
      </c>
      <c r="B31" s="24"/>
      <c r="C31" s="24"/>
      <c r="D31" s="24"/>
      <c r="E31" s="128">
        <f>IFERROR(VLOOKUP(D31,'Team di progetto'!$C$13:$G$82,3,FALSE),0)</f>
        <v>0</v>
      </c>
      <c r="F31" s="117">
        <f>IFERROR(VLOOKUP(D31,'Team di progetto'!$C$13:$G$82,5,FALSE),0)</f>
        <v>0</v>
      </c>
      <c r="G31" s="150">
        <f>IFERROR(VLOOKUP(F31,Dati!$A$3:$C$9,3,FALSE),0)</f>
        <v>0</v>
      </c>
      <c r="H31" s="26"/>
      <c r="I31" s="150">
        <f t="shared" si="5"/>
        <v>0</v>
      </c>
      <c r="J31" s="26"/>
      <c r="K31" s="151">
        <f t="shared" si="2"/>
        <v>0</v>
      </c>
      <c r="L31" s="150">
        <f t="shared" si="3"/>
        <v>0</v>
      </c>
      <c r="M31" s="151">
        <f t="shared" si="4"/>
        <v>0</v>
      </c>
    </row>
    <row r="32" spans="1:13" x14ac:dyDescent="0.2">
      <c r="A32" s="134" t="str">
        <f t="shared" si="0"/>
        <v/>
      </c>
      <c r="B32" s="24"/>
      <c r="C32" s="24"/>
      <c r="D32" s="24"/>
      <c r="E32" s="128">
        <f>IFERROR(VLOOKUP(D32,'Team di progetto'!$C$13:$G$82,3,FALSE),0)</f>
        <v>0</v>
      </c>
      <c r="F32" s="117">
        <f>IFERROR(VLOOKUP(D32,'Team di progetto'!$C$13:$G$82,5,FALSE),0)</f>
        <v>0</v>
      </c>
      <c r="G32" s="150">
        <f>IFERROR(VLOOKUP(F32,Dati!$A$3:$C$9,3,FALSE),0)</f>
        <v>0</v>
      </c>
      <c r="H32" s="26"/>
      <c r="I32" s="150">
        <f t="shared" ref="I32:I40" si="6">G32*H32</f>
        <v>0</v>
      </c>
      <c r="J32" s="26"/>
      <c r="K32" s="151">
        <f t="shared" si="2"/>
        <v>0</v>
      </c>
      <c r="L32" s="150">
        <f t="shared" si="3"/>
        <v>0</v>
      </c>
      <c r="M32" s="151">
        <f t="shared" si="4"/>
        <v>0</v>
      </c>
    </row>
    <row r="33" spans="1:13" x14ac:dyDescent="0.2">
      <c r="A33" s="134" t="str">
        <f t="shared" si="0"/>
        <v/>
      </c>
      <c r="B33" s="24"/>
      <c r="C33" s="24"/>
      <c r="D33" s="24"/>
      <c r="E33" s="128">
        <f>IFERROR(VLOOKUP(D33,'Team di progetto'!$C$13:$G$82,3,FALSE),0)</f>
        <v>0</v>
      </c>
      <c r="F33" s="117">
        <f>IFERROR(VLOOKUP(D33,'Team di progetto'!$C$13:$G$82,5,FALSE),0)</f>
        <v>0</v>
      </c>
      <c r="G33" s="150">
        <f>IFERROR(VLOOKUP(F33,Dati!$A$3:$C$9,3,FALSE),0)</f>
        <v>0</v>
      </c>
      <c r="H33" s="26"/>
      <c r="I33" s="150">
        <f t="shared" si="6"/>
        <v>0</v>
      </c>
      <c r="J33" s="26"/>
      <c r="K33" s="151">
        <f t="shared" si="2"/>
        <v>0</v>
      </c>
      <c r="L33" s="150">
        <f t="shared" si="3"/>
        <v>0</v>
      </c>
      <c r="M33" s="151">
        <f t="shared" si="4"/>
        <v>0</v>
      </c>
    </row>
    <row r="34" spans="1:13" x14ac:dyDescent="0.2">
      <c r="A34" s="134" t="str">
        <f t="shared" si="0"/>
        <v/>
      </c>
      <c r="B34" s="24"/>
      <c r="C34" s="24"/>
      <c r="D34" s="24"/>
      <c r="E34" s="128">
        <f>IFERROR(VLOOKUP(D34,'Team di progetto'!$C$13:$G$82,3,FALSE),0)</f>
        <v>0</v>
      </c>
      <c r="F34" s="117">
        <f>IFERROR(VLOOKUP(D34,'Team di progetto'!$C$13:$G$82,5,FALSE),0)</f>
        <v>0</v>
      </c>
      <c r="G34" s="150">
        <f>IFERROR(VLOOKUP(F34,Dati!$A$3:$C$9,3,FALSE),0)</f>
        <v>0</v>
      </c>
      <c r="H34" s="26"/>
      <c r="I34" s="150">
        <f t="shared" si="6"/>
        <v>0</v>
      </c>
      <c r="J34" s="26"/>
      <c r="K34" s="151">
        <f t="shared" si="2"/>
        <v>0</v>
      </c>
      <c r="L34" s="150">
        <f t="shared" si="3"/>
        <v>0</v>
      </c>
      <c r="M34" s="151">
        <f t="shared" si="4"/>
        <v>0</v>
      </c>
    </row>
    <row r="35" spans="1:13" x14ac:dyDescent="0.2">
      <c r="A35" s="134" t="str">
        <f t="shared" si="0"/>
        <v/>
      </c>
      <c r="B35" s="24"/>
      <c r="C35" s="24"/>
      <c r="D35" s="24"/>
      <c r="E35" s="128">
        <f>IFERROR(VLOOKUP(D35,'Team di progetto'!$C$13:$G$82,3,FALSE),0)</f>
        <v>0</v>
      </c>
      <c r="F35" s="117">
        <f>IFERROR(VLOOKUP(D35,'Team di progetto'!$C$13:$G$82,5,FALSE),0)</f>
        <v>0</v>
      </c>
      <c r="G35" s="150">
        <f>IFERROR(VLOOKUP(F35,Dati!$A$3:$C$9,3,FALSE),0)</f>
        <v>0</v>
      </c>
      <c r="H35" s="26"/>
      <c r="I35" s="150">
        <f t="shared" si="6"/>
        <v>0</v>
      </c>
      <c r="J35" s="26"/>
      <c r="K35" s="151">
        <f t="shared" si="2"/>
        <v>0</v>
      </c>
      <c r="L35" s="150">
        <f t="shared" si="3"/>
        <v>0</v>
      </c>
      <c r="M35" s="151">
        <f t="shared" si="4"/>
        <v>0</v>
      </c>
    </row>
    <row r="36" spans="1:13" x14ac:dyDescent="0.2">
      <c r="A36" s="134" t="str">
        <f t="shared" si="0"/>
        <v/>
      </c>
      <c r="B36" s="24"/>
      <c r="C36" s="24"/>
      <c r="D36" s="24"/>
      <c r="E36" s="128">
        <f>IFERROR(VLOOKUP(D36,'Team di progetto'!$C$13:$G$82,3,FALSE),0)</f>
        <v>0</v>
      </c>
      <c r="F36" s="117">
        <f>IFERROR(VLOOKUP(D36,'Team di progetto'!$C$13:$G$82,5,FALSE),0)</f>
        <v>0</v>
      </c>
      <c r="G36" s="150">
        <f>IFERROR(VLOOKUP(F36,Dati!$A$3:$C$9,3,FALSE),0)</f>
        <v>0</v>
      </c>
      <c r="H36" s="26"/>
      <c r="I36" s="150">
        <f t="shared" si="6"/>
        <v>0</v>
      </c>
      <c r="J36" s="26"/>
      <c r="K36" s="151">
        <f t="shared" si="2"/>
        <v>0</v>
      </c>
      <c r="L36" s="150">
        <f t="shared" si="3"/>
        <v>0</v>
      </c>
      <c r="M36" s="151">
        <f t="shared" si="4"/>
        <v>0</v>
      </c>
    </row>
    <row r="37" spans="1:13" x14ac:dyDescent="0.2">
      <c r="A37" s="134" t="str">
        <f t="shared" si="0"/>
        <v/>
      </c>
      <c r="B37" s="24"/>
      <c r="C37" s="24"/>
      <c r="D37" s="24"/>
      <c r="E37" s="128">
        <f>IFERROR(VLOOKUP(D37,'Team di progetto'!$C$13:$G$82,3,FALSE),0)</f>
        <v>0</v>
      </c>
      <c r="F37" s="117">
        <f>IFERROR(VLOOKUP(D37,'Team di progetto'!$C$13:$G$82,5,FALSE),0)</f>
        <v>0</v>
      </c>
      <c r="G37" s="150">
        <f>IFERROR(VLOOKUP(F37,Dati!$A$3:$C$9,3,FALSE),0)</f>
        <v>0</v>
      </c>
      <c r="H37" s="26"/>
      <c r="I37" s="150">
        <f t="shared" si="6"/>
        <v>0</v>
      </c>
      <c r="J37" s="26"/>
      <c r="K37" s="151">
        <f t="shared" si="2"/>
        <v>0</v>
      </c>
      <c r="L37" s="150">
        <f t="shared" si="3"/>
        <v>0</v>
      </c>
      <c r="M37" s="151">
        <f t="shared" si="4"/>
        <v>0</v>
      </c>
    </row>
    <row r="38" spans="1:13" x14ac:dyDescent="0.2">
      <c r="A38" s="134" t="str">
        <f t="shared" si="0"/>
        <v/>
      </c>
      <c r="B38" s="24"/>
      <c r="C38" s="24"/>
      <c r="D38" s="24"/>
      <c r="E38" s="128">
        <f>IFERROR(VLOOKUP(D38,'Team di progetto'!$C$13:$G$82,3,FALSE),0)</f>
        <v>0</v>
      </c>
      <c r="F38" s="117">
        <f>IFERROR(VLOOKUP(D38,'Team di progetto'!$C$13:$G$82,5,FALSE),0)</f>
        <v>0</v>
      </c>
      <c r="G38" s="150">
        <f>IFERROR(VLOOKUP(F38,Dati!$A$3:$C$9,3,FALSE),0)</f>
        <v>0</v>
      </c>
      <c r="H38" s="26"/>
      <c r="I38" s="150">
        <f t="shared" si="6"/>
        <v>0</v>
      </c>
      <c r="J38" s="26"/>
      <c r="K38" s="151">
        <f t="shared" si="2"/>
        <v>0</v>
      </c>
      <c r="L38" s="150">
        <f t="shared" si="3"/>
        <v>0</v>
      </c>
      <c r="M38" s="151">
        <f t="shared" si="4"/>
        <v>0</v>
      </c>
    </row>
    <row r="39" spans="1:13" x14ac:dyDescent="0.2">
      <c r="A39" s="134" t="str">
        <f t="shared" si="0"/>
        <v/>
      </c>
      <c r="B39" s="24"/>
      <c r="C39" s="24"/>
      <c r="D39" s="24"/>
      <c r="E39" s="128">
        <f>IFERROR(VLOOKUP(D39,'Team di progetto'!$C$13:$G$82,3,FALSE),0)</f>
        <v>0</v>
      </c>
      <c r="F39" s="117">
        <f>IFERROR(VLOOKUP(D39,'Team di progetto'!$C$13:$G$82,5,FALSE),0)</f>
        <v>0</v>
      </c>
      <c r="G39" s="150">
        <f>IFERROR(VLOOKUP(F39,Dati!$A$3:$C$9,3,FALSE),0)</f>
        <v>0</v>
      </c>
      <c r="H39" s="26"/>
      <c r="I39" s="150">
        <f t="shared" si="6"/>
        <v>0</v>
      </c>
      <c r="J39" s="26"/>
      <c r="K39" s="151">
        <f t="shared" si="2"/>
        <v>0</v>
      </c>
      <c r="L39" s="150">
        <f t="shared" si="3"/>
        <v>0</v>
      </c>
      <c r="M39" s="151">
        <f t="shared" si="4"/>
        <v>0</v>
      </c>
    </row>
    <row r="40" spans="1:13" x14ac:dyDescent="0.2">
      <c r="A40" s="134" t="str">
        <f t="shared" si="0"/>
        <v/>
      </c>
      <c r="B40" s="24"/>
      <c r="C40" s="24"/>
      <c r="D40" s="24"/>
      <c r="E40" s="128">
        <f>IFERROR(VLOOKUP(D40,'Team di progetto'!$C$13:$G$82,3,FALSE),0)</f>
        <v>0</v>
      </c>
      <c r="F40" s="117">
        <f>IFERROR(VLOOKUP(D40,'Team di progetto'!$C$13:$G$82,5,FALSE),0)</f>
        <v>0</v>
      </c>
      <c r="G40" s="150">
        <f>IFERROR(VLOOKUP(F40,Dati!$A$3:$C$9,3,FALSE),0)</f>
        <v>0</v>
      </c>
      <c r="H40" s="26"/>
      <c r="I40" s="150">
        <f t="shared" si="6"/>
        <v>0</v>
      </c>
      <c r="J40" s="26"/>
      <c r="K40" s="151">
        <f t="shared" si="2"/>
        <v>0</v>
      </c>
      <c r="L40" s="150">
        <f t="shared" si="3"/>
        <v>0</v>
      </c>
      <c r="M40" s="151">
        <f t="shared" si="4"/>
        <v>0</v>
      </c>
    </row>
    <row r="41" spans="1:13" x14ac:dyDescent="0.2">
      <c r="A41" s="134" t="str">
        <f t="shared" ref="A41:A112" si="7">LEFT(B41,2)</f>
        <v/>
      </c>
      <c r="B41" s="24"/>
      <c r="C41" s="24"/>
      <c r="D41" s="24"/>
      <c r="E41" s="128">
        <f>IFERROR(VLOOKUP(D41,'Team di progetto'!$C$13:$G$82,3,FALSE),0)</f>
        <v>0</v>
      </c>
      <c r="F41" s="117">
        <f>IFERROR(VLOOKUP(D41,'Team di progetto'!$C$13:$G$82,5,FALSE),0)</f>
        <v>0</v>
      </c>
      <c r="G41" s="150">
        <f>IFERROR(VLOOKUP(F41,Dati!$A$3:$C$9,3,FALSE),0)</f>
        <v>0</v>
      </c>
      <c r="H41" s="26"/>
      <c r="I41" s="150">
        <f t="shared" ref="I41:I112" si="8">G41*H41</f>
        <v>0</v>
      </c>
      <c r="J41" s="26"/>
      <c r="K41" s="151">
        <f t="shared" ref="K41:K112" si="9">IFERROR(100/I41*J41,0)</f>
        <v>0</v>
      </c>
      <c r="L41" s="150">
        <f t="shared" ref="L41:L112" si="10">I41-J41</f>
        <v>0</v>
      </c>
      <c r="M41" s="151">
        <f t="shared" ref="M41:M112" si="11">IFERROR(100/I41*L41,0)</f>
        <v>0</v>
      </c>
    </row>
    <row r="42" spans="1:13" x14ac:dyDescent="0.2">
      <c r="A42" s="134" t="str">
        <f t="shared" si="7"/>
        <v/>
      </c>
      <c r="B42" s="24"/>
      <c r="C42" s="24"/>
      <c r="D42" s="24"/>
      <c r="E42" s="128">
        <f>IFERROR(VLOOKUP(D42,'Team di progetto'!$C$13:$G$82,3,FALSE),0)</f>
        <v>0</v>
      </c>
      <c r="F42" s="117">
        <f>IFERROR(VLOOKUP(D42,'Team di progetto'!$C$13:$G$82,5,FALSE),0)</f>
        <v>0</v>
      </c>
      <c r="G42" s="150">
        <f>IFERROR(VLOOKUP(F42,Dati!$A$3:$C$9,3,FALSE),0)</f>
        <v>0</v>
      </c>
      <c r="H42" s="26"/>
      <c r="I42" s="150">
        <f t="shared" si="8"/>
        <v>0</v>
      </c>
      <c r="J42" s="26"/>
      <c r="K42" s="151">
        <f t="shared" si="9"/>
        <v>0</v>
      </c>
      <c r="L42" s="150">
        <f t="shared" si="10"/>
        <v>0</v>
      </c>
      <c r="M42" s="151">
        <f t="shared" si="11"/>
        <v>0</v>
      </c>
    </row>
    <row r="43" spans="1:13" x14ac:dyDescent="0.2">
      <c r="A43" s="134" t="str">
        <f t="shared" si="7"/>
        <v/>
      </c>
      <c r="B43" s="24"/>
      <c r="C43" s="24"/>
      <c r="D43" s="24"/>
      <c r="E43" s="128">
        <f>IFERROR(VLOOKUP(D43,'Team di progetto'!$C$13:$G$82,3,FALSE),0)</f>
        <v>0</v>
      </c>
      <c r="F43" s="117">
        <f>IFERROR(VLOOKUP(D43,'Team di progetto'!$C$13:$G$82,5,FALSE),0)</f>
        <v>0</v>
      </c>
      <c r="G43" s="150">
        <f>IFERROR(VLOOKUP(F43,Dati!$A$3:$C$9,3,FALSE),0)</f>
        <v>0</v>
      </c>
      <c r="H43" s="26"/>
      <c r="I43" s="150">
        <f t="shared" si="8"/>
        <v>0</v>
      </c>
      <c r="J43" s="26"/>
      <c r="K43" s="151">
        <f t="shared" si="9"/>
        <v>0</v>
      </c>
      <c r="L43" s="150">
        <f t="shared" si="10"/>
        <v>0</v>
      </c>
      <c r="M43" s="151">
        <f t="shared" si="11"/>
        <v>0</v>
      </c>
    </row>
    <row r="44" spans="1:13" x14ac:dyDescent="0.2">
      <c r="A44" s="134" t="str">
        <f t="shared" si="7"/>
        <v/>
      </c>
      <c r="B44" s="24"/>
      <c r="C44" s="24"/>
      <c r="D44" s="24"/>
      <c r="E44" s="128">
        <f>IFERROR(VLOOKUP(D44,'Team di progetto'!$C$13:$G$82,3,FALSE),0)</f>
        <v>0</v>
      </c>
      <c r="F44" s="117">
        <f>IFERROR(VLOOKUP(D44,'Team di progetto'!$C$13:$G$82,5,FALSE),0)</f>
        <v>0</v>
      </c>
      <c r="G44" s="150">
        <f>IFERROR(VLOOKUP(F44,Dati!$A$3:$C$9,3,FALSE),0)</f>
        <v>0</v>
      </c>
      <c r="H44" s="26"/>
      <c r="I44" s="150">
        <f t="shared" si="8"/>
        <v>0</v>
      </c>
      <c r="J44" s="26"/>
      <c r="K44" s="151">
        <f t="shared" si="9"/>
        <v>0</v>
      </c>
      <c r="L44" s="150">
        <f t="shared" si="10"/>
        <v>0</v>
      </c>
      <c r="M44" s="151">
        <f t="shared" si="11"/>
        <v>0</v>
      </c>
    </row>
    <row r="45" spans="1:13" x14ac:dyDescent="0.2">
      <c r="A45" s="134" t="str">
        <f t="shared" si="7"/>
        <v/>
      </c>
      <c r="B45" s="24"/>
      <c r="C45" s="24"/>
      <c r="D45" s="24"/>
      <c r="E45" s="128">
        <f>IFERROR(VLOOKUP(D45,'Team di progetto'!$C$13:$G$82,3,FALSE),0)</f>
        <v>0</v>
      </c>
      <c r="F45" s="117">
        <f>IFERROR(VLOOKUP(D45,'Team di progetto'!$C$13:$G$82,5,FALSE),0)</f>
        <v>0</v>
      </c>
      <c r="G45" s="150">
        <f>IFERROR(VLOOKUP(F45,Dati!$A$3:$C$9,3,FALSE),0)</f>
        <v>0</v>
      </c>
      <c r="H45" s="26"/>
      <c r="I45" s="150">
        <f t="shared" si="8"/>
        <v>0</v>
      </c>
      <c r="J45" s="26"/>
      <c r="K45" s="151">
        <f t="shared" si="9"/>
        <v>0</v>
      </c>
      <c r="L45" s="150">
        <f t="shared" si="10"/>
        <v>0</v>
      </c>
      <c r="M45" s="151">
        <f t="shared" si="11"/>
        <v>0</v>
      </c>
    </row>
    <row r="46" spans="1:13" x14ac:dyDescent="0.2">
      <c r="A46" s="134" t="str">
        <f t="shared" si="7"/>
        <v/>
      </c>
      <c r="B46" s="24"/>
      <c r="C46" s="24"/>
      <c r="D46" s="24"/>
      <c r="E46" s="128">
        <f>IFERROR(VLOOKUP(D46,'Team di progetto'!$C$13:$G$82,3,FALSE),0)</f>
        <v>0</v>
      </c>
      <c r="F46" s="117">
        <f>IFERROR(VLOOKUP(D46,'Team di progetto'!$C$13:$G$82,5,FALSE),0)</f>
        <v>0</v>
      </c>
      <c r="G46" s="150">
        <f>IFERROR(VLOOKUP(F46,Dati!$A$3:$C$9,3,FALSE),0)</f>
        <v>0</v>
      </c>
      <c r="H46" s="26"/>
      <c r="I46" s="150">
        <f t="shared" si="8"/>
        <v>0</v>
      </c>
      <c r="J46" s="26"/>
      <c r="K46" s="151">
        <f t="shared" si="9"/>
        <v>0</v>
      </c>
      <c r="L46" s="150">
        <f t="shared" si="10"/>
        <v>0</v>
      </c>
      <c r="M46" s="151">
        <f t="shared" si="11"/>
        <v>0</v>
      </c>
    </row>
    <row r="47" spans="1:13" x14ac:dyDescent="0.2">
      <c r="A47" s="134" t="str">
        <f t="shared" si="7"/>
        <v/>
      </c>
      <c r="B47" s="24"/>
      <c r="C47" s="24"/>
      <c r="D47" s="24"/>
      <c r="E47" s="128">
        <f>IFERROR(VLOOKUP(D47,'Team di progetto'!$C$13:$G$82,3,FALSE),0)</f>
        <v>0</v>
      </c>
      <c r="F47" s="117">
        <f>IFERROR(VLOOKUP(D47,'Team di progetto'!$C$13:$G$82,5,FALSE),0)</f>
        <v>0</v>
      </c>
      <c r="G47" s="150">
        <f>IFERROR(VLOOKUP(F47,Dati!$A$3:$C$9,3,FALSE),0)</f>
        <v>0</v>
      </c>
      <c r="H47" s="26"/>
      <c r="I47" s="150">
        <f t="shared" si="8"/>
        <v>0</v>
      </c>
      <c r="J47" s="26"/>
      <c r="K47" s="151">
        <f t="shared" si="9"/>
        <v>0</v>
      </c>
      <c r="L47" s="150">
        <f t="shared" si="10"/>
        <v>0</v>
      </c>
      <c r="M47" s="151">
        <f t="shared" si="11"/>
        <v>0</v>
      </c>
    </row>
    <row r="48" spans="1:13" x14ac:dyDescent="0.2">
      <c r="A48" s="134" t="str">
        <f t="shared" si="7"/>
        <v/>
      </c>
      <c r="B48" s="24"/>
      <c r="C48" s="24"/>
      <c r="D48" s="24"/>
      <c r="E48" s="128">
        <f>IFERROR(VLOOKUP(D48,'Team di progetto'!$C$13:$G$82,3,FALSE),0)</f>
        <v>0</v>
      </c>
      <c r="F48" s="117">
        <f>IFERROR(VLOOKUP(D48,'Team di progetto'!$C$13:$G$82,5,FALSE),0)</f>
        <v>0</v>
      </c>
      <c r="G48" s="150">
        <f>IFERROR(VLOOKUP(F48,Dati!$A$3:$C$9,3,FALSE),0)</f>
        <v>0</v>
      </c>
      <c r="H48" s="26"/>
      <c r="I48" s="150">
        <f t="shared" si="8"/>
        <v>0</v>
      </c>
      <c r="J48" s="26"/>
      <c r="K48" s="151">
        <f t="shared" si="9"/>
        <v>0</v>
      </c>
      <c r="L48" s="150">
        <f t="shared" si="10"/>
        <v>0</v>
      </c>
      <c r="M48" s="151">
        <f t="shared" si="11"/>
        <v>0</v>
      </c>
    </row>
    <row r="49" spans="1:13" x14ac:dyDescent="0.2">
      <c r="A49" s="134" t="str">
        <f t="shared" si="7"/>
        <v/>
      </c>
      <c r="B49" s="24"/>
      <c r="C49" s="24"/>
      <c r="D49" s="24"/>
      <c r="E49" s="128">
        <f>IFERROR(VLOOKUP(D49,'Team di progetto'!$C$13:$G$82,3,FALSE),0)</f>
        <v>0</v>
      </c>
      <c r="F49" s="117">
        <f>IFERROR(VLOOKUP(D49,'Team di progetto'!$C$13:$G$82,5,FALSE),0)</f>
        <v>0</v>
      </c>
      <c r="G49" s="150">
        <f>IFERROR(VLOOKUP(F49,Dati!$A$3:$C$9,3,FALSE),0)</f>
        <v>0</v>
      </c>
      <c r="H49" s="26"/>
      <c r="I49" s="150">
        <f t="shared" si="8"/>
        <v>0</v>
      </c>
      <c r="J49" s="26"/>
      <c r="K49" s="151">
        <f t="shared" si="9"/>
        <v>0</v>
      </c>
      <c r="L49" s="150">
        <f t="shared" si="10"/>
        <v>0</v>
      </c>
      <c r="M49" s="151">
        <f t="shared" si="11"/>
        <v>0</v>
      </c>
    </row>
    <row r="50" spans="1:13" x14ac:dyDescent="0.2">
      <c r="A50" s="134" t="str">
        <f t="shared" si="7"/>
        <v/>
      </c>
      <c r="B50" s="24"/>
      <c r="C50" s="24"/>
      <c r="D50" s="24"/>
      <c r="E50" s="128">
        <f>IFERROR(VLOOKUP(D50,'Team di progetto'!$C$13:$G$82,3,FALSE),0)</f>
        <v>0</v>
      </c>
      <c r="F50" s="117">
        <f>IFERROR(VLOOKUP(D50,'Team di progetto'!$C$13:$G$82,5,FALSE),0)</f>
        <v>0</v>
      </c>
      <c r="G50" s="150">
        <f>IFERROR(VLOOKUP(F50,Dati!$A$3:$C$9,3,FALSE),0)</f>
        <v>0</v>
      </c>
      <c r="H50" s="26"/>
      <c r="I50" s="150">
        <f t="shared" si="8"/>
        <v>0</v>
      </c>
      <c r="J50" s="26"/>
      <c r="K50" s="151">
        <f t="shared" si="9"/>
        <v>0</v>
      </c>
      <c r="L50" s="150">
        <f t="shared" si="10"/>
        <v>0</v>
      </c>
      <c r="M50" s="151">
        <f t="shared" si="11"/>
        <v>0</v>
      </c>
    </row>
    <row r="51" spans="1:13" x14ac:dyDescent="0.2">
      <c r="A51" s="134" t="str">
        <f t="shared" si="7"/>
        <v/>
      </c>
      <c r="B51" s="24"/>
      <c r="C51" s="24"/>
      <c r="D51" s="24"/>
      <c r="E51" s="128">
        <f>IFERROR(VLOOKUP(D51,'Team di progetto'!$C$13:$G$82,3,FALSE),0)</f>
        <v>0</v>
      </c>
      <c r="F51" s="117">
        <f>IFERROR(VLOOKUP(D51,'Team di progetto'!$C$13:$G$82,5,FALSE),0)</f>
        <v>0</v>
      </c>
      <c r="G51" s="150">
        <f>IFERROR(VLOOKUP(F51,Dati!$A$3:$C$9,3,FALSE),0)</f>
        <v>0</v>
      </c>
      <c r="H51" s="26"/>
      <c r="I51" s="150">
        <f t="shared" si="8"/>
        <v>0</v>
      </c>
      <c r="J51" s="26"/>
      <c r="K51" s="151">
        <f t="shared" si="9"/>
        <v>0</v>
      </c>
      <c r="L51" s="150">
        <f t="shared" si="10"/>
        <v>0</v>
      </c>
      <c r="M51" s="151">
        <f t="shared" si="11"/>
        <v>0</v>
      </c>
    </row>
    <row r="52" spans="1:13" x14ac:dyDescent="0.2">
      <c r="A52" s="134" t="str">
        <f t="shared" si="7"/>
        <v/>
      </c>
      <c r="B52" s="24"/>
      <c r="C52" s="24"/>
      <c r="D52" s="24"/>
      <c r="E52" s="128">
        <f>IFERROR(VLOOKUP(D52,'Team di progetto'!$C$13:$G$82,3,FALSE),0)</f>
        <v>0</v>
      </c>
      <c r="F52" s="117">
        <f>IFERROR(VLOOKUP(D52,'Team di progetto'!$C$13:$G$82,5,FALSE),0)</f>
        <v>0</v>
      </c>
      <c r="G52" s="150">
        <f>IFERROR(VLOOKUP(F52,Dati!$A$3:$C$9,3,FALSE),0)</f>
        <v>0</v>
      </c>
      <c r="H52" s="26"/>
      <c r="I52" s="150">
        <f t="shared" si="8"/>
        <v>0</v>
      </c>
      <c r="J52" s="26"/>
      <c r="K52" s="151">
        <f t="shared" si="9"/>
        <v>0</v>
      </c>
      <c r="L52" s="150">
        <f t="shared" si="10"/>
        <v>0</v>
      </c>
      <c r="M52" s="151">
        <f t="shared" si="11"/>
        <v>0</v>
      </c>
    </row>
    <row r="53" spans="1:13" x14ac:dyDescent="0.2">
      <c r="A53" s="134" t="str">
        <f t="shared" si="7"/>
        <v/>
      </c>
      <c r="B53" s="24"/>
      <c r="C53" s="24"/>
      <c r="D53" s="24"/>
      <c r="E53" s="128">
        <f>IFERROR(VLOOKUP(D53,'Team di progetto'!$C$13:$G$82,3,FALSE),0)</f>
        <v>0</v>
      </c>
      <c r="F53" s="117">
        <f>IFERROR(VLOOKUP(D53,'Team di progetto'!$C$13:$G$82,5,FALSE),0)</f>
        <v>0</v>
      </c>
      <c r="G53" s="150">
        <f>IFERROR(VLOOKUP(F53,Dati!$A$3:$C$9,3,FALSE),0)</f>
        <v>0</v>
      </c>
      <c r="H53" s="26"/>
      <c r="I53" s="150">
        <f t="shared" si="8"/>
        <v>0</v>
      </c>
      <c r="J53" s="26"/>
      <c r="K53" s="151">
        <f t="shared" si="9"/>
        <v>0</v>
      </c>
      <c r="L53" s="150">
        <f t="shared" si="10"/>
        <v>0</v>
      </c>
      <c r="M53" s="151">
        <f t="shared" si="11"/>
        <v>0</v>
      </c>
    </row>
    <row r="54" spans="1:13" x14ac:dyDescent="0.2">
      <c r="A54" s="134" t="str">
        <f t="shared" si="7"/>
        <v/>
      </c>
      <c r="B54" s="24"/>
      <c r="C54" s="24"/>
      <c r="D54" s="24"/>
      <c r="E54" s="128">
        <f>IFERROR(VLOOKUP(D54,'Team di progetto'!$C$13:$G$82,3,FALSE),0)</f>
        <v>0</v>
      </c>
      <c r="F54" s="117">
        <f>IFERROR(VLOOKUP(D54,'Team di progetto'!$C$13:$G$82,5,FALSE),0)</f>
        <v>0</v>
      </c>
      <c r="G54" s="150">
        <f>IFERROR(VLOOKUP(F54,Dati!$A$3:$C$9,3,FALSE),0)</f>
        <v>0</v>
      </c>
      <c r="H54" s="26"/>
      <c r="I54" s="150">
        <f t="shared" si="8"/>
        <v>0</v>
      </c>
      <c r="J54" s="26"/>
      <c r="K54" s="151">
        <f t="shared" si="9"/>
        <v>0</v>
      </c>
      <c r="L54" s="150">
        <f t="shared" si="10"/>
        <v>0</v>
      </c>
      <c r="M54" s="151">
        <f t="shared" si="11"/>
        <v>0</v>
      </c>
    </row>
    <row r="55" spans="1:13" x14ac:dyDescent="0.2">
      <c r="A55" s="134" t="str">
        <f t="shared" si="7"/>
        <v/>
      </c>
      <c r="B55" s="24"/>
      <c r="C55" s="24"/>
      <c r="D55" s="24"/>
      <c r="E55" s="128">
        <f>IFERROR(VLOOKUP(D55,'Team di progetto'!$C$13:$G$82,3,FALSE),0)</f>
        <v>0</v>
      </c>
      <c r="F55" s="117">
        <f>IFERROR(VLOOKUP(D55,'Team di progetto'!$C$13:$G$82,5,FALSE),0)</f>
        <v>0</v>
      </c>
      <c r="G55" s="150">
        <f>IFERROR(VLOOKUP(F55,Dati!$A$3:$C$9,3,FALSE),0)</f>
        <v>0</v>
      </c>
      <c r="H55" s="26"/>
      <c r="I55" s="150">
        <f t="shared" si="8"/>
        <v>0</v>
      </c>
      <c r="J55" s="26"/>
      <c r="K55" s="151">
        <f t="shared" si="9"/>
        <v>0</v>
      </c>
      <c r="L55" s="150">
        <f t="shared" si="10"/>
        <v>0</v>
      </c>
      <c r="M55" s="151">
        <f t="shared" si="11"/>
        <v>0</v>
      </c>
    </row>
    <row r="56" spans="1:13" x14ac:dyDescent="0.2">
      <c r="A56" s="134" t="str">
        <f t="shared" si="7"/>
        <v/>
      </c>
      <c r="B56" s="24"/>
      <c r="C56" s="24"/>
      <c r="D56" s="24"/>
      <c r="E56" s="128">
        <f>IFERROR(VLOOKUP(D56,'Team di progetto'!$C$13:$G$82,3,FALSE),0)</f>
        <v>0</v>
      </c>
      <c r="F56" s="117">
        <f>IFERROR(VLOOKUP(D56,'Team di progetto'!$C$13:$G$82,5,FALSE),0)</f>
        <v>0</v>
      </c>
      <c r="G56" s="150">
        <f>IFERROR(VLOOKUP(F56,Dati!$A$3:$C$9,3,FALSE),0)</f>
        <v>0</v>
      </c>
      <c r="H56" s="26"/>
      <c r="I56" s="150">
        <f t="shared" si="8"/>
        <v>0</v>
      </c>
      <c r="J56" s="26"/>
      <c r="K56" s="151">
        <f t="shared" si="9"/>
        <v>0</v>
      </c>
      <c r="L56" s="150">
        <f t="shared" si="10"/>
        <v>0</v>
      </c>
      <c r="M56" s="151">
        <f t="shared" si="11"/>
        <v>0</v>
      </c>
    </row>
    <row r="57" spans="1:13" x14ac:dyDescent="0.2">
      <c r="A57" s="134" t="str">
        <f t="shared" si="7"/>
        <v/>
      </c>
      <c r="B57" s="24"/>
      <c r="C57" s="24"/>
      <c r="D57" s="24"/>
      <c r="E57" s="128">
        <f>IFERROR(VLOOKUP(D57,'Team di progetto'!$C$13:$G$82,3,FALSE),0)</f>
        <v>0</v>
      </c>
      <c r="F57" s="117">
        <f>IFERROR(VLOOKUP(D57,'Team di progetto'!$C$13:$G$82,5,FALSE),0)</f>
        <v>0</v>
      </c>
      <c r="G57" s="150">
        <f>IFERROR(VLOOKUP(F57,Dati!$A$3:$C$9,3,FALSE),0)</f>
        <v>0</v>
      </c>
      <c r="H57" s="26"/>
      <c r="I57" s="150">
        <f t="shared" si="8"/>
        <v>0</v>
      </c>
      <c r="J57" s="26"/>
      <c r="K57" s="151">
        <f t="shared" si="9"/>
        <v>0</v>
      </c>
      <c r="L57" s="150">
        <f t="shared" si="10"/>
        <v>0</v>
      </c>
      <c r="M57" s="151">
        <f t="shared" si="11"/>
        <v>0</v>
      </c>
    </row>
    <row r="58" spans="1:13" x14ac:dyDescent="0.2">
      <c r="A58" s="134" t="str">
        <f t="shared" si="7"/>
        <v/>
      </c>
      <c r="B58" s="24"/>
      <c r="C58" s="24"/>
      <c r="D58" s="24"/>
      <c r="E58" s="128">
        <f>IFERROR(VLOOKUP(D58,'Team di progetto'!$C$13:$G$82,3,FALSE),0)</f>
        <v>0</v>
      </c>
      <c r="F58" s="117">
        <f>IFERROR(VLOOKUP(D58,'Team di progetto'!$C$13:$G$82,5,FALSE),0)</f>
        <v>0</v>
      </c>
      <c r="G58" s="150">
        <f>IFERROR(VLOOKUP(F58,Dati!$A$3:$C$9,3,FALSE),0)</f>
        <v>0</v>
      </c>
      <c r="H58" s="26"/>
      <c r="I58" s="150">
        <f t="shared" si="8"/>
        <v>0</v>
      </c>
      <c r="J58" s="26"/>
      <c r="K58" s="151">
        <f t="shared" si="9"/>
        <v>0</v>
      </c>
      <c r="L58" s="150">
        <f t="shared" si="10"/>
        <v>0</v>
      </c>
      <c r="M58" s="151">
        <f t="shared" si="11"/>
        <v>0</v>
      </c>
    </row>
    <row r="59" spans="1:13" x14ac:dyDescent="0.2">
      <c r="A59" s="134" t="str">
        <f t="shared" si="7"/>
        <v/>
      </c>
      <c r="B59" s="24"/>
      <c r="C59" s="24"/>
      <c r="D59" s="24"/>
      <c r="E59" s="128">
        <f>IFERROR(VLOOKUP(D59,'Team di progetto'!$C$13:$G$82,3,FALSE),0)</f>
        <v>0</v>
      </c>
      <c r="F59" s="117">
        <f>IFERROR(VLOOKUP(D59,'Team di progetto'!$C$13:$G$82,5,FALSE),0)</f>
        <v>0</v>
      </c>
      <c r="G59" s="150">
        <f>IFERROR(VLOOKUP(F59,Dati!$A$3:$C$9,3,FALSE),0)</f>
        <v>0</v>
      </c>
      <c r="H59" s="26"/>
      <c r="I59" s="150">
        <f t="shared" si="8"/>
        <v>0</v>
      </c>
      <c r="J59" s="26"/>
      <c r="K59" s="151">
        <f t="shared" si="9"/>
        <v>0</v>
      </c>
      <c r="L59" s="150">
        <f t="shared" si="10"/>
        <v>0</v>
      </c>
      <c r="M59" s="151">
        <f t="shared" si="11"/>
        <v>0</v>
      </c>
    </row>
    <row r="60" spans="1:13" x14ac:dyDescent="0.2">
      <c r="A60" s="134" t="str">
        <f t="shared" si="7"/>
        <v/>
      </c>
      <c r="B60" s="24"/>
      <c r="C60" s="24"/>
      <c r="D60" s="24"/>
      <c r="E60" s="128">
        <f>IFERROR(VLOOKUP(D60,'Team di progetto'!$C$13:$G$82,3,FALSE),0)</f>
        <v>0</v>
      </c>
      <c r="F60" s="117">
        <f>IFERROR(VLOOKUP(D60,'Team di progetto'!$C$13:$G$82,5,FALSE),0)</f>
        <v>0</v>
      </c>
      <c r="G60" s="150">
        <f>IFERROR(VLOOKUP(F60,Dati!$A$3:$C$9,3,FALSE),0)</f>
        <v>0</v>
      </c>
      <c r="H60" s="26"/>
      <c r="I60" s="150">
        <f t="shared" si="8"/>
        <v>0</v>
      </c>
      <c r="J60" s="26"/>
      <c r="K60" s="151">
        <f t="shared" si="9"/>
        <v>0</v>
      </c>
      <c r="L60" s="150">
        <f t="shared" si="10"/>
        <v>0</v>
      </c>
      <c r="M60" s="151">
        <f t="shared" si="11"/>
        <v>0</v>
      </c>
    </row>
    <row r="61" spans="1:13" x14ac:dyDescent="0.2">
      <c r="A61" s="134" t="str">
        <f t="shared" si="7"/>
        <v/>
      </c>
      <c r="B61" s="24"/>
      <c r="C61" s="24"/>
      <c r="D61" s="24"/>
      <c r="E61" s="128">
        <f>IFERROR(VLOOKUP(D61,'Team di progetto'!$C$13:$G$82,3,FALSE),0)</f>
        <v>0</v>
      </c>
      <c r="F61" s="117">
        <f>IFERROR(VLOOKUP(D61,'Team di progetto'!$C$13:$G$82,5,FALSE),0)</f>
        <v>0</v>
      </c>
      <c r="G61" s="150">
        <f>IFERROR(VLOOKUP(F61,Dati!$A$3:$C$9,3,FALSE),0)</f>
        <v>0</v>
      </c>
      <c r="H61" s="26"/>
      <c r="I61" s="150">
        <f t="shared" si="8"/>
        <v>0</v>
      </c>
      <c r="J61" s="26"/>
      <c r="K61" s="151">
        <f t="shared" si="9"/>
        <v>0</v>
      </c>
      <c r="L61" s="150">
        <f t="shared" si="10"/>
        <v>0</v>
      </c>
      <c r="M61" s="151">
        <f t="shared" si="11"/>
        <v>0</v>
      </c>
    </row>
    <row r="62" spans="1:13" x14ac:dyDescent="0.2">
      <c r="A62" s="134" t="str">
        <f t="shared" ref="A62:A71" si="12">LEFT(B62,2)</f>
        <v/>
      </c>
      <c r="B62" s="24"/>
      <c r="C62" s="24"/>
      <c r="D62" s="24"/>
      <c r="E62" s="128">
        <f>IFERROR(VLOOKUP(D62,'Team di progetto'!$C$13:$G$82,3,FALSE),0)</f>
        <v>0</v>
      </c>
      <c r="F62" s="117">
        <f>IFERROR(VLOOKUP(D62,'Team di progetto'!$C$13:$G$82,5,FALSE),0)</f>
        <v>0</v>
      </c>
      <c r="G62" s="150">
        <f>IFERROR(VLOOKUP(F62,Dati!$A$3:$C$9,3,FALSE),0)</f>
        <v>0</v>
      </c>
      <c r="H62" s="26"/>
      <c r="I62" s="150">
        <f t="shared" ref="I62:I71" si="13">G62*H62</f>
        <v>0</v>
      </c>
      <c r="J62" s="26"/>
      <c r="K62" s="151">
        <f t="shared" ref="K62:K71" si="14">IFERROR(100/I62*J62,0)</f>
        <v>0</v>
      </c>
      <c r="L62" s="150">
        <f t="shared" ref="L62:L71" si="15">I62-J62</f>
        <v>0</v>
      </c>
      <c r="M62" s="151">
        <f t="shared" ref="M62:M71" si="16">IFERROR(100/I62*L62,0)</f>
        <v>0</v>
      </c>
    </row>
    <row r="63" spans="1:13" x14ac:dyDescent="0.2">
      <c r="A63" s="134" t="str">
        <f t="shared" si="12"/>
        <v/>
      </c>
      <c r="B63" s="24"/>
      <c r="C63" s="24"/>
      <c r="D63" s="24"/>
      <c r="E63" s="128">
        <f>IFERROR(VLOOKUP(D63,'Team di progetto'!$C$13:$G$82,3,FALSE),0)</f>
        <v>0</v>
      </c>
      <c r="F63" s="117">
        <f>IFERROR(VLOOKUP(D63,'Team di progetto'!$C$13:$G$82,5,FALSE),0)</f>
        <v>0</v>
      </c>
      <c r="G63" s="150">
        <f>IFERROR(VLOOKUP(F63,Dati!$A$3:$C$9,3,FALSE),0)</f>
        <v>0</v>
      </c>
      <c r="H63" s="26"/>
      <c r="I63" s="150">
        <f t="shared" si="13"/>
        <v>0</v>
      </c>
      <c r="J63" s="26"/>
      <c r="K63" s="151">
        <f t="shared" si="14"/>
        <v>0</v>
      </c>
      <c r="L63" s="150">
        <f t="shared" si="15"/>
        <v>0</v>
      </c>
      <c r="M63" s="151">
        <f t="shared" si="16"/>
        <v>0</v>
      </c>
    </row>
    <row r="64" spans="1:13" x14ac:dyDescent="0.2">
      <c r="A64" s="134" t="str">
        <f t="shared" si="12"/>
        <v/>
      </c>
      <c r="B64" s="24"/>
      <c r="C64" s="24"/>
      <c r="D64" s="24"/>
      <c r="E64" s="128">
        <f>IFERROR(VLOOKUP(D64,'Team di progetto'!$C$13:$G$82,3,FALSE),0)</f>
        <v>0</v>
      </c>
      <c r="F64" s="117">
        <f>IFERROR(VLOOKUP(D64,'Team di progetto'!$C$13:$G$82,5,FALSE),0)</f>
        <v>0</v>
      </c>
      <c r="G64" s="150">
        <f>IFERROR(VLOOKUP(F64,Dati!$A$3:$C$9,3,FALSE),0)</f>
        <v>0</v>
      </c>
      <c r="H64" s="26"/>
      <c r="I64" s="150">
        <f t="shared" si="13"/>
        <v>0</v>
      </c>
      <c r="J64" s="26"/>
      <c r="K64" s="151">
        <f t="shared" si="14"/>
        <v>0</v>
      </c>
      <c r="L64" s="150">
        <f t="shared" si="15"/>
        <v>0</v>
      </c>
      <c r="M64" s="151">
        <f t="shared" si="16"/>
        <v>0</v>
      </c>
    </row>
    <row r="65" spans="1:13" x14ac:dyDescent="0.2">
      <c r="A65" s="134" t="str">
        <f t="shared" si="12"/>
        <v/>
      </c>
      <c r="B65" s="24"/>
      <c r="C65" s="24"/>
      <c r="D65" s="24"/>
      <c r="E65" s="128">
        <f>IFERROR(VLOOKUP(D65,'Team di progetto'!$C$13:$G$82,3,FALSE),0)</f>
        <v>0</v>
      </c>
      <c r="F65" s="117">
        <f>IFERROR(VLOOKUP(D65,'Team di progetto'!$C$13:$G$82,5,FALSE),0)</f>
        <v>0</v>
      </c>
      <c r="G65" s="150">
        <f>IFERROR(VLOOKUP(F65,Dati!$A$3:$C$9,3,FALSE),0)</f>
        <v>0</v>
      </c>
      <c r="H65" s="26"/>
      <c r="I65" s="150">
        <f t="shared" si="13"/>
        <v>0</v>
      </c>
      <c r="J65" s="26"/>
      <c r="K65" s="151">
        <f t="shared" si="14"/>
        <v>0</v>
      </c>
      <c r="L65" s="150">
        <f t="shared" si="15"/>
        <v>0</v>
      </c>
      <c r="M65" s="151">
        <f t="shared" si="16"/>
        <v>0</v>
      </c>
    </row>
    <row r="66" spans="1:13" x14ac:dyDescent="0.2">
      <c r="A66" s="134" t="str">
        <f t="shared" si="12"/>
        <v/>
      </c>
      <c r="B66" s="24"/>
      <c r="C66" s="24"/>
      <c r="D66" s="24"/>
      <c r="E66" s="128">
        <f>IFERROR(VLOOKUP(D66,'Team di progetto'!$C$13:$G$82,3,FALSE),0)</f>
        <v>0</v>
      </c>
      <c r="F66" s="117">
        <f>IFERROR(VLOOKUP(D66,'Team di progetto'!$C$13:$G$82,5,FALSE),0)</f>
        <v>0</v>
      </c>
      <c r="G66" s="150">
        <f>IFERROR(VLOOKUP(F66,Dati!$A$3:$C$9,3,FALSE),0)</f>
        <v>0</v>
      </c>
      <c r="H66" s="26"/>
      <c r="I66" s="150">
        <f t="shared" si="13"/>
        <v>0</v>
      </c>
      <c r="J66" s="26"/>
      <c r="K66" s="151">
        <f t="shared" si="14"/>
        <v>0</v>
      </c>
      <c r="L66" s="150">
        <f t="shared" si="15"/>
        <v>0</v>
      </c>
      <c r="M66" s="151">
        <f t="shared" si="16"/>
        <v>0</v>
      </c>
    </row>
    <row r="67" spans="1:13" x14ac:dyDescent="0.2">
      <c r="A67" s="134" t="str">
        <f t="shared" si="12"/>
        <v/>
      </c>
      <c r="B67" s="24"/>
      <c r="C67" s="24"/>
      <c r="D67" s="24"/>
      <c r="E67" s="128">
        <f>IFERROR(VLOOKUP(D67,'Team di progetto'!$C$13:$G$82,3,FALSE),0)</f>
        <v>0</v>
      </c>
      <c r="F67" s="117">
        <f>IFERROR(VLOOKUP(D67,'Team di progetto'!$C$13:$G$82,5,FALSE),0)</f>
        <v>0</v>
      </c>
      <c r="G67" s="150">
        <f>IFERROR(VLOOKUP(F67,Dati!$A$3:$C$9,3,FALSE),0)</f>
        <v>0</v>
      </c>
      <c r="H67" s="26"/>
      <c r="I67" s="150">
        <f t="shared" si="13"/>
        <v>0</v>
      </c>
      <c r="J67" s="26"/>
      <c r="K67" s="151">
        <f t="shared" si="14"/>
        <v>0</v>
      </c>
      <c r="L67" s="150">
        <f t="shared" si="15"/>
        <v>0</v>
      </c>
      <c r="M67" s="151">
        <f t="shared" si="16"/>
        <v>0</v>
      </c>
    </row>
    <row r="68" spans="1:13" x14ac:dyDescent="0.2">
      <c r="A68" s="134" t="str">
        <f t="shared" si="12"/>
        <v/>
      </c>
      <c r="B68" s="24"/>
      <c r="C68" s="24"/>
      <c r="D68" s="24"/>
      <c r="E68" s="128">
        <f>IFERROR(VLOOKUP(D68,'Team di progetto'!$C$13:$G$82,3,FALSE),0)</f>
        <v>0</v>
      </c>
      <c r="F68" s="117">
        <f>IFERROR(VLOOKUP(D68,'Team di progetto'!$C$13:$G$82,5,FALSE),0)</f>
        <v>0</v>
      </c>
      <c r="G68" s="150">
        <f>IFERROR(VLOOKUP(F68,Dati!$A$3:$C$9,3,FALSE),0)</f>
        <v>0</v>
      </c>
      <c r="H68" s="26"/>
      <c r="I68" s="150">
        <f t="shared" si="13"/>
        <v>0</v>
      </c>
      <c r="J68" s="26"/>
      <c r="K68" s="151">
        <f t="shared" si="14"/>
        <v>0</v>
      </c>
      <c r="L68" s="150">
        <f t="shared" si="15"/>
        <v>0</v>
      </c>
      <c r="M68" s="151">
        <f t="shared" si="16"/>
        <v>0</v>
      </c>
    </row>
    <row r="69" spans="1:13" x14ac:dyDescent="0.2">
      <c r="A69" s="134" t="str">
        <f t="shared" si="12"/>
        <v/>
      </c>
      <c r="B69" s="24"/>
      <c r="C69" s="24"/>
      <c r="D69" s="24"/>
      <c r="E69" s="128">
        <f>IFERROR(VLOOKUP(D69,'Team di progetto'!$C$13:$G$82,3,FALSE),0)</f>
        <v>0</v>
      </c>
      <c r="F69" s="117">
        <f>IFERROR(VLOOKUP(D69,'Team di progetto'!$C$13:$G$82,5,FALSE),0)</f>
        <v>0</v>
      </c>
      <c r="G69" s="150">
        <f>IFERROR(VLOOKUP(F69,Dati!$A$3:$C$9,3,FALSE),0)</f>
        <v>0</v>
      </c>
      <c r="H69" s="26"/>
      <c r="I69" s="150">
        <f t="shared" si="13"/>
        <v>0</v>
      </c>
      <c r="J69" s="26"/>
      <c r="K69" s="151">
        <f t="shared" si="14"/>
        <v>0</v>
      </c>
      <c r="L69" s="150">
        <f t="shared" si="15"/>
        <v>0</v>
      </c>
      <c r="M69" s="151">
        <f t="shared" si="16"/>
        <v>0</v>
      </c>
    </row>
    <row r="70" spans="1:13" x14ac:dyDescent="0.2">
      <c r="A70" s="134" t="str">
        <f t="shared" si="12"/>
        <v/>
      </c>
      <c r="B70" s="24"/>
      <c r="C70" s="24"/>
      <c r="D70" s="24"/>
      <c r="E70" s="128">
        <f>IFERROR(VLOOKUP(D70,'Team di progetto'!$C$13:$G$82,3,FALSE),0)</f>
        <v>0</v>
      </c>
      <c r="F70" s="117">
        <f>IFERROR(VLOOKUP(D70,'Team di progetto'!$C$13:$G$82,5,FALSE),0)</f>
        <v>0</v>
      </c>
      <c r="G70" s="150">
        <f>IFERROR(VLOOKUP(F70,Dati!$A$3:$C$9,3,FALSE),0)</f>
        <v>0</v>
      </c>
      <c r="H70" s="26"/>
      <c r="I70" s="150">
        <f t="shared" si="13"/>
        <v>0</v>
      </c>
      <c r="J70" s="26"/>
      <c r="K70" s="151">
        <f t="shared" si="14"/>
        <v>0</v>
      </c>
      <c r="L70" s="150">
        <f t="shared" si="15"/>
        <v>0</v>
      </c>
      <c r="M70" s="151">
        <f t="shared" si="16"/>
        <v>0</v>
      </c>
    </row>
    <row r="71" spans="1:13" x14ac:dyDescent="0.2">
      <c r="A71" s="134" t="str">
        <f t="shared" si="12"/>
        <v/>
      </c>
      <c r="B71" s="24"/>
      <c r="C71" s="24"/>
      <c r="D71" s="24"/>
      <c r="E71" s="128">
        <f>IFERROR(VLOOKUP(D71,'Team di progetto'!$C$13:$G$82,3,FALSE),0)</f>
        <v>0</v>
      </c>
      <c r="F71" s="117">
        <f>IFERROR(VLOOKUP(D71,'Team di progetto'!$C$13:$G$82,5,FALSE),0)</f>
        <v>0</v>
      </c>
      <c r="G71" s="150">
        <f>IFERROR(VLOOKUP(F71,Dati!$A$3:$C$9,3,FALSE),0)</f>
        <v>0</v>
      </c>
      <c r="H71" s="26"/>
      <c r="I71" s="150">
        <f t="shared" si="13"/>
        <v>0</v>
      </c>
      <c r="J71" s="26"/>
      <c r="K71" s="151">
        <f t="shared" si="14"/>
        <v>0</v>
      </c>
      <c r="L71" s="150">
        <f t="shared" si="15"/>
        <v>0</v>
      </c>
      <c r="M71" s="151">
        <f t="shared" si="16"/>
        <v>0</v>
      </c>
    </row>
    <row r="72" spans="1:13" x14ac:dyDescent="0.2">
      <c r="A72" s="134" t="str">
        <f t="shared" si="7"/>
        <v/>
      </c>
      <c r="B72" s="24"/>
      <c r="C72" s="24"/>
      <c r="D72" s="24"/>
      <c r="E72" s="128">
        <f>IFERROR(VLOOKUP(D72,'Team di progetto'!$C$13:$G$82,3,FALSE),0)</f>
        <v>0</v>
      </c>
      <c r="F72" s="117">
        <f>IFERROR(VLOOKUP(D72,'Team di progetto'!$C$13:$G$82,5,FALSE),0)</f>
        <v>0</v>
      </c>
      <c r="G72" s="150">
        <f>IFERROR(VLOOKUP(F72,Dati!$A$3:$C$9,3,FALSE),0)</f>
        <v>0</v>
      </c>
      <c r="H72" s="26"/>
      <c r="I72" s="150">
        <f t="shared" si="8"/>
        <v>0</v>
      </c>
      <c r="J72" s="26"/>
      <c r="K72" s="151">
        <f t="shared" si="9"/>
        <v>0</v>
      </c>
      <c r="L72" s="150">
        <f t="shared" si="10"/>
        <v>0</v>
      </c>
      <c r="M72" s="151">
        <f t="shared" si="11"/>
        <v>0</v>
      </c>
    </row>
    <row r="73" spans="1:13" x14ac:dyDescent="0.2">
      <c r="A73" s="134" t="str">
        <f t="shared" si="7"/>
        <v/>
      </c>
      <c r="B73" s="24"/>
      <c r="C73" s="24"/>
      <c r="D73" s="24"/>
      <c r="E73" s="128">
        <f>IFERROR(VLOOKUP(D73,'Team di progetto'!$C$13:$G$82,3,FALSE),0)</f>
        <v>0</v>
      </c>
      <c r="F73" s="117">
        <f>IFERROR(VLOOKUP(D73,'Team di progetto'!$C$13:$G$82,5,FALSE),0)</f>
        <v>0</v>
      </c>
      <c r="G73" s="150">
        <f>IFERROR(VLOOKUP(F73,Dati!$A$3:$C$9,3,FALSE),0)</f>
        <v>0</v>
      </c>
      <c r="H73" s="26"/>
      <c r="I73" s="150">
        <f t="shared" si="8"/>
        <v>0</v>
      </c>
      <c r="J73" s="26"/>
      <c r="K73" s="151">
        <f t="shared" si="9"/>
        <v>0</v>
      </c>
      <c r="L73" s="150">
        <f t="shared" si="10"/>
        <v>0</v>
      </c>
      <c r="M73" s="151">
        <f t="shared" si="11"/>
        <v>0</v>
      </c>
    </row>
    <row r="74" spans="1:13" x14ac:dyDescent="0.2">
      <c r="A74" s="134" t="str">
        <f t="shared" si="7"/>
        <v/>
      </c>
      <c r="B74" s="24"/>
      <c r="C74" s="24"/>
      <c r="D74" s="24"/>
      <c r="E74" s="128">
        <f>IFERROR(VLOOKUP(D74,'Team di progetto'!$C$13:$G$82,3,FALSE),0)</f>
        <v>0</v>
      </c>
      <c r="F74" s="117">
        <f>IFERROR(VLOOKUP(D74,'Team di progetto'!$C$13:$G$82,5,FALSE),0)</f>
        <v>0</v>
      </c>
      <c r="G74" s="150">
        <f>IFERROR(VLOOKUP(F74,Dati!$A$3:$C$9,3,FALSE),0)</f>
        <v>0</v>
      </c>
      <c r="H74" s="26"/>
      <c r="I74" s="150">
        <f t="shared" si="8"/>
        <v>0</v>
      </c>
      <c r="J74" s="26"/>
      <c r="K74" s="151">
        <f t="shared" si="9"/>
        <v>0</v>
      </c>
      <c r="L74" s="150">
        <f t="shared" si="10"/>
        <v>0</v>
      </c>
      <c r="M74" s="151">
        <f t="shared" si="11"/>
        <v>0</v>
      </c>
    </row>
    <row r="75" spans="1:13" x14ac:dyDescent="0.2">
      <c r="A75" s="134" t="str">
        <f t="shared" si="7"/>
        <v/>
      </c>
      <c r="B75" s="24"/>
      <c r="C75" s="24"/>
      <c r="D75" s="24"/>
      <c r="E75" s="128">
        <f>IFERROR(VLOOKUP(D75,'Team di progetto'!$C$13:$G$82,3,FALSE),0)</f>
        <v>0</v>
      </c>
      <c r="F75" s="117">
        <f>IFERROR(VLOOKUP(D75,'Team di progetto'!$C$13:$G$82,5,FALSE),0)</f>
        <v>0</v>
      </c>
      <c r="G75" s="150">
        <f>IFERROR(VLOOKUP(F75,Dati!$A$3:$C$9,3,FALSE),0)</f>
        <v>0</v>
      </c>
      <c r="H75" s="26"/>
      <c r="I75" s="150">
        <f t="shared" si="8"/>
        <v>0</v>
      </c>
      <c r="J75" s="26"/>
      <c r="K75" s="151">
        <f t="shared" si="9"/>
        <v>0</v>
      </c>
      <c r="L75" s="150">
        <f t="shared" si="10"/>
        <v>0</v>
      </c>
      <c r="M75" s="151">
        <f t="shared" si="11"/>
        <v>0</v>
      </c>
    </row>
    <row r="76" spans="1:13" x14ac:dyDescent="0.2">
      <c r="A76" s="134" t="str">
        <f t="shared" si="7"/>
        <v/>
      </c>
      <c r="B76" s="24"/>
      <c r="C76" s="24"/>
      <c r="D76" s="24"/>
      <c r="E76" s="128">
        <f>IFERROR(VLOOKUP(D76,'Team di progetto'!$C$13:$G$82,3,FALSE),0)</f>
        <v>0</v>
      </c>
      <c r="F76" s="117">
        <f>IFERROR(VLOOKUP(D76,'Team di progetto'!$C$13:$G$82,5,FALSE),0)</f>
        <v>0</v>
      </c>
      <c r="G76" s="150">
        <f>IFERROR(VLOOKUP(F76,Dati!$A$3:$C$9,3,FALSE),0)</f>
        <v>0</v>
      </c>
      <c r="H76" s="26"/>
      <c r="I76" s="150">
        <f t="shared" si="8"/>
        <v>0</v>
      </c>
      <c r="J76" s="26"/>
      <c r="K76" s="151">
        <f t="shared" si="9"/>
        <v>0</v>
      </c>
      <c r="L76" s="150">
        <f t="shared" si="10"/>
        <v>0</v>
      </c>
      <c r="M76" s="151">
        <f t="shared" si="11"/>
        <v>0</v>
      </c>
    </row>
    <row r="77" spans="1:13" x14ac:dyDescent="0.2">
      <c r="A77" s="134" t="str">
        <f t="shared" si="7"/>
        <v/>
      </c>
      <c r="B77" s="24"/>
      <c r="C77" s="24"/>
      <c r="D77" s="24"/>
      <c r="E77" s="128">
        <f>IFERROR(VLOOKUP(D77,'Team di progetto'!$C$13:$G$82,3,FALSE),0)</f>
        <v>0</v>
      </c>
      <c r="F77" s="117">
        <f>IFERROR(VLOOKUP(D77,'Team di progetto'!$C$13:$G$82,5,FALSE),0)</f>
        <v>0</v>
      </c>
      <c r="G77" s="150">
        <f>IFERROR(VLOOKUP(F77,Dati!$A$3:$C$9,3,FALSE),0)</f>
        <v>0</v>
      </c>
      <c r="H77" s="26"/>
      <c r="I77" s="150">
        <f t="shared" si="8"/>
        <v>0</v>
      </c>
      <c r="J77" s="26"/>
      <c r="K77" s="151">
        <f t="shared" si="9"/>
        <v>0</v>
      </c>
      <c r="L77" s="150">
        <f t="shared" si="10"/>
        <v>0</v>
      </c>
      <c r="M77" s="151">
        <f t="shared" si="11"/>
        <v>0</v>
      </c>
    </row>
    <row r="78" spans="1:13" x14ac:dyDescent="0.2">
      <c r="A78" s="134" t="str">
        <f t="shared" si="7"/>
        <v/>
      </c>
      <c r="B78" s="24"/>
      <c r="C78" s="24"/>
      <c r="D78" s="24"/>
      <c r="E78" s="128">
        <f>IFERROR(VLOOKUP(D78,'Team di progetto'!$C$13:$G$82,3,FALSE),0)</f>
        <v>0</v>
      </c>
      <c r="F78" s="117">
        <f>IFERROR(VLOOKUP(D78,'Team di progetto'!$C$13:$G$82,5,FALSE),0)</f>
        <v>0</v>
      </c>
      <c r="G78" s="150">
        <f>IFERROR(VLOOKUP(F78,Dati!$A$3:$C$9,3,FALSE),0)</f>
        <v>0</v>
      </c>
      <c r="H78" s="26"/>
      <c r="I78" s="150">
        <f t="shared" si="8"/>
        <v>0</v>
      </c>
      <c r="J78" s="26"/>
      <c r="K78" s="151">
        <f t="shared" si="9"/>
        <v>0</v>
      </c>
      <c r="L78" s="150">
        <f t="shared" si="10"/>
        <v>0</v>
      </c>
      <c r="M78" s="151">
        <f t="shared" si="11"/>
        <v>0</v>
      </c>
    </row>
    <row r="79" spans="1:13" x14ac:dyDescent="0.2">
      <c r="A79" s="134" t="str">
        <f t="shared" si="7"/>
        <v/>
      </c>
      <c r="B79" s="24"/>
      <c r="C79" s="24"/>
      <c r="D79" s="24"/>
      <c r="E79" s="128">
        <f>IFERROR(VLOOKUP(D79,'Team di progetto'!$C$13:$G$82,3,FALSE),0)</f>
        <v>0</v>
      </c>
      <c r="F79" s="117">
        <f>IFERROR(VLOOKUP(D79,'Team di progetto'!$C$13:$G$82,5,FALSE),0)</f>
        <v>0</v>
      </c>
      <c r="G79" s="150">
        <f>IFERROR(VLOOKUP(F79,Dati!$A$3:$C$9,3,FALSE),0)</f>
        <v>0</v>
      </c>
      <c r="H79" s="26"/>
      <c r="I79" s="150">
        <f t="shared" si="8"/>
        <v>0</v>
      </c>
      <c r="J79" s="26"/>
      <c r="K79" s="151">
        <f t="shared" si="9"/>
        <v>0</v>
      </c>
      <c r="L79" s="150">
        <f t="shared" si="10"/>
        <v>0</v>
      </c>
      <c r="M79" s="151">
        <f t="shared" si="11"/>
        <v>0</v>
      </c>
    </row>
    <row r="80" spans="1:13" x14ac:dyDescent="0.2">
      <c r="A80" s="134" t="str">
        <f t="shared" si="7"/>
        <v/>
      </c>
      <c r="B80" s="24"/>
      <c r="C80" s="24"/>
      <c r="D80" s="24"/>
      <c r="E80" s="128">
        <f>IFERROR(VLOOKUP(D80,'Team di progetto'!$C$13:$G$82,3,FALSE),0)</f>
        <v>0</v>
      </c>
      <c r="F80" s="117">
        <f>IFERROR(VLOOKUP(D80,'Team di progetto'!$C$13:$G$82,5,FALSE),0)</f>
        <v>0</v>
      </c>
      <c r="G80" s="150">
        <f>IFERROR(VLOOKUP(F80,Dati!$A$3:$C$9,3,FALSE),0)</f>
        <v>0</v>
      </c>
      <c r="H80" s="26"/>
      <c r="I80" s="150">
        <f t="shared" si="8"/>
        <v>0</v>
      </c>
      <c r="J80" s="26"/>
      <c r="K80" s="151">
        <f t="shared" si="9"/>
        <v>0</v>
      </c>
      <c r="L80" s="150">
        <f t="shared" si="10"/>
        <v>0</v>
      </c>
      <c r="M80" s="151">
        <f t="shared" si="11"/>
        <v>0</v>
      </c>
    </row>
    <row r="81" spans="1:13" x14ac:dyDescent="0.2">
      <c r="A81" s="134" t="str">
        <f t="shared" si="7"/>
        <v/>
      </c>
      <c r="B81" s="24"/>
      <c r="C81" s="24"/>
      <c r="D81" s="24"/>
      <c r="E81" s="128">
        <f>IFERROR(VLOOKUP(D81,'Team di progetto'!$C$13:$G$82,3,FALSE),0)</f>
        <v>0</v>
      </c>
      <c r="F81" s="117">
        <f>IFERROR(VLOOKUP(D81,'Team di progetto'!$C$13:$G$82,5,FALSE),0)</f>
        <v>0</v>
      </c>
      <c r="G81" s="150">
        <f>IFERROR(VLOOKUP(F81,Dati!$A$3:$C$9,3,FALSE),0)</f>
        <v>0</v>
      </c>
      <c r="H81" s="26"/>
      <c r="I81" s="150">
        <f t="shared" si="8"/>
        <v>0</v>
      </c>
      <c r="J81" s="26"/>
      <c r="K81" s="151">
        <f t="shared" si="9"/>
        <v>0</v>
      </c>
      <c r="L81" s="150">
        <f t="shared" si="10"/>
        <v>0</v>
      </c>
      <c r="M81" s="151">
        <f t="shared" si="11"/>
        <v>0</v>
      </c>
    </row>
    <row r="82" spans="1:13" x14ac:dyDescent="0.2">
      <c r="A82" s="134" t="str">
        <f t="shared" si="7"/>
        <v/>
      </c>
      <c r="B82" s="24"/>
      <c r="C82" s="24"/>
      <c r="D82" s="24"/>
      <c r="E82" s="128">
        <f>IFERROR(VLOOKUP(D82,'Team di progetto'!$C$13:$G$82,3,FALSE),0)</f>
        <v>0</v>
      </c>
      <c r="F82" s="117">
        <f>IFERROR(VLOOKUP(D82,'Team di progetto'!$C$13:$G$82,5,FALSE),0)</f>
        <v>0</v>
      </c>
      <c r="G82" s="150">
        <f>IFERROR(VLOOKUP(F82,Dati!$A$3:$C$9,3,FALSE),0)</f>
        <v>0</v>
      </c>
      <c r="H82" s="26"/>
      <c r="I82" s="150">
        <f t="shared" si="8"/>
        <v>0</v>
      </c>
      <c r="J82" s="26"/>
      <c r="K82" s="151">
        <f t="shared" si="9"/>
        <v>0</v>
      </c>
      <c r="L82" s="150">
        <f t="shared" si="10"/>
        <v>0</v>
      </c>
      <c r="M82" s="151">
        <f t="shared" si="11"/>
        <v>0</v>
      </c>
    </row>
    <row r="83" spans="1:13" x14ac:dyDescent="0.2">
      <c r="A83" s="134" t="str">
        <f t="shared" si="7"/>
        <v/>
      </c>
      <c r="B83" s="24"/>
      <c r="C83" s="24"/>
      <c r="D83" s="24"/>
      <c r="E83" s="128">
        <f>IFERROR(VLOOKUP(D83,'Team di progetto'!$C$13:$G$82,3,FALSE),0)</f>
        <v>0</v>
      </c>
      <c r="F83" s="117">
        <f>IFERROR(VLOOKUP(D83,'Team di progetto'!$C$13:$G$82,5,FALSE),0)</f>
        <v>0</v>
      </c>
      <c r="G83" s="150">
        <f>IFERROR(VLOOKUP(F83,Dati!$A$3:$C$9,3,FALSE),0)</f>
        <v>0</v>
      </c>
      <c r="H83" s="26"/>
      <c r="I83" s="150">
        <f t="shared" si="8"/>
        <v>0</v>
      </c>
      <c r="J83" s="26"/>
      <c r="K83" s="151">
        <f t="shared" si="9"/>
        <v>0</v>
      </c>
      <c r="L83" s="150">
        <f t="shared" si="10"/>
        <v>0</v>
      </c>
      <c r="M83" s="151">
        <f t="shared" si="11"/>
        <v>0</v>
      </c>
    </row>
    <row r="84" spans="1:13" x14ac:dyDescent="0.2">
      <c r="A84" s="134" t="str">
        <f t="shared" si="7"/>
        <v/>
      </c>
      <c r="B84" s="24"/>
      <c r="C84" s="24"/>
      <c r="D84" s="24"/>
      <c r="E84" s="128">
        <f>IFERROR(VLOOKUP(D84,'Team di progetto'!$C$13:$G$82,3,FALSE),0)</f>
        <v>0</v>
      </c>
      <c r="F84" s="117">
        <f>IFERROR(VLOOKUP(D84,'Team di progetto'!$C$13:$G$82,5,FALSE),0)</f>
        <v>0</v>
      </c>
      <c r="G84" s="150">
        <f>IFERROR(VLOOKUP(F84,Dati!$A$3:$C$9,3,FALSE),0)</f>
        <v>0</v>
      </c>
      <c r="H84" s="26"/>
      <c r="I84" s="150">
        <f t="shared" si="8"/>
        <v>0</v>
      </c>
      <c r="J84" s="26"/>
      <c r="K84" s="151">
        <f t="shared" si="9"/>
        <v>0</v>
      </c>
      <c r="L84" s="150">
        <f t="shared" si="10"/>
        <v>0</v>
      </c>
      <c r="M84" s="151">
        <f t="shared" si="11"/>
        <v>0</v>
      </c>
    </row>
    <row r="85" spans="1:13" x14ac:dyDescent="0.2">
      <c r="A85" s="134" t="str">
        <f t="shared" ref="A85:A107" si="17">LEFT(B85,2)</f>
        <v/>
      </c>
      <c r="B85" s="24"/>
      <c r="C85" s="24"/>
      <c r="D85" s="24"/>
      <c r="E85" s="128">
        <f>IFERROR(VLOOKUP(D85,'Team di progetto'!$C$13:$G$82,3,FALSE),0)</f>
        <v>0</v>
      </c>
      <c r="F85" s="117">
        <f>IFERROR(VLOOKUP(D85,'Team di progetto'!$C$13:$G$82,5,FALSE),0)</f>
        <v>0</v>
      </c>
      <c r="G85" s="150">
        <f>IFERROR(VLOOKUP(F85,Dati!$A$3:$C$9,3,FALSE),0)</f>
        <v>0</v>
      </c>
      <c r="H85" s="26"/>
      <c r="I85" s="150">
        <f t="shared" ref="I85:I107" si="18">G85*H85</f>
        <v>0</v>
      </c>
      <c r="J85" s="26"/>
      <c r="K85" s="151">
        <f t="shared" ref="K85:K107" si="19">IFERROR(100/I85*J85,0)</f>
        <v>0</v>
      </c>
      <c r="L85" s="150">
        <f t="shared" ref="L85:L107" si="20">I85-J85</f>
        <v>0</v>
      </c>
      <c r="M85" s="151">
        <f t="shared" ref="M85:M107" si="21">IFERROR(100/I85*L85,0)</f>
        <v>0</v>
      </c>
    </row>
    <row r="86" spans="1:13" x14ac:dyDescent="0.2">
      <c r="A86" s="134" t="str">
        <f t="shared" si="17"/>
        <v/>
      </c>
      <c r="B86" s="24"/>
      <c r="C86" s="24"/>
      <c r="D86" s="24"/>
      <c r="E86" s="128">
        <f>IFERROR(VLOOKUP(D86,'Team di progetto'!$C$13:$G$82,3,FALSE),0)</f>
        <v>0</v>
      </c>
      <c r="F86" s="117">
        <f>IFERROR(VLOOKUP(D86,'Team di progetto'!$C$13:$G$82,5,FALSE),0)</f>
        <v>0</v>
      </c>
      <c r="G86" s="150">
        <f>IFERROR(VLOOKUP(F86,Dati!$A$3:$C$9,3,FALSE),0)</f>
        <v>0</v>
      </c>
      <c r="H86" s="26"/>
      <c r="I86" s="150">
        <f t="shared" si="18"/>
        <v>0</v>
      </c>
      <c r="J86" s="26"/>
      <c r="K86" s="151">
        <f t="shared" si="19"/>
        <v>0</v>
      </c>
      <c r="L86" s="150">
        <f t="shared" si="20"/>
        <v>0</v>
      </c>
      <c r="M86" s="151">
        <f t="shared" si="21"/>
        <v>0</v>
      </c>
    </row>
    <row r="87" spans="1:13" x14ac:dyDescent="0.2">
      <c r="A87" s="134" t="str">
        <f t="shared" si="17"/>
        <v/>
      </c>
      <c r="B87" s="24"/>
      <c r="C87" s="24"/>
      <c r="D87" s="24"/>
      <c r="E87" s="128">
        <f>IFERROR(VLOOKUP(D87,'Team di progetto'!$C$13:$G$82,3,FALSE),0)</f>
        <v>0</v>
      </c>
      <c r="F87" s="117">
        <f>IFERROR(VLOOKUP(D87,'Team di progetto'!$C$13:$G$82,5,FALSE),0)</f>
        <v>0</v>
      </c>
      <c r="G87" s="150">
        <f>IFERROR(VLOOKUP(F87,Dati!$A$3:$C$9,3,FALSE),0)</f>
        <v>0</v>
      </c>
      <c r="H87" s="26"/>
      <c r="I87" s="150">
        <f t="shared" si="18"/>
        <v>0</v>
      </c>
      <c r="J87" s="26"/>
      <c r="K87" s="151">
        <f t="shared" si="19"/>
        <v>0</v>
      </c>
      <c r="L87" s="150">
        <f t="shared" si="20"/>
        <v>0</v>
      </c>
      <c r="M87" s="151">
        <f t="shared" si="21"/>
        <v>0</v>
      </c>
    </row>
    <row r="88" spans="1:13" x14ac:dyDescent="0.2">
      <c r="A88" s="134" t="str">
        <f t="shared" si="17"/>
        <v/>
      </c>
      <c r="B88" s="24"/>
      <c r="C88" s="24"/>
      <c r="D88" s="24"/>
      <c r="E88" s="128">
        <f>IFERROR(VLOOKUP(D88,'Team di progetto'!$C$13:$G$82,3,FALSE),0)</f>
        <v>0</v>
      </c>
      <c r="F88" s="117">
        <f>IFERROR(VLOOKUP(D88,'Team di progetto'!$C$13:$G$82,5,FALSE),0)</f>
        <v>0</v>
      </c>
      <c r="G88" s="150">
        <f>IFERROR(VLOOKUP(F88,Dati!$A$3:$C$9,3,FALSE),0)</f>
        <v>0</v>
      </c>
      <c r="H88" s="26"/>
      <c r="I88" s="150">
        <f t="shared" si="18"/>
        <v>0</v>
      </c>
      <c r="J88" s="26"/>
      <c r="K88" s="151">
        <f t="shared" si="19"/>
        <v>0</v>
      </c>
      <c r="L88" s="150">
        <f t="shared" si="20"/>
        <v>0</v>
      </c>
      <c r="M88" s="151">
        <f t="shared" si="21"/>
        <v>0</v>
      </c>
    </row>
    <row r="89" spans="1:13" x14ac:dyDescent="0.2">
      <c r="A89" s="134" t="str">
        <f t="shared" si="17"/>
        <v/>
      </c>
      <c r="B89" s="24"/>
      <c r="C89" s="24"/>
      <c r="D89" s="24"/>
      <c r="E89" s="128">
        <f>IFERROR(VLOOKUP(D89,'Team di progetto'!$C$13:$G$82,3,FALSE),0)</f>
        <v>0</v>
      </c>
      <c r="F89" s="117">
        <f>IFERROR(VLOOKUP(D89,'Team di progetto'!$C$13:$G$82,5,FALSE),0)</f>
        <v>0</v>
      </c>
      <c r="G89" s="150">
        <f>IFERROR(VLOOKUP(F89,Dati!$A$3:$C$9,3,FALSE),0)</f>
        <v>0</v>
      </c>
      <c r="H89" s="26"/>
      <c r="I89" s="150">
        <f t="shared" si="18"/>
        <v>0</v>
      </c>
      <c r="J89" s="26"/>
      <c r="K89" s="151">
        <f t="shared" si="19"/>
        <v>0</v>
      </c>
      <c r="L89" s="150">
        <f t="shared" si="20"/>
        <v>0</v>
      </c>
      <c r="M89" s="151">
        <f t="shared" si="21"/>
        <v>0</v>
      </c>
    </row>
    <row r="90" spans="1:13" x14ac:dyDescent="0.2">
      <c r="A90" s="134" t="str">
        <f t="shared" si="17"/>
        <v/>
      </c>
      <c r="B90" s="24"/>
      <c r="C90" s="24"/>
      <c r="D90" s="24"/>
      <c r="E90" s="128">
        <f>IFERROR(VLOOKUP(D90,'Team di progetto'!$C$13:$G$82,3,FALSE),0)</f>
        <v>0</v>
      </c>
      <c r="F90" s="117">
        <f>IFERROR(VLOOKUP(D90,'Team di progetto'!$C$13:$G$82,5,FALSE),0)</f>
        <v>0</v>
      </c>
      <c r="G90" s="150">
        <f>IFERROR(VLOOKUP(F90,Dati!$A$3:$C$9,3,FALSE),0)</f>
        <v>0</v>
      </c>
      <c r="H90" s="26"/>
      <c r="I90" s="150">
        <f t="shared" si="18"/>
        <v>0</v>
      </c>
      <c r="J90" s="26"/>
      <c r="K90" s="151">
        <f t="shared" si="19"/>
        <v>0</v>
      </c>
      <c r="L90" s="150">
        <f t="shared" si="20"/>
        <v>0</v>
      </c>
      <c r="M90" s="151">
        <f t="shared" si="21"/>
        <v>0</v>
      </c>
    </row>
    <row r="91" spans="1:13" x14ac:dyDescent="0.2">
      <c r="A91" s="134" t="str">
        <f t="shared" si="17"/>
        <v/>
      </c>
      <c r="B91" s="24"/>
      <c r="C91" s="24"/>
      <c r="D91" s="24"/>
      <c r="E91" s="128">
        <f>IFERROR(VLOOKUP(D91,'Team di progetto'!$C$13:$G$82,3,FALSE),0)</f>
        <v>0</v>
      </c>
      <c r="F91" s="117">
        <f>IFERROR(VLOOKUP(D91,'Team di progetto'!$C$13:$G$82,5,FALSE),0)</f>
        <v>0</v>
      </c>
      <c r="G91" s="150">
        <f>IFERROR(VLOOKUP(F91,Dati!$A$3:$C$9,3,FALSE),0)</f>
        <v>0</v>
      </c>
      <c r="H91" s="26"/>
      <c r="I91" s="150">
        <f t="shared" si="18"/>
        <v>0</v>
      </c>
      <c r="J91" s="26"/>
      <c r="K91" s="151">
        <f t="shared" si="19"/>
        <v>0</v>
      </c>
      <c r="L91" s="150">
        <f t="shared" si="20"/>
        <v>0</v>
      </c>
      <c r="M91" s="151">
        <f t="shared" si="21"/>
        <v>0</v>
      </c>
    </row>
    <row r="92" spans="1:13" x14ac:dyDescent="0.2">
      <c r="A92" s="134" t="str">
        <f t="shared" si="17"/>
        <v/>
      </c>
      <c r="B92" s="24"/>
      <c r="C92" s="24"/>
      <c r="D92" s="24"/>
      <c r="E92" s="128">
        <f>IFERROR(VLOOKUP(D92,'Team di progetto'!$C$13:$G$82,3,FALSE),0)</f>
        <v>0</v>
      </c>
      <c r="F92" s="117">
        <f>IFERROR(VLOOKUP(D92,'Team di progetto'!$C$13:$G$82,5,FALSE),0)</f>
        <v>0</v>
      </c>
      <c r="G92" s="150">
        <f>IFERROR(VLOOKUP(F92,Dati!$A$3:$C$9,3,FALSE),0)</f>
        <v>0</v>
      </c>
      <c r="H92" s="26"/>
      <c r="I92" s="150">
        <f t="shared" si="18"/>
        <v>0</v>
      </c>
      <c r="J92" s="26"/>
      <c r="K92" s="151">
        <f t="shared" si="19"/>
        <v>0</v>
      </c>
      <c r="L92" s="150">
        <f t="shared" si="20"/>
        <v>0</v>
      </c>
      <c r="M92" s="151">
        <f t="shared" si="21"/>
        <v>0</v>
      </c>
    </row>
    <row r="93" spans="1:13" x14ac:dyDescent="0.2">
      <c r="A93" s="134" t="str">
        <f t="shared" si="17"/>
        <v/>
      </c>
      <c r="B93" s="24"/>
      <c r="C93" s="24"/>
      <c r="D93" s="24"/>
      <c r="E93" s="128">
        <f>IFERROR(VLOOKUP(D93,'Team di progetto'!$C$13:$G$82,3,FALSE),0)</f>
        <v>0</v>
      </c>
      <c r="F93" s="117">
        <f>IFERROR(VLOOKUP(D93,'Team di progetto'!$C$13:$G$82,5,FALSE),0)</f>
        <v>0</v>
      </c>
      <c r="G93" s="150">
        <f>IFERROR(VLOOKUP(F93,Dati!$A$3:$C$9,3,FALSE),0)</f>
        <v>0</v>
      </c>
      <c r="H93" s="26"/>
      <c r="I93" s="150">
        <f t="shared" si="18"/>
        <v>0</v>
      </c>
      <c r="J93" s="26"/>
      <c r="K93" s="151">
        <f t="shared" si="19"/>
        <v>0</v>
      </c>
      <c r="L93" s="150">
        <f t="shared" si="20"/>
        <v>0</v>
      </c>
      <c r="M93" s="151">
        <f t="shared" si="21"/>
        <v>0</v>
      </c>
    </row>
    <row r="94" spans="1:13" x14ac:dyDescent="0.2">
      <c r="A94" s="134" t="str">
        <f t="shared" si="17"/>
        <v/>
      </c>
      <c r="B94" s="24"/>
      <c r="C94" s="24"/>
      <c r="D94" s="24"/>
      <c r="E94" s="128">
        <f>IFERROR(VLOOKUP(D94,'Team di progetto'!$C$13:$G$82,3,FALSE),0)</f>
        <v>0</v>
      </c>
      <c r="F94" s="117">
        <f>IFERROR(VLOOKUP(D94,'Team di progetto'!$C$13:$G$82,5,FALSE),0)</f>
        <v>0</v>
      </c>
      <c r="G94" s="150">
        <f>IFERROR(VLOOKUP(F94,Dati!$A$3:$C$9,3,FALSE),0)</f>
        <v>0</v>
      </c>
      <c r="H94" s="26"/>
      <c r="I94" s="150">
        <f t="shared" si="18"/>
        <v>0</v>
      </c>
      <c r="J94" s="26"/>
      <c r="K94" s="151">
        <f t="shared" si="19"/>
        <v>0</v>
      </c>
      <c r="L94" s="150">
        <f t="shared" si="20"/>
        <v>0</v>
      </c>
      <c r="M94" s="151">
        <f t="shared" si="21"/>
        <v>0</v>
      </c>
    </row>
    <row r="95" spans="1:13" x14ac:dyDescent="0.2">
      <c r="A95" s="134" t="str">
        <f t="shared" si="17"/>
        <v/>
      </c>
      <c r="B95" s="24"/>
      <c r="C95" s="24"/>
      <c r="D95" s="24"/>
      <c r="E95" s="128">
        <f>IFERROR(VLOOKUP(D95,'Team di progetto'!$C$13:$G$82,3,FALSE),0)</f>
        <v>0</v>
      </c>
      <c r="F95" s="117">
        <f>IFERROR(VLOOKUP(D95,'Team di progetto'!$C$13:$G$82,5,FALSE),0)</f>
        <v>0</v>
      </c>
      <c r="G95" s="150">
        <f>IFERROR(VLOOKUP(F95,Dati!$A$3:$C$9,3,FALSE),0)</f>
        <v>0</v>
      </c>
      <c r="H95" s="26"/>
      <c r="I95" s="150">
        <f t="shared" si="18"/>
        <v>0</v>
      </c>
      <c r="J95" s="26"/>
      <c r="K95" s="151">
        <f t="shared" si="19"/>
        <v>0</v>
      </c>
      <c r="L95" s="150">
        <f t="shared" si="20"/>
        <v>0</v>
      </c>
      <c r="M95" s="151">
        <f t="shared" si="21"/>
        <v>0</v>
      </c>
    </row>
    <row r="96" spans="1:13" x14ac:dyDescent="0.2">
      <c r="A96" s="134" t="str">
        <f t="shared" si="17"/>
        <v/>
      </c>
      <c r="B96" s="24"/>
      <c r="C96" s="24"/>
      <c r="D96" s="24"/>
      <c r="E96" s="128">
        <f>IFERROR(VLOOKUP(D96,'Team di progetto'!$C$13:$G$82,3,FALSE),0)</f>
        <v>0</v>
      </c>
      <c r="F96" s="117">
        <f>IFERROR(VLOOKUP(D96,'Team di progetto'!$C$13:$G$82,5,FALSE),0)</f>
        <v>0</v>
      </c>
      <c r="G96" s="150">
        <f>IFERROR(VLOOKUP(F96,Dati!$A$3:$C$9,3,FALSE),0)</f>
        <v>0</v>
      </c>
      <c r="H96" s="26"/>
      <c r="I96" s="150">
        <f t="shared" si="18"/>
        <v>0</v>
      </c>
      <c r="J96" s="26"/>
      <c r="K96" s="151">
        <f t="shared" si="19"/>
        <v>0</v>
      </c>
      <c r="L96" s="150">
        <f t="shared" si="20"/>
        <v>0</v>
      </c>
      <c r="M96" s="151">
        <f t="shared" si="21"/>
        <v>0</v>
      </c>
    </row>
    <row r="97" spans="1:13" x14ac:dyDescent="0.2">
      <c r="A97" s="134" t="str">
        <f t="shared" si="17"/>
        <v/>
      </c>
      <c r="B97" s="24"/>
      <c r="C97" s="24"/>
      <c r="D97" s="24"/>
      <c r="E97" s="128">
        <f>IFERROR(VLOOKUP(D97,'Team di progetto'!$C$13:$G$82,3,FALSE),0)</f>
        <v>0</v>
      </c>
      <c r="F97" s="117">
        <f>IFERROR(VLOOKUP(D97,'Team di progetto'!$C$13:$G$82,5,FALSE),0)</f>
        <v>0</v>
      </c>
      <c r="G97" s="150">
        <f>IFERROR(VLOOKUP(F97,Dati!$A$3:$C$9,3,FALSE),0)</f>
        <v>0</v>
      </c>
      <c r="H97" s="26"/>
      <c r="I97" s="150">
        <f t="shared" si="18"/>
        <v>0</v>
      </c>
      <c r="J97" s="26"/>
      <c r="K97" s="151">
        <f t="shared" si="19"/>
        <v>0</v>
      </c>
      <c r="L97" s="150">
        <f t="shared" si="20"/>
        <v>0</v>
      </c>
      <c r="M97" s="151">
        <f t="shared" si="21"/>
        <v>0</v>
      </c>
    </row>
    <row r="98" spans="1:13" x14ac:dyDescent="0.2">
      <c r="A98" s="134" t="str">
        <f t="shared" si="17"/>
        <v/>
      </c>
      <c r="B98" s="24"/>
      <c r="C98" s="24"/>
      <c r="D98" s="24"/>
      <c r="E98" s="128">
        <f>IFERROR(VLOOKUP(D98,'Team di progetto'!$C$13:$G$82,3,FALSE),0)</f>
        <v>0</v>
      </c>
      <c r="F98" s="117">
        <f>IFERROR(VLOOKUP(D98,'Team di progetto'!$C$13:$G$82,5,FALSE),0)</f>
        <v>0</v>
      </c>
      <c r="G98" s="150">
        <f>IFERROR(VLOOKUP(F98,Dati!$A$3:$C$9,3,FALSE),0)</f>
        <v>0</v>
      </c>
      <c r="H98" s="26"/>
      <c r="I98" s="150">
        <f t="shared" si="18"/>
        <v>0</v>
      </c>
      <c r="J98" s="26"/>
      <c r="K98" s="151">
        <f t="shared" si="19"/>
        <v>0</v>
      </c>
      <c r="L98" s="150">
        <f t="shared" si="20"/>
        <v>0</v>
      </c>
      <c r="M98" s="151">
        <f t="shared" si="21"/>
        <v>0</v>
      </c>
    </row>
    <row r="99" spans="1:13" x14ac:dyDescent="0.2">
      <c r="A99" s="134" t="str">
        <f t="shared" si="17"/>
        <v/>
      </c>
      <c r="B99" s="24"/>
      <c r="C99" s="24"/>
      <c r="D99" s="24"/>
      <c r="E99" s="128">
        <f>IFERROR(VLOOKUP(D99,'Team di progetto'!$C$13:$G$82,3,FALSE),0)</f>
        <v>0</v>
      </c>
      <c r="F99" s="117">
        <f>IFERROR(VLOOKUP(D99,'Team di progetto'!$C$13:$G$82,5,FALSE),0)</f>
        <v>0</v>
      </c>
      <c r="G99" s="150">
        <f>IFERROR(VLOOKUP(F99,Dati!$A$3:$C$9,3,FALSE),0)</f>
        <v>0</v>
      </c>
      <c r="H99" s="26"/>
      <c r="I99" s="150">
        <f t="shared" si="18"/>
        <v>0</v>
      </c>
      <c r="J99" s="26"/>
      <c r="K99" s="151">
        <f t="shared" si="19"/>
        <v>0</v>
      </c>
      <c r="L99" s="150">
        <f t="shared" si="20"/>
        <v>0</v>
      </c>
      <c r="M99" s="151">
        <f t="shared" si="21"/>
        <v>0</v>
      </c>
    </row>
    <row r="100" spans="1:13" x14ac:dyDescent="0.2">
      <c r="A100" s="134" t="str">
        <f t="shared" si="17"/>
        <v/>
      </c>
      <c r="B100" s="24"/>
      <c r="C100" s="24"/>
      <c r="D100" s="24"/>
      <c r="E100" s="128">
        <f>IFERROR(VLOOKUP(D100,'Team di progetto'!$C$13:$G$82,3,FALSE),0)</f>
        <v>0</v>
      </c>
      <c r="F100" s="117">
        <f>IFERROR(VLOOKUP(D100,'Team di progetto'!$C$13:$G$82,5,FALSE),0)</f>
        <v>0</v>
      </c>
      <c r="G100" s="150">
        <f>IFERROR(VLOOKUP(F100,Dati!$A$3:$C$9,3,FALSE),0)</f>
        <v>0</v>
      </c>
      <c r="H100" s="26"/>
      <c r="I100" s="150">
        <f t="shared" si="18"/>
        <v>0</v>
      </c>
      <c r="J100" s="26"/>
      <c r="K100" s="151">
        <f t="shared" si="19"/>
        <v>0</v>
      </c>
      <c r="L100" s="150">
        <f t="shared" si="20"/>
        <v>0</v>
      </c>
      <c r="M100" s="151">
        <f t="shared" si="21"/>
        <v>0</v>
      </c>
    </row>
    <row r="101" spans="1:13" x14ac:dyDescent="0.2">
      <c r="A101" s="134" t="str">
        <f t="shared" si="17"/>
        <v/>
      </c>
      <c r="B101" s="24"/>
      <c r="C101" s="24"/>
      <c r="D101" s="24"/>
      <c r="E101" s="128">
        <f>IFERROR(VLOOKUP(D101,'Team di progetto'!$C$13:$G$82,3,FALSE),0)</f>
        <v>0</v>
      </c>
      <c r="F101" s="117">
        <f>IFERROR(VLOOKUP(D101,'Team di progetto'!$C$13:$G$82,5,FALSE),0)</f>
        <v>0</v>
      </c>
      <c r="G101" s="150">
        <f>IFERROR(VLOOKUP(F101,Dati!$A$3:$C$9,3,FALSE),0)</f>
        <v>0</v>
      </c>
      <c r="H101" s="26"/>
      <c r="I101" s="150">
        <f t="shared" si="18"/>
        <v>0</v>
      </c>
      <c r="J101" s="26"/>
      <c r="K101" s="151">
        <f t="shared" si="19"/>
        <v>0</v>
      </c>
      <c r="L101" s="150">
        <f t="shared" si="20"/>
        <v>0</v>
      </c>
      <c r="M101" s="151">
        <f t="shared" si="21"/>
        <v>0</v>
      </c>
    </row>
    <row r="102" spans="1:13" x14ac:dyDescent="0.2">
      <c r="A102" s="134" t="str">
        <f t="shared" si="17"/>
        <v/>
      </c>
      <c r="B102" s="24"/>
      <c r="C102" s="24"/>
      <c r="D102" s="24"/>
      <c r="E102" s="128">
        <f>IFERROR(VLOOKUP(D102,'Team di progetto'!$C$13:$G$82,3,FALSE),0)</f>
        <v>0</v>
      </c>
      <c r="F102" s="117">
        <f>IFERROR(VLOOKUP(D102,'Team di progetto'!$C$13:$G$82,5,FALSE),0)</f>
        <v>0</v>
      </c>
      <c r="G102" s="150">
        <f>IFERROR(VLOOKUP(F102,Dati!$A$3:$C$9,3,FALSE),0)</f>
        <v>0</v>
      </c>
      <c r="H102" s="26"/>
      <c r="I102" s="150">
        <f t="shared" si="18"/>
        <v>0</v>
      </c>
      <c r="J102" s="26"/>
      <c r="K102" s="151">
        <f t="shared" si="19"/>
        <v>0</v>
      </c>
      <c r="L102" s="150">
        <f t="shared" si="20"/>
        <v>0</v>
      </c>
      <c r="M102" s="151">
        <f t="shared" si="21"/>
        <v>0</v>
      </c>
    </row>
    <row r="103" spans="1:13" x14ac:dyDescent="0.2">
      <c r="A103" s="134" t="str">
        <f t="shared" si="17"/>
        <v/>
      </c>
      <c r="B103" s="24"/>
      <c r="C103" s="24"/>
      <c r="D103" s="24"/>
      <c r="E103" s="128">
        <f>IFERROR(VLOOKUP(D103,'Team di progetto'!$C$13:$G$82,3,FALSE),0)</f>
        <v>0</v>
      </c>
      <c r="F103" s="117">
        <f>IFERROR(VLOOKUP(D103,'Team di progetto'!$C$13:$G$82,5,FALSE),0)</f>
        <v>0</v>
      </c>
      <c r="G103" s="150">
        <f>IFERROR(VLOOKUP(F103,Dati!$A$3:$C$9,3,FALSE),0)</f>
        <v>0</v>
      </c>
      <c r="H103" s="26"/>
      <c r="I103" s="150">
        <f t="shared" si="18"/>
        <v>0</v>
      </c>
      <c r="J103" s="26"/>
      <c r="K103" s="151">
        <f t="shared" si="19"/>
        <v>0</v>
      </c>
      <c r="L103" s="150">
        <f t="shared" si="20"/>
        <v>0</v>
      </c>
      <c r="M103" s="151">
        <f t="shared" si="21"/>
        <v>0</v>
      </c>
    </row>
    <row r="104" spans="1:13" x14ac:dyDescent="0.2">
      <c r="A104" s="134" t="str">
        <f t="shared" si="17"/>
        <v/>
      </c>
      <c r="B104" s="24"/>
      <c r="C104" s="24"/>
      <c r="D104" s="24"/>
      <c r="E104" s="128">
        <f>IFERROR(VLOOKUP(D104,'Team di progetto'!$C$13:$G$82,3,FALSE),0)</f>
        <v>0</v>
      </c>
      <c r="F104" s="117">
        <f>IFERROR(VLOOKUP(D104,'Team di progetto'!$C$13:$G$82,5,FALSE),0)</f>
        <v>0</v>
      </c>
      <c r="G104" s="150">
        <f>IFERROR(VLOOKUP(F104,Dati!$A$3:$C$9,3,FALSE),0)</f>
        <v>0</v>
      </c>
      <c r="H104" s="26"/>
      <c r="I104" s="150">
        <f t="shared" si="18"/>
        <v>0</v>
      </c>
      <c r="J104" s="26"/>
      <c r="K104" s="151">
        <f t="shared" si="19"/>
        <v>0</v>
      </c>
      <c r="L104" s="150">
        <f t="shared" si="20"/>
        <v>0</v>
      </c>
      <c r="M104" s="151">
        <f t="shared" si="21"/>
        <v>0</v>
      </c>
    </row>
    <row r="105" spans="1:13" x14ac:dyDescent="0.2">
      <c r="A105" s="134" t="str">
        <f t="shared" si="17"/>
        <v/>
      </c>
      <c r="B105" s="24"/>
      <c r="C105" s="24"/>
      <c r="D105" s="24"/>
      <c r="E105" s="128">
        <f>IFERROR(VLOOKUP(D105,'Team di progetto'!$C$13:$G$82,3,FALSE),0)</f>
        <v>0</v>
      </c>
      <c r="F105" s="117">
        <f>IFERROR(VLOOKUP(D105,'Team di progetto'!$C$13:$G$82,5,FALSE),0)</f>
        <v>0</v>
      </c>
      <c r="G105" s="150">
        <f>IFERROR(VLOOKUP(F105,Dati!$A$3:$C$9,3,FALSE),0)</f>
        <v>0</v>
      </c>
      <c r="H105" s="26"/>
      <c r="I105" s="150">
        <f t="shared" si="18"/>
        <v>0</v>
      </c>
      <c r="J105" s="26"/>
      <c r="K105" s="151">
        <f t="shared" si="19"/>
        <v>0</v>
      </c>
      <c r="L105" s="150">
        <f t="shared" si="20"/>
        <v>0</v>
      </c>
      <c r="M105" s="151">
        <f t="shared" si="21"/>
        <v>0</v>
      </c>
    </row>
    <row r="106" spans="1:13" x14ac:dyDescent="0.2">
      <c r="A106" s="134" t="str">
        <f t="shared" si="17"/>
        <v/>
      </c>
      <c r="B106" s="24"/>
      <c r="C106" s="24"/>
      <c r="D106" s="24"/>
      <c r="E106" s="128">
        <f>IFERROR(VLOOKUP(D106,'Team di progetto'!$C$13:$G$82,3,FALSE),0)</f>
        <v>0</v>
      </c>
      <c r="F106" s="117">
        <f>IFERROR(VLOOKUP(D106,'Team di progetto'!$C$13:$G$82,5,FALSE),0)</f>
        <v>0</v>
      </c>
      <c r="G106" s="150">
        <f>IFERROR(VLOOKUP(F106,Dati!$A$3:$C$9,3,FALSE),0)</f>
        <v>0</v>
      </c>
      <c r="H106" s="26"/>
      <c r="I106" s="150">
        <f t="shared" si="18"/>
        <v>0</v>
      </c>
      <c r="J106" s="26"/>
      <c r="K106" s="151">
        <f t="shared" si="19"/>
        <v>0</v>
      </c>
      <c r="L106" s="150">
        <f t="shared" si="20"/>
        <v>0</v>
      </c>
      <c r="M106" s="151">
        <f t="shared" si="21"/>
        <v>0</v>
      </c>
    </row>
    <row r="107" spans="1:13" x14ac:dyDescent="0.2">
      <c r="A107" s="134" t="str">
        <f t="shared" si="17"/>
        <v/>
      </c>
      <c r="B107" s="24"/>
      <c r="C107" s="24"/>
      <c r="D107" s="24"/>
      <c r="E107" s="128">
        <f>IFERROR(VLOOKUP(D107,'Team di progetto'!$C$13:$G$82,3,FALSE),0)</f>
        <v>0</v>
      </c>
      <c r="F107" s="117">
        <f>IFERROR(VLOOKUP(D107,'Team di progetto'!$C$13:$G$82,5,FALSE),0)</f>
        <v>0</v>
      </c>
      <c r="G107" s="150">
        <f>IFERROR(VLOOKUP(F107,Dati!$A$3:$C$9,3,FALSE),0)</f>
        <v>0</v>
      </c>
      <c r="H107" s="26"/>
      <c r="I107" s="150">
        <f t="shared" si="18"/>
        <v>0</v>
      </c>
      <c r="J107" s="26"/>
      <c r="K107" s="151">
        <f t="shared" si="19"/>
        <v>0</v>
      </c>
      <c r="L107" s="150">
        <f t="shared" si="20"/>
        <v>0</v>
      </c>
      <c r="M107" s="151">
        <f t="shared" si="21"/>
        <v>0</v>
      </c>
    </row>
    <row r="108" spans="1:13" x14ac:dyDescent="0.2">
      <c r="A108" s="134" t="str">
        <f t="shared" ref="A108" si="22">LEFT(B108,2)</f>
        <v/>
      </c>
      <c r="B108" s="24"/>
      <c r="C108" s="24"/>
      <c r="D108" s="24"/>
      <c r="E108" s="128">
        <f>IFERROR(VLOOKUP(D108,'Team di progetto'!$C$13:$G$82,3,FALSE),0)</f>
        <v>0</v>
      </c>
      <c r="F108" s="117">
        <f>IFERROR(VLOOKUP(D108,'Team di progetto'!$C$13:$G$82,5,FALSE),0)</f>
        <v>0</v>
      </c>
      <c r="G108" s="150">
        <f>IFERROR(VLOOKUP(F108,Dati!$A$3:$C$9,3,FALSE),0)</f>
        <v>0</v>
      </c>
      <c r="H108" s="26"/>
      <c r="I108" s="150">
        <f t="shared" ref="I108" si="23">G108*H108</f>
        <v>0</v>
      </c>
      <c r="J108" s="26"/>
      <c r="K108" s="151">
        <f t="shared" ref="K108" si="24">IFERROR(100/I108*J108,0)</f>
        <v>0</v>
      </c>
      <c r="L108" s="150">
        <f t="shared" ref="L108" si="25">I108-J108</f>
        <v>0</v>
      </c>
      <c r="M108" s="151">
        <f t="shared" ref="M108" si="26">IFERROR(100/I108*L108,0)</f>
        <v>0</v>
      </c>
    </row>
    <row r="109" spans="1:13" x14ac:dyDescent="0.2">
      <c r="A109" s="134" t="str">
        <f t="shared" si="7"/>
        <v/>
      </c>
      <c r="B109" s="24"/>
      <c r="C109" s="24"/>
      <c r="D109" s="24"/>
      <c r="E109" s="128">
        <f>IFERROR(VLOOKUP(D109,'Team di progetto'!$C$13:$G$82,3,FALSE),0)</f>
        <v>0</v>
      </c>
      <c r="F109" s="117">
        <f>IFERROR(VLOOKUP(D109,'Team di progetto'!$C$13:$G$82,5,FALSE),0)</f>
        <v>0</v>
      </c>
      <c r="G109" s="150">
        <f>IFERROR(VLOOKUP(F109,Dati!$A$3:$C$9,3,FALSE),0)</f>
        <v>0</v>
      </c>
      <c r="H109" s="26"/>
      <c r="I109" s="150">
        <f t="shared" si="8"/>
        <v>0</v>
      </c>
      <c r="J109" s="26"/>
      <c r="K109" s="151">
        <f t="shared" si="9"/>
        <v>0</v>
      </c>
      <c r="L109" s="150">
        <f t="shared" si="10"/>
        <v>0</v>
      </c>
      <c r="M109" s="151">
        <f t="shared" si="11"/>
        <v>0</v>
      </c>
    </row>
    <row r="110" spans="1:13" x14ac:dyDescent="0.2">
      <c r="A110" s="134" t="str">
        <f t="shared" si="7"/>
        <v/>
      </c>
      <c r="B110" s="24"/>
      <c r="C110" s="24"/>
      <c r="D110" s="24"/>
      <c r="E110" s="128">
        <f>IFERROR(VLOOKUP(D110,'Team di progetto'!$C$13:$G$82,3,FALSE),0)</f>
        <v>0</v>
      </c>
      <c r="F110" s="117">
        <f>IFERROR(VLOOKUP(D110,'Team di progetto'!$C$13:$G$82,5,FALSE),0)</f>
        <v>0</v>
      </c>
      <c r="G110" s="150">
        <f>IFERROR(VLOOKUP(F110,Dati!$A$3:$C$9,3,FALSE),0)</f>
        <v>0</v>
      </c>
      <c r="H110" s="26"/>
      <c r="I110" s="150">
        <f t="shared" si="8"/>
        <v>0</v>
      </c>
      <c r="J110" s="26"/>
      <c r="K110" s="151">
        <f t="shared" si="9"/>
        <v>0</v>
      </c>
      <c r="L110" s="150">
        <f t="shared" si="10"/>
        <v>0</v>
      </c>
      <c r="M110" s="151">
        <f t="shared" si="11"/>
        <v>0</v>
      </c>
    </row>
    <row r="111" spans="1:13" x14ac:dyDescent="0.2">
      <c r="A111" s="134" t="str">
        <f t="shared" si="7"/>
        <v/>
      </c>
      <c r="B111" s="24"/>
      <c r="C111" s="24"/>
      <c r="D111" s="24"/>
      <c r="E111" s="128">
        <f>IFERROR(VLOOKUP(D111,'Team di progetto'!$C$13:$G$82,3,FALSE),0)</f>
        <v>0</v>
      </c>
      <c r="F111" s="117">
        <f>IFERROR(VLOOKUP(D111,'Team di progetto'!$C$13:$G$82,5,FALSE),0)</f>
        <v>0</v>
      </c>
      <c r="G111" s="150">
        <f>IFERROR(VLOOKUP(F111,Dati!$A$3:$C$9,3,FALSE),0)</f>
        <v>0</v>
      </c>
      <c r="H111" s="26"/>
      <c r="I111" s="150">
        <f t="shared" si="8"/>
        <v>0</v>
      </c>
      <c r="J111" s="26"/>
      <c r="K111" s="151">
        <f t="shared" si="9"/>
        <v>0</v>
      </c>
      <c r="L111" s="150">
        <f t="shared" si="10"/>
        <v>0</v>
      </c>
      <c r="M111" s="151">
        <f t="shared" si="11"/>
        <v>0</v>
      </c>
    </row>
    <row r="112" spans="1:13" x14ac:dyDescent="0.2">
      <c r="A112" s="134" t="str">
        <f t="shared" si="7"/>
        <v/>
      </c>
      <c r="B112" s="24"/>
      <c r="C112" s="24"/>
      <c r="D112" s="24"/>
      <c r="E112" s="128">
        <f>IFERROR(VLOOKUP(D112,'Team di progetto'!$C$13:$G$82,3,FALSE),0)</f>
        <v>0</v>
      </c>
      <c r="F112" s="117">
        <f>IFERROR(VLOOKUP(D112,'Team di progetto'!$C$13:$G$82,5,FALSE),0)</f>
        <v>0</v>
      </c>
      <c r="G112" s="150">
        <f>IFERROR(VLOOKUP(F112,Dati!$A$3:$C$9,3,FALSE),0)</f>
        <v>0</v>
      </c>
      <c r="H112" s="26"/>
      <c r="I112" s="150">
        <f t="shared" si="8"/>
        <v>0</v>
      </c>
      <c r="J112" s="26"/>
      <c r="K112" s="151">
        <f t="shared" si="9"/>
        <v>0</v>
      </c>
      <c r="L112" s="150">
        <f t="shared" si="10"/>
        <v>0</v>
      </c>
      <c r="M112" s="151">
        <f t="shared" si="11"/>
        <v>0</v>
      </c>
    </row>
  </sheetData>
  <sheetProtection sheet="1" formatCells="0" formatRows="0" insertRows="0"/>
  <mergeCells count="3">
    <mergeCell ref="J10:K10"/>
    <mergeCell ref="L10:M10"/>
    <mergeCell ref="L2:M2"/>
  </mergeCells>
  <conditionalFormatting sqref="G13:I13 L2 A6:XFD6 H14:I22 G14:G112">
    <cfRule type="cellIs" dxfId="188" priority="95" operator="equal">
      <formula>0</formula>
    </cfRule>
  </conditionalFormatting>
  <conditionalFormatting sqref="E13:E112">
    <cfRule type="cellIs" dxfId="187" priority="93" operator="equal">
      <formula>0</formula>
    </cfRule>
  </conditionalFormatting>
  <conditionalFormatting sqref="H23:I31">
    <cfRule type="cellIs" dxfId="186" priority="92" operator="equal">
      <formula>0</formula>
    </cfRule>
  </conditionalFormatting>
  <conditionalFormatting sqref="H32:I32">
    <cfRule type="cellIs" dxfId="185" priority="90" operator="equal">
      <formula>0</formula>
    </cfRule>
  </conditionalFormatting>
  <conditionalFormatting sqref="H33:I41">
    <cfRule type="cellIs" dxfId="184" priority="88" operator="equal">
      <formula>0</formula>
    </cfRule>
  </conditionalFormatting>
  <conditionalFormatting sqref="H42:I42">
    <cfRule type="cellIs" dxfId="183" priority="86" operator="equal">
      <formula>0</formula>
    </cfRule>
  </conditionalFormatting>
  <conditionalFormatting sqref="J13:M13 J14:J22 K14:M47 K109:M112">
    <cfRule type="cellIs" dxfId="182" priority="84" operator="equal">
      <formula>0</formula>
    </cfRule>
  </conditionalFormatting>
  <conditionalFormatting sqref="J23:J31">
    <cfRule type="cellIs" dxfId="181" priority="83" operator="equal">
      <formula>0</formula>
    </cfRule>
  </conditionalFormatting>
  <conditionalFormatting sqref="J32">
    <cfRule type="cellIs" dxfId="180" priority="82" operator="equal">
      <formula>0</formula>
    </cfRule>
  </conditionalFormatting>
  <conditionalFormatting sqref="J33:J41">
    <cfRule type="cellIs" dxfId="179" priority="81" operator="equal">
      <formula>0</formula>
    </cfRule>
  </conditionalFormatting>
  <conditionalFormatting sqref="J42">
    <cfRule type="cellIs" dxfId="178" priority="80" operator="equal">
      <formula>0</formula>
    </cfRule>
  </conditionalFormatting>
  <conditionalFormatting sqref="M12">
    <cfRule type="cellIs" dxfId="177" priority="78" operator="equal">
      <formula>0</formula>
    </cfRule>
  </conditionalFormatting>
  <conditionalFormatting sqref="K12">
    <cfRule type="cellIs" dxfId="176" priority="79" operator="equal">
      <formula>0</formula>
    </cfRule>
  </conditionalFormatting>
  <conditionalFormatting sqref="E2:K2 C3:XFD5 B2:B4 N2:XFD2">
    <cfRule type="cellIs" dxfId="175" priority="77" operator="equal">
      <formula>0</formula>
    </cfRule>
  </conditionalFormatting>
  <conditionalFormatting sqref="H41:I45">
    <cfRule type="cellIs" dxfId="174" priority="76" operator="equal">
      <formula>0</formula>
    </cfRule>
  </conditionalFormatting>
  <conditionalFormatting sqref="H46:I46">
    <cfRule type="cellIs" dxfId="173" priority="75" operator="equal">
      <formula>0</formula>
    </cfRule>
  </conditionalFormatting>
  <conditionalFormatting sqref="H47:I47 H109:I111">
    <cfRule type="cellIs" dxfId="172" priority="74" operator="equal">
      <formula>0</formula>
    </cfRule>
  </conditionalFormatting>
  <conditionalFormatting sqref="H112:I112">
    <cfRule type="cellIs" dxfId="171" priority="73" operator="equal">
      <formula>0</formula>
    </cfRule>
  </conditionalFormatting>
  <conditionalFormatting sqref="J41:J45">
    <cfRule type="cellIs" dxfId="170" priority="72" operator="equal">
      <formula>0</formula>
    </cfRule>
  </conditionalFormatting>
  <conditionalFormatting sqref="J46">
    <cfRule type="cellIs" dxfId="169" priority="71" operator="equal">
      <formula>0</formula>
    </cfRule>
  </conditionalFormatting>
  <conditionalFormatting sqref="J47 J109:J111">
    <cfRule type="cellIs" dxfId="168" priority="70" operator="equal">
      <formula>0</formula>
    </cfRule>
  </conditionalFormatting>
  <conditionalFormatting sqref="J112">
    <cfRule type="cellIs" dxfId="167" priority="69" operator="equal">
      <formula>0</formula>
    </cfRule>
  </conditionalFormatting>
  <conditionalFormatting sqref="J48:J55">
    <cfRule type="cellIs" dxfId="166" priority="40" operator="equal">
      <formula>0</formula>
    </cfRule>
  </conditionalFormatting>
  <conditionalFormatting sqref="J108">
    <cfRule type="cellIs" dxfId="165" priority="47" operator="equal">
      <formula>0</formula>
    </cfRule>
  </conditionalFormatting>
  <conditionalFormatting sqref="K108:M108">
    <cfRule type="cellIs" dxfId="164" priority="53" operator="equal">
      <formula>0</formula>
    </cfRule>
  </conditionalFormatting>
  <conditionalFormatting sqref="H56:I56">
    <cfRule type="cellIs" dxfId="163" priority="44" operator="equal">
      <formula>0</formula>
    </cfRule>
  </conditionalFormatting>
  <conditionalFormatting sqref="H57:I61 H72:I74 H85:I85">
    <cfRule type="cellIs" dxfId="162" priority="43" operator="equal">
      <formula>0</formula>
    </cfRule>
  </conditionalFormatting>
  <conditionalFormatting sqref="H108:I108">
    <cfRule type="cellIs" dxfId="161" priority="50" operator="equal">
      <formula>0</formula>
    </cfRule>
  </conditionalFormatting>
  <conditionalFormatting sqref="K48:M61 K72:M74 K85:M86 K107:M107">
    <cfRule type="cellIs" dxfId="160" priority="41" operator="equal">
      <formula>0</formula>
    </cfRule>
  </conditionalFormatting>
  <conditionalFormatting sqref="H83:I83">
    <cfRule type="cellIs" dxfId="159" priority="24" operator="equal">
      <formula>0</formula>
    </cfRule>
  </conditionalFormatting>
  <conditionalFormatting sqref="J56">
    <cfRule type="cellIs" dxfId="158" priority="39" operator="equal">
      <formula>0</formula>
    </cfRule>
  </conditionalFormatting>
  <conditionalFormatting sqref="H48:I55">
    <cfRule type="cellIs" dxfId="157" priority="45" operator="equal">
      <formula>0</formula>
    </cfRule>
  </conditionalFormatting>
  <conditionalFormatting sqref="H85:I86 H107:I107">
    <cfRule type="cellIs" dxfId="156" priority="36" operator="equal">
      <formula>0</formula>
    </cfRule>
  </conditionalFormatting>
  <conditionalFormatting sqref="J85:J86 J107">
    <cfRule type="cellIs" dxfId="155" priority="35" operator="equal">
      <formula>0</formula>
    </cfRule>
  </conditionalFormatting>
  <conditionalFormatting sqref="J57:J61 J72:J74 J85">
    <cfRule type="cellIs" dxfId="154" priority="38" operator="equal">
      <formula>0</formula>
    </cfRule>
  </conditionalFormatting>
  <conditionalFormatting sqref="J86">
    <cfRule type="cellIs" dxfId="153" priority="37" operator="equal">
      <formula>0</formula>
    </cfRule>
  </conditionalFormatting>
  <conditionalFormatting sqref="H70:I70">
    <cfRule type="cellIs" dxfId="152" priority="32" operator="equal">
      <formula>0</formula>
    </cfRule>
  </conditionalFormatting>
  <conditionalFormatting sqref="H84:I84">
    <cfRule type="cellIs" dxfId="151" priority="23" operator="equal">
      <formula>0</formula>
    </cfRule>
  </conditionalFormatting>
  <conditionalFormatting sqref="H86:I86">
    <cfRule type="cellIs" dxfId="150" priority="42" operator="equal">
      <formula>0</formula>
    </cfRule>
  </conditionalFormatting>
  <conditionalFormatting sqref="J75:J82">
    <cfRule type="cellIs" dxfId="149" priority="21" operator="equal">
      <formula>0</formula>
    </cfRule>
  </conditionalFormatting>
  <conditionalFormatting sqref="J83">
    <cfRule type="cellIs" dxfId="148" priority="20" operator="equal">
      <formula>0</formula>
    </cfRule>
  </conditionalFormatting>
  <conditionalFormatting sqref="H71:I71">
    <cfRule type="cellIs" dxfId="147" priority="31" operator="equal">
      <formula>0</formula>
    </cfRule>
  </conditionalFormatting>
  <conditionalFormatting sqref="K75:M84">
    <cfRule type="cellIs" dxfId="146" priority="22" operator="equal">
      <formula>0</formula>
    </cfRule>
  </conditionalFormatting>
  <conditionalFormatting sqref="J62:J69">
    <cfRule type="cellIs" dxfId="145" priority="29" operator="equal">
      <formula>0</formula>
    </cfRule>
  </conditionalFormatting>
  <conditionalFormatting sqref="J70">
    <cfRule type="cellIs" dxfId="144" priority="28" operator="equal">
      <formula>0</formula>
    </cfRule>
  </conditionalFormatting>
  <conditionalFormatting sqref="J84">
    <cfRule type="cellIs" dxfId="143" priority="19" operator="equal">
      <formula>0</formula>
    </cfRule>
  </conditionalFormatting>
  <conditionalFormatting sqref="H62:I69">
    <cfRule type="cellIs" dxfId="142" priority="33" operator="equal">
      <formula>0</formula>
    </cfRule>
  </conditionalFormatting>
  <conditionalFormatting sqref="H91:I91">
    <cfRule type="cellIs" dxfId="141" priority="16" operator="equal">
      <formula>0</formula>
    </cfRule>
  </conditionalFormatting>
  <conditionalFormatting sqref="H92:I96">
    <cfRule type="cellIs" dxfId="140" priority="15" operator="equal">
      <formula>0</formula>
    </cfRule>
  </conditionalFormatting>
  <conditionalFormatting sqref="K62:M71">
    <cfRule type="cellIs" dxfId="139" priority="30" operator="equal">
      <formula>0</formula>
    </cfRule>
  </conditionalFormatting>
  <conditionalFormatting sqref="J87:J90">
    <cfRule type="cellIs" dxfId="138" priority="13" operator="equal">
      <formula>0</formula>
    </cfRule>
  </conditionalFormatting>
  <conditionalFormatting sqref="J91">
    <cfRule type="cellIs" dxfId="137" priority="12" operator="equal">
      <formula>0</formula>
    </cfRule>
  </conditionalFormatting>
  <conditionalFormatting sqref="J71">
    <cfRule type="cellIs" dxfId="136" priority="27" operator="equal">
      <formula>0</formula>
    </cfRule>
  </conditionalFormatting>
  <conditionalFormatting sqref="H87:I90">
    <cfRule type="cellIs" dxfId="135" priority="17" operator="equal">
      <formula>0</formula>
    </cfRule>
  </conditionalFormatting>
  <conditionalFormatting sqref="K87:M96">
    <cfRule type="cellIs" dxfId="134" priority="14" operator="equal">
      <formula>0</formula>
    </cfRule>
  </conditionalFormatting>
  <conditionalFormatting sqref="J92:J96">
    <cfRule type="cellIs" dxfId="133" priority="11" operator="equal">
      <formula>0</formula>
    </cfRule>
  </conditionalFormatting>
  <conditionalFormatting sqref="H105:I105">
    <cfRule type="cellIs" dxfId="132" priority="8" operator="equal">
      <formula>0</formula>
    </cfRule>
  </conditionalFormatting>
  <conditionalFormatting sqref="H106:I106">
    <cfRule type="cellIs" dxfId="131" priority="7" operator="equal">
      <formula>0</formula>
    </cfRule>
  </conditionalFormatting>
  <conditionalFormatting sqref="J97:J104">
    <cfRule type="cellIs" dxfId="130" priority="5" operator="equal">
      <formula>0</formula>
    </cfRule>
  </conditionalFormatting>
  <conditionalFormatting sqref="J105">
    <cfRule type="cellIs" dxfId="129" priority="4" operator="equal">
      <formula>0</formula>
    </cfRule>
  </conditionalFormatting>
  <conditionalFormatting sqref="H75:I82">
    <cfRule type="cellIs" dxfId="128" priority="25" operator="equal">
      <formula>0</formula>
    </cfRule>
  </conditionalFormatting>
  <conditionalFormatting sqref="H97:I104">
    <cfRule type="cellIs" dxfId="127" priority="9" operator="equal">
      <formula>0</formula>
    </cfRule>
  </conditionalFormatting>
  <conditionalFormatting sqref="K97:M106">
    <cfRule type="cellIs" dxfId="126" priority="6" operator="equal">
      <formula>0</formula>
    </cfRule>
  </conditionalFormatting>
  <conditionalFormatting sqref="J106">
    <cfRule type="cellIs" dxfId="125" priority="3" operator="equal">
      <formula>0</formula>
    </cfRule>
  </conditionalFormatting>
  <conditionalFormatting sqref="B5">
    <cfRule type="cellIs" dxfId="124" priority="2" operator="equal">
      <formula>0</formula>
    </cfRule>
  </conditionalFormatting>
  <conditionalFormatting sqref="F13:F112">
    <cfRule type="cellIs" dxfId="123" priority="1" operator="equal">
      <formula>0</formula>
    </cfRule>
  </conditionalFormatting>
  <pageMargins left="0.70866141732283472" right="0.51181102362204722" top="0.74803149606299213" bottom="0.74803149606299213" header="0.31496062992125984" footer="0.31496062992125984"/>
  <pageSetup paperSize="9" scale="79" fitToHeight="0" orientation="landscape" r:id="rId1"/>
  <ignoredErrors>
    <ignoredError sqref="K12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Selezionare il pacchetto di lavoro dall'elenco." prompt="Selezionare il pacchetto di misure" xr:uid="{00000000-0002-0000-0300-000002000000}">
          <x14:formula1>
            <xm:f>'Pacchetti di misure'!$E$11:$E$26</xm:f>
          </x14:formula1>
          <xm:sqref>B13:B112</xm:sqref>
        </x14:dataValidation>
        <x14:dataValidation type="list" allowBlank="1" showInputMessage="1" showErrorMessage="1" xr:uid="{22F0DB9E-FC86-443A-A415-3D6C56648DF2}">
          <x14:formula1>
            <xm:f>'Team di progetto'!$C$12:$C$82</xm:f>
          </x14:formula1>
          <xm:sqref>D13:D112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2:L124"/>
  <sheetViews>
    <sheetView showGridLines="0" topLeftCell="B1" zoomScaleNormal="100" zoomScaleSheetLayoutView="100" workbookViewId="0">
      <selection activeCell="B13" sqref="B13"/>
    </sheetView>
  </sheetViews>
  <sheetFormatPr baseColWidth="10" defaultColWidth="11.42578125" defaultRowHeight="12.75" x14ac:dyDescent="0.2"/>
  <cols>
    <col min="1" max="1" width="3.7109375" style="134" hidden="1" customWidth="1"/>
    <col min="2" max="2" width="25.7109375" style="138" customWidth="1"/>
    <col min="3" max="3" width="39.28515625" style="138" customWidth="1"/>
    <col min="4" max="4" width="25.7109375" style="138" customWidth="1"/>
    <col min="5" max="7" width="10.7109375" style="138" customWidth="1"/>
    <col min="8" max="8" width="8.7109375" style="138" customWidth="1"/>
    <col min="9" max="9" width="5.7109375" style="138" customWidth="1"/>
    <col min="10" max="10" width="8.7109375" style="138" customWidth="1"/>
    <col min="11" max="11" width="5.7109375" style="138" customWidth="1"/>
    <col min="12" max="16384" width="11.42578125" style="138"/>
  </cols>
  <sheetData>
    <row r="2" spans="1:12" s="121" customFormat="1" x14ac:dyDescent="0.2">
      <c r="B2" s="120" t="s">
        <v>3</v>
      </c>
      <c r="J2" s="231">
        <f>Note!B8</f>
        <v>0</v>
      </c>
      <c r="K2" s="231"/>
      <c r="L2" s="152"/>
    </row>
    <row r="3" spans="1:12" s="121" customFormat="1" x14ac:dyDescent="0.2">
      <c r="B3" s="121" t="s">
        <v>4</v>
      </c>
    </row>
    <row r="4" spans="1:12" s="121" customFormat="1" x14ac:dyDescent="0.2"/>
    <row r="5" spans="1:12" s="121" customFormat="1" x14ac:dyDescent="0.2">
      <c r="B5" s="121" t="str">
        <f>"Progetto: "&amp;Note!B7</f>
        <v xml:space="preserve">Progetto: </v>
      </c>
    </row>
    <row r="6" spans="1:12" s="121" customFormat="1" x14ac:dyDescent="0.2"/>
    <row r="7" spans="1:12" s="121" customFormat="1" x14ac:dyDescent="0.2">
      <c r="B7" s="131" t="s">
        <v>44</v>
      </c>
    </row>
    <row r="8" spans="1:12" s="121" customFormat="1" x14ac:dyDescent="0.2">
      <c r="B8" s="132" t="s">
        <v>55</v>
      </c>
      <c r="C8" s="133"/>
      <c r="D8" s="133"/>
      <c r="E8" s="133"/>
      <c r="F8" s="133"/>
      <c r="G8" s="133"/>
      <c r="H8" s="133"/>
      <c r="I8" s="133"/>
      <c r="J8" s="133"/>
      <c r="K8" s="133"/>
    </row>
    <row r="9" spans="1:12" s="121" customFormat="1" x14ac:dyDescent="0.2"/>
    <row r="10" spans="1:12" ht="30" customHeight="1" x14ac:dyDescent="0.2">
      <c r="B10" s="153" t="s">
        <v>32</v>
      </c>
      <c r="C10" s="153" t="s">
        <v>46</v>
      </c>
      <c r="D10" s="153" t="s">
        <v>30</v>
      </c>
      <c r="E10" s="136" t="s">
        <v>47</v>
      </c>
      <c r="F10" s="136" t="s">
        <v>82</v>
      </c>
      <c r="G10" s="136" t="s">
        <v>42</v>
      </c>
      <c r="H10" s="229" t="s">
        <v>85</v>
      </c>
      <c r="I10" s="229"/>
      <c r="J10" s="230" t="s">
        <v>68</v>
      </c>
      <c r="K10" s="230"/>
    </row>
    <row r="11" spans="1:12" ht="15" customHeight="1" x14ac:dyDescent="0.2">
      <c r="B11" s="154"/>
      <c r="C11" s="154"/>
      <c r="D11" s="154"/>
      <c r="E11" s="155"/>
      <c r="F11" s="155"/>
      <c r="G11" s="140" t="s">
        <v>1</v>
      </c>
      <c r="H11" s="141" t="s">
        <v>1</v>
      </c>
      <c r="I11" s="141" t="s">
        <v>2</v>
      </c>
      <c r="J11" s="140" t="s">
        <v>1</v>
      </c>
      <c r="K11" s="140" t="s">
        <v>2</v>
      </c>
    </row>
    <row r="12" spans="1:12" s="149" customFormat="1" ht="15" customHeight="1" x14ac:dyDescent="0.2">
      <c r="A12" s="142"/>
      <c r="B12" s="156" t="s">
        <v>45</v>
      </c>
      <c r="C12" s="157"/>
      <c r="D12" s="157"/>
      <c r="E12" s="157"/>
      <c r="F12" s="157"/>
      <c r="G12" s="147">
        <f>SUM(G13:G112)</f>
        <v>0</v>
      </c>
      <c r="H12" s="147">
        <f>SUM(H13:H112)</f>
        <v>0</v>
      </c>
      <c r="I12" s="158">
        <f>IFERROR(100/G12*H12,0)</f>
        <v>0</v>
      </c>
      <c r="J12" s="147">
        <f>SUM(J13:J112)</f>
        <v>0</v>
      </c>
      <c r="K12" s="158">
        <f>IFERROR(100/G12*J12,0)</f>
        <v>0</v>
      </c>
    </row>
    <row r="13" spans="1:12" x14ac:dyDescent="0.2">
      <c r="A13" s="134" t="str">
        <f>LEFT(B13,2)</f>
        <v/>
      </c>
      <c r="B13" s="24"/>
      <c r="C13" s="24"/>
      <c r="D13" s="24"/>
      <c r="E13" s="27"/>
      <c r="F13" s="28"/>
      <c r="G13" s="159">
        <f>E13*F13</f>
        <v>0</v>
      </c>
      <c r="H13" s="26"/>
      <c r="I13" s="151">
        <f>IFERROR(100/G13*H13,0)</f>
        <v>0</v>
      </c>
      <c r="J13" s="150">
        <f>G13-H13</f>
        <v>0</v>
      </c>
      <c r="K13" s="151">
        <f>IFERROR(100/G13*J13,0)</f>
        <v>0</v>
      </c>
    </row>
    <row r="14" spans="1:12" x14ac:dyDescent="0.2">
      <c r="A14" s="134" t="str">
        <f t="shared" ref="A14:A112" si="0">LEFT(B14,2)</f>
        <v/>
      </c>
      <c r="B14" s="24"/>
      <c r="C14" s="24"/>
      <c r="D14" s="24"/>
      <c r="E14" s="27"/>
      <c r="F14" s="27"/>
      <c r="G14" s="159">
        <f t="shared" ref="G14:G22" si="1">E14*F14</f>
        <v>0</v>
      </c>
      <c r="H14" s="26"/>
      <c r="I14" s="151">
        <f t="shared" ref="I14:I112" si="2">IFERROR(100/G14*H14,0)</f>
        <v>0</v>
      </c>
      <c r="J14" s="150">
        <f t="shared" ref="J14:J112" si="3">G14-H14</f>
        <v>0</v>
      </c>
      <c r="K14" s="151">
        <f t="shared" ref="K14:K112" si="4">IFERROR(100/G14*J14,0)</f>
        <v>0</v>
      </c>
    </row>
    <row r="15" spans="1:12" x14ac:dyDescent="0.2">
      <c r="A15" s="134" t="str">
        <f t="shared" si="0"/>
        <v/>
      </c>
      <c r="B15" s="24"/>
      <c r="C15" s="24"/>
      <c r="D15" s="24"/>
      <c r="E15" s="27"/>
      <c r="F15" s="27"/>
      <c r="G15" s="159">
        <f t="shared" si="1"/>
        <v>0</v>
      </c>
      <c r="H15" s="26"/>
      <c r="I15" s="151">
        <f t="shared" si="2"/>
        <v>0</v>
      </c>
      <c r="J15" s="150">
        <f t="shared" si="3"/>
        <v>0</v>
      </c>
      <c r="K15" s="151">
        <f t="shared" si="4"/>
        <v>0</v>
      </c>
    </row>
    <row r="16" spans="1:12" x14ac:dyDescent="0.2">
      <c r="A16" s="134" t="str">
        <f t="shared" si="0"/>
        <v/>
      </c>
      <c r="B16" s="24"/>
      <c r="C16" s="24"/>
      <c r="D16" s="24"/>
      <c r="E16" s="27"/>
      <c r="F16" s="27"/>
      <c r="G16" s="159">
        <f t="shared" si="1"/>
        <v>0</v>
      </c>
      <c r="H16" s="26"/>
      <c r="I16" s="151">
        <f t="shared" si="2"/>
        <v>0</v>
      </c>
      <c r="J16" s="150">
        <f t="shared" si="3"/>
        <v>0</v>
      </c>
      <c r="K16" s="151">
        <f t="shared" si="4"/>
        <v>0</v>
      </c>
    </row>
    <row r="17" spans="1:11" x14ac:dyDescent="0.2">
      <c r="A17" s="134" t="str">
        <f t="shared" si="0"/>
        <v/>
      </c>
      <c r="B17" s="24"/>
      <c r="C17" s="24"/>
      <c r="D17" s="24"/>
      <c r="E17" s="27"/>
      <c r="F17" s="27"/>
      <c r="G17" s="159">
        <f t="shared" si="1"/>
        <v>0</v>
      </c>
      <c r="H17" s="26"/>
      <c r="I17" s="151">
        <f t="shared" si="2"/>
        <v>0</v>
      </c>
      <c r="J17" s="150">
        <f t="shared" si="3"/>
        <v>0</v>
      </c>
      <c r="K17" s="151">
        <f t="shared" si="4"/>
        <v>0</v>
      </c>
    </row>
    <row r="18" spans="1:11" x14ac:dyDescent="0.2">
      <c r="A18" s="134" t="str">
        <f t="shared" si="0"/>
        <v/>
      </c>
      <c r="B18" s="24"/>
      <c r="C18" s="24"/>
      <c r="D18" s="24"/>
      <c r="E18" s="27"/>
      <c r="F18" s="27"/>
      <c r="G18" s="159">
        <f t="shared" si="1"/>
        <v>0</v>
      </c>
      <c r="H18" s="26"/>
      <c r="I18" s="151">
        <f t="shared" si="2"/>
        <v>0</v>
      </c>
      <c r="J18" s="150">
        <f t="shared" si="3"/>
        <v>0</v>
      </c>
      <c r="K18" s="151">
        <f t="shared" si="4"/>
        <v>0</v>
      </c>
    </row>
    <row r="19" spans="1:11" x14ac:dyDescent="0.2">
      <c r="A19" s="134" t="str">
        <f t="shared" si="0"/>
        <v/>
      </c>
      <c r="B19" s="24"/>
      <c r="C19" s="24"/>
      <c r="D19" s="24"/>
      <c r="E19" s="27"/>
      <c r="F19" s="27"/>
      <c r="G19" s="159">
        <f t="shared" si="1"/>
        <v>0</v>
      </c>
      <c r="H19" s="26"/>
      <c r="I19" s="151">
        <f t="shared" si="2"/>
        <v>0</v>
      </c>
      <c r="J19" s="150">
        <f t="shared" si="3"/>
        <v>0</v>
      </c>
      <c r="K19" s="151">
        <f t="shared" si="4"/>
        <v>0</v>
      </c>
    </row>
    <row r="20" spans="1:11" x14ac:dyDescent="0.2">
      <c r="A20" s="134" t="str">
        <f t="shared" si="0"/>
        <v/>
      </c>
      <c r="B20" s="24"/>
      <c r="C20" s="24"/>
      <c r="D20" s="24"/>
      <c r="E20" s="27"/>
      <c r="F20" s="27"/>
      <c r="G20" s="159">
        <f t="shared" si="1"/>
        <v>0</v>
      </c>
      <c r="H20" s="26"/>
      <c r="I20" s="151">
        <f t="shared" si="2"/>
        <v>0</v>
      </c>
      <c r="J20" s="150">
        <f t="shared" si="3"/>
        <v>0</v>
      </c>
      <c r="K20" s="151">
        <f t="shared" si="4"/>
        <v>0</v>
      </c>
    </row>
    <row r="21" spans="1:11" x14ac:dyDescent="0.2">
      <c r="A21" s="134" t="str">
        <f t="shared" si="0"/>
        <v/>
      </c>
      <c r="B21" s="24"/>
      <c r="C21" s="24"/>
      <c r="D21" s="24"/>
      <c r="E21" s="27"/>
      <c r="F21" s="27"/>
      <c r="G21" s="159">
        <f t="shared" si="1"/>
        <v>0</v>
      </c>
      <c r="H21" s="26"/>
      <c r="I21" s="151">
        <f t="shared" si="2"/>
        <v>0</v>
      </c>
      <c r="J21" s="150">
        <f t="shared" si="3"/>
        <v>0</v>
      </c>
      <c r="K21" s="151">
        <f t="shared" si="4"/>
        <v>0</v>
      </c>
    </row>
    <row r="22" spans="1:11" x14ac:dyDescent="0.2">
      <c r="A22" s="134" t="str">
        <f t="shared" si="0"/>
        <v/>
      </c>
      <c r="B22" s="24"/>
      <c r="C22" s="24"/>
      <c r="D22" s="24"/>
      <c r="E22" s="27"/>
      <c r="F22" s="27"/>
      <c r="G22" s="159">
        <f t="shared" si="1"/>
        <v>0</v>
      </c>
      <c r="H22" s="26"/>
      <c r="I22" s="151">
        <f t="shared" si="2"/>
        <v>0</v>
      </c>
      <c r="J22" s="150">
        <f t="shared" si="3"/>
        <v>0</v>
      </c>
      <c r="K22" s="151">
        <f t="shared" si="4"/>
        <v>0</v>
      </c>
    </row>
    <row r="23" spans="1:11" x14ac:dyDescent="0.2">
      <c r="A23" s="134" t="str">
        <f t="shared" si="0"/>
        <v/>
      </c>
      <c r="B23" s="24"/>
      <c r="C23" s="24"/>
      <c r="D23" s="24"/>
      <c r="E23" s="27"/>
      <c r="F23" s="28"/>
      <c r="G23" s="159">
        <f>E23*F23</f>
        <v>0</v>
      </c>
      <c r="H23" s="26"/>
      <c r="I23" s="151">
        <f t="shared" si="2"/>
        <v>0</v>
      </c>
      <c r="J23" s="150">
        <f t="shared" si="3"/>
        <v>0</v>
      </c>
      <c r="K23" s="151">
        <f t="shared" si="4"/>
        <v>0</v>
      </c>
    </row>
    <row r="24" spans="1:11" x14ac:dyDescent="0.2">
      <c r="A24" s="134" t="str">
        <f t="shared" si="0"/>
        <v/>
      </c>
      <c r="B24" s="24"/>
      <c r="C24" s="24"/>
      <c r="D24" s="24"/>
      <c r="E24" s="27"/>
      <c r="F24" s="27"/>
      <c r="G24" s="159">
        <f t="shared" ref="G24:G32" si="5">E24*F24</f>
        <v>0</v>
      </c>
      <c r="H24" s="26"/>
      <c r="I24" s="151">
        <f t="shared" si="2"/>
        <v>0</v>
      </c>
      <c r="J24" s="150">
        <f t="shared" si="3"/>
        <v>0</v>
      </c>
      <c r="K24" s="151">
        <f t="shared" si="4"/>
        <v>0</v>
      </c>
    </row>
    <row r="25" spans="1:11" x14ac:dyDescent="0.2">
      <c r="A25" s="134" t="str">
        <f t="shared" si="0"/>
        <v/>
      </c>
      <c r="B25" s="24"/>
      <c r="C25" s="24"/>
      <c r="D25" s="24"/>
      <c r="E25" s="27"/>
      <c r="F25" s="27"/>
      <c r="G25" s="159">
        <f t="shared" si="5"/>
        <v>0</v>
      </c>
      <c r="H25" s="26"/>
      <c r="I25" s="151">
        <f t="shared" si="2"/>
        <v>0</v>
      </c>
      <c r="J25" s="150">
        <f t="shared" si="3"/>
        <v>0</v>
      </c>
      <c r="K25" s="151">
        <f t="shared" si="4"/>
        <v>0</v>
      </c>
    </row>
    <row r="26" spans="1:11" x14ac:dyDescent="0.2">
      <c r="A26" s="134" t="str">
        <f t="shared" si="0"/>
        <v/>
      </c>
      <c r="B26" s="24"/>
      <c r="C26" s="24"/>
      <c r="D26" s="24"/>
      <c r="E26" s="27"/>
      <c r="F26" s="27"/>
      <c r="G26" s="159">
        <f t="shared" si="5"/>
        <v>0</v>
      </c>
      <c r="H26" s="26"/>
      <c r="I26" s="151">
        <f t="shared" si="2"/>
        <v>0</v>
      </c>
      <c r="J26" s="150">
        <f t="shared" si="3"/>
        <v>0</v>
      </c>
      <c r="K26" s="151">
        <f t="shared" si="4"/>
        <v>0</v>
      </c>
    </row>
    <row r="27" spans="1:11" x14ac:dyDescent="0.2">
      <c r="A27" s="134" t="str">
        <f t="shared" si="0"/>
        <v/>
      </c>
      <c r="B27" s="24"/>
      <c r="C27" s="24"/>
      <c r="D27" s="24"/>
      <c r="E27" s="27"/>
      <c r="F27" s="27"/>
      <c r="G27" s="159">
        <f t="shared" si="5"/>
        <v>0</v>
      </c>
      <c r="H27" s="26"/>
      <c r="I27" s="151">
        <f t="shared" si="2"/>
        <v>0</v>
      </c>
      <c r="J27" s="150">
        <f t="shared" si="3"/>
        <v>0</v>
      </c>
      <c r="K27" s="151">
        <f t="shared" si="4"/>
        <v>0</v>
      </c>
    </row>
    <row r="28" spans="1:11" x14ac:dyDescent="0.2">
      <c r="A28" s="134" t="str">
        <f t="shared" si="0"/>
        <v/>
      </c>
      <c r="B28" s="24"/>
      <c r="C28" s="24"/>
      <c r="D28" s="24"/>
      <c r="E28" s="27"/>
      <c r="F28" s="27"/>
      <c r="G28" s="159">
        <f t="shared" si="5"/>
        <v>0</v>
      </c>
      <c r="H28" s="26"/>
      <c r="I28" s="151">
        <f t="shared" si="2"/>
        <v>0</v>
      </c>
      <c r="J28" s="150">
        <f t="shared" si="3"/>
        <v>0</v>
      </c>
      <c r="K28" s="151">
        <f t="shared" si="4"/>
        <v>0</v>
      </c>
    </row>
    <row r="29" spans="1:11" x14ac:dyDescent="0.2">
      <c r="A29" s="134" t="str">
        <f t="shared" si="0"/>
        <v/>
      </c>
      <c r="B29" s="24"/>
      <c r="C29" s="24"/>
      <c r="D29" s="24"/>
      <c r="E29" s="27"/>
      <c r="F29" s="27"/>
      <c r="G29" s="159">
        <f t="shared" si="5"/>
        <v>0</v>
      </c>
      <c r="H29" s="26"/>
      <c r="I29" s="151">
        <f t="shared" si="2"/>
        <v>0</v>
      </c>
      <c r="J29" s="150">
        <f t="shared" si="3"/>
        <v>0</v>
      </c>
      <c r="K29" s="151">
        <f t="shared" si="4"/>
        <v>0</v>
      </c>
    </row>
    <row r="30" spans="1:11" x14ac:dyDescent="0.2">
      <c r="A30" s="134" t="str">
        <f t="shared" si="0"/>
        <v/>
      </c>
      <c r="B30" s="24"/>
      <c r="C30" s="24"/>
      <c r="D30" s="24"/>
      <c r="E30" s="27"/>
      <c r="F30" s="27"/>
      <c r="G30" s="159">
        <f t="shared" si="5"/>
        <v>0</v>
      </c>
      <c r="H30" s="26"/>
      <c r="I30" s="151">
        <f t="shared" si="2"/>
        <v>0</v>
      </c>
      <c r="J30" s="150">
        <f t="shared" si="3"/>
        <v>0</v>
      </c>
      <c r="K30" s="151">
        <f t="shared" si="4"/>
        <v>0</v>
      </c>
    </row>
    <row r="31" spans="1:11" x14ac:dyDescent="0.2">
      <c r="A31" s="134" t="str">
        <f t="shared" si="0"/>
        <v/>
      </c>
      <c r="B31" s="24"/>
      <c r="C31" s="24"/>
      <c r="D31" s="24"/>
      <c r="E31" s="27"/>
      <c r="F31" s="27"/>
      <c r="G31" s="159">
        <f t="shared" si="5"/>
        <v>0</v>
      </c>
      <c r="H31" s="26"/>
      <c r="I31" s="151">
        <f t="shared" si="2"/>
        <v>0</v>
      </c>
      <c r="J31" s="150">
        <f t="shared" si="3"/>
        <v>0</v>
      </c>
      <c r="K31" s="151">
        <f t="shared" si="4"/>
        <v>0</v>
      </c>
    </row>
    <row r="32" spans="1:11" x14ac:dyDescent="0.2">
      <c r="A32" s="134" t="str">
        <f t="shared" si="0"/>
        <v/>
      </c>
      <c r="B32" s="24"/>
      <c r="C32" s="24"/>
      <c r="D32" s="24"/>
      <c r="E32" s="27"/>
      <c r="F32" s="27"/>
      <c r="G32" s="159">
        <f t="shared" si="5"/>
        <v>0</v>
      </c>
      <c r="H32" s="26"/>
      <c r="I32" s="151">
        <f t="shared" si="2"/>
        <v>0</v>
      </c>
      <c r="J32" s="150">
        <f t="shared" si="3"/>
        <v>0</v>
      </c>
      <c r="K32" s="151">
        <f t="shared" si="4"/>
        <v>0</v>
      </c>
    </row>
    <row r="33" spans="1:11" x14ac:dyDescent="0.2">
      <c r="A33" s="134" t="str">
        <f t="shared" si="0"/>
        <v/>
      </c>
      <c r="B33" s="24"/>
      <c r="C33" s="24"/>
      <c r="D33" s="24"/>
      <c r="E33" s="27"/>
      <c r="F33" s="28"/>
      <c r="G33" s="159">
        <f>E33*F33</f>
        <v>0</v>
      </c>
      <c r="H33" s="26"/>
      <c r="I33" s="151">
        <f t="shared" si="2"/>
        <v>0</v>
      </c>
      <c r="J33" s="150">
        <f t="shared" si="3"/>
        <v>0</v>
      </c>
      <c r="K33" s="151">
        <f t="shared" si="4"/>
        <v>0</v>
      </c>
    </row>
    <row r="34" spans="1:11" x14ac:dyDescent="0.2">
      <c r="A34" s="134" t="str">
        <f t="shared" si="0"/>
        <v/>
      </c>
      <c r="B34" s="24"/>
      <c r="C34" s="24"/>
      <c r="D34" s="24"/>
      <c r="E34" s="27"/>
      <c r="F34" s="27"/>
      <c r="G34" s="159">
        <f t="shared" ref="G34:G112" si="6">E34*F34</f>
        <v>0</v>
      </c>
      <c r="H34" s="26"/>
      <c r="I34" s="151">
        <f t="shared" si="2"/>
        <v>0</v>
      </c>
      <c r="J34" s="150">
        <f t="shared" si="3"/>
        <v>0</v>
      </c>
      <c r="K34" s="151">
        <f t="shared" si="4"/>
        <v>0</v>
      </c>
    </row>
    <row r="35" spans="1:11" x14ac:dyDescent="0.2">
      <c r="A35" s="134" t="str">
        <f t="shared" si="0"/>
        <v/>
      </c>
      <c r="B35" s="24"/>
      <c r="C35" s="24"/>
      <c r="D35" s="24"/>
      <c r="E35" s="27"/>
      <c r="F35" s="27"/>
      <c r="G35" s="159">
        <f t="shared" si="6"/>
        <v>0</v>
      </c>
      <c r="H35" s="26"/>
      <c r="I35" s="151">
        <f t="shared" si="2"/>
        <v>0</v>
      </c>
      <c r="J35" s="150">
        <f t="shared" si="3"/>
        <v>0</v>
      </c>
      <c r="K35" s="151">
        <f t="shared" si="4"/>
        <v>0</v>
      </c>
    </row>
    <row r="36" spans="1:11" x14ac:dyDescent="0.2">
      <c r="A36" s="134" t="str">
        <f t="shared" si="0"/>
        <v/>
      </c>
      <c r="B36" s="24"/>
      <c r="C36" s="24"/>
      <c r="D36" s="24"/>
      <c r="E36" s="27"/>
      <c r="F36" s="27"/>
      <c r="G36" s="159">
        <f t="shared" si="6"/>
        <v>0</v>
      </c>
      <c r="H36" s="26"/>
      <c r="I36" s="151">
        <f t="shared" si="2"/>
        <v>0</v>
      </c>
      <c r="J36" s="150">
        <f t="shared" si="3"/>
        <v>0</v>
      </c>
      <c r="K36" s="151">
        <f t="shared" si="4"/>
        <v>0</v>
      </c>
    </row>
    <row r="37" spans="1:11" x14ac:dyDescent="0.2">
      <c r="A37" s="134" t="str">
        <f t="shared" ref="A37:A66" si="7">LEFT(B37,2)</f>
        <v/>
      </c>
      <c r="B37" s="24"/>
      <c r="C37" s="24"/>
      <c r="D37" s="24"/>
      <c r="E37" s="27"/>
      <c r="F37" s="27"/>
      <c r="G37" s="159">
        <f t="shared" si="6"/>
        <v>0</v>
      </c>
      <c r="H37" s="26"/>
      <c r="I37" s="151">
        <f t="shared" ref="I37:I66" si="8">IFERROR(100/G37*H37,0)</f>
        <v>0</v>
      </c>
      <c r="J37" s="150">
        <f t="shared" ref="J37:J66" si="9">G37-H37</f>
        <v>0</v>
      </c>
      <c r="K37" s="151">
        <f t="shared" ref="K37:K66" si="10">IFERROR(100/G37*J37,0)</f>
        <v>0</v>
      </c>
    </row>
    <row r="38" spans="1:11" x14ac:dyDescent="0.2">
      <c r="A38" s="134" t="str">
        <f t="shared" si="7"/>
        <v/>
      </c>
      <c r="B38" s="24"/>
      <c r="C38" s="24"/>
      <c r="D38" s="24"/>
      <c r="E38" s="27"/>
      <c r="F38" s="27"/>
      <c r="G38" s="159">
        <f t="shared" si="6"/>
        <v>0</v>
      </c>
      <c r="H38" s="26"/>
      <c r="I38" s="151">
        <f t="shared" si="8"/>
        <v>0</v>
      </c>
      <c r="J38" s="150">
        <f t="shared" si="9"/>
        <v>0</v>
      </c>
      <c r="K38" s="151">
        <f t="shared" si="10"/>
        <v>0</v>
      </c>
    </row>
    <row r="39" spans="1:11" x14ac:dyDescent="0.2">
      <c r="A39" s="134" t="str">
        <f t="shared" si="7"/>
        <v/>
      </c>
      <c r="B39" s="24"/>
      <c r="C39" s="24"/>
      <c r="D39" s="24"/>
      <c r="E39" s="27"/>
      <c r="F39" s="27"/>
      <c r="G39" s="159">
        <f t="shared" si="6"/>
        <v>0</v>
      </c>
      <c r="H39" s="26"/>
      <c r="I39" s="151">
        <f t="shared" si="8"/>
        <v>0</v>
      </c>
      <c r="J39" s="150">
        <f t="shared" si="9"/>
        <v>0</v>
      </c>
      <c r="K39" s="151">
        <f t="shared" si="10"/>
        <v>0</v>
      </c>
    </row>
    <row r="40" spans="1:11" x14ac:dyDescent="0.2">
      <c r="A40" s="134" t="str">
        <f t="shared" si="7"/>
        <v/>
      </c>
      <c r="B40" s="24"/>
      <c r="C40" s="24"/>
      <c r="D40" s="24"/>
      <c r="E40" s="27"/>
      <c r="F40" s="28"/>
      <c r="G40" s="159">
        <f>E40*F40</f>
        <v>0</v>
      </c>
      <c r="H40" s="26"/>
      <c r="I40" s="151">
        <f t="shared" si="8"/>
        <v>0</v>
      </c>
      <c r="J40" s="150">
        <f t="shared" si="9"/>
        <v>0</v>
      </c>
      <c r="K40" s="151">
        <f t="shared" si="10"/>
        <v>0</v>
      </c>
    </row>
    <row r="41" spans="1:11" x14ac:dyDescent="0.2">
      <c r="A41" s="134" t="str">
        <f t="shared" si="7"/>
        <v/>
      </c>
      <c r="B41" s="24"/>
      <c r="C41" s="24"/>
      <c r="D41" s="24"/>
      <c r="E41" s="27"/>
      <c r="F41" s="27"/>
      <c r="G41" s="159">
        <f t="shared" ref="G41:G48" si="11">E41*F41</f>
        <v>0</v>
      </c>
      <c r="H41" s="26"/>
      <c r="I41" s="151">
        <f t="shared" si="8"/>
        <v>0</v>
      </c>
      <c r="J41" s="150">
        <f t="shared" si="9"/>
        <v>0</v>
      </c>
      <c r="K41" s="151">
        <f t="shared" si="10"/>
        <v>0</v>
      </c>
    </row>
    <row r="42" spans="1:11" x14ac:dyDescent="0.2">
      <c r="A42" s="134" t="str">
        <f t="shared" si="7"/>
        <v/>
      </c>
      <c r="B42" s="24"/>
      <c r="C42" s="24"/>
      <c r="D42" s="24"/>
      <c r="E42" s="27"/>
      <c r="F42" s="27"/>
      <c r="G42" s="159">
        <f t="shared" si="11"/>
        <v>0</v>
      </c>
      <c r="H42" s="26"/>
      <c r="I42" s="151">
        <f t="shared" si="8"/>
        <v>0</v>
      </c>
      <c r="J42" s="150">
        <f t="shared" si="9"/>
        <v>0</v>
      </c>
      <c r="K42" s="151">
        <f t="shared" si="10"/>
        <v>0</v>
      </c>
    </row>
    <row r="43" spans="1:11" x14ac:dyDescent="0.2">
      <c r="A43" s="134" t="str">
        <f t="shared" si="7"/>
        <v/>
      </c>
      <c r="B43" s="24"/>
      <c r="C43" s="24"/>
      <c r="D43" s="24"/>
      <c r="E43" s="27"/>
      <c r="F43" s="27"/>
      <c r="G43" s="159">
        <f t="shared" si="11"/>
        <v>0</v>
      </c>
      <c r="H43" s="26"/>
      <c r="I43" s="151">
        <f t="shared" si="8"/>
        <v>0</v>
      </c>
      <c r="J43" s="150">
        <f t="shared" si="9"/>
        <v>0</v>
      </c>
      <c r="K43" s="151">
        <f t="shared" si="10"/>
        <v>0</v>
      </c>
    </row>
    <row r="44" spans="1:11" x14ac:dyDescent="0.2">
      <c r="A44" s="134" t="str">
        <f t="shared" si="7"/>
        <v/>
      </c>
      <c r="B44" s="24"/>
      <c r="C44" s="24"/>
      <c r="D44" s="24"/>
      <c r="E44" s="27"/>
      <c r="F44" s="27"/>
      <c r="G44" s="159">
        <f t="shared" si="11"/>
        <v>0</v>
      </c>
      <c r="H44" s="26"/>
      <c r="I44" s="151">
        <f t="shared" si="8"/>
        <v>0</v>
      </c>
      <c r="J44" s="150">
        <f t="shared" si="9"/>
        <v>0</v>
      </c>
      <c r="K44" s="151">
        <f t="shared" si="10"/>
        <v>0</v>
      </c>
    </row>
    <row r="45" spans="1:11" x14ac:dyDescent="0.2">
      <c r="A45" s="134" t="str">
        <f t="shared" si="7"/>
        <v/>
      </c>
      <c r="B45" s="24"/>
      <c r="C45" s="24"/>
      <c r="D45" s="24"/>
      <c r="E45" s="27"/>
      <c r="F45" s="27"/>
      <c r="G45" s="159">
        <f t="shared" si="11"/>
        <v>0</v>
      </c>
      <c r="H45" s="26"/>
      <c r="I45" s="151">
        <f t="shared" si="8"/>
        <v>0</v>
      </c>
      <c r="J45" s="150">
        <f t="shared" si="9"/>
        <v>0</v>
      </c>
      <c r="K45" s="151">
        <f t="shared" si="10"/>
        <v>0</v>
      </c>
    </row>
    <row r="46" spans="1:11" x14ac:dyDescent="0.2">
      <c r="A46" s="134" t="str">
        <f t="shared" si="7"/>
        <v/>
      </c>
      <c r="B46" s="24"/>
      <c r="C46" s="24"/>
      <c r="D46" s="24"/>
      <c r="E46" s="27"/>
      <c r="F46" s="27"/>
      <c r="G46" s="159">
        <f t="shared" si="11"/>
        <v>0</v>
      </c>
      <c r="H46" s="26"/>
      <c r="I46" s="151">
        <f t="shared" si="8"/>
        <v>0</v>
      </c>
      <c r="J46" s="150">
        <f t="shared" si="9"/>
        <v>0</v>
      </c>
      <c r="K46" s="151">
        <f t="shared" si="10"/>
        <v>0</v>
      </c>
    </row>
    <row r="47" spans="1:11" x14ac:dyDescent="0.2">
      <c r="A47" s="134" t="str">
        <f t="shared" si="7"/>
        <v/>
      </c>
      <c r="B47" s="24"/>
      <c r="C47" s="24"/>
      <c r="D47" s="24"/>
      <c r="E47" s="27"/>
      <c r="F47" s="27"/>
      <c r="G47" s="159">
        <f t="shared" si="11"/>
        <v>0</v>
      </c>
      <c r="H47" s="26"/>
      <c r="I47" s="151">
        <f t="shared" si="8"/>
        <v>0</v>
      </c>
      <c r="J47" s="150">
        <f t="shared" si="9"/>
        <v>0</v>
      </c>
      <c r="K47" s="151">
        <f t="shared" si="10"/>
        <v>0</v>
      </c>
    </row>
    <row r="48" spans="1:11" x14ac:dyDescent="0.2">
      <c r="A48" s="134" t="str">
        <f t="shared" si="7"/>
        <v/>
      </c>
      <c r="B48" s="24"/>
      <c r="C48" s="24"/>
      <c r="D48" s="24"/>
      <c r="E48" s="27"/>
      <c r="F48" s="27"/>
      <c r="G48" s="159">
        <f t="shared" si="11"/>
        <v>0</v>
      </c>
      <c r="H48" s="26"/>
      <c r="I48" s="151">
        <f t="shared" si="8"/>
        <v>0</v>
      </c>
      <c r="J48" s="150">
        <f t="shared" si="9"/>
        <v>0</v>
      </c>
      <c r="K48" s="151">
        <f t="shared" si="10"/>
        <v>0</v>
      </c>
    </row>
    <row r="49" spans="1:11" x14ac:dyDescent="0.2">
      <c r="A49" s="134" t="str">
        <f t="shared" si="7"/>
        <v/>
      </c>
      <c r="B49" s="24"/>
      <c r="C49" s="24"/>
      <c r="D49" s="24"/>
      <c r="E49" s="27"/>
      <c r="F49" s="27"/>
      <c r="G49" s="159">
        <f t="shared" si="6"/>
        <v>0</v>
      </c>
      <c r="H49" s="26"/>
      <c r="I49" s="151">
        <f t="shared" si="8"/>
        <v>0</v>
      </c>
      <c r="J49" s="150">
        <f t="shared" si="9"/>
        <v>0</v>
      </c>
      <c r="K49" s="151">
        <f t="shared" si="10"/>
        <v>0</v>
      </c>
    </row>
    <row r="50" spans="1:11" x14ac:dyDescent="0.2">
      <c r="A50" s="134" t="str">
        <f t="shared" si="7"/>
        <v/>
      </c>
      <c r="B50" s="24"/>
      <c r="C50" s="24"/>
      <c r="D50" s="24"/>
      <c r="E50" s="27"/>
      <c r="F50" s="27"/>
      <c r="G50" s="159">
        <f t="shared" si="6"/>
        <v>0</v>
      </c>
      <c r="H50" s="26"/>
      <c r="I50" s="151">
        <f t="shared" si="8"/>
        <v>0</v>
      </c>
      <c r="J50" s="150">
        <f t="shared" si="9"/>
        <v>0</v>
      </c>
      <c r="K50" s="151">
        <f t="shared" si="10"/>
        <v>0</v>
      </c>
    </row>
    <row r="51" spans="1:11" x14ac:dyDescent="0.2">
      <c r="A51" s="134" t="str">
        <f t="shared" si="7"/>
        <v/>
      </c>
      <c r="B51" s="24"/>
      <c r="C51" s="24"/>
      <c r="D51" s="24"/>
      <c r="E51" s="27"/>
      <c r="F51" s="27"/>
      <c r="G51" s="159">
        <f t="shared" si="6"/>
        <v>0</v>
      </c>
      <c r="H51" s="26"/>
      <c r="I51" s="151">
        <f t="shared" si="8"/>
        <v>0</v>
      </c>
      <c r="J51" s="150">
        <f t="shared" si="9"/>
        <v>0</v>
      </c>
      <c r="K51" s="151">
        <f t="shared" si="10"/>
        <v>0</v>
      </c>
    </row>
    <row r="52" spans="1:11" x14ac:dyDescent="0.2">
      <c r="A52" s="134" t="str">
        <f t="shared" si="7"/>
        <v/>
      </c>
      <c r="B52" s="24"/>
      <c r="C52" s="24"/>
      <c r="D52" s="24"/>
      <c r="E52" s="27"/>
      <c r="F52" s="27"/>
      <c r="G52" s="159">
        <f t="shared" si="6"/>
        <v>0</v>
      </c>
      <c r="H52" s="26"/>
      <c r="I52" s="151">
        <f t="shared" si="8"/>
        <v>0</v>
      </c>
      <c r="J52" s="150">
        <f t="shared" si="9"/>
        <v>0</v>
      </c>
      <c r="K52" s="151">
        <f t="shared" si="10"/>
        <v>0</v>
      </c>
    </row>
    <row r="53" spans="1:11" x14ac:dyDescent="0.2">
      <c r="A53" s="134" t="str">
        <f t="shared" si="7"/>
        <v/>
      </c>
      <c r="B53" s="24"/>
      <c r="C53" s="24"/>
      <c r="D53" s="24"/>
      <c r="E53" s="27"/>
      <c r="F53" s="27"/>
      <c r="G53" s="159">
        <f t="shared" si="6"/>
        <v>0</v>
      </c>
      <c r="H53" s="26"/>
      <c r="I53" s="151">
        <f t="shared" si="8"/>
        <v>0</v>
      </c>
      <c r="J53" s="150">
        <f t="shared" si="9"/>
        <v>0</v>
      </c>
      <c r="K53" s="151">
        <f t="shared" si="10"/>
        <v>0</v>
      </c>
    </row>
    <row r="54" spans="1:11" x14ac:dyDescent="0.2">
      <c r="A54" s="134" t="str">
        <f t="shared" si="7"/>
        <v/>
      </c>
      <c r="B54" s="24"/>
      <c r="C54" s="24"/>
      <c r="D54" s="24"/>
      <c r="E54" s="27"/>
      <c r="F54" s="27"/>
      <c r="G54" s="159">
        <f t="shared" si="6"/>
        <v>0</v>
      </c>
      <c r="H54" s="26"/>
      <c r="I54" s="151">
        <f t="shared" si="8"/>
        <v>0</v>
      </c>
      <c r="J54" s="150">
        <f t="shared" si="9"/>
        <v>0</v>
      </c>
      <c r="K54" s="151">
        <f t="shared" si="10"/>
        <v>0</v>
      </c>
    </row>
    <row r="55" spans="1:11" x14ac:dyDescent="0.2">
      <c r="A55" s="134" t="str">
        <f t="shared" si="7"/>
        <v/>
      </c>
      <c r="B55" s="24"/>
      <c r="C55" s="24"/>
      <c r="D55" s="24"/>
      <c r="E55" s="27"/>
      <c r="F55" s="28"/>
      <c r="G55" s="159">
        <f>E55*F55</f>
        <v>0</v>
      </c>
      <c r="H55" s="26"/>
      <c r="I55" s="151">
        <f t="shared" si="8"/>
        <v>0</v>
      </c>
      <c r="J55" s="150">
        <f t="shared" si="9"/>
        <v>0</v>
      </c>
      <c r="K55" s="151">
        <f t="shared" si="10"/>
        <v>0</v>
      </c>
    </row>
    <row r="56" spans="1:11" x14ac:dyDescent="0.2">
      <c r="A56" s="134" t="str">
        <f t="shared" si="7"/>
        <v/>
      </c>
      <c r="B56" s="24"/>
      <c r="C56" s="24"/>
      <c r="D56" s="24"/>
      <c r="E56" s="27"/>
      <c r="F56" s="27"/>
      <c r="G56" s="159">
        <f t="shared" ref="G56:G64" si="12">E56*F56</f>
        <v>0</v>
      </c>
      <c r="H56" s="26"/>
      <c r="I56" s="151">
        <f t="shared" si="8"/>
        <v>0</v>
      </c>
      <c r="J56" s="150">
        <f t="shared" si="9"/>
        <v>0</v>
      </c>
      <c r="K56" s="151">
        <f t="shared" si="10"/>
        <v>0</v>
      </c>
    </row>
    <row r="57" spans="1:11" x14ac:dyDescent="0.2">
      <c r="A57" s="134" t="str">
        <f t="shared" si="7"/>
        <v/>
      </c>
      <c r="B57" s="24"/>
      <c r="C57" s="24"/>
      <c r="D57" s="24"/>
      <c r="E57" s="27"/>
      <c r="F57" s="27"/>
      <c r="G57" s="159">
        <f t="shared" si="12"/>
        <v>0</v>
      </c>
      <c r="H57" s="26"/>
      <c r="I57" s="151">
        <f t="shared" si="8"/>
        <v>0</v>
      </c>
      <c r="J57" s="150">
        <f t="shared" si="9"/>
        <v>0</v>
      </c>
      <c r="K57" s="151">
        <f t="shared" si="10"/>
        <v>0</v>
      </c>
    </row>
    <row r="58" spans="1:11" x14ac:dyDescent="0.2">
      <c r="A58" s="134" t="str">
        <f t="shared" si="7"/>
        <v/>
      </c>
      <c r="B58" s="24"/>
      <c r="C58" s="24"/>
      <c r="D58" s="24"/>
      <c r="E58" s="27"/>
      <c r="F58" s="27"/>
      <c r="G58" s="159">
        <f t="shared" si="12"/>
        <v>0</v>
      </c>
      <c r="H58" s="26"/>
      <c r="I58" s="151">
        <f t="shared" si="8"/>
        <v>0</v>
      </c>
      <c r="J58" s="150">
        <f t="shared" si="9"/>
        <v>0</v>
      </c>
      <c r="K58" s="151">
        <f t="shared" si="10"/>
        <v>0</v>
      </c>
    </row>
    <row r="59" spans="1:11" x14ac:dyDescent="0.2">
      <c r="A59" s="134" t="str">
        <f t="shared" si="7"/>
        <v/>
      </c>
      <c r="B59" s="24"/>
      <c r="C59" s="24"/>
      <c r="D59" s="24"/>
      <c r="E59" s="27"/>
      <c r="F59" s="27"/>
      <c r="G59" s="159">
        <f t="shared" si="12"/>
        <v>0</v>
      </c>
      <c r="H59" s="26"/>
      <c r="I59" s="151">
        <f t="shared" si="8"/>
        <v>0</v>
      </c>
      <c r="J59" s="150">
        <f t="shared" si="9"/>
        <v>0</v>
      </c>
      <c r="K59" s="151">
        <f t="shared" si="10"/>
        <v>0</v>
      </c>
    </row>
    <row r="60" spans="1:11" x14ac:dyDescent="0.2">
      <c r="A60" s="134" t="str">
        <f t="shared" si="7"/>
        <v/>
      </c>
      <c r="B60" s="24"/>
      <c r="C60" s="24"/>
      <c r="D60" s="24"/>
      <c r="E60" s="27"/>
      <c r="F60" s="27"/>
      <c r="G60" s="159">
        <f t="shared" si="12"/>
        <v>0</v>
      </c>
      <c r="H60" s="26"/>
      <c r="I60" s="151">
        <f t="shared" si="8"/>
        <v>0</v>
      </c>
      <c r="J60" s="150">
        <f t="shared" si="9"/>
        <v>0</v>
      </c>
      <c r="K60" s="151">
        <f t="shared" si="10"/>
        <v>0</v>
      </c>
    </row>
    <row r="61" spans="1:11" x14ac:dyDescent="0.2">
      <c r="A61" s="134" t="str">
        <f t="shared" si="7"/>
        <v/>
      </c>
      <c r="B61" s="24"/>
      <c r="C61" s="24"/>
      <c r="D61" s="24"/>
      <c r="E61" s="27"/>
      <c r="F61" s="27"/>
      <c r="G61" s="159">
        <f t="shared" si="12"/>
        <v>0</v>
      </c>
      <c r="H61" s="26"/>
      <c r="I61" s="151">
        <f t="shared" si="8"/>
        <v>0</v>
      </c>
      <c r="J61" s="150">
        <f t="shared" si="9"/>
        <v>0</v>
      </c>
      <c r="K61" s="151">
        <f t="shared" si="10"/>
        <v>0</v>
      </c>
    </row>
    <row r="62" spans="1:11" x14ac:dyDescent="0.2">
      <c r="A62" s="134" t="str">
        <f t="shared" si="7"/>
        <v/>
      </c>
      <c r="B62" s="24"/>
      <c r="C62" s="24"/>
      <c r="D62" s="24"/>
      <c r="E62" s="27"/>
      <c r="F62" s="27"/>
      <c r="G62" s="159">
        <f t="shared" si="12"/>
        <v>0</v>
      </c>
      <c r="H62" s="26"/>
      <c r="I62" s="151">
        <f t="shared" si="8"/>
        <v>0</v>
      </c>
      <c r="J62" s="150">
        <f t="shared" si="9"/>
        <v>0</v>
      </c>
      <c r="K62" s="151">
        <f t="shared" si="10"/>
        <v>0</v>
      </c>
    </row>
    <row r="63" spans="1:11" x14ac:dyDescent="0.2">
      <c r="A63" s="134" t="str">
        <f t="shared" si="7"/>
        <v/>
      </c>
      <c r="B63" s="24"/>
      <c r="C63" s="24"/>
      <c r="D63" s="24"/>
      <c r="E63" s="27"/>
      <c r="F63" s="27"/>
      <c r="G63" s="159">
        <f t="shared" si="12"/>
        <v>0</v>
      </c>
      <c r="H63" s="26"/>
      <c r="I63" s="151">
        <f t="shared" si="8"/>
        <v>0</v>
      </c>
      <c r="J63" s="150">
        <f t="shared" si="9"/>
        <v>0</v>
      </c>
      <c r="K63" s="151">
        <f t="shared" si="10"/>
        <v>0</v>
      </c>
    </row>
    <row r="64" spans="1:11" x14ac:dyDescent="0.2">
      <c r="A64" s="134" t="str">
        <f t="shared" si="7"/>
        <v/>
      </c>
      <c r="B64" s="24"/>
      <c r="C64" s="24"/>
      <c r="D64" s="24"/>
      <c r="E64" s="27"/>
      <c r="F64" s="27"/>
      <c r="G64" s="159">
        <f t="shared" si="12"/>
        <v>0</v>
      </c>
      <c r="H64" s="26"/>
      <c r="I64" s="151">
        <f t="shared" si="8"/>
        <v>0</v>
      </c>
      <c r="J64" s="150">
        <f t="shared" si="9"/>
        <v>0</v>
      </c>
      <c r="K64" s="151">
        <f t="shared" si="10"/>
        <v>0</v>
      </c>
    </row>
    <row r="65" spans="1:11" x14ac:dyDescent="0.2">
      <c r="A65" s="134" t="str">
        <f t="shared" si="7"/>
        <v/>
      </c>
      <c r="B65" s="24"/>
      <c r="C65" s="24"/>
      <c r="D65" s="24"/>
      <c r="E65" s="27"/>
      <c r="F65" s="28"/>
      <c r="G65" s="159">
        <f>E65*F65</f>
        <v>0</v>
      </c>
      <c r="H65" s="26"/>
      <c r="I65" s="151">
        <f t="shared" si="8"/>
        <v>0</v>
      </c>
      <c r="J65" s="150">
        <f t="shared" si="9"/>
        <v>0</v>
      </c>
      <c r="K65" s="151">
        <f t="shared" si="10"/>
        <v>0</v>
      </c>
    </row>
    <row r="66" spans="1:11" x14ac:dyDescent="0.2">
      <c r="A66" s="134" t="str">
        <f t="shared" si="7"/>
        <v/>
      </c>
      <c r="B66" s="24"/>
      <c r="C66" s="24"/>
      <c r="D66" s="24"/>
      <c r="E66" s="27"/>
      <c r="F66" s="27"/>
      <c r="G66" s="159">
        <f t="shared" ref="G66" si="13">E66*F66</f>
        <v>0</v>
      </c>
      <c r="H66" s="26"/>
      <c r="I66" s="151">
        <f t="shared" si="8"/>
        <v>0</v>
      </c>
      <c r="J66" s="150">
        <f t="shared" si="9"/>
        <v>0</v>
      </c>
      <c r="K66" s="151">
        <f t="shared" si="10"/>
        <v>0</v>
      </c>
    </row>
    <row r="67" spans="1:11" x14ac:dyDescent="0.2">
      <c r="A67" s="134" t="str">
        <f t="shared" si="0"/>
        <v/>
      </c>
      <c r="B67" s="24"/>
      <c r="C67" s="24"/>
      <c r="D67" s="24"/>
      <c r="E67" s="27"/>
      <c r="F67" s="27"/>
      <c r="G67" s="159">
        <f t="shared" si="6"/>
        <v>0</v>
      </c>
      <c r="H67" s="26"/>
      <c r="I67" s="151">
        <f t="shared" si="2"/>
        <v>0</v>
      </c>
      <c r="J67" s="150">
        <f t="shared" si="3"/>
        <v>0</v>
      </c>
      <c r="K67" s="151">
        <f t="shared" si="4"/>
        <v>0</v>
      </c>
    </row>
    <row r="68" spans="1:11" x14ac:dyDescent="0.2">
      <c r="A68" s="134" t="str">
        <f t="shared" ref="A68:A107" si="14">LEFT(B68,2)</f>
        <v/>
      </c>
      <c r="B68" s="24"/>
      <c r="C68" s="24"/>
      <c r="D68" s="24"/>
      <c r="E68" s="27"/>
      <c r="F68" s="27"/>
      <c r="G68" s="159">
        <f t="shared" si="6"/>
        <v>0</v>
      </c>
      <c r="H68" s="26"/>
      <c r="I68" s="151">
        <f t="shared" ref="I68:I107" si="15">IFERROR(100/G68*H68,0)</f>
        <v>0</v>
      </c>
      <c r="J68" s="150">
        <f t="shared" ref="J68:J107" si="16">G68-H68</f>
        <v>0</v>
      </c>
      <c r="K68" s="151">
        <f t="shared" ref="K68:K107" si="17">IFERROR(100/G68*J68,0)</f>
        <v>0</v>
      </c>
    </row>
    <row r="69" spans="1:11" x14ac:dyDescent="0.2">
      <c r="A69" s="134" t="str">
        <f t="shared" si="14"/>
        <v/>
      </c>
      <c r="B69" s="24"/>
      <c r="C69" s="24"/>
      <c r="D69" s="24"/>
      <c r="E69" s="27"/>
      <c r="F69" s="27"/>
      <c r="G69" s="159">
        <f t="shared" si="6"/>
        <v>0</v>
      </c>
      <c r="H69" s="26"/>
      <c r="I69" s="151">
        <f t="shared" si="15"/>
        <v>0</v>
      </c>
      <c r="J69" s="150">
        <f t="shared" si="16"/>
        <v>0</v>
      </c>
      <c r="K69" s="151">
        <f t="shared" si="17"/>
        <v>0</v>
      </c>
    </row>
    <row r="70" spans="1:11" x14ac:dyDescent="0.2">
      <c r="A70" s="134" t="str">
        <f t="shared" si="14"/>
        <v/>
      </c>
      <c r="B70" s="24"/>
      <c r="C70" s="24"/>
      <c r="D70" s="24"/>
      <c r="E70" s="27"/>
      <c r="F70" s="27"/>
      <c r="G70" s="159">
        <f t="shared" si="6"/>
        <v>0</v>
      </c>
      <c r="H70" s="26"/>
      <c r="I70" s="151">
        <f t="shared" si="15"/>
        <v>0</v>
      </c>
      <c r="J70" s="150">
        <f t="shared" si="16"/>
        <v>0</v>
      </c>
      <c r="K70" s="151">
        <f t="shared" si="17"/>
        <v>0</v>
      </c>
    </row>
    <row r="71" spans="1:11" x14ac:dyDescent="0.2">
      <c r="A71" s="134" t="str">
        <f t="shared" si="14"/>
        <v/>
      </c>
      <c r="B71" s="24"/>
      <c r="C71" s="24"/>
      <c r="D71" s="24"/>
      <c r="E71" s="27"/>
      <c r="F71" s="27"/>
      <c r="G71" s="159">
        <f t="shared" si="6"/>
        <v>0</v>
      </c>
      <c r="H71" s="26"/>
      <c r="I71" s="151">
        <f t="shared" si="15"/>
        <v>0</v>
      </c>
      <c r="J71" s="150">
        <f t="shared" si="16"/>
        <v>0</v>
      </c>
      <c r="K71" s="151">
        <f t="shared" si="17"/>
        <v>0</v>
      </c>
    </row>
    <row r="72" spans="1:11" x14ac:dyDescent="0.2">
      <c r="A72" s="134" t="str">
        <f t="shared" si="14"/>
        <v/>
      </c>
      <c r="B72" s="24"/>
      <c r="C72" s="24"/>
      <c r="D72" s="24"/>
      <c r="E72" s="27"/>
      <c r="F72" s="27"/>
      <c r="G72" s="159">
        <f t="shared" si="6"/>
        <v>0</v>
      </c>
      <c r="H72" s="26"/>
      <c r="I72" s="151">
        <f t="shared" si="15"/>
        <v>0</v>
      </c>
      <c r="J72" s="150">
        <f t="shared" si="16"/>
        <v>0</v>
      </c>
      <c r="K72" s="151">
        <f t="shared" si="17"/>
        <v>0</v>
      </c>
    </row>
    <row r="73" spans="1:11" x14ac:dyDescent="0.2">
      <c r="A73" s="134" t="str">
        <f t="shared" si="14"/>
        <v/>
      </c>
      <c r="B73" s="24"/>
      <c r="C73" s="24"/>
      <c r="D73" s="24"/>
      <c r="E73" s="27"/>
      <c r="F73" s="27"/>
      <c r="G73" s="159">
        <f t="shared" si="6"/>
        <v>0</v>
      </c>
      <c r="H73" s="26"/>
      <c r="I73" s="151">
        <f t="shared" si="15"/>
        <v>0</v>
      </c>
      <c r="J73" s="150">
        <f t="shared" si="16"/>
        <v>0</v>
      </c>
      <c r="K73" s="151">
        <f t="shared" si="17"/>
        <v>0</v>
      </c>
    </row>
    <row r="74" spans="1:11" x14ac:dyDescent="0.2">
      <c r="A74" s="134" t="str">
        <f t="shared" si="14"/>
        <v/>
      </c>
      <c r="B74" s="24"/>
      <c r="C74" s="24"/>
      <c r="D74" s="24"/>
      <c r="E74" s="27"/>
      <c r="F74" s="27"/>
      <c r="G74" s="159">
        <f t="shared" si="6"/>
        <v>0</v>
      </c>
      <c r="H74" s="26"/>
      <c r="I74" s="151">
        <f t="shared" si="15"/>
        <v>0</v>
      </c>
      <c r="J74" s="150">
        <f t="shared" si="16"/>
        <v>0</v>
      </c>
      <c r="K74" s="151">
        <f t="shared" si="17"/>
        <v>0</v>
      </c>
    </row>
    <row r="75" spans="1:11" x14ac:dyDescent="0.2">
      <c r="A75" s="134" t="str">
        <f t="shared" si="14"/>
        <v/>
      </c>
      <c r="B75" s="24"/>
      <c r="C75" s="24"/>
      <c r="D75" s="24"/>
      <c r="E75" s="27"/>
      <c r="F75" s="27"/>
      <c r="G75" s="159">
        <f t="shared" si="6"/>
        <v>0</v>
      </c>
      <c r="H75" s="26"/>
      <c r="I75" s="151">
        <f t="shared" si="15"/>
        <v>0</v>
      </c>
      <c r="J75" s="150">
        <f t="shared" si="16"/>
        <v>0</v>
      </c>
      <c r="K75" s="151">
        <f t="shared" si="17"/>
        <v>0</v>
      </c>
    </row>
    <row r="76" spans="1:11" x14ac:dyDescent="0.2">
      <c r="A76" s="134" t="str">
        <f t="shared" si="14"/>
        <v/>
      </c>
      <c r="B76" s="24"/>
      <c r="C76" s="24"/>
      <c r="D76" s="24"/>
      <c r="E76" s="27"/>
      <c r="F76" s="28"/>
      <c r="G76" s="159">
        <f>E76*F76</f>
        <v>0</v>
      </c>
      <c r="H76" s="26"/>
      <c r="I76" s="151">
        <f t="shared" si="15"/>
        <v>0</v>
      </c>
      <c r="J76" s="150">
        <f t="shared" si="16"/>
        <v>0</v>
      </c>
      <c r="K76" s="151">
        <f t="shared" si="17"/>
        <v>0</v>
      </c>
    </row>
    <row r="77" spans="1:11" x14ac:dyDescent="0.2">
      <c r="A77" s="134" t="str">
        <f t="shared" si="14"/>
        <v/>
      </c>
      <c r="B77" s="24"/>
      <c r="C77" s="24"/>
      <c r="D77" s="24"/>
      <c r="E77" s="27"/>
      <c r="F77" s="27"/>
      <c r="G77" s="159">
        <f t="shared" ref="G77:G85" si="18">E77*F77</f>
        <v>0</v>
      </c>
      <c r="H77" s="26"/>
      <c r="I77" s="151">
        <f t="shared" si="15"/>
        <v>0</v>
      </c>
      <c r="J77" s="150">
        <f t="shared" si="16"/>
        <v>0</v>
      </c>
      <c r="K77" s="151">
        <f t="shared" si="17"/>
        <v>0</v>
      </c>
    </row>
    <row r="78" spans="1:11" x14ac:dyDescent="0.2">
      <c r="A78" s="134" t="str">
        <f t="shared" si="14"/>
        <v/>
      </c>
      <c r="B78" s="24"/>
      <c r="C78" s="24"/>
      <c r="D78" s="24"/>
      <c r="E78" s="27"/>
      <c r="F78" s="27"/>
      <c r="G78" s="159">
        <f t="shared" si="18"/>
        <v>0</v>
      </c>
      <c r="H78" s="26"/>
      <c r="I78" s="151">
        <f t="shared" si="15"/>
        <v>0</v>
      </c>
      <c r="J78" s="150">
        <f t="shared" si="16"/>
        <v>0</v>
      </c>
      <c r="K78" s="151">
        <f t="shared" si="17"/>
        <v>0</v>
      </c>
    </row>
    <row r="79" spans="1:11" x14ac:dyDescent="0.2">
      <c r="A79" s="134" t="str">
        <f t="shared" si="14"/>
        <v/>
      </c>
      <c r="B79" s="24"/>
      <c r="C79" s="24"/>
      <c r="D79" s="24"/>
      <c r="E79" s="27"/>
      <c r="F79" s="27"/>
      <c r="G79" s="159">
        <f t="shared" si="18"/>
        <v>0</v>
      </c>
      <c r="H79" s="26"/>
      <c r="I79" s="151">
        <f t="shared" si="15"/>
        <v>0</v>
      </c>
      <c r="J79" s="150">
        <f t="shared" si="16"/>
        <v>0</v>
      </c>
      <c r="K79" s="151">
        <f t="shared" si="17"/>
        <v>0</v>
      </c>
    </row>
    <row r="80" spans="1:11" x14ac:dyDescent="0.2">
      <c r="A80" s="134" t="str">
        <f t="shared" si="14"/>
        <v/>
      </c>
      <c r="B80" s="24"/>
      <c r="C80" s="24"/>
      <c r="D80" s="24"/>
      <c r="E80" s="27"/>
      <c r="F80" s="27"/>
      <c r="G80" s="159">
        <f t="shared" si="18"/>
        <v>0</v>
      </c>
      <c r="H80" s="26"/>
      <c r="I80" s="151">
        <f t="shared" si="15"/>
        <v>0</v>
      </c>
      <c r="J80" s="150">
        <f t="shared" si="16"/>
        <v>0</v>
      </c>
      <c r="K80" s="151">
        <f t="shared" si="17"/>
        <v>0</v>
      </c>
    </row>
    <row r="81" spans="1:11" x14ac:dyDescent="0.2">
      <c r="A81" s="134" t="str">
        <f t="shared" si="14"/>
        <v/>
      </c>
      <c r="B81" s="24"/>
      <c r="C81" s="24"/>
      <c r="D81" s="24"/>
      <c r="E81" s="27"/>
      <c r="F81" s="27"/>
      <c r="G81" s="159">
        <f t="shared" si="18"/>
        <v>0</v>
      </c>
      <c r="H81" s="26"/>
      <c r="I81" s="151">
        <f t="shared" si="15"/>
        <v>0</v>
      </c>
      <c r="J81" s="150">
        <f t="shared" si="16"/>
        <v>0</v>
      </c>
      <c r="K81" s="151">
        <f t="shared" si="17"/>
        <v>0</v>
      </c>
    </row>
    <row r="82" spans="1:11" x14ac:dyDescent="0.2">
      <c r="A82" s="134" t="str">
        <f t="shared" si="14"/>
        <v/>
      </c>
      <c r="B82" s="24"/>
      <c r="C82" s="24"/>
      <c r="D82" s="24"/>
      <c r="E82" s="27"/>
      <c r="F82" s="27"/>
      <c r="G82" s="159">
        <f t="shared" si="18"/>
        <v>0</v>
      </c>
      <c r="H82" s="26"/>
      <c r="I82" s="151">
        <f t="shared" si="15"/>
        <v>0</v>
      </c>
      <c r="J82" s="150">
        <f t="shared" si="16"/>
        <v>0</v>
      </c>
      <c r="K82" s="151">
        <f t="shared" si="17"/>
        <v>0</v>
      </c>
    </row>
    <row r="83" spans="1:11" x14ac:dyDescent="0.2">
      <c r="A83" s="134" t="str">
        <f t="shared" si="14"/>
        <v/>
      </c>
      <c r="B83" s="24"/>
      <c r="C83" s="24"/>
      <c r="D83" s="24"/>
      <c r="E83" s="27"/>
      <c r="F83" s="27"/>
      <c r="G83" s="159">
        <f t="shared" si="18"/>
        <v>0</v>
      </c>
      <c r="H83" s="26"/>
      <c r="I83" s="151">
        <f t="shared" si="15"/>
        <v>0</v>
      </c>
      <c r="J83" s="150">
        <f t="shared" si="16"/>
        <v>0</v>
      </c>
      <c r="K83" s="151">
        <f t="shared" si="17"/>
        <v>0</v>
      </c>
    </row>
    <row r="84" spans="1:11" x14ac:dyDescent="0.2">
      <c r="A84" s="134" t="str">
        <f t="shared" si="14"/>
        <v/>
      </c>
      <c r="B84" s="24"/>
      <c r="C84" s="24"/>
      <c r="D84" s="24"/>
      <c r="E84" s="27"/>
      <c r="F84" s="27"/>
      <c r="G84" s="159">
        <f t="shared" si="18"/>
        <v>0</v>
      </c>
      <c r="H84" s="26"/>
      <c r="I84" s="151">
        <f t="shared" si="15"/>
        <v>0</v>
      </c>
      <c r="J84" s="150">
        <f t="shared" si="16"/>
        <v>0</v>
      </c>
      <c r="K84" s="151">
        <f t="shared" si="17"/>
        <v>0</v>
      </c>
    </row>
    <row r="85" spans="1:11" x14ac:dyDescent="0.2">
      <c r="A85" s="134" t="str">
        <f t="shared" si="14"/>
        <v/>
      </c>
      <c r="B85" s="24"/>
      <c r="C85" s="24"/>
      <c r="D85" s="24"/>
      <c r="E85" s="27"/>
      <c r="F85" s="27"/>
      <c r="G85" s="159">
        <f t="shared" si="18"/>
        <v>0</v>
      </c>
      <c r="H85" s="26"/>
      <c r="I85" s="151">
        <f t="shared" si="15"/>
        <v>0</v>
      </c>
      <c r="J85" s="150">
        <f t="shared" si="16"/>
        <v>0</v>
      </c>
      <c r="K85" s="151">
        <f t="shared" si="17"/>
        <v>0</v>
      </c>
    </row>
    <row r="86" spans="1:11" x14ac:dyDescent="0.2">
      <c r="A86" s="134" t="str">
        <f t="shared" si="14"/>
        <v/>
      </c>
      <c r="B86" s="24"/>
      <c r="C86" s="24"/>
      <c r="D86" s="24"/>
      <c r="E86" s="27"/>
      <c r="F86" s="28"/>
      <c r="G86" s="159">
        <f>E86*F86</f>
        <v>0</v>
      </c>
      <c r="H86" s="26"/>
      <c r="I86" s="151">
        <f t="shared" si="15"/>
        <v>0</v>
      </c>
      <c r="J86" s="150">
        <f t="shared" si="16"/>
        <v>0</v>
      </c>
      <c r="K86" s="151">
        <f t="shared" si="17"/>
        <v>0</v>
      </c>
    </row>
    <row r="87" spans="1:11" x14ac:dyDescent="0.2">
      <c r="A87" s="134" t="str">
        <f t="shared" si="14"/>
        <v/>
      </c>
      <c r="B87" s="24"/>
      <c r="C87" s="24"/>
      <c r="D87" s="24"/>
      <c r="E87" s="27"/>
      <c r="F87" s="27"/>
      <c r="G87" s="159">
        <f t="shared" ref="G87:G97" si="19">E87*F87</f>
        <v>0</v>
      </c>
      <c r="H87" s="26"/>
      <c r="I87" s="151">
        <f t="shared" si="15"/>
        <v>0</v>
      </c>
      <c r="J87" s="150">
        <f t="shared" si="16"/>
        <v>0</v>
      </c>
      <c r="K87" s="151">
        <f t="shared" si="17"/>
        <v>0</v>
      </c>
    </row>
    <row r="88" spans="1:11" x14ac:dyDescent="0.2">
      <c r="A88" s="134" t="str">
        <f t="shared" si="14"/>
        <v/>
      </c>
      <c r="B88" s="24"/>
      <c r="C88" s="24"/>
      <c r="D88" s="24"/>
      <c r="E88" s="27"/>
      <c r="F88" s="27"/>
      <c r="G88" s="159">
        <f t="shared" si="19"/>
        <v>0</v>
      </c>
      <c r="H88" s="26"/>
      <c r="I88" s="151">
        <f t="shared" si="15"/>
        <v>0</v>
      </c>
      <c r="J88" s="150">
        <f t="shared" si="16"/>
        <v>0</v>
      </c>
      <c r="K88" s="151">
        <f t="shared" si="17"/>
        <v>0</v>
      </c>
    </row>
    <row r="89" spans="1:11" x14ac:dyDescent="0.2">
      <c r="A89" s="134" t="str">
        <f t="shared" si="14"/>
        <v/>
      </c>
      <c r="B89" s="24"/>
      <c r="C89" s="24"/>
      <c r="D89" s="24"/>
      <c r="E89" s="27"/>
      <c r="F89" s="27"/>
      <c r="G89" s="159">
        <f t="shared" si="19"/>
        <v>0</v>
      </c>
      <c r="H89" s="26"/>
      <c r="I89" s="151">
        <f t="shared" si="15"/>
        <v>0</v>
      </c>
      <c r="J89" s="150">
        <f t="shared" si="16"/>
        <v>0</v>
      </c>
      <c r="K89" s="151">
        <f t="shared" si="17"/>
        <v>0</v>
      </c>
    </row>
    <row r="90" spans="1:11" x14ac:dyDescent="0.2">
      <c r="A90" s="134" t="str">
        <f t="shared" si="14"/>
        <v/>
      </c>
      <c r="B90" s="24"/>
      <c r="C90" s="24"/>
      <c r="D90" s="24"/>
      <c r="E90" s="27"/>
      <c r="F90" s="27"/>
      <c r="G90" s="159">
        <f t="shared" si="19"/>
        <v>0</v>
      </c>
      <c r="H90" s="26"/>
      <c r="I90" s="151">
        <f t="shared" si="15"/>
        <v>0</v>
      </c>
      <c r="J90" s="150">
        <f t="shared" si="16"/>
        <v>0</v>
      </c>
      <c r="K90" s="151">
        <f t="shared" si="17"/>
        <v>0</v>
      </c>
    </row>
    <row r="91" spans="1:11" x14ac:dyDescent="0.2">
      <c r="A91" s="134" t="str">
        <f t="shared" si="14"/>
        <v/>
      </c>
      <c r="B91" s="24"/>
      <c r="C91" s="24"/>
      <c r="D91" s="24"/>
      <c r="E91" s="27"/>
      <c r="F91" s="27"/>
      <c r="G91" s="159">
        <f t="shared" si="19"/>
        <v>0</v>
      </c>
      <c r="H91" s="26"/>
      <c r="I91" s="151">
        <f t="shared" si="15"/>
        <v>0</v>
      </c>
      <c r="J91" s="150">
        <f t="shared" si="16"/>
        <v>0</v>
      </c>
      <c r="K91" s="151">
        <f t="shared" si="17"/>
        <v>0</v>
      </c>
    </row>
    <row r="92" spans="1:11" x14ac:dyDescent="0.2">
      <c r="A92" s="134" t="str">
        <f t="shared" si="14"/>
        <v/>
      </c>
      <c r="B92" s="24"/>
      <c r="C92" s="24"/>
      <c r="D92" s="24"/>
      <c r="E92" s="27"/>
      <c r="F92" s="27"/>
      <c r="G92" s="159">
        <f t="shared" si="19"/>
        <v>0</v>
      </c>
      <c r="H92" s="26"/>
      <c r="I92" s="151">
        <f t="shared" si="15"/>
        <v>0</v>
      </c>
      <c r="J92" s="150">
        <f t="shared" si="16"/>
        <v>0</v>
      </c>
      <c r="K92" s="151">
        <f t="shared" si="17"/>
        <v>0</v>
      </c>
    </row>
    <row r="93" spans="1:11" x14ac:dyDescent="0.2">
      <c r="A93" s="134" t="str">
        <f t="shared" si="14"/>
        <v/>
      </c>
      <c r="B93" s="24"/>
      <c r="C93" s="24"/>
      <c r="D93" s="24"/>
      <c r="E93" s="27"/>
      <c r="F93" s="27"/>
      <c r="G93" s="159">
        <f t="shared" si="19"/>
        <v>0</v>
      </c>
      <c r="H93" s="26"/>
      <c r="I93" s="151">
        <f t="shared" si="15"/>
        <v>0</v>
      </c>
      <c r="J93" s="150">
        <f t="shared" si="16"/>
        <v>0</v>
      </c>
      <c r="K93" s="151">
        <f t="shared" si="17"/>
        <v>0</v>
      </c>
    </row>
    <row r="94" spans="1:11" x14ac:dyDescent="0.2">
      <c r="A94" s="134" t="str">
        <f t="shared" si="14"/>
        <v/>
      </c>
      <c r="B94" s="24"/>
      <c r="C94" s="24"/>
      <c r="D94" s="24"/>
      <c r="E94" s="27"/>
      <c r="F94" s="27"/>
      <c r="G94" s="159">
        <f t="shared" si="19"/>
        <v>0</v>
      </c>
      <c r="H94" s="26"/>
      <c r="I94" s="151">
        <f t="shared" si="15"/>
        <v>0</v>
      </c>
      <c r="J94" s="150">
        <f t="shared" si="16"/>
        <v>0</v>
      </c>
      <c r="K94" s="151">
        <f t="shared" si="17"/>
        <v>0</v>
      </c>
    </row>
    <row r="95" spans="1:11" x14ac:dyDescent="0.2">
      <c r="A95" s="134" t="str">
        <f t="shared" si="14"/>
        <v/>
      </c>
      <c r="B95" s="24"/>
      <c r="C95" s="24"/>
      <c r="D95" s="24"/>
      <c r="E95" s="27"/>
      <c r="F95" s="27"/>
      <c r="G95" s="159">
        <f t="shared" si="19"/>
        <v>0</v>
      </c>
      <c r="H95" s="26"/>
      <c r="I95" s="151">
        <f t="shared" si="15"/>
        <v>0</v>
      </c>
      <c r="J95" s="150">
        <f t="shared" si="16"/>
        <v>0</v>
      </c>
      <c r="K95" s="151">
        <f t="shared" si="17"/>
        <v>0</v>
      </c>
    </row>
    <row r="96" spans="1:11" x14ac:dyDescent="0.2">
      <c r="A96" s="134" t="str">
        <f t="shared" si="14"/>
        <v/>
      </c>
      <c r="B96" s="24"/>
      <c r="C96" s="24"/>
      <c r="D96" s="24"/>
      <c r="E96" s="27"/>
      <c r="F96" s="27"/>
      <c r="G96" s="159">
        <f t="shared" si="19"/>
        <v>0</v>
      </c>
      <c r="H96" s="26"/>
      <c r="I96" s="151">
        <f t="shared" si="15"/>
        <v>0</v>
      </c>
      <c r="J96" s="150">
        <f t="shared" si="16"/>
        <v>0</v>
      </c>
      <c r="K96" s="151">
        <f t="shared" si="17"/>
        <v>0</v>
      </c>
    </row>
    <row r="97" spans="1:11" x14ac:dyDescent="0.2">
      <c r="A97" s="134" t="str">
        <f t="shared" si="14"/>
        <v/>
      </c>
      <c r="B97" s="24"/>
      <c r="C97" s="24"/>
      <c r="D97" s="24"/>
      <c r="E97" s="27"/>
      <c r="F97" s="27"/>
      <c r="G97" s="159">
        <f t="shared" si="19"/>
        <v>0</v>
      </c>
      <c r="H97" s="26"/>
      <c r="I97" s="151">
        <f t="shared" si="15"/>
        <v>0</v>
      </c>
      <c r="J97" s="150">
        <f t="shared" si="16"/>
        <v>0</v>
      </c>
      <c r="K97" s="151">
        <f t="shared" si="17"/>
        <v>0</v>
      </c>
    </row>
    <row r="98" spans="1:11" x14ac:dyDescent="0.2">
      <c r="A98" s="134" t="str">
        <f t="shared" si="14"/>
        <v/>
      </c>
      <c r="B98" s="24"/>
      <c r="C98" s="24"/>
      <c r="D98" s="24"/>
      <c r="E98" s="27"/>
      <c r="F98" s="28"/>
      <c r="G98" s="159">
        <f>E98*F98</f>
        <v>0</v>
      </c>
      <c r="H98" s="26"/>
      <c r="I98" s="151">
        <f t="shared" si="15"/>
        <v>0</v>
      </c>
      <c r="J98" s="150">
        <f t="shared" si="16"/>
        <v>0</v>
      </c>
      <c r="K98" s="151">
        <f t="shared" si="17"/>
        <v>0</v>
      </c>
    </row>
    <row r="99" spans="1:11" x14ac:dyDescent="0.2">
      <c r="A99" s="134" t="str">
        <f t="shared" si="14"/>
        <v/>
      </c>
      <c r="B99" s="24"/>
      <c r="C99" s="24"/>
      <c r="D99" s="24"/>
      <c r="E99" s="27"/>
      <c r="F99" s="27"/>
      <c r="G99" s="159">
        <f t="shared" ref="G99:G107" si="20">E99*F99</f>
        <v>0</v>
      </c>
      <c r="H99" s="26"/>
      <c r="I99" s="151">
        <f t="shared" si="15"/>
        <v>0</v>
      </c>
      <c r="J99" s="150">
        <f t="shared" si="16"/>
        <v>0</v>
      </c>
      <c r="K99" s="151">
        <f t="shared" si="17"/>
        <v>0</v>
      </c>
    </row>
    <row r="100" spans="1:11" x14ac:dyDescent="0.2">
      <c r="A100" s="134" t="str">
        <f t="shared" si="14"/>
        <v/>
      </c>
      <c r="B100" s="24"/>
      <c r="C100" s="24"/>
      <c r="D100" s="24"/>
      <c r="E100" s="27"/>
      <c r="F100" s="27"/>
      <c r="G100" s="159">
        <f t="shared" si="20"/>
        <v>0</v>
      </c>
      <c r="H100" s="26"/>
      <c r="I100" s="151">
        <f t="shared" si="15"/>
        <v>0</v>
      </c>
      <c r="J100" s="150">
        <f t="shared" si="16"/>
        <v>0</v>
      </c>
      <c r="K100" s="151">
        <f t="shared" si="17"/>
        <v>0</v>
      </c>
    </row>
    <row r="101" spans="1:11" x14ac:dyDescent="0.2">
      <c r="A101" s="134" t="str">
        <f t="shared" si="14"/>
        <v/>
      </c>
      <c r="B101" s="24"/>
      <c r="C101" s="24"/>
      <c r="D101" s="24"/>
      <c r="E101" s="27"/>
      <c r="F101" s="27"/>
      <c r="G101" s="159">
        <f t="shared" si="20"/>
        <v>0</v>
      </c>
      <c r="H101" s="26"/>
      <c r="I101" s="151">
        <f t="shared" si="15"/>
        <v>0</v>
      </c>
      <c r="J101" s="150">
        <f t="shared" si="16"/>
        <v>0</v>
      </c>
      <c r="K101" s="151">
        <f t="shared" si="17"/>
        <v>0</v>
      </c>
    </row>
    <row r="102" spans="1:11" x14ac:dyDescent="0.2">
      <c r="A102" s="134" t="str">
        <f t="shared" si="14"/>
        <v/>
      </c>
      <c r="B102" s="24"/>
      <c r="C102" s="24"/>
      <c r="D102" s="24"/>
      <c r="E102" s="27"/>
      <c r="F102" s="27"/>
      <c r="G102" s="159">
        <f t="shared" si="20"/>
        <v>0</v>
      </c>
      <c r="H102" s="26"/>
      <c r="I102" s="151">
        <f t="shared" si="15"/>
        <v>0</v>
      </c>
      <c r="J102" s="150">
        <f t="shared" si="16"/>
        <v>0</v>
      </c>
      <c r="K102" s="151">
        <f t="shared" si="17"/>
        <v>0</v>
      </c>
    </row>
    <row r="103" spans="1:11" x14ac:dyDescent="0.2">
      <c r="A103" s="134" t="str">
        <f t="shared" si="14"/>
        <v/>
      </c>
      <c r="B103" s="24"/>
      <c r="C103" s="24"/>
      <c r="D103" s="24"/>
      <c r="E103" s="27"/>
      <c r="F103" s="27"/>
      <c r="G103" s="159">
        <f t="shared" si="20"/>
        <v>0</v>
      </c>
      <c r="H103" s="26"/>
      <c r="I103" s="151">
        <f t="shared" si="15"/>
        <v>0</v>
      </c>
      <c r="J103" s="150">
        <f t="shared" si="16"/>
        <v>0</v>
      </c>
      <c r="K103" s="151">
        <f t="shared" si="17"/>
        <v>0</v>
      </c>
    </row>
    <row r="104" spans="1:11" x14ac:dyDescent="0.2">
      <c r="A104" s="134" t="str">
        <f t="shared" si="14"/>
        <v/>
      </c>
      <c r="B104" s="24"/>
      <c r="C104" s="24"/>
      <c r="D104" s="24"/>
      <c r="E104" s="27"/>
      <c r="F104" s="27"/>
      <c r="G104" s="159">
        <f t="shared" si="20"/>
        <v>0</v>
      </c>
      <c r="H104" s="26"/>
      <c r="I104" s="151">
        <f t="shared" si="15"/>
        <v>0</v>
      </c>
      <c r="J104" s="150">
        <f t="shared" si="16"/>
        <v>0</v>
      </c>
      <c r="K104" s="151">
        <f t="shared" si="17"/>
        <v>0</v>
      </c>
    </row>
    <row r="105" spans="1:11" x14ac:dyDescent="0.2">
      <c r="A105" s="134" t="str">
        <f t="shared" si="14"/>
        <v/>
      </c>
      <c r="B105" s="24"/>
      <c r="C105" s="24"/>
      <c r="D105" s="24"/>
      <c r="E105" s="27"/>
      <c r="F105" s="27"/>
      <c r="G105" s="159">
        <f t="shared" si="20"/>
        <v>0</v>
      </c>
      <c r="H105" s="26"/>
      <c r="I105" s="151">
        <f t="shared" si="15"/>
        <v>0</v>
      </c>
      <c r="J105" s="150">
        <f t="shared" si="16"/>
        <v>0</v>
      </c>
      <c r="K105" s="151">
        <f t="shared" si="17"/>
        <v>0</v>
      </c>
    </row>
    <row r="106" spans="1:11" x14ac:dyDescent="0.2">
      <c r="A106" s="134" t="str">
        <f t="shared" si="14"/>
        <v/>
      </c>
      <c r="B106" s="24"/>
      <c r="C106" s="24"/>
      <c r="D106" s="24"/>
      <c r="E106" s="27"/>
      <c r="F106" s="27"/>
      <c r="G106" s="159">
        <f t="shared" si="20"/>
        <v>0</v>
      </c>
      <c r="H106" s="26"/>
      <c r="I106" s="151">
        <f t="shared" si="15"/>
        <v>0</v>
      </c>
      <c r="J106" s="150">
        <f t="shared" si="16"/>
        <v>0</v>
      </c>
      <c r="K106" s="151">
        <f t="shared" si="17"/>
        <v>0</v>
      </c>
    </row>
    <row r="107" spans="1:11" x14ac:dyDescent="0.2">
      <c r="A107" s="134" t="str">
        <f t="shared" si="14"/>
        <v/>
      </c>
      <c r="B107" s="24"/>
      <c r="C107" s="24"/>
      <c r="D107" s="24"/>
      <c r="E107" s="27"/>
      <c r="F107" s="27"/>
      <c r="G107" s="159">
        <f t="shared" si="20"/>
        <v>0</v>
      </c>
      <c r="H107" s="26"/>
      <c r="I107" s="151">
        <f t="shared" si="15"/>
        <v>0</v>
      </c>
      <c r="J107" s="150">
        <f t="shared" si="16"/>
        <v>0</v>
      </c>
      <c r="K107" s="151">
        <f t="shared" si="17"/>
        <v>0</v>
      </c>
    </row>
    <row r="108" spans="1:11" x14ac:dyDescent="0.2">
      <c r="A108" s="134" t="str">
        <f t="shared" si="0"/>
        <v/>
      </c>
      <c r="B108" s="24"/>
      <c r="C108" s="24"/>
      <c r="D108" s="24"/>
      <c r="E108" s="27"/>
      <c r="F108" s="27"/>
      <c r="G108" s="159">
        <f t="shared" si="6"/>
        <v>0</v>
      </c>
      <c r="H108" s="26"/>
      <c r="I108" s="151">
        <f t="shared" si="2"/>
        <v>0</v>
      </c>
      <c r="J108" s="150">
        <f t="shared" si="3"/>
        <v>0</v>
      </c>
      <c r="K108" s="151">
        <f t="shared" si="4"/>
        <v>0</v>
      </c>
    </row>
    <row r="109" spans="1:11" x14ac:dyDescent="0.2">
      <c r="A109" s="134" t="str">
        <f t="shared" si="0"/>
        <v/>
      </c>
      <c r="B109" s="24"/>
      <c r="C109" s="24"/>
      <c r="D109" s="24"/>
      <c r="E109" s="27"/>
      <c r="F109" s="27"/>
      <c r="G109" s="159">
        <f t="shared" si="6"/>
        <v>0</v>
      </c>
      <c r="H109" s="26"/>
      <c r="I109" s="151">
        <f t="shared" si="2"/>
        <v>0</v>
      </c>
      <c r="J109" s="150">
        <f t="shared" si="3"/>
        <v>0</v>
      </c>
      <c r="K109" s="151">
        <f t="shared" si="4"/>
        <v>0</v>
      </c>
    </row>
    <row r="110" spans="1:11" x14ac:dyDescent="0.2">
      <c r="A110" s="134" t="str">
        <f t="shared" si="0"/>
        <v/>
      </c>
      <c r="B110" s="24"/>
      <c r="C110" s="24"/>
      <c r="D110" s="24"/>
      <c r="E110" s="27"/>
      <c r="F110" s="27"/>
      <c r="G110" s="159">
        <f t="shared" si="6"/>
        <v>0</v>
      </c>
      <c r="H110" s="26"/>
      <c r="I110" s="151">
        <f t="shared" si="2"/>
        <v>0</v>
      </c>
      <c r="J110" s="150">
        <f t="shared" si="3"/>
        <v>0</v>
      </c>
      <c r="K110" s="151">
        <f t="shared" si="4"/>
        <v>0</v>
      </c>
    </row>
    <row r="111" spans="1:11" x14ac:dyDescent="0.2">
      <c r="A111" s="134" t="str">
        <f t="shared" si="0"/>
        <v/>
      </c>
      <c r="B111" s="24"/>
      <c r="C111" s="24"/>
      <c r="D111" s="24"/>
      <c r="E111" s="27"/>
      <c r="F111" s="27"/>
      <c r="G111" s="159">
        <f t="shared" si="6"/>
        <v>0</v>
      </c>
      <c r="H111" s="26"/>
      <c r="I111" s="151">
        <f t="shared" si="2"/>
        <v>0</v>
      </c>
      <c r="J111" s="150">
        <f t="shared" si="3"/>
        <v>0</v>
      </c>
      <c r="K111" s="151">
        <f t="shared" si="4"/>
        <v>0</v>
      </c>
    </row>
    <row r="112" spans="1:11" x14ac:dyDescent="0.2">
      <c r="A112" s="134" t="str">
        <f t="shared" si="0"/>
        <v/>
      </c>
      <c r="B112" s="24"/>
      <c r="C112" s="24"/>
      <c r="D112" s="24"/>
      <c r="E112" s="27"/>
      <c r="F112" s="27"/>
      <c r="G112" s="159">
        <f t="shared" si="6"/>
        <v>0</v>
      </c>
      <c r="H112" s="26"/>
      <c r="I112" s="151">
        <f t="shared" si="2"/>
        <v>0</v>
      </c>
      <c r="J112" s="150">
        <f t="shared" si="3"/>
        <v>0</v>
      </c>
      <c r="K112" s="151">
        <f t="shared" si="4"/>
        <v>0</v>
      </c>
    </row>
    <row r="113" spans="3:11" x14ac:dyDescent="0.2">
      <c r="C113" s="160"/>
      <c r="D113" s="160"/>
      <c r="E113" s="160"/>
      <c r="F113" s="160"/>
      <c r="G113" s="160"/>
      <c r="H113" s="160"/>
      <c r="I113" s="160"/>
      <c r="J113" s="160"/>
      <c r="K113" s="160"/>
    </row>
    <row r="114" spans="3:11" x14ac:dyDescent="0.2">
      <c r="C114" s="160"/>
      <c r="D114" s="160"/>
      <c r="E114" s="160"/>
      <c r="F114" s="160"/>
      <c r="G114" s="160"/>
      <c r="H114" s="160"/>
      <c r="I114" s="160"/>
      <c r="J114" s="160"/>
      <c r="K114" s="160"/>
    </row>
    <row r="115" spans="3:11" x14ac:dyDescent="0.2">
      <c r="C115" s="160"/>
      <c r="D115" s="160"/>
      <c r="E115" s="160"/>
      <c r="F115" s="160"/>
      <c r="G115" s="160"/>
      <c r="H115" s="160"/>
      <c r="I115" s="160"/>
      <c r="J115" s="160"/>
      <c r="K115" s="160"/>
    </row>
    <row r="116" spans="3:11" x14ac:dyDescent="0.2">
      <c r="C116" s="160"/>
      <c r="D116" s="160"/>
      <c r="E116" s="160"/>
      <c r="F116" s="160"/>
      <c r="G116" s="160"/>
      <c r="H116" s="160"/>
      <c r="I116" s="160"/>
      <c r="J116" s="160"/>
      <c r="K116" s="160"/>
    </row>
    <row r="117" spans="3:11" x14ac:dyDescent="0.2">
      <c r="C117" s="160"/>
      <c r="D117" s="160"/>
      <c r="E117" s="160"/>
      <c r="F117" s="160"/>
      <c r="G117" s="160"/>
      <c r="H117" s="160"/>
      <c r="I117" s="160"/>
      <c r="J117" s="160"/>
      <c r="K117" s="160"/>
    </row>
    <row r="118" spans="3:11" x14ac:dyDescent="0.2">
      <c r="C118" s="160"/>
      <c r="D118" s="160"/>
      <c r="E118" s="160"/>
      <c r="F118" s="160"/>
      <c r="G118" s="160"/>
      <c r="H118" s="160"/>
      <c r="I118" s="160"/>
      <c r="J118" s="160"/>
      <c r="K118" s="160"/>
    </row>
    <row r="119" spans="3:11" x14ac:dyDescent="0.2">
      <c r="C119" s="160"/>
      <c r="D119" s="160"/>
      <c r="E119" s="160"/>
      <c r="F119" s="160"/>
      <c r="G119" s="160"/>
    </row>
    <row r="120" spans="3:11" x14ac:dyDescent="0.2">
      <c r="C120" s="160"/>
      <c r="D120" s="160"/>
      <c r="E120" s="160"/>
      <c r="F120" s="160"/>
      <c r="G120" s="160"/>
    </row>
    <row r="121" spans="3:11" x14ac:dyDescent="0.2">
      <c r="C121" s="160"/>
      <c r="D121" s="160"/>
      <c r="E121" s="160"/>
      <c r="F121" s="160"/>
      <c r="G121" s="160"/>
    </row>
    <row r="122" spans="3:11" x14ac:dyDescent="0.2">
      <c r="C122" s="160"/>
      <c r="D122" s="160"/>
      <c r="E122" s="160"/>
      <c r="F122" s="160"/>
      <c r="G122" s="160"/>
    </row>
    <row r="123" spans="3:11" x14ac:dyDescent="0.2">
      <c r="C123" s="160"/>
      <c r="D123" s="160"/>
      <c r="E123" s="160"/>
      <c r="F123" s="160"/>
      <c r="G123" s="160"/>
    </row>
    <row r="124" spans="3:11" x14ac:dyDescent="0.2">
      <c r="C124" s="160"/>
      <c r="D124" s="160"/>
      <c r="E124" s="160"/>
      <c r="F124" s="160"/>
      <c r="G124" s="160"/>
    </row>
  </sheetData>
  <sheetProtection sheet="1" formatCells="0" formatRows="0" insertRows="0"/>
  <mergeCells count="3">
    <mergeCell ref="H10:I10"/>
    <mergeCell ref="J10:K10"/>
    <mergeCell ref="J2:K2"/>
  </mergeCells>
  <conditionalFormatting sqref="E13:G22 B6">
    <cfRule type="cellIs" dxfId="122" priority="35" operator="equal">
      <formula>0</formula>
    </cfRule>
  </conditionalFormatting>
  <conditionalFormatting sqref="E23:G32">
    <cfRule type="cellIs" dxfId="121" priority="34" operator="equal">
      <formula>0</formula>
    </cfRule>
  </conditionalFormatting>
  <conditionalFormatting sqref="E33:G36 E67:G67 E108:G112">
    <cfRule type="cellIs" dxfId="120" priority="33" operator="equal">
      <formula>0</formula>
    </cfRule>
  </conditionalFormatting>
  <conditionalFormatting sqref="H112">
    <cfRule type="cellIs" dxfId="119" priority="28" operator="equal">
      <formula>0</formula>
    </cfRule>
  </conditionalFormatting>
  <conditionalFormatting sqref="H13:K13 H14:H22 I14:K36 I67:K67 I108:K112">
    <cfRule type="cellIs" dxfId="118" priority="32" operator="equal">
      <formula>0</formula>
    </cfRule>
  </conditionalFormatting>
  <conditionalFormatting sqref="H23:H31">
    <cfRule type="cellIs" dxfId="117" priority="31" operator="equal">
      <formula>0</formula>
    </cfRule>
  </conditionalFormatting>
  <conditionalFormatting sqref="H32">
    <cfRule type="cellIs" dxfId="116" priority="30" operator="equal">
      <formula>0</formula>
    </cfRule>
  </conditionalFormatting>
  <conditionalFormatting sqref="H33:H36 H67 H108:H111">
    <cfRule type="cellIs" dxfId="115" priority="29" operator="equal">
      <formula>0</formula>
    </cfRule>
  </conditionalFormatting>
  <conditionalFormatting sqref="J2 C6:XFD6">
    <cfRule type="cellIs" dxfId="114" priority="27" operator="equal">
      <formula>0</formula>
    </cfRule>
  </conditionalFormatting>
  <conditionalFormatting sqref="D2:I2 C3:XFD5 B2:B4 M2:XFD2">
    <cfRule type="cellIs" dxfId="113" priority="26" operator="equal">
      <formula>0</formula>
    </cfRule>
  </conditionalFormatting>
  <conditionalFormatting sqref="I12 K12">
    <cfRule type="cellIs" dxfId="112" priority="25" operator="equal">
      <formula>0</formula>
    </cfRule>
  </conditionalFormatting>
  <conditionalFormatting sqref="E37:G38 E49:G54">
    <cfRule type="cellIs" dxfId="111" priority="24" operator="equal">
      <formula>0</formula>
    </cfRule>
  </conditionalFormatting>
  <conditionalFormatting sqref="E55:G64">
    <cfRule type="cellIs" dxfId="110" priority="23" operator="equal">
      <formula>0</formula>
    </cfRule>
  </conditionalFormatting>
  <conditionalFormatting sqref="E65:G66">
    <cfRule type="cellIs" dxfId="109" priority="22" operator="equal">
      <formula>0</formula>
    </cfRule>
  </conditionalFormatting>
  <conditionalFormatting sqref="H37:K38 I49:K66 H49:H54">
    <cfRule type="cellIs" dxfId="108" priority="21" operator="equal">
      <formula>0</formula>
    </cfRule>
  </conditionalFormatting>
  <conditionalFormatting sqref="H55:H63">
    <cfRule type="cellIs" dxfId="107" priority="20" operator="equal">
      <formula>0</formula>
    </cfRule>
  </conditionalFormatting>
  <conditionalFormatting sqref="H64">
    <cfRule type="cellIs" dxfId="106" priority="19" operator="equal">
      <formula>0</formula>
    </cfRule>
  </conditionalFormatting>
  <conditionalFormatting sqref="H65:H66">
    <cfRule type="cellIs" dxfId="105" priority="18" operator="equal">
      <formula>0</formula>
    </cfRule>
  </conditionalFormatting>
  <conditionalFormatting sqref="E68:G75">
    <cfRule type="cellIs" dxfId="104" priority="17" operator="equal">
      <formula>0</formula>
    </cfRule>
  </conditionalFormatting>
  <conditionalFormatting sqref="E76:G85">
    <cfRule type="cellIs" dxfId="103" priority="16" operator="equal">
      <formula>0</formula>
    </cfRule>
  </conditionalFormatting>
  <conditionalFormatting sqref="E86:G89">
    <cfRule type="cellIs" dxfId="102" priority="15" operator="equal">
      <formula>0</formula>
    </cfRule>
  </conditionalFormatting>
  <conditionalFormatting sqref="H68:H75 I68:K89">
    <cfRule type="cellIs" dxfId="101" priority="14" operator="equal">
      <formula>0</formula>
    </cfRule>
  </conditionalFormatting>
  <conditionalFormatting sqref="H76:H84">
    <cfRule type="cellIs" dxfId="100" priority="13" operator="equal">
      <formula>0</formula>
    </cfRule>
  </conditionalFormatting>
  <conditionalFormatting sqref="H85">
    <cfRule type="cellIs" dxfId="99" priority="12" operator="equal">
      <formula>0</formula>
    </cfRule>
  </conditionalFormatting>
  <conditionalFormatting sqref="H86:H89">
    <cfRule type="cellIs" dxfId="98" priority="11" operator="equal">
      <formula>0</formula>
    </cfRule>
  </conditionalFormatting>
  <conditionalFormatting sqref="E90:G97">
    <cfRule type="cellIs" dxfId="97" priority="10" operator="equal">
      <formula>0</formula>
    </cfRule>
  </conditionalFormatting>
  <conditionalFormatting sqref="E98:G107">
    <cfRule type="cellIs" dxfId="96" priority="9" operator="equal">
      <formula>0</formula>
    </cfRule>
  </conditionalFormatting>
  <conditionalFormatting sqref="H90:H97 I90:K107">
    <cfRule type="cellIs" dxfId="95" priority="8" operator="equal">
      <formula>0</formula>
    </cfRule>
  </conditionalFormatting>
  <conditionalFormatting sqref="H98:H106">
    <cfRule type="cellIs" dxfId="94" priority="7" operator="equal">
      <formula>0</formula>
    </cfRule>
  </conditionalFormatting>
  <conditionalFormatting sqref="H107">
    <cfRule type="cellIs" dxfId="93" priority="6" operator="equal">
      <formula>0</formula>
    </cfRule>
  </conditionalFormatting>
  <conditionalFormatting sqref="E39:G39">
    <cfRule type="cellIs" dxfId="92" priority="5" operator="equal">
      <formula>0</formula>
    </cfRule>
  </conditionalFormatting>
  <conditionalFormatting sqref="E40:G48">
    <cfRule type="cellIs" dxfId="91" priority="4" operator="equal">
      <formula>0</formula>
    </cfRule>
  </conditionalFormatting>
  <conditionalFormatting sqref="H39 I39:K48">
    <cfRule type="cellIs" dxfId="90" priority="3" operator="equal">
      <formula>0</formula>
    </cfRule>
  </conditionalFormatting>
  <conditionalFormatting sqref="H40:H48">
    <cfRule type="cellIs" dxfId="89" priority="2" operator="equal">
      <formula>0</formula>
    </cfRule>
  </conditionalFormatting>
  <conditionalFormatting sqref="B5">
    <cfRule type="cellIs" dxfId="88" priority="1" operator="equal">
      <formula>0</formula>
    </cfRule>
  </conditionalFormatting>
  <pageMargins left="0.70866141732283472" right="0.51181102362204722" top="0.74803149606299213" bottom="0.74803149606299213" header="0.31496062992125984" footer="0.31496062992125984"/>
  <pageSetup paperSize="9" scale="89" fitToHeight="0" orientation="landscape" r:id="rId1"/>
  <ignoredErrors>
    <ignoredError sqref="I12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Selezionare il pacchetto di misure" prompt="Selezionare il pacchetto di misure" xr:uid="{00000000-0002-0000-0400-000000000000}">
          <x14:formula1>
            <xm:f>'Pacchetti di misure'!$E$11:$E$26</xm:f>
          </x14:formula1>
          <xm:sqref>B13:B112</xm:sqref>
        </x14:dataValidation>
        <x14:dataValidation type="list" allowBlank="1" showInputMessage="1" showErrorMessage="1" error="Selezionare una ditta/organizzazione dall'elenco." prompt="Selezionare ditta/organizzazione" xr:uid="{00000000-0002-0000-0400-000001000000}">
          <x14:formula1>
            <xm:f>'Team di progetto'!$E$12:$E$42</xm:f>
          </x14:formula1>
          <xm:sqref>D13:D112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B7CC-3DC6-4E07-9998-8BE986D4857E}">
  <sheetPr>
    <tabColor theme="0"/>
    <pageSetUpPr fitToPage="1"/>
  </sheetPr>
  <dimension ref="A2:N47"/>
  <sheetViews>
    <sheetView showGridLines="0" zoomScaleNormal="100" zoomScaleSheetLayoutView="100" workbookViewId="0">
      <selection activeCell="B11" sqref="B11"/>
    </sheetView>
  </sheetViews>
  <sheetFormatPr baseColWidth="10" defaultColWidth="11.42578125" defaultRowHeight="12.75" x14ac:dyDescent="0.2"/>
  <cols>
    <col min="1" max="1" width="4.28515625" style="2" customWidth="1"/>
    <col min="2" max="2" width="25.7109375" style="2" customWidth="1"/>
    <col min="3" max="7" width="7.7109375" style="3" customWidth="1"/>
    <col min="8" max="12" width="7.7109375" style="2" customWidth="1"/>
    <col min="13" max="13" width="8.7109375" style="2" customWidth="1"/>
    <col min="14" max="14" width="4.7109375" style="2" customWidth="1"/>
    <col min="15" max="16384" width="11.42578125" style="2"/>
  </cols>
  <sheetData>
    <row r="2" spans="1:14" s="17" customFormat="1" ht="13.15" customHeight="1" x14ac:dyDescent="0.2">
      <c r="A2" s="16" t="s">
        <v>3</v>
      </c>
      <c r="M2" s="235">
        <f>Note!B8</f>
        <v>0</v>
      </c>
      <c r="N2" s="235"/>
    </row>
    <row r="3" spans="1:14" s="17" customFormat="1" ht="13.15" customHeight="1" x14ac:dyDescent="0.2">
      <c r="A3" s="17" t="s">
        <v>4</v>
      </c>
    </row>
    <row r="4" spans="1:14" s="17" customFormat="1" x14ac:dyDescent="0.2"/>
    <row r="5" spans="1:14" s="17" customFormat="1" x14ac:dyDescent="0.2">
      <c r="A5" s="17" t="str">
        <f>"Progetto: "&amp;Note!B7</f>
        <v xml:space="preserve">Progetto: </v>
      </c>
      <c r="C5" s="15"/>
    </row>
    <row r="6" spans="1:14" s="17" customFormat="1" x14ac:dyDescent="0.2">
      <c r="C6" s="15"/>
    </row>
    <row r="7" spans="1:14" s="17" customFormat="1" x14ac:dyDescent="0.2">
      <c r="A7" s="16" t="s">
        <v>101</v>
      </c>
    </row>
    <row r="8" spans="1:14" s="17" customFormat="1" x14ac:dyDescent="0.2">
      <c r="A8" s="16"/>
    </row>
    <row r="9" spans="1:14" s="17" customFormat="1" ht="19.899999999999999" customHeight="1" x14ac:dyDescent="0.2">
      <c r="A9" s="16"/>
      <c r="C9" s="236" t="s">
        <v>48</v>
      </c>
      <c r="D9" s="237"/>
      <c r="E9" s="237"/>
      <c r="F9" s="237"/>
      <c r="G9" s="237"/>
      <c r="H9" s="237"/>
      <c r="I9" s="237"/>
      <c r="J9" s="237"/>
      <c r="K9" s="237"/>
      <c r="L9" s="238"/>
    </row>
    <row r="10" spans="1:14" s="17" customFormat="1" ht="19.899999999999999" customHeight="1" thickBot="1" x14ac:dyDescent="0.25">
      <c r="A10" s="43"/>
      <c r="B10" s="44" t="s">
        <v>94</v>
      </c>
      <c r="C10" s="45">
        <v>1</v>
      </c>
      <c r="D10" s="46">
        <v>2</v>
      </c>
      <c r="E10" s="46">
        <v>3</v>
      </c>
      <c r="F10" s="46">
        <v>4</v>
      </c>
      <c r="G10" s="46">
        <v>5</v>
      </c>
      <c r="H10" s="46">
        <v>6</v>
      </c>
      <c r="I10" s="46">
        <v>7</v>
      </c>
      <c r="J10" s="46">
        <v>8</v>
      </c>
      <c r="K10" s="46">
        <v>9</v>
      </c>
      <c r="L10" s="47">
        <v>10</v>
      </c>
      <c r="M10" s="48" t="s">
        <v>0</v>
      </c>
      <c r="N10" s="49" t="s">
        <v>2</v>
      </c>
    </row>
    <row r="11" spans="1:14" s="17" customFormat="1" ht="19.899999999999999" customHeight="1" x14ac:dyDescent="0.2">
      <c r="A11" s="239" t="s">
        <v>37</v>
      </c>
      <c r="B11" s="78">
        <f>VLOOKUP(1,'Team di progetto'!$A$13:$G$82,5,FALSE)</f>
        <v>0</v>
      </c>
      <c r="C11" s="82">
        <f>SUMIFS('Costi del personale'!$L$13:$L$112,'Costi del personale'!$E$13:$E$112,$B$11,'Costi del personale'!$A$13:$A$112,C10)</f>
        <v>0</v>
      </c>
      <c r="D11" s="13">
        <f>SUMIFS('Costi del personale'!$L$13:$L$112,'Costi del personale'!$E$13:$E$112,$B$11,'Costi del personale'!$A$13:$A$112,D10)</f>
        <v>0</v>
      </c>
      <c r="E11" s="13">
        <f>SUMIFS('Costi del personale'!$L$13:$L$112,'Costi del personale'!$E$13:$E$112,$B$11,'Costi del personale'!$A$13:$A$112,E10)</f>
        <v>0</v>
      </c>
      <c r="F11" s="13">
        <f>SUMIFS('Costi del personale'!$L$13:$L$112,'Costi del personale'!$E$13:$E$112,$B$11,'Costi del personale'!$A$13:$A$112,F10)</f>
        <v>0</v>
      </c>
      <c r="G11" s="13">
        <f>SUMIFS('Costi del personale'!$L$13:$L$112,'Costi del personale'!$E$13:$E$112,$B$11,'Costi del personale'!$A$13:$A$112,G10)</f>
        <v>0</v>
      </c>
      <c r="H11" s="13">
        <f>SUMIFS('Costi del personale'!$L$13:$L$112,'Costi del personale'!$E$13:$E$112,$B$11,'Costi del personale'!$A$13:$A$112,H10)</f>
        <v>0</v>
      </c>
      <c r="I11" s="13">
        <f>SUMIFS('Costi del personale'!$L$13:$L$112,'Costi del personale'!$E$13:$E$112,$B$11,'Costi del personale'!$A$13:$A$112,I10)</f>
        <v>0</v>
      </c>
      <c r="J11" s="13">
        <f>SUMIFS('Costi del personale'!$L$13:$L$112,'Costi del personale'!$E$13:$E$112,$B$11,'Costi del personale'!$A$13:$A$112,J10)</f>
        <v>0</v>
      </c>
      <c r="K11" s="13">
        <f>SUMIFS('Costi del personale'!$L$13:$L$112,'Costi del personale'!$E$13:$E$112,$B$11,'Costi del personale'!$A$13:$A$112,K10)</f>
        <v>0</v>
      </c>
      <c r="L11" s="81">
        <f>SUMIFS('Costi del personale'!$L$13:$L$112,'Costi del personale'!$E$13:$E$112,$B$11,'Costi del personale'!$A$13:$A$112,L10)</f>
        <v>0</v>
      </c>
      <c r="M11" s="50">
        <f t="shared" ref="M11:M17" si="0">SUM(C11:L11)</f>
        <v>0</v>
      </c>
      <c r="N11" s="5">
        <f t="shared" ref="N11:N17" ca="1" si="1">IFERROR(100/$M$20*M11,0)</f>
        <v>0</v>
      </c>
    </row>
    <row r="12" spans="1:14" s="17" customFormat="1" ht="19.899999999999999" customHeight="1" x14ac:dyDescent="0.2">
      <c r="A12" s="240"/>
      <c r="B12" s="79">
        <f>VLOOKUP(2,'Team di progetto'!$A$13:$G$82,5,FALSE)</f>
        <v>0</v>
      </c>
      <c r="C12" s="51">
        <f>SUMIFS('Costi del personale'!$L$13:$L$112,'Costi del personale'!$E$13:$E$112,$B$12,'Costi del personale'!$A$13:$A$112,C10)</f>
        <v>0</v>
      </c>
      <c r="D12" s="14">
        <f>SUMIFS('Costi del personale'!$L$13:$L$112,'Costi del personale'!$E$13:$E$112,$B$12,'Costi del personale'!$A$13:$A$112,D10)</f>
        <v>0</v>
      </c>
      <c r="E12" s="14">
        <f>SUMIFS('Costi del personale'!$L$13:$L$112,'Costi del personale'!$E$13:$E$112,$B$12,'Costi del personale'!$A$13:$A$112,E10)</f>
        <v>0</v>
      </c>
      <c r="F12" s="14">
        <f>SUMIFS('Costi del personale'!$L$13:$L$112,'Costi del personale'!$E$13:$E$112,$B$12,'Costi del personale'!$A$13:$A$112,F10)</f>
        <v>0</v>
      </c>
      <c r="G12" s="14">
        <f>SUMIFS('Costi del personale'!$L$13:$L$112,'Costi del personale'!$E$13:$E$112,$B$12,'Costi del personale'!$A$13:$A$112,G10)</f>
        <v>0</v>
      </c>
      <c r="H12" s="14">
        <f>SUMIFS('Costi del personale'!$L$13:$L$112,'Costi del personale'!$E$13:$E$112,$B$12,'Costi del personale'!$A$13:$A$112,H10)</f>
        <v>0</v>
      </c>
      <c r="I12" s="14">
        <f>SUMIFS('Costi del personale'!$L$13:$L$112,'Costi del personale'!$E$13:$E$112,$B$12,'Costi del personale'!$A$13:$A$112,I10)</f>
        <v>0</v>
      </c>
      <c r="J12" s="14">
        <f>SUMIFS('Costi del personale'!$L$13:$L$112,'Costi del personale'!$E$13:$E$112,$B$12,'Costi del personale'!$A$13:$A$112,J10)</f>
        <v>0</v>
      </c>
      <c r="K12" s="14">
        <f>SUMIFS('Costi del personale'!$L$13:$L$112,'Costi del personale'!$E$13:$E$112,$B$12,'Costi del personale'!$A$13:$A$112,K10)</f>
        <v>0</v>
      </c>
      <c r="L12" s="83">
        <f>SUMIFS('Costi del personale'!$L$13:$L$112,'Costi del personale'!$E$13:$E$112,$B$12,'Costi del personale'!$A$13:$A$112,L10)</f>
        <v>0</v>
      </c>
      <c r="M12" s="52">
        <f t="shared" si="0"/>
        <v>0</v>
      </c>
      <c r="N12" s="7">
        <f t="shared" ca="1" si="1"/>
        <v>0</v>
      </c>
    </row>
    <row r="13" spans="1:14" s="17" customFormat="1" ht="19.899999999999999" customHeight="1" x14ac:dyDescent="0.2">
      <c r="A13" s="240"/>
      <c r="B13" s="79">
        <f>VLOOKUP(3,'Team di progetto'!$A$13:$G$82,5,FALSE)</f>
        <v>0</v>
      </c>
      <c r="C13" s="51">
        <f>SUMIFS('Costi del personale'!$L$13:$L$112,'Costi del personale'!$E$13:$E$112,$B$13,'Costi del personale'!$A$13:$A$112,C10)</f>
        <v>0</v>
      </c>
      <c r="D13" s="14">
        <f>SUMIFS('Costi del personale'!$L$13:$L$112,'Costi del personale'!$E$13:$E$112,$B$13,'Costi del personale'!$A$13:$A$112,D10)</f>
        <v>0</v>
      </c>
      <c r="E13" s="14">
        <f>SUMIFS('Costi del personale'!$L$13:$L$112,'Costi del personale'!$E$13:$E$112,$B$13,'Costi del personale'!$A$13:$A$112,E10)</f>
        <v>0</v>
      </c>
      <c r="F13" s="14">
        <f>SUMIFS('Costi del personale'!$L$13:$L$112,'Costi del personale'!$E$13:$E$112,$B$13,'Costi del personale'!$A$13:$A$112,F10)</f>
        <v>0</v>
      </c>
      <c r="G13" s="14">
        <f>SUMIFS('Costi del personale'!$L$13:$L$112,'Costi del personale'!$E$13:$E$112,$B$13,'Costi del personale'!$A$13:$A$112,G10)</f>
        <v>0</v>
      </c>
      <c r="H13" s="14">
        <f>SUMIFS('Costi del personale'!$L$13:$L$112,'Costi del personale'!$E$13:$E$112,$B$13,'Costi del personale'!$A$13:$A$112,H10)</f>
        <v>0</v>
      </c>
      <c r="I13" s="14">
        <f>SUMIFS('Costi del personale'!$L$13:$L$112,'Costi del personale'!$E$13:$E$112,$B$13,'Costi del personale'!$A$13:$A$112,I10)</f>
        <v>0</v>
      </c>
      <c r="J13" s="14">
        <f>SUMIFS('Costi del personale'!$L$13:$L$112,'Costi del personale'!$E$13:$E$112,$B$13,'Costi del personale'!$A$13:$A$112,J10)</f>
        <v>0</v>
      </c>
      <c r="K13" s="14">
        <f>SUMIFS('Costi del personale'!$L$13:$L$112,'Costi del personale'!$E$13:$E$112,$B$13,'Costi del personale'!$A$13:$A$112,K10)</f>
        <v>0</v>
      </c>
      <c r="L13" s="83">
        <f>SUMIFS('Costi del personale'!$L$13:$L$112,'Costi del personale'!$E$13:$E$112,$B$13,'Costi del personale'!$A$13:$A$112,L10)</f>
        <v>0</v>
      </c>
      <c r="M13" s="52">
        <f t="shared" si="0"/>
        <v>0</v>
      </c>
      <c r="N13" s="7">
        <f t="shared" ca="1" si="1"/>
        <v>0</v>
      </c>
    </row>
    <row r="14" spans="1:14" s="17" customFormat="1" ht="19.899999999999999" customHeight="1" x14ac:dyDescent="0.2">
      <c r="A14" s="240"/>
      <c r="B14" s="79">
        <f>VLOOKUP(4,'Team di progetto'!$A$13:$G$82,5,FALSE)</f>
        <v>0</v>
      </c>
      <c r="C14" s="51">
        <f>SUMIFS('Costi del personale'!$L$13:$L$112,'Costi del personale'!$E$13:$E$112,$B$14,'Costi del personale'!$A$13:$A$112,C10)</f>
        <v>0</v>
      </c>
      <c r="D14" s="14">
        <f>SUMIFS('Costi del personale'!$L$13:$L$112,'Costi del personale'!$E$13:$E$112,$B$14,'Costi del personale'!$A$13:$A$112,D10)</f>
        <v>0</v>
      </c>
      <c r="E14" s="14">
        <f>SUMIFS('Costi del personale'!$L$13:$L$112,'Costi del personale'!$E$13:$E$112,$B$14,'Costi del personale'!$A$13:$A$112,E10)</f>
        <v>0</v>
      </c>
      <c r="F14" s="14">
        <f>SUMIFS('Costi del personale'!$L$13:$L$112,'Costi del personale'!$E$13:$E$112,$B$14,'Costi del personale'!$A$13:$A$112,F10)</f>
        <v>0</v>
      </c>
      <c r="G14" s="14">
        <f>SUMIFS('Costi del personale'!$L$13:$L$112,'Costi del personale'!$E$13:$E$112,$B$14,'Costi del personale'!$A$13:$A$112,G10)</f>
        <v>0</v>
      </c>
      <c r="H14" s="14">
        <f>SUMIFS('Costi del personale'!$L$13:$L$112,'Costi del personale'!$E$13:$E$112,$B$14,'Costi del personale'!$A$13:$A$112,H10)</f>
        <v>0</v>
      </c>
      <c r="I14" s="14">
        <f>SUMIFS('Costi del personale'!$L$13:$L$112,'Costi del personale'!$E$13:$E$112,$B$14,'Costi del personale'!$A$13:$A$112,I10)</f>
        <v>0</v>
      </c>
      <c r="J14" s="14">
        <f>SUMIFS('Costi del personale'!$L$13:$L$112,'Costi del personale'!$E$13:$E$112,$B$14,'Costi del personale'!$A$13:$A$112,J10)</f>
        <v>0</v>
      </c>
      <c r="K14" s="14">
        <f>SUMIFS('Costi del personale'!$L$13:$L$112,'Costi del personale'!$E$13:$E$112,$B$14,'Costi del personale'!$A$13:$A$112,K10)</f>
        <v>0</v>
      </c>
      <c r="L14" s="83">
        <f>SUMIFS('Costi del personale'!$L$13:$L$112,'Costi del personale'!$E$13:$E$112,$B$14,'Costi del personale'!$A$13:$A$112,L10)</f>
        <v>0</v>
      </c>
      <c r="M14" s="52">
        <f t="shared" si="0"/>
        <v>0</v>
      </c>
      <c r="N14" s="7">
        <f t="shared" ca="1" si="1"/>
        <v>0</v>
      </c>
    </row>
    <row r="15" spans="1:14" s="17" customFormat="1" ht="19.899999999999999" customHeight="1" x14ac:dyDescent="0.2">
      <c r="A15" s="240"/>
      <c r="B15" s="79">
        <f>VLOOKUP(5,'Team di progetto'!$A$13:$G$82,5,FALSE)</f>
        <v>0</v>
      </c>
      <c r="C15" s="51">
        <f>SUMIFS('Costi del personale'!$L$13:$L$112,'Costi del personale'!$E$13:$E$112,$B$15,'Costi del personale'!$A$13:$A$112,C10)</f>
        <v>0</v>
      </c>
      <c r="D15" s="14">
        <f>SUMIFS('Costi del personale'!$L$13:$L$112,'Costi del personale'!$E$13:$E$112,$B$15,'Costi del personale'!$A$13:$A$112,D10)</f>
        <v>0</v>
      </c>
      <c r="E15" s="14">
        <f>SUMIFS('Costi del personale'!$L$13:$L$112,'Costi del personale'!$E$13:$E$112,$B$15,'Costi del personale'!$A$13:$A$112,E10)</f>
        <v>0</v>
      </c>
      <c r="F15" s="14">
        <f>SUMIFS('Costi del personale'!$L$13:$L$112,'Costi del personale'!$E$13:$E$112,$B$15,'Costi del personale'!$A$13:$A$112,F10)</f>
        <v>0</v>
      </c>
      <c r="G15" s="14">
        <f>SUMIFS('Costi del personale'!$L$13:$L$112,'Costi del personale'!$E$13:$E$112,$B$15,'Costi del personale'!$A$13:$A$112,G10)</f>
        <v>0</v>
      </c>
      <c r="H15" s="14">
        <f>SUMIFS('Costi del personale'!$L$13:$L$112,'Costi del personale'!$E$13:$E$112,$B$15,'Costi del personale'!$A$13:$A$112,H10)</f>
        <v>0</v>
      </c>
      <c r="I15" s="14">
        <f>SUMIFS('Costi del personale'!$L$13:$L$112,'Costi del personale'!$E$13:$E$112,$B$15,'Costi del personale'!$A$13:$A$112,I10)</f>
        <v>0</v>
      </c>
      <c r="J15" s="14">
        <f>SUMIFS('Costi del personale'!$L$13:$L$112,'Costi del personale'!$E$13:$E$112,$B$15,'Costi del personale'!$A$13:$A$112,J10)</f>
        <v>0</v>
      </c>
      <c r="K15" s="14">
        <f>SUMIFS('Costi del personale'!$L$13:$L$112,'Costi del personale'!$E$13:$E$112,$B$15,'Costi del personale'!$A$13:$A$112,K10)</f>
        <v>0</v>
      </c>
      <c r="L15" s="83">
        <f>SUMIFS('Costi del personale'!$L$13:$L$112,'Costi del personale'!$E$13:$E$112,$B$15,'Costi del personale'!$A$13:$A$112,L10)</f>
        <v>0</v>
      </c>
      <c r="M15" s="52">
        <f t="shared" si="0"/>
        <v>0</v>
      </c>
      <c r="N15" s="7">
        <f t="shared" ca="1" si="1"/>
        <v>0</v>
      </c>
    </row>
    <row r="16" spans="1:14" s="17" customFormat="1" ht="19.899999999999999" customHeight="1" x14ac:dyDescent="0.2">
      <c r="A16" s="240"/>
      <c r="B16" s="79">
        <f>VLOOKUP(6,'Team di progetto'!$A$13:$G$82,5,FALSE)</f>
        <v>0</v>
      </c>
      <c r="C16" s="51">
        <f>SUMIFS('Costi del personale'!$L$13:$L$112,'Costi del personale'!$E$13:$E$112,$B$16,'Costi del personale'!$A$13:$A$112,C10)</f>
        <v>0</v>
      </c>
      <c r="D16" s="14">
        <f>SUMIFS('Costi del personale'!$L$13:$L$112,'Costi del personale'!$E$13:$E$112,$B$16,'Costi del personale'!$A$13:$A$112,D10)</f>
        <v>0</v>
      </c>
      <c r="E16" s="14">
        <f>SUMIFS('Costi del personale'!$L$13:$L$112,'Costi del personale'!$E$13:$E$112,$B$16,'Costi del personale'!$A$13:$A$112,E10)</f>
        <v>0</v>
      </c>
      <c r="F16" s="14">
        <f>SUMIFS('Costi del personale'!$L$13:$L$112,'Costi del personale'!$E$13:$E$112,$B$16,'Costi del personale'!$A$13:$A$112,F10)</f>
        <v>0</v>
      </c>
      <c r="G16" s="14">
        <f>SUMIFS('Costi del personale'!$L$13:$L$112,'Costi del personale'!$E$13:$E$112,$B$16,'Costi del personale'!$A$13:$A$112,G10)</f>
        <v>0</v>
      </c>
      <c r="H16" s="14">
        <f>SUMIFS('Costi del personale'!$L$13:$L$112,'Costi del personale'!$E$13:$E$112,$B$16,'Costi del personale'!$A$13:$A$112,H10)</f>
        <v>0</v>
      </c>
      <c r="I16" s="14">
        <f>SUMIFS('Costi del personale'!$L$13:$L$112,'Costi del personale'!$E$13:$E$112,$B$16,'Costi del personale'!$A$13:$A$112,I10)</f>
        <v>0</v>
      </c>
      <c r="J16" s="14">
        <f>SUMIFS('Costi del personale'!$L$13:$L$112,'Costi del personale'!$E$13:$E$112,$B$16,'Costi del personale'!$A$13:$A$112,J10)</f>
        <v>0</v>
      </c>
      <c r="K16" s="14">
        <f>SUMIFS('Costi del personale'!$L$13:$L$112,'Costi del personale'!$E$13:$E$112,$B$16,'Costi del personale'!$A$13:$A$112,K10)</f>
        <v>0</v>
      </c>
      <c r="L16" s="83">
        <f>SUMIFS('Costi del personale'!$L$13:$L$112,'Costi del personale'!$E$13:$E$112,$B$16,'Costi del personale'!$A$13:$A$112,L10)</f>
        <v>0</v>
      </c>
      <c r="M16" s="52">
        <f t="shared" si="0"/>
        <v>0</v>
      </c>
      <c r="N16" s="7">
        <f t="shared" ca="1" si="1"/>
        <v>0</v>
      </c>
    </row>
    <row r="17" spans="1:14" s="17" customFormat="1" ht="19.899999999999999" customHeight="1" x14ac:dyDescent="0.2">
      <c r="A17" s="240"/>
      <c r="B17" s="80">
        <f>VLOOKUP(7,'Team di progetto'!$A$13:$G$82,5,FALSE)</f>
        <v>0</v>
      </c>
      <c r="C17" s="84">
        <f>SUMIFS('Costi del personale'!$L$13:$L$112,'Costi del personale'!$E$13:$E$112,$B$17,'Costi del personale'!$A$13:$A$112,C10)</f>
        <v>0</v>
      </c>
      <c r="D17" s="85">
        <f>SUMIFS('Costi del personale'!$L$13:$L$112,'Costi del personale'!$E$13:$E$112,$B$17,'Costi del personale'!$A$13:$A$112,D10)</f>
        <v>0</v>
      </c>
      <c r="E17" s="85">
        <f>SUMIFS('Costi del personale'!$L$13:$L$112,'Costi del personale'!$E$13:$E$112,$B$17,'Costi del personale'!$A$13:$A$112,E10)</f>
        <v>0</v>
      </c>
      <c r="F17" s="85">
        <f>SUMIFS('Costi del personale'!$L$13:$L$112,'Costi del personale'!$E$13:$E$112,$B$17,'Costi del personale'!$A$13:$A$112,F10)</f>
        <v>0</v>
      </c>
      <c r="G17" s="85">
        <f>SUMIFS('Costi del personale'!$L$13:$L$112,'Costi del personale'!$E$13:$E$112,$B$17,'Costi del personale'!$A$13:$A$112,G10)</f>
        <v>0</v>
      </c>
      <c r="H17" s="85">
        <f>SUMIFS('Costi del personale'!$L$13:$L$112,'Costi del personale'!$E$13:$E$112,$B$17,'Costi del personale'!$A$13:$A$112,H10)</f>
        <v>0</v>
      </c>
      <c r="I17" s="85">
        <f>SUMIFS('Costi del personale'!$L$13:$L$112,'Costi del personale'!$E$13:$E$112,$B$17,'Costi del personale'!$A$13:$A$112,I10)</f>
        <v>0</v>
      </c>
      <c r="J17" s="85">
        <f>SUMIFS('Costi del personale'!$L$13:$L$112,'Costi del personale'!$E$13:$E$112,$B$17,'Costi del personale'!$A$13:$A$112,J10)</f>
        <v>0</v>
      </c>
      <c r="K17" s="85">
        <f>SUMIFS('Costi del personale'!$L$13:$L$112,'Costi del personale'!$E$13:$E$112,$B$17,'Costi del personale'!$A$13:$A$112,K10)</f>
        <v>0</v>
      </c>
      <c r="L17" s="86">
        <f>SUMIFS('Costi del personale'!$L$13:$L$112,'Costi del personale'!$E$13:$E$112,$B$17,'Costi del personale'!$A$13:$A$112,L10)</f>
        <v>0</v>
      </c>
      <c r="M17" s="53">
        <f t="shared" si="0"/>
        <v>0</v>
      </c>
      <c r="N17" s="9">
        <f t="shared" ca="1" si="1"/>
        <v>0</v>
      </c>
    </row>
    <row r="18" spans="1:14" s="17" customFormat="1" ht="19.899999999999999" customHeight="1" x14ac:dyDescent="0.2">
      <c r="A18" s="240"/>
      <c r="B18" s="54" t="s">
        <v>68</v>
      </c>
      <c r="C18" s="55">
        <f>SUM(C11:C17)</f>
        <v>0</v>
      </c>
      <c r="D18" s="56">
        <f t="shared" ref="D18:L18" si="2">SUM(D11:D17)</f>
        <v>0</v>
      </c>
      <c r="E18" s="56">
        <f t="shared" si="2"/>
        <v>0</v>
      </c>
      <c r="F18" s="56">
        <f t="shared" si="2"/>
        <v>0</v>
      </c>
      <c r="G18" s="56">
        <f t="shared" si="2"/>
        <v>0</v>
      </c>
      <c r="H18" s="56">
        <f t="shared" si="2"/>
        <v>0</v>
      </c>
      <c r="I18" s="56">
        <f t="shared" si="2"/>
        <v>0</v>
      </c>
      <c r="J18" s="56">
        <f t="shared" si="2"/>
        <v>0</v>
      </c>
      <c r="K18" s="56">
        <f t="shared" si="2"/>
        <v>0</v>
      </c>
      <c r="L18" s="57">
        <f t="shared" si="2"/>
        <v>0</v>
      </c>
      <c r="M18" s="58">
        <f t="shared" ref="M18" si="3">SUM(C18:L18)</f>
        <v>0</v>
      </c>
      <c r="N18" s="59">
        <f ca="1">SUM(N11:N17)</f>
        <v>0</v>
      </c>
    </row>
    <row r="19" spans="1:14" s="17" customFormat="1" ht="19.899999999999999" customHeight="1" x14ac:dyDescent="0.2">
      <c r="A19" s="241"/>
      <c r="B19" s="108" t="s">
        <v>91</v>
      </c>
      <c r="C19" s="109">
        <f ca="1">SUMIF('Costi del personale'!$A$13:$M$112,C10,'Costi del personale'!$J$13:$J$112)</f>
        <v>0</v>
      </c>
      <c r="D19" s="110">
        <f ca="1">SUMIF('Costi del personale'!$A$13:$M$112,D10,'Costi del personale'!$J$13:$J$112)</f>
        <v>0</v>
      </c>
      <c r="E19" s="110">
        <f ca="1">SUMIF('Costi del personale'!$A$13:$M$112,E10,'Costi del personale'!$J$13:$J$112)</f>
        <v>0</v>
      </c>
      <c r="F19" s="110">
        <f ca="1">SUMIF('Costi del personale'!$A$13:$M$112,F10,'Costi del personale'!$J$13:$J$112)</f>
        <v>0</v>
      </c>
      <c r="G19" s="110">
        <f ca="1">SUMIF('Costi del personale'!$A$13:$M$112,G10,'Costi del personale'!$J$13:$J$112)</f>
        <v>0</v>
      </c>
      <c r="H19" s="110">
        <f ca="1">SUMIF('Costi del personale'!$A$13:$M$112,H10,'Costi del personale'!$J$13:$J$112)</f>
        <v>0</v>
      </c>
      <c r="I19" s="110">
        <f ca="1">SUMIF('Costi del personale'!$A$13:$M$112,I10,'Costi del personale'!$J$13:$J$112)</f>
        <v>0</v>
      </c>
      <c r="J19" s="110">
        <f ca="1">SUMIF('Costi del personale'!$A$13:$M$112,J10,'Costi del personale'!$J$13:$J$112)</f>
        <v>0</v>
      </c>
      <c r="K19" s="110">
        <f ca="1">SUMIF('Costi del personale'!$A$13:$M$112,K10,'Costi del personale'!$J$13:$J$112)</f>
        <v>0</v>
      </c>
      <c r="L19" s="111">
        <f ca="1">SUMIF('Costi del personale'!$A$13:$M$112,L10,'Costi del personale'!$J$13:$J$112)</f>
        <v>0</v>
      </c>
      <c r="M19" s="112">
        <f t="shared" ref="M19:M21" ca="1" si="4">SUM(C19:L19)</f>
        <v>0</v>
      </c>
      <c r="N19" s="113">
        <f ca="1">IFERROR(100/$M$20*M19,0)</f>
        <v>0</v>
      </c>
    </row>
    <row r="20" spans="1:14" s="17" customFormat="1" ht="19.899999999999999" customHeight="1" thickBot="1" x14ac:dyDescent="0.25">
      <c r="A20" s="242"/>
      <c r="B20" s="60" t="s">
        <v>93</v>
      </c>
      <c r="C20" s="61">
        <f ca="1">SUM(C18:C19)</f>
        <v>0</v>
      </c>
      <c r="D20" s="62">
        <f t="shared" ref="D20:L20" ca="1" si="5">SUM(D18:D19)</f>
        <v>0</v>
      </c>
      <c r="E20" s="62">
        <f t="shared" ca="1" si="5"/>
        <v>0</v>
      </c>
      <c r="F20" s="62">
        <f t="shared" ca="1" si="5"/>
        <v>0</v>
      </c>
      <c r="G20" s="62">
        <f t="shared" ca="1" si="5"/>
        <v>0</v>
      </c>
      <c r="H20" s="62">
        <f t="shared" ca="1" si="5"/>
        <v>0</v>
      </c>
      <c r="I20" s="62">
        <f t="shared" ca="1" si="5"/>
        <v>0</v>
      </c>
      <c r="J20" s="62">
        <f t="shared" ca="1" si="5"/>
        <v>0</v>
      </c>
      <c r="K20" s="62">
        <f t="shared" ca="1" si="5"/>
        <v>0</v>
      </c>
      <c r="L20" s="63">
        <f t="shared" ca="1" si="5"/>
        <v>0</v>
      </c>
      <c r="M20" s="64">
        <f ca="1">SUM(M18:M19)</f>
        <v>0</v>
      </c>
      <c r="N20" s="65">
        <f ca="1">SUM(N18:N19)</f>
        <v>0</v>
      </c>
    </row>
    <row r="21" spans="1:14" s="17" customFormat="1" ht="19.899999999999999" customHeight="1" x14ac:dyDescent="0.2">
      <c r="A21" s="239" t="s">
        <v>44</v>
      </c>
      <c r="B21" s="78">
        <f>VLOOKUP(1,'Team di progetto'!$A$13:$G$82,5,FALSE)</f>
        <v>0</v>
      </c>
      <c r="C21" s="87">
        <f>SUMIFS('Costi dei materiali'!$J$13:$J$112,'Costi dei materiali'!$D$13:$D$112,$B$21,'Costi dei materiali'!$A$13:$A$112,C10)</f>
        <v>0</v>
      </c>
      <c r="D21" s="4">
        <f>SUMIFS('Costi dei materiali'!$J$13:$J$112,'Costi dei materiali'!$D$13:$D$112,$B$21,'Costi dei materiali'!$A$13:$A$112,D10)</f>
        <v>0</v>
      </c>
      <c r="E21" s="4">
        <f>SUMIFS('Costi dei materiali'!$J$13:$J$112,'Costi dei materiali'!$D$13:$D$112,$B$21,'Costi dei materiali'!$A$13:$A$112,E10)</f>
        <v>0</v>
      </c>
      <c r="F21" s="4">
        <f>SUMIFS('Costi dei materiali'!$J$13:$J$112,'Costi dei materiali'!$D$13:$D$112,$B$21,'Costi dei materiali'!$A$13:$A$112,F10)</f>
        <v>0</v>
      </c>
      <c r="G21" s="4">
        <f>SUMIFS('Costi dei materiali'!$J$13:$J$112,'Costi dei materiali'!$D$13:$D$112,$B$21,'Costi dei materiali'!$A$13:$A$112,G10)</f>
        <v>0</v>
      </c>
      <c r="H21" s="4">
        <f>SUMIFS('Costi dei materiali'!$J$13:$J$112,'Costi dei materiali'!$D$13:$D$112,$B$21,'Costi dei materiali'!$A$13:$A$112,H10)</f>
        <v>0</v>
      </c>
      <c r="I21" s="4">
        <f>SUMIFS('Costi dei materiali'!$J$13:$J$112,'Costi dei materiali'!$D$13:$D$112,$B$21,'Costi dei materiali'!$A$13:$A$112,I10)</f>
        <v>0</v>
      </c>
      <c r="J21" s="4">
        <f>SUMIFS('Costi dei materiali'!$J$13:$J$112,'Costi dei materiali'!$D$13:$D$112,$B$21,'Costi dei materiali'!$A$13:$A$112,J10)</f>
        <v>0</v>
      </c>
      <c r="K21" s="4">
        <f>SUMIFS('Costi dei materiali'!$J$13:$J$112,'Costi dei materiali'!$D$13:$D$112,$B$21,'Costi dei materiali'!$A$13:$A$112,K10)</f>
        <v>0</v>
      </c>
      <c r="L21" s="88">
        <f>SUMIFS('Costi dei materiali'!$J$13:$J$112,'Costi dei materiali'!$D$13:$D$112,$B$21,'Costi dei materiali'!$A$13:$A$112,L10)</f>
        <v>0</v>
      </c>
      <c r="M21" s="50">
        <f t="shared" si="4"/>
        <v>0</v>
      </c>
      <c r="N21" s="5">
        <f t="shared" ref="N21:N27" ca="1" si="6">IFERROR(100/$M$30*M21,0)</f>
        <v>0</v>
      </c>
    </row>
    <row r="22" spans="1:14" s="17" customFormat="1" ht="19.899999999999999" customHeight="1" x14ac:dyDescent="0.2">
      <c r="A22" s="240"/>
      <c r="B22" s="79">
        <f>VLOOKUP(2,'Team di progetto'!$A$13:$G$82,5,FALSE)</f>
        <v>0</v>
      </c>
      <c r="C22" s="66">
        <f>SUMIFS('Costi dei materiali'!$J$13:$J$112,'Costi dei materiali'!$D$13:$D$112,$B$22,'Costi dei materiali'!$A$13:$A$112,C10)</f>
        <v>0</v>
      </c>
      <c r="D22" s="6">
        <f>SUMIFS('Costi dei materiali'!$J$13:$J$112,'Costi dei materiali'!$D$13:$D$112,$B$22,'Costi dei materiali'!$A$13:$A$112,D10)</f>
        <v>0</v>
      </c>
      <c r="E22" s="6">
        <f>SUMIFS('Costi dei materiali'!$J$13:$J$112,'Costi dei materiali'!$D$13:$D$112,$B$22,'Costi dei materiali'!$A$13:$A$112,E10)</f>
        <v>0</v>
      </c>
      <c r="F22" s="6">
        <f>SUMIFS('Costi dei materiali'!$J$13:$J$112,'Costi dei materiali'!$D$13:$D$112,$B$22,'Costi dei materiali'!$A$13:$A$112,F10)</f>
        <v>0</v>
      </c>
      <c r="G22" s="6">
        <f>SUMIFS('Costi dei materiali'!$J$13:$J$112,'Costi dei materiali'!$D$13:$D$112,$B$22,'Costi dei materiali'!$A$13:$A$112,G10)</f>
        <v>0</v>
      </c>
      <c r="H22" s="6">
        <f>SUMIFS('Costi dei materiali'!$J$13:$J$112,'Costi dei materiali'!$D$13:$D$112,$B$22,'Costi dei materiali'!$A$13:$A$112,H10)</f>
        <v>0</v>
      </c>
      <c r="I22" s="6">
        <f>SUMIFS('Costi dei materiali'!$J$13:$J$112,'Costi dei materiali'!$D$13:$D$112,$B$22,'Costi dei materiali'!$A$13:$A$112,I10)</f>
        <v>0</v>
      </c>
      <c r="J22" s="6">
        <f>SUMIFS('Costi dei materiali'!$J$13:$J$112,'Costi dei materiali'!$D$13:$D$112,$B$22,'Costi dei materiali'!$A$13:$A$112,J10)</f>
        <v>0</v>
      </c>
      <c r="K22" s="6">
        <f>SUMIFS('Costi dei materiali'!$J$13:$J$112,'Costi dei materiali'!$D$13:$D$112,$B$22,'Costi dei materiali'!$A$13:$A$112,K10)</f>
        <v>0</v>
      </c>
      <c r="L22" s="90">
        <f>SUMIFS('Costi dei materiali'!$J$13:$J$112,'Costi dei materiali'!$D$13:$D$112,$B$22,'Costi dei materiali'!$A$13:$A$112,L10)</f>
        <v>0</v>
      </c>
      <c r="M22" s="52">
        <f t="shared" ref="M22:M29" si="7">SUM(C22:L22)</f>
        <v>0</v>
      </c>
      <c r="N22" s="7">
        <f t="shared" ca="1" si="6"/>
        <v>0</v>
      </c>
    </row>
    <row r="23" spans="1:14" s="17" customFormat="1" ht="19.899999999999999" customHeight="1" x14ac:dyDescent="0.2">
      <c r="A23" s="240"/>
      <c r="B23" s="79">
        <f>VLOOKUP(3,'Team di progetto'!$A$13:$G$82,5,FALSE)</f>
        <v>0</v>
      </c>
      <c r="C23" s="66">
        <f>SUMIFS('Costi dei materiali'!$J$13:$J$112,'Costi dei materiali'!$D$13:$D$112,$B$23,'Costi dei materiali'!$A$13:$A$112,C10)</f>
        <v>0</v>
      </c>
      <c r="D23" s="6">
        <f>SUMIFS('Costi dei materiali'!$J$13:$J$112,'Costi dei materiali'!$D$13:$D$112,$B$23,'Costi dei materiali'!$A$13:$A$112,D10)</f>
        <v>0</v>
      </c>
      <c r="E23" s="6">
        <f>SUMIFS('Costi dei materiali'!$J$13:$J$112,'Costi dei materiali'!$D$13:$D$112,$B$23,'Costi dei materiali'!$A$13:$A$112,E10)</f>
        <v>0</v>
      </c>
      <c r="F23" s="6">
        <f>SUMIFS('Costi dei materiali'!$J$13:$J$112,'Costi dei materiali'!$D$13:$D$112,$B$23,'Costi dei materiali'!$A$13:$A$112,F10)</f>
        <v>0</v>
      </c>
      <c r="G23" s="6">
        <f>SUMIFS('Costi dei materiali'!$J$13:$J$112,'Costi dei materiali'!$D$13:$D$112,$B$23,'Costi dei materiali'!$A$13:$A$112,G10)</f>
        <v>0</v>
      </c>
      <c r="H23" s="6">
        <f>SUMIFS('Costi dei materiali'!$J$13:$J$112,'Costi dei materiali'!$D$13:$D$112,$B$23,'Costi dei materiali'!$A$13:$A$112,H10)</f>
        <v>0</v>
      </c>
      <c r="I23" s="6">
        <f>SUMIFS('Costi dei materiali'!$J$13:$J$112,'Costi dei materiali'!$D$13:$D$112,$B$23,'Costi dei materiali'!$A$13:$A$112,I10)</f>
        <v>0</v>
      </c>
      <c r="J23" s="6">
        <f>SUMIFS('Costi dei materiali'!$J$13:$J$112,'Costi dei materiali'!$D$13:$D$112,$B$23,'Costi dei materiali'!$A$13:$A$112,J10)</f>
        <v>0</v>
      </c>
      <c r="K23" s="6">
        <f>SUMIFS('Costi dei materiali'!$J$13:$J$112,'Costi dei materiali'!$D$13:$D$112,$B$23,'Costi dei materiali'!$A$13:$A$112,K10)</f>
        <v>0</v>
      </c>
      <c r="L23" s="90">
        <f>SUMIFS('Costi dei materiali'!$J$13:$J$112,'Costi dei materiali'!$D$13:$D$112,$B$23,'Costi dei materiali'!$A$13:$A$112,L10)</f>
        <v>0</v>
      </c>
      <c r="M23" s="52">
        <f t="shared" si="7"/>
        <v>0</v>
      </c>
      <c r="N23" s="7">
        <f t="shared" ca="1" si="6"/>
        <v>0</v>
      </c>
    </row>
    <row r="24" spans="1:14" s="17" customFormat="1" ht="19.899999999999999" customHeight="1" x14ac:dyDescent="0.2">
      <c r="A24" s="240"/>
      <c r="B24" s="79">
        <f>VLOOKUP(4,'Team di progetto'!$A$13:$G$82,5,FALSE)</f>
        <v>0</v>
      </c>
      <c r="C24" s="66">
        <f>SUMIFS('Costi dei materiali'!$J$13:$J$112,'Costi dei materiali'!$D$13:$D$112,$B$24,'Costi dei materiali'!$A$13:$A$112,C10)</f>
        <v>0</v>
      </c>
      <c r="D24" s="6">
        <f>SUMIFS('Costi dei materiali'!$J$13:$J$112,'Costi dei materiali'!$D$13:$D$112,$B$24,'Costi dei materiali'!$A$13:$A$112,D10)</f>
        <v>0</v>
      </c>
      <c r="E24" s="6">
        <f>SUMIFS('Costi dei materiali'!$J$13:$J$112,'Costi dei materiali'!$D$13:$D$112,$B$24,'Costi dei materiali'!$A$13:$A$112,E10)</f>
        <v>0</v>
      </c>
      <c r="F24" s="6">
        <f>SUMIFS('Costi dei materiali'!$J$13:$J$112,'Costi dei materiali'!$D$13:$D$112,$B$24,'Costi dei materiali'!$A$13:$A$112,F10)</f>
        <v>0</v>
      </c>
      <c r="G24" s="6">
        <f>SUMIFS('Costi dei materiali'!$J$13:$J$112,'Costi dei materiali'!$D$13:$D$112,$B$24,'Costi dei materiali'!$A$13:$A$112,G10)</f>
        <v>0</v>
      </c>
      <c r="H24" s="6">
        <f>SUMIFS('Costi dei materiali'!$J$13:$J$112,'Costi dei materiali'!$D$13:$D$112,$B$24,'Costi dei materiali'!$A$13:$A$112,H10)</f>
        <v>0</v>
      </c>
      <c r="I24" s="6">
        <f>SUMIFS('Costi dei materiali'!$J$13:$J$112,'Costi dei materiali'!$D$13:$D$112,$B$24,'Costi dei materiali'!$A$13:$A$112,I10)</f>
        <v>0</v>
      </c>
      <c r="J24" s="6">
        <f>SUMIFS('Costi dei materiali'!$J$13:$J$112,'Costi dei materiali'!$D$13:$D$112,$B$24,'Costi dei materiali'!$A$13:$A$112,J10)</f>
        <v>0</v>
      </c>
      <c r="K24" s="6">
        <f>SUMIFS('Costi dei materiali'!$J$13:$J$112,'Costi dei materiali'!$D$13:$D$112,$B$24,'Costi dei materiali'!$A$13:$A$112,K10)</f>
        <v>0</v>
      </c>
      <c r="L24" s="90">
        <f>SUMIFS('Costi dei materiali'!$J$13:$J$112,'Costi dei materiali'!$D$13:$D$112,$B$24,'Costi dei materiali'!$A$13:$A$112,L10)</f>
        <v>0</v>
      </c>
      <c r="M24" s="52">
        <f t="shared" si="7"/>
        <v>0</v>
      </c>
      <c r="N24" s="7">
        <f t="shared" ca="1" si="6"/>
        <v>0</v>
      </c>
    </row>
    <row r="25" spans="1:14" s="17" customFormat="1" ht="19.899999999999999" customHeight="1" x14ac:dyDescent="0.2">
      <c r="A25" s="240"/>
      <c r="B25" s="79">
        <f>VLOOKUP(5,'Team di progetto'!$A$13:$G$82,5,FALSE)</f>
        <v>0</v>
      </c>
      <c r="C25" s="66">
        <f>SUMIFS('Costi dei materiali'!$J$13:$J$112,'Costi dei materiali'!$D$13:$D$112,$B$25,'Costi dei materiali'!$A$13:$A$112,C10)</f>
        <v>0</v>
      </c>
      <c r="D25" s="6">
        <f>SUMIFS('Costi dei materiali'!$J$13:$J$112,'Costi dei materiali'!$D$13:$D$112,$B$25,'Costi dei materiali'!$A$13:$A$112,D10)</f>
        <v>0</v>
      </c>
      <c r="E25" s="6">
        <f>SUMIFS('Costi dei materiali'!$J$13:$J$112,'Costi dei materiali'!$D$13:$D$112,$B$25,'Costi dei materiali'!$A$13:$A$112,E10)</f>
        <v>0</v>
      </c>
      <c r="F25" s="6">
        <f>SUMIFS('Costi dei materiali'!$J$13:$J$112,'Costi dei materiali'!$D$13:$D$112,$B$25,'Costi dei materiali'!$A$13:$A$112,F10)</f>
        <v>0</v>
      </c>
      <c r="G25" s="6">
        <f>SUMIFS('Costi dei materiali'!$J$13:$J$112,'Costi dei materiali'!$D$13:$D$112,$B$25,'Costi dei materiali'!$A$13:$A$112,G10)</f>
        <v>0</v>
      </c>
      <c r="H25" s="6">
        <f>SUMIFS('Costi dei materiali'!$J$13:$J$112,'Costi dei materiali'!$D$13:$D$112,$B$25,'Costi dei materiali'!$A$13:$A$112,H10)</f>
        <v>0</v>
      </c>
      <c r="I25" s="6">
        <f>SUMIFS('Costi dei materiali'!$J$13:$J$112,'Costi dei materiali'!$D$13:$D$112,$B$25,'Costi dei materiali'!$A$13:$A$112,I10)</f>
        <v>0</v>
      </c>
      <c r="J25" s="6">
        <f>SUMIFS('Costi dei materiali'!$J$13:$J$112,'Costi dei materiali'!$D$13:$D$112,$B$25,'Costi dei materiali'!$A$13:$A$112,J10)</f>
        <v>0</v>
      </c>
      <c r="K25" s="6">
        <f>SUMIFS('Costi dei materiali'!$J$13:$J$112,'Costi dei materiali'!$D$13:$D$112,$B$25,'Costi dei materiali'!$A$13:$A$112,K10)</f>
        <v>0</v>
      </c>
      <c r="L25" s="90">
        <f>SUMIFS('Costi dei materiali'!$J$13:$J$112,'Costi dei materiali'!$D$13:$D$112,$B$25,'Costi dei materiali'!$A$13:$A$112,L10)</f>
        <v>0</v>
      </c>
      <c r="M25" s="52">
        <f t="shared" si="7"/>
        <v>0</v>
      </c>
      <c r="N25" s="7">
        <f t="shared" ca="1" si="6"/>
        <v>0</v>
      </c>
    </row>
    <row r="26" spans="1:14" s="17" customFormat="1" ht="19.899999999999999" customHeight="1" x14ac:dyDescent="0.2">
      <c r="A26" s="240"/>
      <c r="B26" s="79">
        <f>VLOOKUP(6,'Team di progetto'!$A$13:$G$82,5,FALSE)</f>
        <v>0</v>
      </c>
      <c r="C26" s="66">
        <f>SUMIFS('Costi dei materiali'!$J$13:$J$112,'Costi dei materiali'!$D$13:$D$112,$B$26,'Costi dei materiali'!$A$13:$A$112,C10)</f>
        <v>0</v>
      </c>
      <c r="D26" s="6">
        <f>SUMIFS('Costi dei materiali'!$J$13:$J$112,'Costi dei materiali'!$D$13:$D$112,$B$26,'Costi dei materiali'!$A$13:$A$112,D10)</f>
        <v>0</v>
      </c>
      <c r="E26" s="6">
        <f>SUMIFS('Costi dei materiali'!$J$13:$J$112,'Costi dei materiali'!$D$13:$D$112,$B$26,'Costi dei materiali'!$A$13:$A$112,E10)</f>
        <v>0</v>
      </c>
      <c r="F26" s="6">
        <f>SUMIFS('Costi dei materiali'!$J$13:$J$112,'Costi dei materiali'!$D$13:$D$112,$B$26,'Costi dei materiali'!$A$13:$A$112,F10)</f>
        <v>0</v>
      </c>
      <c r="G26" s="6">
        <f>SUMIFS('Costi dei materiali'!$J$13:$J$112,'Costi dei materiali'!$D$13:$D$112,$B$26,'Costi dei materiali'!$A$13:$A$112,G10)</f>
        <v>0</v>
      </c>
      <c r="H26" s="6">
        <f>SUMIFS('Costi dei materiali'!$J$13:$J$112,'Costi dei materiali'!$D$13:$D$112,$B$26,'Costi dei materiali'!$A$13:$A$112,H10)</f>
        <v>0</v>
      </c>
      <c r="I26" s="6">
        <f>SUMIFS('Costi dei materiali'!$J$13:$J$112,'Costi dei materiali'!$D$13:$D$112,$B$26,'Costi dei materiali'!$A$13:$A$112,I10)</f>
        <v>0</v>
      </c>
      <c r="J26" s="6">
        <f>SUMIFS('Costi dei materiali'!$J$13:$J$112,'Costi dei materiali'!$D$13:$D$112,$B$26,'Costi dei materiali'!$A$13:$A$112,J10)</f>
        <v>0</v>
      </c>
      <c r="K26" s="6">
        <f>SUMIFS('Costi dei materiali'!$J$13:$J$112,'Costi dei materiali'!$D$13:$D$112,$B$26,'Costi dei materiali'!$A$13:$A$112,K10)</f>
        <v>0</v>
      </c>
      <c r="L26" s="90">
        <f>SUMIFS('Costi dei materiali'!$J$13:$J$112,'Costi dei materiali'!$D$13:$D$112,$B$26,'Costi dei materiali'!$A$13:$A$112,L10)</f>
        <v>0</v>
      </c>
      <c r="M26" s="52">
        <f t="shared" si="7"/>
        <v>0</v>
      </c>
      <c r="N26" s="7">
        <f t="shared" ca="1" si="6"/>
        <v>0</v>
      </c>
    </row>
    <row r="27" spans="1:14" s="17" customFormat="1" ht="19.899999999999999" customHeight="1" x14ac:dyDescent="0.2">
      <c r="A27" s="240"/>
      <c r="B27" s="80">
        <f>VLOOKUP(7,'Team di progetto'!$A$13:$G$82,5,FALSE)</f>
        <v>0</v>
      </c>
      <c r="C27" s="89">
        <f>SUMIFS('Costi dei materiali'!$J$13:$J$112,'Costi dei materiali'!$D$13:$D$112,$B$27,'Costi dei materiali'!$A$13:$A$112,C10)</f>
        <v>0</v>
      </c>
      <c r="D27" s="91">
        <f>SUMIFS('Costi dei materiali'!$J$13:$J$112,'Costi dei materiali'!$D$13:$D$112,$B$27,'Costi dei materiali'!$A$13:$A$112,D10)</f>
        <v>0</v>
      </c>
      <c r="E27" s="91">
        <f>SUMIFS('Costi dei materiali'!$J$13:$J$112,'Costi dei materiali'!$D$13:$D$112,$B$27,'Costi dei materiali'!$A$13:$A$112,E10)</f>
        <v>0</v>
      </c>
      <c r="F27" s="91">
        <f>SUMIFS('Costi dei materiali'!$J$13:$J$112,'Costi dei materiali'!$D$13:$D$112,$B$27,'Costi dei materiali'!$A$13:$A$112,F10)</f>
        <v>0</v>
      </c>
      <c r="G27" s="91">
        <f>SUMIFS('Costi dei materiali'!$J$13:$J$112,'Costi dei materiali'!$D$13:$D$112,$B$27,'Costi dei materiali'!$A$13:$A$112,G10)</f>
        <v>0</v>
      </c>
      <c r="H27" s="91">
        <f>SUMIFS('Costi dei materiali'!$J$13:$J$112,'Costi dei materiali'!$D$13:$D$112,$B$27,'Costi dei materiali'!$A$13:$A$112,H10)</f>
        <v>0</v>
      </c>
      <c r="I27" s="91">
        <f>SUMIFS('Costi dei materiali'!$J$13:$J$112,'Costi dei materiali'!$D$13:$D$112,$B$27,'Costi dei materiali'!$A$13:$A$112,I10)</f>
        <v>0</v>
      </c>
      <c r="J27" s="91">
        <f>SUMIFS('Costi dei materiali'!$J$13:$J$112,'Costi dei materiali'!$D$13:$D$112,$B$27,'Costi dei materiali'!$A$13:$A$112,J10)</f>
        <v>0</v>
      </c>
      <c r="K27" s="91">
        <f>SUMIFS('Costi dei materiali'!$J$13:$J$112,'Costi dei materiali'!$D$13:$D$112,$B$27,'Costi dei materiali'!$A$13:$A$112,K10)</f>
        <v>0</v>
      </c>
      <c r="L27" s="92">
        <f>SUMIFS('Costi dei materiali'!$J$13:$J$112,'Costi dei materiali'!$D$13:$D$112,$B$27,'Costi dei materiali'!$A$13:$A$112,L10)</f>
        <v>0</v>
      </c>
      <c r="M27" s="53">
        <f t="shared" si="7"/>
        <v>0</v>
      </c>
      <c r="N27" s="9">
        <f t="shared" ca="1" si="6"/>
        <v>0</v>
      </c>
    </row>
    <row r="28" spans="1:14" s="17" customFormat="1" ht="19.899999999999999" customHeight="1" x14ac:dyDescent="0.2">
      <c r="A28" s="240"/>
      <c r="B28" s="54" t="s">
        <v>68</v>
      </c>
      <c r="C28" s="67">
        <f>SUM(C21:C27)</f>
        <v>0</v>
      </c>
      <c r="D28" s="68">
        <f t="shared" ref="D28:L28" si="8">SUM(D21:D27)</f>
        <v>0</v>
      </c>
      <c r="E28" s="68">
        <f t="shared" si="8"/>
        <v>0</v>
      </c>
      <c r="F28" s="68">
        <f t="shared" si="8"/>
        <v>0</v>
      </c>
      <c r="G28" s="68">
        <f t="shared" si="8"/>
        <v>0</v>
      </c>
      <c r="H28" s="68">
        <f t="shared" si="8"/>
        <v>0</v>
      </c>
      <c r="I28" s="68">
        <f t="shared" si="8"/>
        <v>0</v>
      </c>
      <c r="J28" s="68">
        <f t="shared" si="8"/>
        <v>0</v>
      </c>
      <c r="K28" s="68">
        <f t="shared" si="8"/>
        <v>0</v>
      </c>
      <c r="L28" s="69">
        <f t="shared" si="8"/>
        <v>0</v>
      </c>
      <c r="M28" s="58">
        <f t="shared" si="7"/>
        <v>0</v>
      </c>
      <c r="N28" s="59">
        <f ca="1">SUM(N21:N27)</f>
        <v>0</v>
      </c>
    </row>
    <row r="29" spans="1:14" s="17" customFormat="1" ht="19.899999999999999" customHeight="1" x14ac:dyDescent="0.2">
      <c r="A29" s="241"/>
      <c r="B29" s="108" t="s">
        <v>91</v>
      </c>
      <c r="C29" s="109">
        <f ca="1">SUMIF('Costi dei materiali'!$A$13:$K$112,C10,'Costi dei materiali'!$H$13:$H$112)</f>
        <v>0</v>
      </c>
      <c r="D29" s="110">
        <f ca="1">SUMIF('Costi dei materiali'!$A$13:$K$112,D10,'Costi dei materiali'!$H$13:$H$112)</f>
        <v>0</v>
      </c>
      <c r="E29" s="110">
        <f ca="1">SUMIF('Costi dei materiali'!$A$13:$K$112,E10,'Costi dei materiali'!$H$13:$H$112)</f>
        <v>0</v>
      </c>
      <c r="F29" s="110">
        <f ca="1">SUMIF('Costi dei materiali'!$A$13:$K$112,F10,'Costi dei materiali'!$H$13:$H$112)</f>
        <v>0</v>
      </c>
      <c r="G29" s="110">
        <f ca="1">SUMIF('Costi dei materiali'!$A$13:$K$112,G10,'Costi dei materiali'!$H$13:$H$112)</f>
        <v>0</v>
      </c>
      <c r="H29" s="110">
        <f ca="1">SUMIF('Costi dei materiali'!$A$13:$K$112,H10,'Costi dei materiali'!$H$13:$H$112)</f>
        <v>0</v>
      </c>
      <c r="I29" s="110">
        <f ca="1">SUMIF('Costi dei materiali'!$A$13:$K$112,I10,'Costi dei materiali'!$H$13:$H$112)</f>
        <v>0</v>
      </c>
      <c r="J29" s="110">
        <f ca="1">SUMIF('Costi dei materiali'!$A$13:$K$112,J10,'Costi dei materiali'!$H$13:$H$112)</f>
        <v>0</v>
      </c>
      <c r="K29" s="110">
        <f ca="1">SUMIF('Costi dei materiali'!$A$13:$K$112,K10,'Costi dei materiali'!$H$13:$H$112)</f>
        <v>0</v>
      </c>
      <c r="L29" s="111">
        <f ca="1">SUMIF('Costi dei materiali'!$A$13:$K$112,L10,'Costi dei materiali'!$H$13:$H$112)</f>
        <v>0</v>
      </c>
      <c r="M29" s="112">
        <f t="shared" ca="1" si="7"/>
        <v>0</v>
      </c>
      <c r="N29" s="113">
        <f ca="1">IFERROR(100/$M$30*M29,0)</f>
        <v>0</v>
      </c>
    </row>
    <row r="30" spans="1:14" s="17" customFormat="1" ht="19.899999999999999" customHeight="1" thickBot="1" x14ac:dyDescent="0.25">
      <c r="A30" s="243"/>
      <c r="B30" s="70" t="s">
        <v>92</v>
      </c>
      <c r="C30" s="71">
        <f ca="1">SUM(C28:C29)</f>
        <v>0</v>
      </c>
      <c r="D30" s="8">
        <f t="shared" ref="D30:L30" ca="1" si="9">SUM(D28:D29)</f>
        <v>0</v>
      </c>
      <c r="E30" s="8">
        <f t="shared" ca="1" si="9"/>
        <v>0</v>
      </c>
      <c r="F30" s="8">
        <f t="shared" ca="1" si="9"/>
        <v>0</v>
      </c>
      <c r="G30" s="8">
        <f t="shared" ca="1" si="9"/>
        <v>0</v>
      </c>
      <c r="H30" s="8">
        <f t="shared" ca="1" si="9"/>
        <v>0</v>
      </c>
      <c r="I30" s="8">
        <f t="shared" ca="1" si="9"/>
        <v>0</v>
      </c>
      <c r="J30" s="8">
        <f t="shared" ca="1" si="9"/>
        <v>0</v>
      </c>
      <c r="K30" s="8">
        <f t="shared" ca="1" si="9"/>
        <v>0</v>
      </c>
      <c r="L30" s="12">
        <f t="shared" ca="1" si="9"/>
        <v>0</v>
      </c>
      <c r="M30" s="64">
        <f ca="1">SUM(M28:M29)</f>
        <v>0</v>
      </c>
      <c r="N30" s="65">
        <f ca="1">SUM(N28:N29)</f>
        <v>0</v>
      </c>
    </row>
    <row r="31" spans="1:14" s="17" customFormat="1" ht="19.899999999999999" customHeight="1" x14ac:dyDescent="0.2">
      <c r="A31" s="244" t="s">
        <v>45</v>
      </c>
      <c r="B31" s="78">
        <f>VLOOKUP(1,'Team di progetto'!$A$13:$G$82,5,FALSE)</f>
        <v>0</v>
      </c>
      <c r="C31" s="72">
        <f t="shared" ref="C31:L37" si="10">C11+C21</f>
        <v>0</v>
      </c>
      <c r="D31" s="10">
        <f t="shared" si="10"/>
        <v>0</v>
      </c>
      <c r="E31" s="10">
        <f t="shared" si="10"/>
        <v>0</v>
      </c>
      <c r="F31" s="10">
        <f t="shared" si="10"/>
        <v>0</v>
      </c>
      <c r="G31" s="10">
        <f t="shared" si="10"/>
        <v>0</v>
      </c>
      <c r="H31" s="10">
        <f t="shared" si="10"/>
        <v>0</v>
      </c>
      <c r="I31" s="10">
        <f t="shared" si="10"/>
        <v>0</v>
      </c>
      <c r="J31" s="10">
        <f t="shared" si="10"/>
        <v>0</v>
      </c>
      <c r="K31" s="10">
        <f t="shared" si="10"/>
        <v>0</v>
      </c>
      <c r="L31" s="11">
        <f t="shared" si="10"/>
        <v>0</v>
      </c>
      <c r="M31" s="50">
        <f>SUM(C31:L31)</f>
        <v>0</v>
      </c>
      <c r="N31" s="5">
        <f t="shared" ref="N31:N37" ca="1" si="11">IFERROR(100/$M$40*M31,0)</f>
        <v>0</v>
      </c>
    </row>
    <row r="32" spans="1:14" s="17" customFormat="1" ht="19.899999999999999" customHeight="1" x14ac:dyDescent="0.2">
      <c r="A32" s="244"/>
      <c r="B32" s="79">
        <f>VLOOKUP(2,'Team di progetto'!$A$13:$G$82,5,FALSE)</f>
        <v>0</v>
      </c>
      <c r="C32" s="72">
        <f t="shared" si="10"/>
        <v>0</v>
      </c>
      <c r="D32" s="10">
        <f t="shared" si="10"/>
        <v>0</v>
      </c>
      <c r="E32" s="10">
        <f t="shared" si="10"/>
        <v>0</v>
      </c>
      <c r="F32" s="10">
        <f t="shared" si="10"/>
        <v>0</v>
      </c>
      <c r="G32" s="10">
        <f t="shared" si="10"/>
        <v>0</v>
      </c>
      <c r="H32" s="10">
        <f t="shared" si="10"/>
        <v>0</v>
      </c>
      <c r="I32" s="10">
        <f t="shared" si="10"/>
        <v>0</v>
      </c>
      <c r="J32" s="10">
        <f t="shared" si="10"/>
        <v>0</v>
      </c>
      <c r="K32" s="10">
        <f t="shared" si="10"/>
        <v>0</v>
      </c>
      <c r="L32" s="11">
        <f t="shared" si="10"/>
        <v>0</v>
      </c>
      <c r="M32" s="52">
        <f t="shared" ref="M32:M39" si="12">SUM(C32:L32)</f>
        <v>0</v>
      </c>
      <c r="N32" s="7">
        <f t="shared" ca="1" si="11"/>
        <v>0</v>
      </c>
    </row>
    <row r="33" spans="1:14" s="17" customFormat="1" ht="19.899999999999999" customHeight="1" x14ac:dyDescent="0.2">
      <c r="A33" s="244"/>
      <c r="B33" s="79">
        <f>VLOOKUP(3,'Team di progetto'!$A$13:$G$82,5,FALSE)</f>
        <v>0</v>
      </c>
      <c r="C33" s="72">
        <f t="shared" si="10"/>
        <v>0</v>
      </c>
      <c r="D33" s="10">
        <f t="shared" si="10"/>
        <v>0</v>
      </c>
      <c r="E33" s="10">
        <f t="shared" si="10"/>
        <v>0</v>
      </c>
      <c r="F33" s="10">
        <f t="shared" si="10"/>
        <v>0</v>
      </c>
      <c r="G33" s="10">
        <f t="shared" si="10"/>
        <v>0</v>
      </c>
      <c r="H33" s="10">
        <f t="shared" si="10"/>
        <v>0</v>
      </c>
      <c r="I33" s="10">
        <f t="shared" si="10"/>
        <v>0</v>
      </c>
      <c r="J33" s="10">
        <f t="shared" si="10"/>
        <v>0</v>
      </c>
      <c r="K33" s="10">
        <f t="shared" si="10"/>
        <v>0</v>
      </c>
      <c r="L33" s="11">
        <f t="shared" si="10"/>
        <v>0</v>
      </c>
      <c r="M33" s="52">
        <f t="shared" si="12"/>
        <v>0</v>
      </c>
      <c r="N33" s="7">
        <f t="shared" ca="1" si="11"/>
        <v>0</v>
      </c>
    </row>
    <row r="34" spans="1:14" s="17" customFormat="1" ht="19.899999999999999" customHeight="1" x14ac:dyDescent="0.2">
      <c r="A34" s="244"/>
      <c r="B34" s="79">
        <f>VLOOKUP(4,'Team di progetto'!$A$13:$G$82,5,FALSE)</f>
        <v>0</v>
      </c>
      <c r="C34" s="72">
        <f t="shared" si="10"/>
        <v>0</v>
      </c>
      <c r="D34" s="10">
        <f t="shared" si="10"/>
        <v>0</v>
      </c>
      <c r="E34" s="10">
        <f t="shared" si="10"/>
        <v>0</v>
      </c>
      <c r="F34" s="10">
        <f t="shared" si="10"/>
        <v>0</v>
      </c>
      <c r="G34" s="10">
        <f t="shared" si="10"/>
        <v>0</v>
      </c>
      <c r="H34" s="10">
        <f t="shared" si="10"/>
        <v>0</v>
      </c>
      <c r="I34" s="10">
        <f t="shared" si="10"/>
        <v>0</v>
      </c>
      <c r="J34" s="10">
        <f t="shared" si="10"/>
        <v>0</v>
      </c>
      <c r="K34" s="10">
        <f t="shared" si="10"/>
        <v>0</v>
      </c>
      <c r="L34" s="11">
        <f t="shared" si="10"/>
        <v>0</v>
      </c>
      <c r="M34" s="52">
        <f t="shared" si="12"/>
        <v>0</v>
      </c>
      <c r="N34" s="7">
        <f t="shared" ca="1" si="11"/>
        <v>0</v>
      </c>
    </row>
    <row r="35" spans="1:14" s="17" customFormat="1" ht="19.899999999999999" customHeight="1" x14ac:dyDescent="0.2">
      <c r="A35" s="244"/>
      <c r="B35" s="79">
        <f>VLOOKUP(5,'Team di progetto'!$A$13:$G$82,5,FALSE)</f>
        <v>0</v>
      </c>
      <c r="C35" s="72">
        <f t="shared" si="10"/>
        <v>0</v>
      </c>
      <c r="D35" s="10">
        <f t="shared" si="10"/>
        <v>0</v>
      </c>
      <c r="E35" s="10">
        <f t="shared" si="10"/>
        <v>0</v>
      </c>
      <c r="F35" s="10">
        <f t="shared" si="10"/>
        <v>0</v>
      </c>
      <c r="G35" s="10">
        <f t="shared" si="10"/>
        <v>0</v>
      </c>
      <c r="H35" s="10">
        <f t="shared" si="10"/>
        <v>0</v>
      </c>
      <c r="I35" s="10">
        <f t="shared" si="10"/>
        <v>0</v>
      </c>
      <c r="J35" s="10">
        <f t="shared" si="10"/>
        <v>0</v>
      </c>
      <c r="K35" s="10">
        <f t="shared" si="10"/>
        <v>0</v>
      </c>
      <c r="L35" s="11">
        <f t="shared" si="10"/>
        <v>0</v>
      </c>
      <c r="M35" s="52">
        <f t="shared" si="12"/>
        <v>0</v>
      </c>
      <c r="N35" s="7">
        <f t="shared" ca="1" si="11"/>
        <v>0</v>
      </c>
    </row>
    <row r="36" spans="1:14" s="17" customFormat="1" ht="19.899999999999999" customHeight="1" x14ac:dyDescent="0.2">
      <c r="A36" s="244"/>
      <c r="B36" s="79">
        <f>VLOOKUP(6,'Team di progetto'!$A$13:$G$82,5,FALSE)</f>
        <v>0</v>
      </c>
      <c r="C36" s="72">
        <f t="shared" si="10"/>
        <v>0</v>
      </c>
      <c r="D36" s="10">
        <f t="shared" si="10"/>
        <v>0</v>
      </c>
      <c r="E36" s="10">
        <f t="shared" si="10"/>
        <v>0</v>
      </c>
      <c r="F36" s="10">
        <f t="shared" si="10"/>
        <v>0</v>
      </c>
      <c r="G36" s="10">
        <f t="shared" si="10"/>
        <v>0</v>
      </c>
      <c r="H36" s="10">
        <f t="shared" si="10"/>
        <v>0</v>
      </c>
      <c r="I36" s="10">
        <f t="shared" si="10"/>
        <v>0</v>
      </c>
      <c r="J36" s="10">
        <f t="shared" si="10"/>
        <v>0</v>
      </c>
      <c r="K36" s="10">
        <f t="shared" si="10"/>
        <v>0</v>
      </c>
      <c r="L36" s="11">
        <f t="shared" si="10"/>
        <v>0</v>
      </c>
      <c r="M36" s="52">
        <f t="shared" si="12"/>
        <v>0</v>
      </c>
      <c r="N36" s="7">
        <f t="shared" ca="1" si="11"/>
        <v>0</v>
      </c>
    </row>
    <row r="37" spans="1:14" s="17" customFormat="1" ht="19.899999999999999" customHeight="1" x14ac:dyDescent="0.2">
      <c r="A37" s="244"/>
      <c r="B37" s="80">
        <f>VLOOKUP(7,'Team di progetto'!$A$13:$G$82,5,FALSE)</f>
        <v>0</v>
      </c>
      <c r="C37" s="73">
        <f t="shared" si="10"/>
        <v>0</v>
      </c>
      <c r="D37" s="74">
        <f t="shared" si="10"/>
        <v>0</v>
      </c>
      <c r="E37" s="74">
        <f t="shared" si="10"/>
        <v>0</v>
      </c>
      <c r="F37" s="74">
        <f t="shared" si="10"/>
        <v>0</v>
      </c>
      <c r="G37" s="74">
        <f t="shared" si="10"/>
        <v>0</v>
      </c>
      <c r="H37" s="74">
        <f t="shared" si="10"/>
        <v>0</v>
      </c>
      <c r="I37" s="74">
        <f t="shared" si="10"/>
        <v>0</v>
      </c>
      <c r="J37" s="74">
        <f t="shared" si="10"/>
        <v>0</v>
      </c>
      <c r="K37" s="74">
        <f t="shared" si="10"/>
        <v>0</v>
      </c>
      <c r="L37" s="75">
        <f t="shared" si="10"/>
        <v>0</v>
      </c>
      <c r="M37" s="53">
        <f t="shared" si="12"/>
        <v>0</v>
      </c>
      <c r="N37" s="9">
        <f t="shared" ca="1" si="11"/>
        <v>0</v>
      </c>
    </row>
    <row r="38" spans="1:14" s="17" customFormat="1" ht="19.899999999999999" customHeight="1" x14ac:dyDescent="0.2">
      <c r="A38" s="244"/>
      <c r="B38" s="54" t="s">
        <v>68</v>
      </c>
      <c r="C38" s="67">
        <f>SUM(C31:C37)</f>
        <v>0</v>
      </c>
      <c r="D38" s="68">
        <f t="shared" ref="D38:L38" si="13">SUM(D31:D37)</f>
        <v>0</v>
      </c>
      <c r="E38" s="68">
        <f t="shared" si="13"/>
        <v>0</v>
      </c>
      <c r="F38" s="68">
        <f t="shared" si="13"/>
        <v>0</v>
      </c>
      <c r="G38" s="68">
        <f t="shared" si="13"/>
        <v>0</v>
      </c>
      <c r="H38" s="68">
        <f t="shared" si="13"/>
        <v>0</v>
      </c>
      <c r="I38" s="68">
        <f t="shared" si="13"/>
        <v>0</v>
      </c>
      <c r="J38" s="68">
        <f t="shared" si="13"/>
        <v>0</v>
      </c>
      <c r="K38" s="68">
        <f t="shared" si="13"/>
        <v>0</v>
      </c>
      <c r="L38" s="69">
        <f t="shared" si="13"/>
        <v>0</v>
      </c>
      <c r="M38" s="76">
        <f t="shared" si="12"/>
        <v>0</v>
      </c>
      <c r="N38" s="59">
        <f ca="1">SUM(N31:N37)</f>
        <v>0</v>
      </c>
    </row>
    <row r="39" spans="1:14" s="17" customFormat="1" ht="19.899999999999999" customHeight="1" x14ac:dyDescent="0.2">
      <c r="A39" s="245"/>
      <c r="B39" s="114" t="s">
        <v>91</v>
      </c>
      <c r="C39" s="109">
        <f t="shared" ref="C39:L39" ca="1" si="14">C19+C29</f>
        <v>0</v>
      </c>
      <c r="D39" s="110">
        <f t="shared" ca="1" si="14"/>
        <v>0</v>
      </c>
      <c r="E39" s="110">
        <f t="shared" ca="1" si="14"/>
        <v>0</v>
      </c>
      <c r="F39" s="110">
        <f t="shared" ca="1" si="14"/>
        <v>0</v>
      </c>
      <c r="G39" s="110">
        <f t="shared" ca="1" si="14"/>
        <v>0</v>
      </c>
      <c r="H39" s="110">
        <f t="shared" ca="1" si="14"/>
        <v>0</v>
      </c>
      <c r="I39" s="110">
        <f t="shared" ca="1" si="14"/>
        <v>0</v>
      </c>
      <c r="J39" s="110">
        <f t="shared" ca="1" si="14"/>
        <v>0</v>
      </c>
      <c r="K39" s="110">
        <f t="shared" ca="1" si="14"/>
        <v>0</v>
      </c>
      <c r="L39" s="115">
        <f t="shared" ca="1" si="14"/>
        <v>0</v>
      </c>
      <c r="M39" s="116">
        <f t="shared" ca="1" si="12"/>
        <v>0</v>
      </c>
      <c r="N39" s="113">
        <f ca="1">IFERROR(100/$M$40*M39,0)</f>
        <v>0</v>
      </c>
    </row>
    <row r="40" spans="1:14" s="17" customFormat="1" ht="19.899999999999999" customHeight="1" thickBot="1" x14ac:dyDescent="0.25">
      <c r="A40" s="246"/>
      <c r="B40" s="77" t="s">
        <v>86</v>
      </c>
      <c r="C40" s="71">
        <f ca="1">SUM(C38:C39)</f>
        <v>0</v>
      </c>
      <c r="D40" s="8">
        <f t="shared" ref="D40:L40" ca="1" si="15">SUM(D38:D39)</f>
        <v>0</v>
      </c>
      <c r="E40" s="8">
        <f t="shared" ca="1" si="15"/>
        <v>0</v>
      </c>
      <c r="F40" s="8">
        <f t="shared" ca="1" si="15"/>
        <v>0</v>
      </c>
      <c r="G40" s="8">
        <f t="shared" ca="1" si="15"/>
        <v>0</v>
      </c>
      <c r="H40" s="8">
        <f t="shared" ca="1" si="15"/>
        <v>0</v>
      </c>
      <c r="I40" s="8">
        <f t="shared" ca="1" si="15"/>
        <v>0</v>
      </c>
      <c r="J40" s="8">
        <f t="shared" ca="1" si="15"/>
        <v>0</v>
      </c>
      <c r="K40" s="8">
        <f t="shared" ca="1" si="15"/>
        <v>0</v>
      </c>
      <c r="L40" s="12">
        <f t="shared" ca="1" si="15"/>
        <v>0</v>
      </c>
      <c r="M40" s="64">
        <f ca="1">SUM(M38:M39)</f>
        <v>0</v>
      </c>
      <c r="N40" s="65">
        <f ca="1">SUM(N38:N39)</f>
        <v>0</v>
      </c>
    </row>
    <row r="41" spans="1:14" customFormat="1" ht="19.899999999999999" customHeight="1" thickBot="1" x14ac:dyDescent="0.25"/>
    <row r="42" spans="1:14" s="17" customFormat="1" ht="19.899999999999999" customHeight="1" x14ac:dyDescent="0.2">
      <c r="A42" s="232" t="s">
        <v>49</v>
      </c>
      <c r="B42" s="93" t="s">
        <v>95</v>
      </c>
      <c r="C42" s="95"/>
      <c r="D42" s="96"/>
      <c r="E42" s="96"/>
      <c r="F42" s="96"/>
      <c r="G42" s="96"/>
      <c r="H42" s="96"/>
      <c r="I42" s="96"/>
      <c r="J42" s="96"/>
      <c r="K42" s="96"/>
      <c r="L42" s="96"/>
      <c r="M42" s="99">
        <f>'Tranche annuali'!D16</f>
        <v>0</v>
      </c>
      <c r="N42" s="100">
        <f>IFERROR(100/$M$45*M42,0)</f>
        <v>0</v>
      </c>
    </row>
    <row r="43" spans="1:14" s="17" customFormat="1" ht="19.899999999999999" customHeight="1" x14ac:dyDescent="0.2">
      <c r="A43" s="233"/>
      <c r="B43" s="94" t="s">
        <v>96</v>
      </c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101">
        <f>'Tranche annuali'!D17</f>
        <v>0</v>
      </c>
      <c r="N43" s="102">
        <f t="shared" ref="N43:N44" si="16">IFERROR(100/$M$45*M43,0)</f>
        <v>0</v>
      </c>
    </row>
    <row r="44" spans="1:14" s="17" customFormat="1" ht="19.899999999999999" customHeight="1" x14ac:dyDescent="0.2">
      <c r="A44" s="233"/>
      <c r="B44" s="94" t="s">
        <v>97</v>
      </c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101">
        <f>'Tranche annuali'!D18</f>
        <v>0</v>
      </c>
      <c r="N44" s="102">
        <f t="shared" si="16"/>
        <v>0</v>
      </c>
    </row>
    <row r="45" spans="1:14" s="17" customFormat="1" ht="19.899999999999999" customHeight="1" thickBot="1" x14ac:dyDescent="0.25">
      <c r="A45" s="234"/>
      <c r="B45" s="103" t="s">
        <v>98</v>
      </c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6">
        <f>SUM(M42:M44)</f>
        <v>0</v>
      </c>
      <c r="N45" s="107">
        <v>100</v>
      </c>
    </row>
    <row r="46" spans="1:14" ht="19.899999999999999" customHeight="1" x14ac:dyDescent="0.2"/>
    <row r="47" spans="1:14" ht="19.899999999999999" customHeight="1" x14ac:dyDescent="0.2"/>
  </sheetData>
  <sheetProtection sheet="1" objects="1" scenarios="1"/>
  <mergeCells count="6">
    <mergeCell ref="A42:A45"/>
    <mergeCell ref="M2:N2"/>
    <mergeCell ref="C9:L9"/>
    <mergeCell ref="A11:A20"/>
    <mergeCell ref="A21:A30"/>
    <mergeCell ref="A31:A40"/>
  </mergeCells>
  <conditionalFormatting sqref="C2 M2 M11:N18 C19:N40">
    <cfRule type="cellIs" dxfId="87" priority="20" operator="equal">
      <formula>0</formula>
    </cfRule>
  </conditionalFormatting>
  <conditionalFormatting sqref="A10">
    <cfRule type="cellIs" dxfId="86" priority="18" operator="equal">
      <formula>0</formula>
    </cfRule>
  </conditionalFormatting>
  <conditionalFormatting sqref="B39:B40">
    <cfRule type="cellIs" dxfId="85" priority="19" operator="equal">
      <formula>0</formula>
    </cfRule>
  </conditionalFormatting>
  <conditionalFormatting sqref="F2:L2 C4:XFD6 A4:A6 C3:M3 O2:XFD3">
    <cfRule type="cellIs" dxfId="84" priority="17" operator="equal">
      <formula>0</formula>
    </cfRule>
  </conditionalFormatting>
  <conditionalFormatting sqref="B11:B17">
    <cfRule type="cellIs" dxfId="83" priority="16" operator="equal">
      <formula>0</formula>
    </cfRule>
  </conditionalFormatting>
  <conditionalFormatting sqref="B18">
    <cfRule type="cellIs" dxfId="82" priority="13" operator="equal">
      <formula>0</formula>
    </cfRule>
  </conditionalFormatting>
  <conditionalFormatting sqref="B28">
    <cfRule type="cellIs" dxfId="81" priority="9" operator="equal">
      <formula>0</formula>
    </cfRule>
  </conditionalFormatting>
  <conditionalFormatting sqref="B38">
    <cfRule type="cellIs" dxfId="80" priority="5" operator="equal">
      <formula>0</formula>
    </cfRule>
  </conditionalFormatting>
  <conditionalFormatting sqref="C11:L18">
    <cfRule type="cellIs" dxfId="79" priority="4" operator="equal">
      <formula>0</formula>
    </cfRule>
  </conditionalFormatting>
  <conditionalFormatting sqref="B21:B27">
    <cfRule type="cellIs" dxfId="78" priority="3" operator="equal">
      <formula>0</formula>
    </cfRule>
  </conditionalFormatting>
  <conditionalFormatting sqref="B31:B37">
    <cfRule type="cellIs" dxfId="77" priority="2" operator="equal">
      <formula>0</formula>
    </cfRule>
  </conditionalFormatting>
  <conditionalFormatting sqref="A2:A3">
    <cfRule type="cellIs" dxfId="76" priority="1" operator="equal">
      <formula>0</formula>
    </cfRule>
  </conditionalFormatting>
  <pageMargins left="0.70866141732283472" right="0.51181102362204722" top="0.74803149606299213" bottom="0.74803149606299213" header="0.31496062992125984" footer="0.31496062992125984"/>
  <pageSetup paperSize="9" scale="76" fitToHeight="0" orientation="portrait" r:id="rId1"/>
  <ignoredErrors>
    <ignoredError sqref="M18:N30 C38:N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2:I27"/>
  <sheetViews>
    <sheetView showGridLines="0" zoomScaleNormal="100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25.7109375" style="138" customWidth="1"/>
    <col min="2" max="2" width="13.7109375" style="194" customWidth="1"/>
    <col min="3" max="3" width="6.7109375" style="194" customWidth="1"/>
    <col min="4" max="4" width="13.7109375" style="194" customWidth="1"/>
    <col min="5" max="5" width="6.7109375" style="138" customWidth="1"/>
    <col min="6" max="6" width="13.7109375" style="138" customWidth="1"/>
    <col min="7" max="7" width="6.7109375" style="138" customWidth="1"/>
    <col min="8" max="8" width="5.7109375" style="138" customWidth="1"/>
    <col min="9" max="16384" width="11.42578125" style="138"/>
  </cols>
  <sheetData>
    <row r="2" spans="1:9" s="121" customFormat="1" x14ac:dyDescent="0.2">
      <c r="A2" s="120" t="s">
        <v>3</v>
      </c>
      <c r="F2" s="231">
        <f>Note!B8</f>
        <v>0</v>
      </c>
      <c r="G2" s="231"/>
    </row>
    <row r="3" spans="1:9" s="121" customFormat="1" x14ac:dyDescent="0.2">
      <c r="A3" s="121" t="s">
        <v>4</v>
      </c>
    </row>
    <row r="4" spans="1:9" s="121" customFormat="1" x14ac:dyDescent="0.2"/>
    <row r="5" spans="1:9" s="121" customFormat="1" x14ac:dyDescent="0.2">
      <c r="A5" s="121" t="str">
        <f>"Progetto: "&amp;Note!B7</f>
        <v xml:space="preserve">Progetto: </v>
      </c>
      <c r="D5" s="161"/>
    </row>
    <row r="6" spans="1:9" s="121" customFormat="1" x14ac:dyDescent="0.2"/>
    <row r="7" spans="1:9" s="121" customFormat="1" ht="18" customHeight="1" x14ac:dyDescent="0.2">
      <c r="A7" s="120" t="s">
        <v>49</v>
      </c>
    </row>
    <row r="8" spans="1:9" s="121" customFormat="1" ht="15" customHeight="1" x14ac:dyDescent="0.2">
      <c r="A8" s="132" t="s">
        <v>69</v>
      </c>
      <c r="B8" s="162"/>
      <c r="C8" s="162"/>
      <c r="D8" s="162"/>
      <c r="E8" s="133"/>
      <c r="F8" s="133"/>
      <c r="G8" s="133"/>
    </row>
    <row r="9" spans="1:9" s="121" customFormat="1" ht="15" customHeight="1" x14ac:dyDescent="0.2">
      <c r="A9" s="132" t="s">
        <v>57</v>
      </c>
      <c r="B9" s="162"/>
      <c r="C9" s="162"/>
      <c r="D9" s="162"/>
      <c r="E9" s="133"/>
      <c r="F9" s="133"/>
      <c r="G9" s="133"/>
    </row>
    <row r="10" spans="1:9" s="121" customFormat="1" ht="15" customHeight="1" x14ac:dyDescent="0.2">
      <c r="A10" s="132" t="s">
        <v>70</v>
      </c>
      <c r="B10" s="133"/>
      <c r="C10" s="133"/>
      <c r="D10" s="133"/>
      <c r="E10" s="133"/>
      <c r="F10" s="133"/>
      <c r="G10" s="133"/>
    </row>
    <row r="11" spans="1:9" s="121" customFormat="1" ht="15" customHeight="1" x14ac:dyDescent="0.2">
      <c r="A11" s="132" t="s">
        <v>71</v>
      </c>
      <c r="B11" s="133"/>
      <c r="C11" s="133"/>
      <c r="D11" s="133"/>
      <c r="E11" s="133"/>
      <c r="F11" s="133"/>
      <c r="G11" s="133"/>
    </row>
    <row r="12" spans="1:9" s="121" customFormat="1" ht="15" customHeight="1" thickBot="1" x14ac:dyDescent="0.25">
      <c r="A12" s="163"/>
    </row>
    <row r="13" spans="1:9" ht="15" customHeight="1" x14ac:dyDescent="0.2">
      <c r="A13" s="164" t="s">
        <v>87</v>
      </c>
      <c r="B13" s="251" t="s">
        <v>50</v>
      </c>
      <c r="C13" s="252"/>
      <c r="D13" s="247" t="s">
        <v>51</v>
      </c>
      <c r="E13" s="248"/>
      <c r="F13" s="249" t="s">
        <v>43</v>
      </c>
      <c r="G13" s="250"/>
    </row>
    <row r="14" spans="1:9" ht="18" customHeight="1" x14ac:dyDescent="0.2">
      <c r="A14" s="165"/>
      <c r="B14" s="166" t="s">
        <v>1</v>
      </c>
      <c r="C14" s="167" t="s">
        <v>2</v>
      </c>
      <c r="D14" s="168" t="s">
        <v>1</v>
      </c>
      <c r="E14" s="169" t="s">
        <v>2</v>
      </c>
      <c r="F14" s="166" t="s">
        <v>1</v>
      </c>
      <c r="G14" s="167" t="s">
        <v>2</v>
      </c>
    </row>
    <row r="15" spans="1:9" ht="18" customHeight="1" x14ac:dyDescent="0.2">
      <c r="A15" s="170" t="s">
        <v>86</v>
      </c>
      <c r="B15" s="171">
        <f ca="1">Panoramica!M40-B16-B17-B18</f>
        <v>0</v>
      </c>
      <c r="C15" s="172"/>
      <c r="D15" s="173">
        <f ca="1">Panoramica!M39-D16-D17-D18</f>
        <v>0</v>
      </c>
      <c r="E15" s="174"/>
      <c r="F15" s="175">
        <f>Panoramica!M38-F16-F17-F18</f>
        <v>0</v>
      </c>
      <c r="G15" s="174"/>
      <c r="H15" s="176" t="s">
        <v>72</v>
      </c>
      <c r="I15" s="177"/>
    </row>
    <row r="16" spans="1:9" ht="18" customHeight="1" x14ac:dyDescent="0.2">
      <c r="A16" s="178">
        <v>2024</v>
      </c>
      <c r="B16" s="37"/>
      <c r="C16" s="179">
        <f>IFERROR(100/#REF!*B16,0)</f>
        <v>0</v>
      </c>
      <c r="D16" s="36"/>
      <c r="E16" s="180">
        <f>IFERROR(100/B16*D16,0)</f>
        <v>0</v>
      </c>
      <c r="F16" s="181">
        <f>B16-D16</f>
        <v>0</v>
      </c>
      <c r="G16" s="182">
        <f>IFERROR(100/B16*F16,0)</f>
        <v>0</v>
      </c>
    </row>
    <row r="17" spans="1:7" ht="18" customHeight="1" x14ac:dyDescent="0.2">
      <c r="A17" s="178">
        <v>2025</v>
      </c>
      <c r="B17" s="37"/>
      <c r="C17" s="179">
        <f>IFERROR(100/#REF!*B17,0)</f>
        <v>0</v>
      </c>
      <c r="D17" s="36"/>
      <c r="E17" s="180">
        <f>IFERROR(100/B17*D17,0)</f>
        <v>0</v>
      </c>
      <c r="F17" s="181">
        <f t="shared" ref="F17:F18" si="0">B17-D17</f>
        <v>0</v>
      </c>
      <c r="G17" s="182">
        <f>IFERROR(100/B17*F17,0)</f>
        <v>0</v>
      </c>
    </row>
    <row r="18" spans="1:7" ht="18" customHeight="1" thickBot="1" x14ac:dyDescent="0.25">
      <c r="A18" s="178">
        <v>2026</v>
      </c>
      <c r="B18" s="39"/>
      <c r="C18" s="179">
        <f>IFERROR(100/#REF!*B18,0)</f>
        <v>0</v>
      </c>
      <c r="D18" s="36"/>
      <c r="E18" s="180">
        <f>IFERROR(100/B18*D18,0)</f>
        <v>0</v>
      </c>
      <c r="F18" s="181">
        <f t="shared" si="0"/>
        <v>0</v>
      </c>
      <c r="G18" s="182">
        <f>IFERROR(100/B18*F18,0)</f>
        <v>0</v>
      </c>
    </row>
    <row r="19" spans="1:7" ht="18" customHeight="1" thickTop="1" thickBot="1" x14ac:dyDescent="0.25">
      <c r="A19" s="213" t="s">
        <v>45</v>
      </c>
      <c r="B19" s="183">
        <f>SUM(B16:B18)</f>
        <v>0</v>
      </c>
      <c r="C19" s="214">
        <f>SUM(C16:C18)</f>
        <v>0</v>
      </c>
      <c r="D19" s="183">
        <f>SUM(D16:D18)</f>
        <v>0</v>
      </c>
      <c r="E19" s="184">
        <f>IFERROR(100/B19*D19,0)</f>
        <v>0</v>
      </c>
      <c r="F19" s="215">
        <f>SUM(F16:F18)</f>
        <v>0</v>
      </c>
      <c r="G19" s="216">
        <f>IFERROR(100/B19*F19,0)</f>
        <v>0</v>
      </c>
    </row>
    <row r="20" spans="1:7" ht="18" customHeight="1" x14ac:dyDescent="0.2">
      <c r="A20" s="185"/>
      <c r="B20" s="186"/>
      <c r="C20" s="187"/>
      <c r="D20" s="188"/>
      <c r="E20" s="189"/>
      <c r="F20" s="188"/>
      <c r="G20" s="189"/>
    </row>
    <row r="21" spans="1:7" ht="18" customHeight="1" x14ac:dyDescent="0.2">
      <c r="A21" s="190" t="s">
        <v>56</v>
      </c>
      <c r="B21" s="191"/>
      <c r="C21" s="191"/>
      <c r="D21" s="192"/>
      <c r="E21" s="192"/>
      <c r="F21" s="192"/>
    </row>
    <row r="22" spans="1:7" ht="18" customHeight="1" x14ac:dyDescent="0.2">
      <c r="A22" s="193"/>
      <c r="D22" s="138"/>
    </row>
    <row r="23" spans="1:7" ht="18" customHeight="1" x14ac:dyDescent="0.2">
      <c r="A23" s="193"/>
      <c r="D23" s="138"/>
    </row>
    <row r="24" spans="1:7" ht="18" customHeight="1" x14ac:dyDescent="0.2"/>
    <row r="25" spans="1:7" ht="18" customHeight="1" x14ac:dyDescent="0.2"/>
    <row r="26" spans="1:7" ht="18" customHeight="1" x14ac:dyDescent="0.2"/>
    <row r="27" spans="1:7" ht="18" customHeight="1" x14ac:dyDescent="0.2"/>
  </sheetData>
  <sheetProtection sheet="1" formatRows="0" insertRows="0"/>
  <mergeCells count="4">
    <mergeCell ref="D13:E13"/>
    <mergeCell ref="F13:G13"/>
    <mergeCell ref="F2:G2"/>
    <mergeCell ref="B13:C13"/>
  </mergeCells>
  <conditionalFormatting sqref="D2 F2">
    <cfRule type="cellIs" dxfId="75" priority="11" operator="equal">
      <formula>0</formula>
    </cfRule>
  </conditionalFormatting>
  <conditionalFormatting sqref="H2:XFD2 D3:XFD5 A2:A4">
    <cfRule type="cellIs" dxfId="74" priority="2" operator="equal">
      <formula>0</formula>
    </cfRule>
  </conditionalFormatting>
  <conditionalFormatting sqref="A5">
    <cfRule type="cellIs" dxfId="73" priority="1" operator="equal">
      <formula>0</formula>
    </cfRule>
  </conditionalFormatting>
  <pageMargins left="0.70866141732283472" right="0.51181102362204722" top="0.74803149606299213" bottom="0.74803149606299213" header="0.31496062992125984" footer="0.31496062992125984"/>
  <pageSetup paperSize="9" fitToHeight="0" orientation="portrait" r:id="rId1"/>
  <ignoredErrors>
    <ignoredError sqref="E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2:N115"/>
  <sheetViews>
    <sheetView showGridLines="0" zoomScaleNormal="100" zoomScaleSheetLayoutView="100" workbookViewId="0">
      <selection activeCell="D7" sqref="D7:E7"/>
    </sheetView>
  </sheetViews>
  <sheetFormatPr baseColWidth="10" defaultColWidth="11.42578125" defaultRowHeight="12.75" x14ac:dyDescent="0.2"/>
  <cols>
    <col min="1" max="1" width="25.7109375" style="138" customWidth="1"/>
    <col min="2" max="2" width="31" style="138" customWidth="1"/>
    <col min="3" max="3" width="25.7109375" style="138" customWidth="1"/>
    <col min="4" max="4" width="16.7109375" style="138" customWidth="1"/>
    <col min="5" max="5" width="21.28515625" style="138" customWidth="1"/>
    <col min="6" max="6" width="5.7109375" style="138" customWidth="1"/>
    <col min="7" max="14" width="8.7109375" style="138" customWidth="1"/>
    <col min="15" max="16384" width="11.42578125" style="138"/>
  </cols>
  <sheetData>
    <row r="2" spans="1:14" s="121" customFormat="1" x14ac:dyDescent="0.2">
      <c r="A2" s="120" t="s">
        <v>73</v>
      </c>
      <c r="M2" s="231">
        <f>Note!B8</f>
        <v>0</v>
      </c>
      <c r="N2" s="231"/>
    </row>
    <row r="3" spans="1:14" s="121" customFormat="1" x14ac:dyDescent="0.2">
      <c r="A3" s="121" t="s">
        <v>4</v>
      </c>
    </row>
    <row r="4" spans="1:14" s="121" customFormat="1" x14ac:dyDescent="0.2"/>
    <row r="5" spans="1:14" s="121" customFormat="1" x14ac:dyDescent="0.2">
      <c r="A5" s="121" t="str">
        <f>"Progetto: "&amp;Note!B7</f>
        <v xml:space="preserve">Progetto: </v>
      </c>
    </row>
    <row r="6" spans="1:14" s="121" customFormat="1" x14ac:dyDescent="0.2"/>
    <row r="7" spans="1:14" s="121" customFormat="1" x14ac:dyDescent="0.2">
      <c r="A7" s="259" t="s">
        <v>112</v>
      </c>
      <c r="B7" s="260"/>
      <c r="C7" s="195" t="s">
        <v>74</v>
      </c>
      <c r="D7" s="253"/>
      <c r="E7" s="254"/>
    </row>
    <row r="8" spans="1:14" s="121" customFormat="1" x14ac:dyDescent="0.2"/>
    <row r="9" spans="1:14" s="121" customFormat="1" x14ac:dyDescent="0.2">
      <c r="A9" s="120" t="s">
        <v>37</v>
      </c>
    </row>
    <row r="10" spans="1:14" s="121" customFormat="1" x14ac:dyDescent="0.2">
      <c r="A10" s="132" t="s">
        <v>58</v>
      </c>
      <c r="B10" s="133"/>
      <c r="C10" s="133"/>
      <c r="D10" s="133"/>
      <c r="E10" s="133"/>
      <c r="F10" s="133"/>
      <c r="G10" s="133"/>
    </row>
    <row r="11" spans="1:14" s="121" customFormat="1" x14ac:dyDescent="0.2">
      <c r="A11" s="132" t="s">
        <v>102</v>
      </c>
      <c r="B11" s="133"/>
      <c r="C11" s="133"/>
      <c r="D11" s="133"/>
      <c r="E11" s="133"/>
      <c r="F11" s="133"/>
      <c r="G11" s="133"/>
      <c r="H11" s="133"/>
    </row>
    <row r="12" spans="1:14" s="121" customFormat="1" x14ac:dyDescent="0.2"/>
    <row r="13" spans="1:14" ht="30" customHeight="1" x14ac:dyDescent="0.2">
      <c r="A13" s="196" t="s">
        <v>32</v>
      </c>
      <c r="B13" s="196" t="s">
        <v>38</v>
      </c>
      <c r="C13" s="196" t="s">
        <v>75</v>
      </c>
      <c r="D13" s="196" t="s">
        <v>30</v>
      </c>
      <c r="E13" s="196" t="s">
        <v>8</v>
      </c>
      <c r="F13" s="137" t="s">
        <v>40</v>
      </c>
      <c r="G13" s="255" t="s">
        <v>76</v>
      </c>
      <c r="H13" s="256"/>
      <c r="I13" s="255" t="s">
        <v>77</v>
      </c>
      <c r="J13" s="256"/>
      <c r="K13" s="229" t="s">
        <v>78</v>
      </c>
      <c r="L13" s="229"/>
      <c r="M13" s="230" t="s">
        <v>79</v>
      </c>
      <c r="N13" s="230"/>
    </row>
    <row r="14" spans="1:14" ht="15" customHeight="1" x14ac:dyDescent="0.2">
      <c r="A14" s="139"/>
      <c r="B14" s="139"/>
      <c r="C14" s="139"/>
      <c r="D14" s="139"/>
      <c r="E14" s="139"/>
      <c r="F14" s="140"/>
      <c r="G14" s="197" t="s">
        <v>99</v>
      </c>
      <c r="H14" s="197" t="s">
        <v>100</v>
      </c>
      <c r="I14" s="197" t="s">
        <v>99</v>
      </c>
      <c r="J14" s="197" t="s">
        <v>100</v>
      </c>
      <c r="K14" s="198" t="s">
        <v>99</v>
      </c>
      <c r="L14" s="198" t="s">
        <v>100</v>
      </c>
      <c r="M14" s="197" t="s">
        <v>99</v>
      </c>
      <c r="N14" s="197" t="s">
        <v>100</v>
      </c>
    </row>
    <row r="15" spans="1:14" s="149" customFormat="1" ht="15" customHeight="1" x14ac:dyDescent="0.2">
      <c r="A15" s="143" t="s">
        <v>0</v>
      </c>
      <c r="B15" s="144"/>
      <c r="C15" s="144"/>
      <c r="D15" s="144"/>
      <c r="E15" s="144"/>
      <c r="F15" s="145"/>
      <c r="G15" s="146"/>
      <c r="H15" s="146"/>
      <c r="I15" s="147">
        <f t="shared" ref="I15:N15" si="0">SUM(I16:I112)</f>
        <v>0</v>
      </c>
      <c r="J15" s="147">
        <f t="shared" si="0"/>
        <v>0</v>
      </c>
      <c r="K15" s="147">
        <f t="shared" si="0"/>
        <v>0</v>
      </c>
      <c r="L15" s="147">
        <f t="shared" si="0"/>
        <v>0</v>
      </c>
      <c r="M15" s="147">
        <f t="shared" si="0"/>
        <v>0</v>
      </c>
      <c r="N15" s="147">
        <f t="shared" si="0"/>
        <v>0</v>
      </c>
    </row>
    <row r="16" spans="1:14" x14ac:dyDescent="0.2">
      <c r="A16" s="24">
        <f>'Costi del personale'!B13</f>
        <v>0</v>
      </c>
      <c r="B16" s="24">
        <f>'Costi del personale'!C13</f>
        <v>0</v>
      </c>
      <c r="C16" s="24">
        <f>'Costi del personale'!D13</f>
        <v>0</v>
      </c>
      <c r="D16" s="128">
        <f>IFERROR(VLOOKUP(C16,'Team di progetto'!$C$13:$G$82,3,FALSE),0)</f>
        <v>0</v>
      </c>
      <c r="E16" s="128">
        <f>IFERROR(VLOOKUP(C16,'Team di progetto'!$C$13:$G$82,5,FALSE),0)</f>
        <v>0</v>
      </c>
      <c r="F16" s="150">
        <f>IFERROR(VLOOKUP(E16,Dati!$A$3:$C$9,3,FALSE),0)</f>
        <v>0</v>
      </c>
      <c r="G16" s="150">
        <f>'Costi del personale'!H13</f>
        <v>0</v>
      </c>
      <c r="H16" s="26"/>
      <c r="I16" s="150">
        <f>F16*G16</f>
        <v>0</v>
      </c>
      <c r="J16" s="150">
        <f>F16*H16</f>
        <v>0</v>
      </c>
      <c r="K16" s="150">
        <f>'Costi del personale'!J13</f>
        <v>0</v>
      </c>
      <c r="L16" s="26"/>
      <c r="M16" s="150">
        <f>I16*K16</f>
        <v>0</v>
      </c>
      <c r="N16" s="150">
        <f>J16*L16</f>
        <v>0</v>
      </c>
    </row>
    <row r="17" spans="1:14" x14ac:dyDescent="0.2">
      <c r="A17" s="24">
        <f>'Costi del personale'!B14</f>
        <v>0</v>
      </c>
      <c r="B17" s="24">
        <f>'Costi del personale'!C14</f>
        <v>0</v>
      </c>
      <c r="C17" s="24">
        <f>'Costi del personale'!D14</f>
        <v>0</v>
      </c>
      <c r="D17" s="128">
        <f>IFERROR(VLOOKUP(C17,'Team di progetto'!$C$13:$G$82,3,FALSE),0)</f>
        <v>0</v>
      </c>
      <c r="E17" s="128">
        <f>IFERROR(VLOOKUP(C17,'Team di progetto'!$C$13:$G$82,5,FALSE),0)</f>
        <v>0</v>
      </c>
      <c r="F17" s="150">
        <f>IFERROR(VLOOKUP(E17,Dati!$A$3:$C$9,3,FALSE),0)</f>
        <v>0</v>
      </c>
      <c r="G17" s="150">
        <f>'Costi del personale'!H14</f>
        <v>0</v>
      </c>
      <c r="H17" s="26"/>
      <c r="I17" s="150">
        <f t="shared" ref="I17:I80" si="1">F17*G17</f>
        <v>0</v>
      </c>
      <c r="J17" s="150">
        <f t="shared" ref="J17:J80" si="2">F17*H17</f>
        <v>0</v>
      </c>
      <c r="K17" s="150">
        <f>'Costi del personale'!J14</f>
        <v>0</v>
      </c>
      <c r="L17" s="26"/>
      <c r="M17" s="150">
        <f t="shared" ref="M17:M80" si="3">I17*K17</f>
        <v>0</v>
      </c>
      <c r="N17" s="150">
        <f t="shared" ref="N17:N80" si="4">J17*L17</f>
        <v>0</v>
      </c>
    </row>
    <row r="18" spans="1:14" x14ac:dyDescent="0.2">
      <c r="A18" s="24">
        <f>'Costi del personale'!B15</f>
        <v>0</v>
      </c>
      <c r="B18" s="24">
        <f>'Costi del personale'!C15</f>
        <v>0</v>
      </c>
      <c r="C18" s="24">
        <f>'Costi del personale'!D15</f>
        <v>0</v>
      </c>
      <c r="D18" s="128">
        <f>IFERROR(VLOOKUP(C18,'Team di progetto'!$C$13:$G$82,3,FALSE),0)</f>
        <v>0</v>
      </c>
      <c r="E18" s="128">
        <f>IFERROR(VLOOKUP(C18,'Team di progetto'!$C$13:$G$82,5,FALSE),0)</f>
        <v>0</v>
      </c>
      <c r="F18" s="150">
        <f>IFERROR(VLOOKUP(E18,Dati!$A$3:$C$9,3,FALSE),0)</f>
        <v>0</v>
      </c>
      <c r="G18" s="150">
        <f>'Costi del personale'!H15</f>
        <v>0</v>
      </c>
      <c r="H18" s="26"/>
      <c r="I18" s="150">
        <f t="shared" si="1"/>
        <v>0</v>
      </c>
      <c r="J18" s="150">
        <f t="shared" si="2"/>
        <v>0</v>
      </c>
      <c r="K18" s="150">
        <f>'Costi del personale'!J15</f>
        <v>0</v>
      </c>
      <c r="L18" s="26"/>
      <c r="M18" s="150">
        <f t="shared" si="3"/>
        <v>0</v>
      </c>
      <c r="N18" s="150">
        <f t="shared" si="4"/>
        <v>0</v>
      </c>
    </row>
    <row r="19" spans="1:14" x14ac:dyDescent="0.2">
      <c r="A19" s="24">
        <f>'Costi del personale'!B16</f>
        <v>0</v>
      </c>
      <c r="B19" s="24">
        <f>'Costi del personale'!C16</f>
        <v>0</v>
      </c>
      <c r="C19" s="24">
        <f>'Costi del personale'!D16</f>
        <v>0</v>
      </c>
      <c r="D19" s="128">
        <f>IFERROR(VLOOKUP(C19,'Team di progetto'!$C$13:$G$82,3,FALSE),0)</f>
        <v>0</v>
      </c>
      <c r="E19" s="128">
        <f>IFERROR(VLOOKUP(C19,'Team di progetto'!$C$13:$G$82,5,FALSE),0)</f>
        <v>0</v>
      </c>
      <c r="F19" s="150">
        <f>IFERROR(VLOOKUP(E19,Dati!$A$3:$C$9,3,FALSE),0)</f>
        <v>0</v>
      </c>
      <c r="G19" s="150">
        <f>'Costi del personale'!H16</f>
        <v>0</v>
      </c>
      <c r="H19" s="26"/>
      <c r="I19" s="150">
        <f t="shared" si="1"/>
        <v>0</v>
      </c>
      <c r="J19" s="150">
        <f t="shared" si="2"/>
        <v>0</v>
      </c>
      <c r="K19" s="150">
        <f>'Costi del personale'!J16</f>
        <v>0</v>
      </c>
      <c r="L19" s="26"/>
      <c r="M19" s="150">
        <f t="shared" si="3"/>
        <v>0</v>
      </c>
      <c r="N19" s="150">
        <f t="shared" si="4"/>
        <v>0</v>
      </c>
    </row>
    <row r="20" spans="1:14" x14ac:dyDescent="0.2">
      <c r="A20" s="24">
        <f>'Costi del personale'!B17</f>
        <v>0</v>
      </c>
      <c r="B20" s="24">
        <f>'Costi del personale'!C17</f>
        <v>0</v>
      </c>
      <c r="C20" s="24">
        <f>'Costi del personale'!D17</f>
        <v>0</v>
      </c>
      <c r="D20" s="128">
        <f>IFERROR(VLOOKUP(C20,'Team di progetto'!$C$13:$G$82,3,FALSE),0)</f>
        <v>0</v>
      </c>
      <c r="E20" s="128">
        <f>IFERROR(VLOOKUP(C20,'Team di progetto'!$C$13:$G$82,5,FALSE),0)</f>
        <v>0</v>
      </c>
      <c r="F20" s="150">
        <f>IFERROR(VLOOKUP(E20,Dati!$A$3:$C$9,3,FALSE),0)</f>
        <v>0</v>
      </c>
      <c r="G20" s="150">
        <f>'Costi del personale'!H17</f>
        <v>0</v>
      </c>
      <c r="H20" s="26"/>
      <c r="I20" s="150">
        <f t="shared" si="1"/>
        <v>0</v>
      </c>
      <c r="J20" s="150">
        <f t="shared" si="2"/>
        <v>0</v>
      </c>
      <c r="K20" s="150">
        <f>'Costi del personale'!J17</f>
        <v>0</v>
      </c>
      <c r="L20" s="26"/>
      <c r="M20" s="150">
        <f t="shared" si="3"/>
        <v>0</v>
      </c>
      <c r="N20" s="150">
        <f t="shared" si="4"/>
        <v>0</v>
      </c>
    </row>
    <row r="21" spans="1:14" x14ac:dyDescent="0.2">
      <c r="A21" s="24">
        <f>'Costi del personale'!B18</f>
        <v>0</v>
      </c>
      <c r="B21" s="24">
        <f>'Costi del personale'!C18</f>
        <v>0</v>
      </c>
      <c r="C21" s="24">
        <f>'Costi del personale'!D18</f>
        <v>0</v>
      </c>
      <c r="D21" s="128">
        <f>IFERROR(VLOOKUP(C21,'Team di progetto'!$C$13:$G$82,3,FALSE),0)</f>
        <v>0</v>
      </c>
      <c r="E21" s="128">
        <f>IFERROR(VLOOKUP(C21,'Team di progetto'!$C$13:$G$82,5,FALSE),0)</f>
        <v>0</v>
      </c>
      <c r="F21" s="150">
        <f>IFERROR(VLOOKUP(E21,Dati!$A$3:$C$9,3,FALSE),0)</f>
        <v>0</v>
      </c>
      <c r="G21" s="150">
        <f>'Costi del personale'!H18</f>
        <v>0</v>
      </c>
      <c r="H21" s="26"/>
      <c r="I21" s="150">
        <f t="shared" si="1"/>
        <v>0</v>
      </c>
      <c r="J21" s="150">
        <f t="shared" si="2"/>
        <v>0</v>
      </c>
      <c r="K21" s="150">
        <f>'Costi del personale'!J18</f>
        <v>0</v>
      </c>
      <c r="L21" s="26"/>
      <c r="M21" s="150">
        <f t="shared" si="3"/>
        <v>0</v>
      </c>
      <c r="N21" s="150">
        <f t="shared" si="4"/>
        <v>0</v>
      </c>
    </row>
    <row r="22" spans="1:14" x14ac:dyDescent="0.2">
      <c r="A22" s="24">
        <f>'Costi del personale'!B19</f>
        <v>0</v>
      </c>
      <c r="B22" s="24">
        <f>'Costi del personale'!C19</f>
        <v>0</v>
      </c>
      <c r="C22" s="24">
        <f>'Costi del personale'!D19</f>
        <v>0</v>
      </c>
      <c r="D22" s="128">
        <f>IFERROR(VLOOKUP(C22,'Team di progetto'!$C$13:$G$82,3,FALSE),0)</f>
        <v>0</v>
      </c>
      <c r="E22" s="128">
        <f>IFERROR(VLOOKUP(C22,'Team di progetto'!$C$13:$G$82,5,FALSE),0)</f>
        <v>0</v>
      </c>
      <c r="F22" s="150">
        <f>IFERROR(VLOOKUP(E22,Dati!$A$3:$C$9,3,FALSE),0)</f>
        <v>0</v>
      </c>
      <c r="G22" s="150">
        <f>'Costi del personale'!H19</f>
        <v>0</v>
      </c>
      <c r="H22" s="26"/>
      <c r="I22" s="150">
        <f t="shared" si="1"/>
        <v>0</v>
      </c>
      <c r="J22" s="150">
        <f t="shared" si="2"/>
        <v>0</v>
      </c>
      <c r="K22" s="150">
        <f>'Costi del personale'!J19</f>
        <v>0</v>
      </c>
      <c r="L22" s="26"/>
      <c r="M22" s="150">
        <f t="shared" si="3"/>
        <v>0</v>
      </c>
      <c r="N22" s="150">
        <f t="shared" si="4"/>
        <v>0</v>
      </c>
    </row>
    <row r="23" spans="1:14" x14ac:dyDescent="0.2">
      <c r="A23" s="24">
        <f>'Costi del personale'!B20</f>
        <v>0</v>
      </c>
      <c r="B23" s="24">
        <f>'Costi del personale'!C20</f>
        <v>0</v>
      </c>
      <c r="C23" s="24">
        <f>'Costi del personale'!D20</f>
        <v>0</v>
      </c>
      <c r="D23" s="128">
        <f>IFERROR(VLOOKUP(C23,'Team di progetto'!$C$13:$G$82,3,FALSE),0)</f>
        <v>0</v>
      </c>
      <c r="E23" s="128">
        <f>IFERROR(VLOOKUP(C23,'Team di progetto'!$C$13:$G$82,5,FALSE),0)</f>
        <v>0</v>
      </c>
      <c r="F23" s="150">
        <f>IFERROR(VLOOKUP(E23,Dati!$A$3:$C$9,3,FALSE),0)</f>
        <v>0</v>
      </c>
      <c r="G23" s="150">
        <f>'Costi del personale'!H20</f>
        <v>0</v>
      </c>
      <c r="H23" s="26"/>
      <c r="I23" s="150">
        <f t="shared" si="1"/>
        <v>0</v>
      </c>
      <c r="J23" s="150">
        <f t="shared" si="2"/>
        <v>0</v>
      </c>
      <c r="K23" s="150">
        <f>'Costi del personale'!J20</f>
        <v>0</v>
      </c>
      <c r="L23" s="26"/>
      <c r="M23" s="150">
        <f t="shared" si="3"/>
        <v>0</v>
      </c>
      <c r="N23" s="150">
        <f t="shared" si="4"/>
        <v>0</v>
      </c>
    </row>
    <row r="24" spans="1:14" x14ac:dyDescent="0.2">
      <c r="A24" s="24">
        <f>'Costi del personale'!B21</f>
        <v>0</v>
      </c>
      <c r="B24" s="24">
        <f>'Costi del personale'!C21</f>
        <v>0</v>
      </c>
      <c r="C24" s="24">
        <f>'Costi del personale'!D21</f>
        <v>0</v>
      </c>
      <c r="D24" s="128">
        <f>IFERROR(VLOOKUP(C24,'Team di progetto'!$C$13:$G$82,3,FALSE),0)</f>
        <v>0</v>
      </c>
      <c r="E24" s="128">
        <f>IFERROR(VLOOKUP(C24,'Team di progetto'!$C$13:$G$82,5,FALSE),0)</f>
        <v>0</v>
      </c>
      <c r="F24" s="150">
        <f>IFERROR(VLOOKUP(E24,Dati!$A$3:$C$9,3,FALSE),0)</f>
        <v>0</v>
      </c>
      <c r="G24" s="150">
        <f>'Costi del personale'!H21</f>
        <v>0</v>
      </c>
      <c r="H24" s="26"/>
      <c r="I24" s="150">
        <f t="shared" si="1"/>
        <v>0</v>
      </c>
      <c r="J24" s="150">
        <f t="shared" si="2"/>
        <v>0</v>
      </c>
      <c r="K24" s="150">
        <f>'Costi del personale'!J21</f>
        <v>0</v>
      </c>
      <c r="L24" s="26"/>
      <c r="M24" s="150">
        <f t="shared" si="3"/>
        <v>0</v>
      </c>
      <c r="N24" s="150">
        <f t="shared" si="4"/>
        <v>0</v>
      </c>
    </row>
    <row r="25" spans="1:14" x14ac:dyDescent="0.2">
      <c r="A25" s="24">
        <f>'Costi del personale'!B22</f>
        <v>0</v>
      </c>
      <c r="B25" s="24">
        <f>'Costi del personale'!C22</f>
        <v>0</v>
      </c>
      <c r="C25" s="24">
        <f>'Costi del personale'!D22</f>
        <v>0</v>
      </c>
      <c r="D25" s="128">
        <f>IFERROR(VLOOKUP(C25,'Team di progetto'!$C$13:$G$82,3,FALSE),0)</f>
        <v>0</v>
      </c>
      <c r="E25" s="128">
        <f>IFERROR(VLOOKUP(C25,'Team di progetto'!$C$13:$G$82,5,FALSE),0)</f>
        <v>0</v>
      </c>
      <c r="F25" s="150">
        <f>IFERROR(VLOOKUP(E25,Dati!$A$3:$C$9,3,FALSE),0)</f>
        <v>0</v>
      </c>
      <c r="G25" s="150">
        <f>'Costi del personale'!H22</f>
        <v>0</v>
      </c>
      <c r="H25" s="26"/>
      <c r="I25" s="150">
        <f t="shared" si="1"/>
        <v>0</v>
      </c>
      <c r="J25" s="150">
        <f t="shared" si="2"/>
        <v>0</v>
      </c>
      <c r="K25" s="150">
        <f>'Costi del personale'!J22</f>
        <v>0</v>
      </c>
      <c r="L25" s="26"/>
      <c r="M25" s="150">
        <f t="shared" si="3"/>
        <v>0</v>
      </c>
      <c r="N25" s="150">
        <f t="shared" si="4"/>
        <v>0</v>
      </c>
    </row>
    <row r="26" spans="1:14" x14ac:dyDescent="0.2">
      <c r="A26" s="24">
        <f>'Costi del personale'!B23</f>
        <v>0</v>
      </c>
      <c r="B26" s="24">
        <f>'Costi del personale'!C23</f>
        <v>0</v>
      </c>
      <c r="C26" s="24">
        <f>'Costi del personale'!D23</f>
        <v>0</v>
      </c>
      <c r="D26" s="128">
        <f>IFERROR(VLOOKUP(C26,'Team di progetto'!$C$13:$G$82,3,FALSE),0)</f>
        <v>0</v>
      </c>
      <c r="E26" s="128">
        <f>IFERROR(VLOOKUP(C26,'Team di progetto'!$C$13:$G$82,5,FALSE),0)</f>
        <v>0</v>
      </c>
      <c r="F26" s="150">
        <f>IFERROR(VLOOKUP(E26,Dati!$A$3:$C$9,3,FALSE),0)</f>
        <v>0</v>
      </c>
      <c r="G26" s="150">
        <f>'Costi del personale'!H23</f>
        <v>0</v>
      </c>
      <c r="H26" s="26"/>
      <c r="I26" s="150">
        <f t="shared" si="1"/>
        <v>0</v>
      </c>
      <c r="J26" s="150">
        <f t="shared" si="2"/>
        <v>0</v>
      </c>
      <c r="K26" s="150">
        <f>'Costi del personale'!J23</f>
        <v>0</v>
      </c>
      <c r="L26" s="26"/>
      <c r="M26" s="150">
        <f t="shared" si="3"/>
        <v>0</v>
      </c>
      <c r="N26" s="150">
        <f t="shared" si="4"/>
        <v>0</v>
      </c>
    </row>
    <row r="27" spans="1:14" x14ac:dyDescent="0.2">
      <c r="A27" s="24">
        <f>'Costi del personale'!B24</f>
        <v>0</v>
      </c>
      <c r="B27" s="24">
        <f>'Costi del personale'!C24</f>
        <v>0</v>
      </c>
      <c r="C27" s="24">
        <f>'Costi del personale'!D24</f>
        <v>0</v>
      </c>
      <c r="D27" s="128">
        <f>IFERROR(VLOOKUP(C27,'Team di progetto'!$C$13:$G$82,3,FALSE),0)</f>
        <v>0</v>
      </c>
      <c r="E27" s="128">
        <f>IFERROR(VLOOKUP(C27,'Team di progetto'!$C$13:$G$82,5,FALSE),0)</f>
        <v>0</v>
      </c>
      <c r="F27" s="150">
        <f>IFERROR(VLOOKUP(E27,Dati!$A$3:$C$9,3,FALSE),0)</f>
        <v>0</v>
      </c>
      <c r="G27" s="150">
        <f>'Costi del personale'!H24</f>
        <v>0</v>
      </c>
      <c r="H27" s="26"/>
      <c r="I27" s="150">
        <f t="shared" si="1"/>
        <v>0</v>
      </c>
      <c r="J27" s="150">
        <f t="shared" si="2"/>
        <v>0</v>
      </c>
      <c r="K27" s="150">
        <f>'Costi del personale'!J24</f>
        <v>0</v>
      </c>
      <c r="L27" s="26"/>
      <c r="M27" s="150">
        <f t="shared" si="3"/>
        <v>0</v>
      </c>
      <c r="N27" s="150">
        <f t="shared" si="4"/>
        <v>0</v>
      </c>
    </row>
    <row r="28" spans="1:14" x14ac:dyDescent="0.2">
      <c r="A28" s="24">
        <f>'Costi del personale'!B25</f>
        <v>0</v>
      </c>
      <c r="B28" s="24">
        <f>'Costi del personale'!C25</f>
        <v>0</v>
      </c>
      <c r="C28" s="24">
        <f>'Costi del personale'!D25</f>
        <v>0</v>
      </c>
      <c r="D28" s="128">
        <f>IFERROR(VLOOKUP(C28,'Team di progetto'!$C$13:$G$82,3,FALSE),0)</f>
        <v>0</v>
      </c>
      <c r="E28" s="128">
        <f>IFERROR(VLOOKUP(C28,'Team di progetto'!$C$13:$G$82,5,FALSE),0)</f>
        <v>0</v>
      </c>
      <c r="F28" s="150">
        <f>IFERROR(VLOOKUP(E28,Dati!$A$3:$C$9,3,FALSE),0)</f>
        <v>0</v>
      </c>
      <c r="G28" s="150">
        <f>'Costi del personale'!H25</f>
        <v>0</v>
      </c>
      <c r="H28" s="26"/>
      <c r="I28" s="150">
        <f t="shared" si="1"/>
        <v>0</v>
      </c>
      <c r="J28" s="150">
        <f t="shared" si="2"/>
        <v>0</v>
      </c>
      <c r="K28" s="150">
        <f>'Costi del personale'!J25</f>
        <v>0</v>
      </c>
      <c r="L28" s="26"/>
      <c r="M28" s="150">
        <f t="shared" si="3"/>
        <v>0</v>
      </c>
      <c r="N28" s="150">
        <f t="shared" si="4"/>
        <v>0</v>
      </c>
    </row>
    <row r="29" spans="1:14" x14ac:dyDescent="0.2">
      <c r="A29" s="24">
        <f>'Costi del personale'!B26</f>
        <v>0</v>
      </c>
      <c r="B29" s="24">
        <f>'Costi del personale'!C26</f>
        <v>0</v>
      </c>
      <c r="C29" s="24">
        <f>'Costi del personale'!D26</f>
        <v>0</v>
      </c>
      <c r="D29" s="128">
        <f>IFERROR(VLOOKUP(C29,'Team di progetto'!$C$13:$G$82,3,FALSE),0)</f>
        <v>0</v>
      </c>
      <c r="E29" s="128">
        <f>IFERROR(VLOOKUP(C29,'Team di progetto'!$C$13:$G$82,5,FALSE),0)</f>
        <v>0</v>
      </c>
      <c r="F29" s="150">
        <f>IFERROR(VLOOKUP(E29,Dati!$A$3:$C$9,3,FALSE),0)</f>
        <v>0</v>
      </c>
      <c r="G29" s="150">
        <f>'Costi del personale'!H26</f>
        <v>0</v>
      </c>
      <c r="H29" s="26"/>
      <c r="I29" s="150">
        <f t="shared" si="1"/>
        <v>0</v>
      </c>
      <c r="J29" s="150">
        <f t="shared" si="2"/>
        <v>0</v>
      </c>
      <c r="K29" s="150">
        <f>'Costi del personale'!J26</f>
        <v>0</v>
      </c>
      <c r="L29" s="26"/>
      <c r="M29" s="150">
        <f t="shared" si="3"/>
        <v>0</v>
      </c>
      <c r="N29" s="150">
        <f t="shared" si="4"/>
        <v>0</v>
      </c>
    </row>
    <row r="30" spans="1:14" x14ac:dyDescent="0.2">
      <c r="A30" s="24">
        <f>'Costi del personale'!B27</f>
        <v>0</v>
      </c>
      <c r="B30" s="24">
        <f>'Costi del personale'!C27</f>
        <v>0</v>
      </c>
      <c r="C30" s="24">
        <f>'Costi del personale'!D27</f>
        <v>0</v>
      </c>
      <c r="D30" s="128">
        <f>IFERROR(VLOOKUP(C30,'Team di progetto'!$C$13:$G$82,3,FALSE),0)</f>
        <v>0</v>
      </c>
      <c r="E30" s="128">
        <f>IFERROR(VLOOKUP(C30,'Team di progetto'!$C$13:$G$82,5,FALSE),0)</f>
        <v>0</v>
      </c>
      <c r="F30" s="150">
        <f>IFERROR(VLOOKUP(E30,Dati!$A$3:$C$9,3,FALSE),0)</f>
        <v>0</v>
      </c>
      <c r="G30" s="150">
        <f>'Costi del personale'!H27</f>
        <v>0</v>
      </c>
      <c r="H30" s="26"/>
      <c r="I30" s="150">
        <f t="shared" si="1"/>
        <v>0</v>
      </c>
      <c r="J30" s="150">
        <f t="shared" si="2"/>
        <v>0</v>
      </c>
      <c r="K30" s="150">
        <f>'Costi del personale'!J27</f>
        <v>0</v>
      </c>
      <c r="L30" s="26"/>
      <c r="M30" s="150">
        <f t="shared" si="3"/>
        <v>0</v>
      </c>
      <c r="N30" s="150">
        <f t="shared" si="4"/>
        <v>0</v>
      </c>
    </row>
    <row r="31" spans="1:14" x14ac:dyDescent="0.2">
      <c r="A31" s="24">
        <f>'Costi del personale'!B28</f>
        <v>0</v>
      </c>
      <c r="B31" s="24">
        <f>'Costi del personale'!C28</f>
        <v>0</v>
      </c>
      <c r="C31" s="24">
        <f>'Costi del personale'!D28</f>
        <v>0</v>
      </c>
      <c r="D31" s="128">
        <f>IFERROR(VLOOKUP(C31,'Team di progetto'!$C$13:$G$82,3,FALSE),0)</f>
        <v>0</v>
      </c>
      <c r="E31" s="128">
        <f>IFERROR(VLOOKUP(C31,'Team di progetto'!$C$13:$G$82,5,FALSE),0)</f>
        <v>0</v>
      </c>
      <c r="F31" s="150">
        <f>IFERROR(VLOOKUP(E31,Dati!$A$3:$C$9,3,FALSE),0)</f>
        <v>0</v>
      </c>
      <c r="G31" s="150">
        <f>'Costi del personale'!H28</f>
        <v>0</v>
      </c>
      <c r="H31" s="26"/>
      <c r="I31" s="150">
        <f t="shared" si="1"/>
        <v>0</v>
      </c>
      <c r="J31" s="150">
        <f t="shared" si="2"/>
        <v>0</v>
      </c>
      <c r="K31" s="150">
        <f>'Costi del personale'!J28</f>
        <v>0</v>
      </c>
      <c r="L31" s="26"/>
      <c r="M31" s="150">
        <f t="shared" si="3"/>
        <v>0</v>
      </c>
      <c r="N31" s="150">
        <f t="shared" si="4"/>
        <v>0</v>
      </c>
    </row>
    <row r="32" spans="1:14" x14ac:dyDescent="0.2">
      <c r="A32" s="24">
        <f>'Costi del personale'!B29</f>
        <v>0</v>
      </c>
      <c r="B32" s="24">
        <f>'Costi del personale'!C29</f>
        <v>0</v>
      </c>
      <c r="C32" s="24">
        <f>'Costi del personale'!D29</f>
        <v>0</v>
      </c>
      <c r="D32" s="128">
        <f>IFERROR(VLOOKUP(C32,'Team di progetto'!$C$13:$G$82,3,FALSE),0)</f>
        <v>0</v>
      </c>
      <c r="E32" s="128">
        <f>IFERROR(VLOOKUP(C32,'Team di progetto'!$C$13:$G$82,5,FALSE),0)</f>
        <v>0</v>
      </c>
      <c r="F32" s="150">
        <f>IFERROR(VLOOKUP(E32,Dati!$A$3:$C$9,3,FALSE),0)</f>
        <v>0</v>
      </c>
      <c r="G32" s="150">
        <f>'Costi del personale'!H29</f>
        <v>0</v>
      </c>
      <c r="H32" s="26"/>
      <c r="I32" s="150">
        <f t="shared" si="1"/>
        <v>0</v>
      </c>
      <c r="J32" s="150">
        <f t="shared" si="2"/>
        <v>0</v>
      </c>
      <c r="K32" s="150">
        <f>'Costi del personale'!J29</f>
        <v>0</v>
      </c>
      <c r="L32" s="26"/>
      <c r="M32" s="150">
        <f t="shared" si="3"/>
        <v>0</v>
      </c>
      <c r="N32" s="150">
        <f t="shared" si="4"/>
        <v>0</v>
      </c>
    </row>
    <row r="33" spans="1:14" x14ac:dyDescent="0.2">
      <c r="A33" s="24">
        <f>'Costi del personale'!B30</f>
        <v>0</v>
      </c>
      <c r="B33" s="24">
        <f>'Costi del personale'!C30</f>
        <v>0</v>
      </c>
      <c r="C33" s="24">
        <f>'Costi del personale'!D30</f>
        <v>0</v>
      </c>
      <c r="D33" s="128">
        <f>IFERROR(VLOOKUP(C33,'Team di progetto'!$C$13:$G$82,3,FALSE),0)</f>
        <v>0</v>
      </c>
      <c r="E33" s="128">
        <f>IFERROR(VLOOKUP(C33,'Team di progetto'!$C$13:$G$82,5,FALSE),0)</f>
        <v>0</v>
      </c>
      <c r="F33" s="150">
        <f>IFERROR(VLOOKUP(E33,Dati!$A$3:$C$9,3,FALSE),0)</f>
        <v>0</v>
      </c>
      <c r="G33" s="150">
        <f>'Costi del personale'!H30</f>
        <v>0</v>
      </c>
      <c r="H33" s="26"/>
      <c r="I33" s="150">
        <f t="shared" si="1"/>
        <v>0</v>
      </c>
      <c r="J33" s="150">
        <f t="shared" si="2"/>
        <v>0</v>
      </c>
      <c r="K33" s="150">
        <f>'Costi del personale'!J30</f>
        <v>0</v>
      </c>
      <c r="L33" s="26"/>
      <c r="M33" s="150">
        <f t="shared" si="3"/>
        <v>0</v>
      </c>
      <c r="N33" s="150">
        <f t="shared" si="4"/>
        <v>0</v>
      </c>
    </row>
    <row r="34" spans="1:14" x14ac:dyDescent="0.2">
      <c r="A34" s="24">
        <f>'Costi del personale'!B31</f>
        <v>0</v>
      </c>
      <c r="B34" s="24">
        <f>'Costi del personale'!C31</f>
        <v>0</v>
      </c>
      <c r="C34" s="24">
        <f>'Costi del personale'!D31</f>
        <v>0</v>
      </c>
      <c r="D34" s="128">
        <f>IFERROR(VLOOKUP(C34,'Team di progetto'!$C$13:$G$82,3,FALSE),0)</f>
        <v>0</v>
      </c>
      <c r="E34" s="128">
        <f>IFERROR(VLOOKUP(C34,'Team di progetto'!$C$13:$G$82,5,FALSE),0)</f>
        <v>0</v>
      </c>
      <c r="F34" s="150">
        <f>IFERROR(VLOOKUP(E34,Dati!$A$3:$C$9,3,FALSE),0)</f>
        <v>0</v>
      </c>
      <c r="G34" s="150">
        <f>'Costi del personale'!H31</f>
        <v>0</v>
      </c>
      <c r="H34" s="26"/>
      <c r="I34" s="150">
        <f t="shared" si="1"/>
        <v>0</v>
      </c>
      <c r="J34" s="150">
        <f t="shared" si="2"/>
        <v>0</v>
      </c>
      <c r="K34" s="150">
        <f>'Costi del personale'!J31</f>
        <v>0</v>
      </c>
      <c r="L34" s="26"/>
      <c r="M34" s="150">
        <f t="shared" si="3"/>
        <v>0</v>
      </c>
      <c r="N34" s="150">
        <f t="shared" si="4"/>
        <v>0</v>
      </c>
    </row>
    <row r="35" spans="1:14" x14ac:dyDescent="0.2">
      <c r="A35" s="24">
        <f>'Costi del personale'!B32</f>
        <v>0</v>
      </c>
      <c r="B35" s="24">
        <f>'Costi del personale'!C32</f>
        <v>0</v>
      </c>
      <c r="C35" s="24">
        <f>'Costi del personale'!D32</f>
        <v>0</v>
      </c>
      <c r="D35" s="128">
        <f>IFERROR(VLOOKUP(C35,'Team di progetto'!$C$13:$G$82,3,FALSE),0)</f>
        <v>0</v>
      </c>
      <c r="E35" s="128">
        <f>IFERROR(VLOOKUP(C35,'Team di progetto'!$C$13:$G$82,5,FALSE),0)</f>
        <v>0</v>
      </c>
      <c r="F35" s="150">
        <f>IFERROR(VLOOKUP(E35,Dati!$A$3:$C$9,3,FALSE),0)</f>
        <v>0</v>
      </c>
      <c r="G35" s="150">
        <f>'Costi del personale'!H32</f>
        <v>0</v>
      </c>
      <c r="H35" s="26"/>
      <c r="I35" s="150">
        <f t="shared" si="1"/>
        <v>0</v>
      </c>
      <c r="J35" s="150">
        <f t="shared" si="2"/>
        <v>0</v>
      </c>
      <c r="K35" s="150">
        <f>'Costi del personale'!J32</f>
        <v>0</v>
      </c>
      <c r="L35" s="26"/>
      <c r="M35" s="150">
        <f t="shared" si="3"/>
        <v>0</v>
      </c>
      <c r="N35" s="150">
        <f t="shared" si="4"/>
        <v>0</v>
      </c>
    </row>
    <row r="36" spans="1:14" x14ac:dyDescent="0.2">
      <c r="A36" s="24">
        <f>'Costi del personale'!B33</f>
        <v>0</v>
      </c>
      <c r="B36" s="24">
        <f>'Costi del personale'!C33</f>
        <v>0</v>
      </c>
      <c r="C36" s="24">
        <f>'Costi del personale'!D33</f>
        <v>0</v>
      </c>
      <c r="D36" s="128">
        <f>IFERROR(VLOOKUP(C36,'Team di progetto'!$C$13:$G$82,3,FALSE),0)</f>
        <v>0</v>
      </c>
      <c r="E36" s="128">
        <f>IFERROR(VLOOKUP(C36,'Team di progetto'!$C$13:$G$82,5,FALSE),0)</f>
        <v>0</v>
      </c>
      <c r="F36" s="150">
        <f>IFERROR(VLOOKUP(E36,Dati!$A$3:$C$9,3,FALSE),0)</f>
        <v>0</v>
      </c>
      <c r="G36" s="150">
        <f>'Costi del personale'!H33</f>
        <v>0</v>
      </c>
      <c r="H36" s="26"/>
      <c r="I36" s="150">
        <f t="shared" si="1"/>
        <v>0</v>
      </c>
      <c r="J36" s="150">
        <f t="shared" si="2"/>
        <v>0</v>
      </c>
      <c r="K36" s="150">
        <f>'Costi del personale'!J33</f>
        <v>0</v>
      </c>
      <c r="L36" s="26"/>
      <c r="M36" s="150">
        <f t="shared" si="3"/>
        <v>0</v>
      </c>
      <c r="N36" s="150">
        <f t="shared" si="4"/>
        <v>0</v>
      </c>
    </row>
    <row r="37" spans="1:14" x14ac:dyDescent="0.2">
      <c r="A37" s="24">
        <f>'Costi del personale'!B34</f>
        <v>0</v>
      </c>
      <c r="B37" s="24">
        <f>'Costi del personale'!C34</f>
        <v>0</v>
      </c>
      <c r="C37" s="24">
        <f>'Costi del personale'!D34</f>
        <v>0</v>
      </c>
      <c r="D37" s="128">
        <f>IFERROR(VLOOKUP(C37,'Team di progetto'!$C$13:$G$82,3,FALSE),0)</f>
        <v>0</v>
      </c>
      <c r="E37" s="128">
        <f>IFERROR(VLOOKUP(C37,'Team di progetto'!$C$13:$G$82,5,FALSE),0)</f>
        <v>0</v>
      </c>
      <c r="F37" s="150">
        <f>IFERROR(VLOOKUP(E37,Dati!$A$3:$C$9,3,FALSE),0)</f>
        <v>0</v>
      </c>
      <c r="G37" s="150">
        <f>'Costi del personale'!H34</f>
        <v>0</v>
      </c>
      <c r="H37" s="26"/>
      <c r="I37" s="150">
        <f t="shared" si="1"/>
        <v>0</v>
      </c>
      <c r="J37" s="150">
        <f t="shared" si="2"/>
        <v>0</v>
      </c>
      <c r="K37" s="150">
        <f>'Costi del personale'!J34</f>
        <v>0</v>
      </c>
      <c r="L37" s="26"/>
      <c r="M37" s="150">
        <f t="shared" si="3"/>
        <v>0</v>
      </c>
      <c r="N37" s="150">
        <f t="shared" si="4"/>
        <v>0</v>
      </c>
    </row>
    <row r="38" spans="1:14" x14ac:dyDescent="0.2">
      <c r="A38" s="24">
        <f>'Costi del personale'!B35</f>
        <v>0</v>
      </c>
      <c r="B38" s="24">
        <f>'Costi del personale'!C35</f>
        <v>0</v>
      </c>
      <c r="C38" s="24">
        <f>'Costi del personale'!D35</f>
        <v>0</v>
      </c>
      <c r="D38" s="128">
        <f>IFERROR(VLOOKUP(C38,'Team di progetto'!$C$13:$G$82,3,FALSE),0)</f>
        <v>0</v>
      </c>
      <c r="E38" s="128">
        <f>IFERROR(VLOOKUP(C38,'Team di progetto'!$C$13:$G$82,5,FALSE),0)</f>
        <v>0</v>
      </c>
      <c r="F38" s="150">
        <f>IFERROR(VLOOKUP(E38,Dati!$A$3:$C$9,3,FALSE),0)</f>
        <v>0</v>
      </c>
      <c r="G38" s="150">
        <f>'Costi del personale'!H35</f>
        <v>0</v>
      </c>
      <c r="H38" s="26"/>
      <c r="I38" s="150">
        <f t="shared" si="1"/>
        <v>0</v>
      </c>
      <c r="J38" s="150">
        <f t="shared" si="2"/>
        <v>0</v>
      </c>
      <c r="K38" s="150">
        <f>'Costi del personale'!J35</f>
        <v>0</v>
      </c>
      <c r="L38" s="26"/>
      <c r="M38" s="150">
        <f t="shared" si="3"/>
        <v>0</v>
      </c>
      <c r="N38" s="150">
        <f t="shared" si="4"/>
        <v>0</v>
      </c>
    </row>
    <row r="39" spans="1:14" x14ac:dyDescent="0.2">
      <c r="A39" s="24">
        <f>'Costi del personale'!B36</f>
        <v>0</v>
      </c>
      <c r="B39" s="24">
        <f>'Costi del personale'!C36</f>
        <v>0</v>
      </c>
      <c r="C39" s="24">
        <f>'Costi del personale'!D36</f>
        <v>0</v>
      </c>
      <c r="D39" s="128">
        <f>IFERROR(VLOOKUP(C39,'Team di progetto'!$C$13:$G$82,3,FALSE),0)</f>
        <v>0</v>
      </c>
      <c r="E39" s="128">
        <f>IFERROR(VLOOKUP(C39,'Team di progetto'!$C$13:$G$82,5,FALSE),0)</f>
        <v>0</v>
      </c>
      <c r="F39" s="150">
        <f>IFERROR(VLOOKUP(E39,Dati!$A$3:$C$9,3,FALSE),0)</f>
        <v>0</v>
      </c>
      <c r="G39" s="150">
        <f>'Costi del personale'!H36</f>
        <v>0</v>
      </c>
      <c r="H39" s="26"/>
      <c r="I39" s="150">
        <f t="shared" si="1"/>
        <v>0</v>
      </c>
      <c r="J39" s="150">
        <f t="shared" si="2"/>
        <v>0</v>
      </c>
      <c r="K39" s="150">
        <f>'Costi del personale'!J36</f>
        <v>0</v>
      </c>
      <c r="L39" s="26"/>
      <c r="M39" s="150">
        <f t="shared" si="3"/>
        <v>0</v>
      </c>
      <c r="N39" s="150">
        <f t="shared" si="4"/>
        <v>0</v>
      </c>
    </row>
    <row r="40" spans="1:14" x14ac:dyDescent="0.2">
      <c r="A40" s="24">
        <f>'Costi del personale'!B37</f>
        <v>0</v>
      </c>
      <c r="B40" s="24">
        <f>'Costi del personale'!C37</f>
        <v>0</v>
      </c>
      <c r="C40" s="24">
        <f>'Costi del personale'!D37</f>
        <v>0</v>
      </c>
      <c r="D40" s="128">
        <f>IFERROR(VLOOKUP(C40,'Team di progetto'!$C$13:$G$82,3,FALSE),0)</f>
        <v>0</v>
      </c>
      <c r="E40" s="128">
        <f>IFERROR(VLOOKUP(C40,'Team di progetto'!$C$13:$G$82,5,FALSE),0)</f>
        <v>0</v>
      </c>
      <c r="F40" s="150">
        <f>IFERROR(VLOOKUP(E40,Dati!$A$3:$C$9,3,FALSE),0)</f>
        <v>0</v>
      </c>
      <c r="G40" s="150">
        <f>'Costi del personale'!H37</f>
        <v>0</v>
      </c>
      <c r="H40" s="26"/>
      <c r="I40" s="150">
        <f t="shared" si="1"/>
        <v>0</v>
      </c>
      <c r="J40" s="150">
        <f t="shared" si="2"/>
        <v>0</v>
      </c>
      <c r="K40" s="150">
        <f>'Costi del personale'!J37</f>
        <v>0</v>
      </c>
      <c r="L40" s="26"/>
      <c r="M40" s="150">
        <f t="shared" si="3"/>
        <v>0</v>
      </c>
      <c r="N40" s="150">
        <f t="shared" si="4"/>
        <v>0</v>
      </c>
    </row>
    <row r="41" spans="1:14" x14ac:dyDescent="0.2">
      <c r="A41" s="24">
        <f>'Costi del personale'!B38</f>
        <v>0</v>
      </c>
      <c r="B41" s="24">
        <f>'Costi del personale'!C38</f>
        <v>0</v>
      </c>
      <c r="C41" s="24">
        <f>'Costi del personale'!D38</f>
        <v>0</v>
      </c>
      <c r="D41" s="128">
        <f>IFERROR(VLOOKUP(C41,'Team di progetto'!$C$13:$G$82,3,FALSE),0)</f>
        <v>0</v>
      </c>
      <c r="E41" s="128">
        <f>IFERROR(VLOOKUP(C41,'Team di progetto'!$C$13:$G$82,5,FALSE),0)</f>
        <v>0</v>
      </c>
      <c r="F41" s="150">
        <f>IFERROR(VLOOKUP(E41,Dati!$A$3:$C$9,3,FALSE),0)</f>
        <v>0</v>
      </c>
      <c r="G41" s="150">
        <f>'Costi del personale'!H38</f>
        <v>0</v>
      </c>
      <c r="H41" s="26"/>
      <c r="I41" s="150">
        <f t="shared" si="1"/>
        <v>0</v>
      </c>
      <c r="J41" s="150">
        <f t="shared" si="2"/>
        <v>0</v>
      </c>
      <c r="K41" s="150">
        <f>'Costi del personale'!J38</f>
        <v>0</v>
      </c>
      <c r="L41" s="26"/>
      <c r="M41" s="150">
        <f t="shared" si="3"/>
        <v>0</v>
      </c>
      <c r="N41" s="150">
        <f t="shared" si="4"/>
        <v>0</v>
      </c>
    </row>
    <row r="42" spans="1:14" x14ac:dyDescent="0.2">
      <c r="A42" s="24">
        <f>'Costi del personale'!B39</f>
        <v>0</v>
      </c>
      <c r="B42" s="24">
        <f>'Costi del personale'!C39</f>
        <v>0</v>
      </c>
      <c r="C42" s="24">
        <f>'Costi del personale'!D39</f>
        <v>0</v>
      </c>
      <c r="D42" s="128">
        <f>IFERROR(VLOOKUP(C42,'Team di progetto'!$C$13:$G$82,3,FALSE),0)</f>
        <v>0</v>
      </c>
      <c r="E42" s="128">
        <f>IFERROR(VLOOKUP(C42,'Team di progetto'!$C$13:$G$82,5,FALSE),0)</f>
        <v>0</v>
      </c>
      <c r="F42" s="150">
        <f>IFERROR(VLOOKUP(E42,Dati!$A$3:$C$9,3,FALSE),0)</f>
        <v>0</v>
      </c>
      <c r="G42" s="150">
        <f>'Costi del personale'!H39</f>
        <v>0</v>
      </c>
      <c r="H42" s="26"/>
      <c r="I42" s="150">
        <f t="shared" si="1"/>
        <v>0</v>
      </c>
      <c r="J42" s="150">
        <f t="shared" si="2"/>
        <v>0</v>
      </c>
      <c r="K42" s="150">
        <f>'Costi del personale'!J39</f>
        <v>0</v>
      </c>
      <c r="L42" s="26"/>
      <c r="M42" s="150">
        <f t="shared" si="3"/>
        <v>0</v>
      </c>
      <c r="N42" s="150">
        <f t="shared" si="4"/>
        <v>0</v>
      </c>
    </row>
    <row r="43" spans="1:14" x14ac:dyDescent="0.2">
      <c r="A43" s="24">
        <f>'Costi del personale'!B40</f>
        <v>0</v>
      </c>
      <c r="B43" s="24">
        <f>'Costi del personale'!C40</f>
        <v>0</v>
      </c>
      <c r="C43" s="24">
        <f>'Costi del personale'!D40</f>
        <v>0</v>
      </c>
      <c r="D43" s="128">
        <f>IFERROR(VLOOKUP(C43,'Team di progetto'!$C$13:$G$82,3,FALSE),0)</f>
        <v>0</v>
      </c>
      <c r="E43" s="128">
        <f>IFERROR(VLOOKUP(C43,'Team di progetto'!$C$13:$G$82,5,FALSE),0)</f>
        <v>0</v>
      </c>
      <c r="F43" s="150">
        <f>IFERROR(VLOOKUP(E43,Dati!$A$3:$C$9,3,FALSE),0)</f>
        <v>0</v>
      </c>
      <c r="G43" s="150">
        <f>'Costi del personale'!H40</f>
        <v>0</v>
      </c>
      <c r="H43" s="26"/>
      <c r="I43" s="150">
        <f t="shared" si="1"/>
        <v>0</v>
      </c>
      <c r="J43" s="150">
        <f t="shared" si="2"/>
        <v>0</v>
      </c>
      <c r="K43" s="150">
        <f>'Costi del personale'!J40</f>
        <v>0</v>
      </c>
      <c r="L43" s="26"/>
      <c r="M43" s="150">
        <f t="shared" si="3"/>
        <v>0</v>
      </c>
      <c r="N43" s="150">
        <f t="shared" si="4"/>
        <v>0</v>
      </c>
    </row>
    <row r="44" spans="1:14" x14ac:dyDescent="0.2">
      <c r="A44" s="24">
        <f>'Costi del personale'!B41</f>
        <v>0</v>
      </c>
      <c r="B44" s="24">
        <f>'Costi del personale'!C41</f>
        <v>0</v>
      </c>
      <c r="C44" s="24">
        <f>'Costi del personale'!D41</f>
        <v>0</v>
      </c>
      <c r="D44" s="128">
        <f>IFERROR(VLOOKUP(C44,'Team di progetto'!$C$13:$G$82,3,FALSE),0)</f>
        <v>0</v>
      </c>
      <c r="E44" s="128">
        <f>IFERROR(VLOOKUP(C44,'Team di progetto'!$C$13:$G$82,5,FALSE),0)</f>
        <v>0</v>
      </c>
      <c r="F44" s="150">
        <f>IFERROR(VLOOKUP(E44,Dati!$A$3:$C$9,3,FALSE),0)</f>
        <v>0</v>
      </c>
      <c r="G44" s="150">
        <f>'Costi del personale'!H41</f>
        <v>0</v>
      </c>
      <c r="H44" s="26"/>
      <c r="I44" s="150">
        <f t="shared" si="1"/>
        <v>0</v>
      </c>
      <c r="J44" s="150">
        <f t="shared" si="2"/>
        <v>0</v>
      </c>
      <c r="K44" s="150">
        <f>'Costi del personale'!J41</f>
        <v>0</v>
      </c>
      <c r="L44" s="26"/>
      <c r="M44" s="150">
        <f t="shared" si="3"/>
        <v>0</v>
      </c>
      <c r="N44" s="150">
        <f t="shared" si="4"/>
        <v>0</v>
      </c>
    </row>
    <row r="45" spans="1:14" x14ac:dyDescent="0.2">
      <c r="A45" s="24">
        <f>'Costi del personale'!B42</f>
        <v>0</v>
      </c>
      <c r="B45" s="24">
        <f>'Costi del personale'!C42</f>
        <v>0</v>
      </c>
      <c r="C45" s="24">
        <f>'Costi del personale'!D42</f>
        <v>0</v>
      </c>
      <c r="D45" s="128">
        <f>IFERROR(VLOOKUP(C45,'Team di progetto'!$C$13:$G$82,3,FALSE),0)</f>
        <v>0</v>
      </c>
      <c r="E45" s="128">
        <f>IFERROR(VLOOKUP(C45,'Team di progetto'!$C$13:$G$82,5,FALSE),0)</f>
        <v>0</v>
      </c>
      <c r="F45" s="150">
        <f>IFERROR(VLOOKUP(E45,Dati!$A$3:$C$9,3,FALSE),0)</f>
        <v>0</v>
      </c>
      <c r="G45" s="150">
        <f>'Costi del personale'!H42</f>
        <v>0</v>
      </c>
      <c r="H45" s="26"/>
      <c r="I45" s="150">
        <f t="shared" si="1"/>
        <v>0</v>
      </c>
      <c r="J45" s="150">
        <f t="shared" si="2"/>
        <v>0</v>
      </c>
      <c r="K45" s="150">
        <f>'Costi del personale'!J42</f>
        <v>0</v>
      </c>
      <c r="L45" s="26"/>
      <c r="M45" s="150">
        <f t="shared" si="3"/>
        <v>0</v>
      </c>
      <c r="N45" s="150">
        <f t="shared" si="4"/>
        <v>0</v>
      </c>
    </row>
    <row r="46" spans="1:14" x14ac:dyDescent="0.2">
      <c r="A46" s="24">
        <f>'Costi del personale'!B43</f>
        <v>0</v>
      </c>
      <c r="B46" s="24">
        <f>'Costi del personale'!C43</f>
        <v>0</v>
      </c>
      <c r="C46" s="24">
        <f>'Costi del personale'!D43</f>
        <v>0</v>
      </c>
      <c r="D46" s="128">
        <f>IFERROR(VLOOKUP(C46,'Team di progetto'!$C$13:$G$82,3,FALSE),0)</f>
        <v>0</v>
      </c>
      <c r="E46" s="128">
        <f>IFERROR(VLOOKUP(C46,'Team di progetto'!$C$13:$G$82,5,FALSE),0)</f>
        <v>0</v>
      </c>
      <c r="F46" s="150">
        <f>IFERROR(VLOOKUP(E46,Dati!$A$3:$C$9,3,FALSE),0)</f>
        <v>0</v>
      </c>
      <c r="G46" s="150">
        <f>'Costi del personale'!H43</f>
        <v>0</v>
      </c>
      <c r="H46" s="26"/>
      <c r="I46" s="150">
        <f t="shared" si="1"/>
        <v>0</v>
      </c>
      <c r="J46" s="150">
        <f t="shared" si="2"/>
        <v>0</v>
      </c>
      <c r="K46" s="150">
        <f>'Costi del personale'!J43</f>
        <v>0</v>
      </c>
      <c r="L46" s="26"/>
      <c r="M46" s="150">
        <f t="shared" si="3"/>
        <v>0</v>
      </c>
      <c r="N46" s="150">
        <f t="shared" si="4"/>
        <v>0</v>
      </c>
    </row>
    <row r="47" spans="1:14" x14ac:dyDescent="0.2">
      <c r="A47" s="24">
        <f>'Costi del personale'!B44</f>
        <v>0</v>
      </c>
      <c r="B47" s="24">
        <f>'Costi del personale'!C44</f>
        <v>0</v>
      </c>
      <c r="C47" s="24">
        <f>'Costi del personale'!D44</f>
        <v>0</v>
      </c>
      <c r="D47" s="128">
        <f>IFERROR(VLOOKUP(C47,'Team di progetto'!$C$13:$G$82,3,FALSE),0)</f>
        <v>0</v>
      </c>
      <c r="E47" s="128">
        <f>IFERROR(VLOOKUP(C47,'Team di progetto'!$C$13:$G$82,5,FALSE),0)</f>
        <v>0</v>
      </c>
      <c r="F47" s="150">
        <f>IFERROR(VLOOKUP(E47,Dati!$A$3:$C$9,3,FALSE),0)</f>
        <v>0</v>
      </c>
      <c r="G47" s="150">
        <f>'Costi del personale'!H44</f>
        <v>0</v>
      </c>
      <c r="H47" s="26"/>
      <c r="I47" s="150">
        <f t="shared" si="1"/>
        <v>0</v>
      </c>
      <c r="J47" s="150">
        <f t="shared" si="2"/>
        <v>0</v>
      </c>
      <c r="K47" s="150">
        <f>'Costi del personale'!J44</f>
        <v>0</v>
      </c>
      <c r="L47" s="26"/>
      <c r="M47" s="150">
        <f t="shared" si="3"/>
        <v>0</v>
      </c>
      <c r="N47" s="150">
        <f t="shared" si="4"/>
        <v>0</v>
      </c>
    </row>
    <row r="48" spans="1:14" x14ac:dyDescent="0.2">
      <c r="A48" s="24">
        <f>'Costi del personale'!B45</f>
        <v>0</v>
      </c>
      <c r="B48" s="24">
        <f>'Costi del personale'!C45</f>
        <v>0</v>
      </c>
      <c r="C48" s="24">
        <f>'Costi del personale'!D45</f>
        <v>0</v>
      </c>
      <c r="D48" s="128">
        <f>IFERROR(VLOOKUP(C48,'Team di progetto'!$C$13:$G$82,3,FALSE),0)</f>
        <v>0</v>
      </c>
      <c r="E48" s="128">
        <f>IFERROR(VLOOKUP(C48,'Team di progetto'!$C$13:$G$82,5,FALSE),0)</f>
        <v>0</v>
      </c>
      <c r="F48" s="150">
        <f>IFERROR(VLOOKUP(E48,Dati!$A$3:$C$9,3,FALSE),0)</f>
        <v>0</v>
      </c>
      <c r="G48" s="150">
        <f>'Costi del personale'!H45</f>
        <v>0</v>
      </c>
      <c r="H48" s="26"/>
      <c r="I48" s="150">
        <f t="shared" si="1"/>
        <v>0</v>
      </c>
      <c r="J48" s="150">
        <f t="shared" si="2"/>
        <v>0</v>
      </c>
      <c r="K48" s="150">
        <f>'Costi del personale'!J45</f>
        <v>0</v>
      </c>
      <c r="L48" s="26"/>
      <c r="M48" s="150">
        <f t="shared" si="3"/>
        <v>0</v>
      </c>
      <c r="N48" s="150">
        <f t="shared" si="4"/>
        <v>0</v>
      </c>
    </row>
    <row r="49" spans="1:14" x14ac:dyDescent="0.2">
      <c r="A49" s="24">
        <f>'Costi del personale'!B46</f>
        <v>0</v>
      </c>
      <c r="B49" s="24">
        <f>'Costi del personale'!C46</f>
        <v>0</v>
      </c>
      <c r="C49" s="24">
        <f>'Costi del personale'!D46</f>
        <v>0</v>
      </c>
      <c r="D49" s="128">
        <f>IFERROR(VLOOKUP(C49,'Team di progetto'!$C$13:$G$82,3,FALSE),0)</f>
        <v>0</v>
      </c>
      <c r="E49" s="128">
        <f>IFERROR(VLOOKUP(C49,'Team di progetto'!$C$13:$G$82,5,FALSE),0)</f>
        <v>0</v>
      </c>
      <c r="F49" s="150">
        <f>IFERROR(VLOOKUP(E49,Dati!$A$3:$C$9,3,FALSE),0)</f>
        <v>0</v>
      </c>
      <c r="G49" s="150">
        <f>'Costi del personale'!H46</f>
        <v>0</v>
      </c>
      <c r="H49" s="26"/>
      <c r="I49" s="150">
        <f t="shared" si="1"/>
        <v>0</v>
      </c>
      <c r="J49" s="150">
        <f t="shared" si="2"/>
        <v>0</v>
      </c>
      <c r="K49" s="150">
        <f>'Costi del personale'!J46</f>
        <v>0</v>
      </c>
      <c r="L49" s="26"/>
      <c r="M49" s="150">
        <f t="shared" si="3"/>
        <v>0</v>
      </c>
      <c r="N49" s="150">
        <f t="shared" si="4"/>
        <v>0</v>
      </c>
    </row>
    <row r="50" spans="1:14" x14ac:dyDescent="0.2">
      <c r="A50" s="24">
        <f>'Costi del personale'!B47</f>
        <v>0</v>
      </c>
      <c r="B50" s="24">
        <f>'Costi del personale'!C47</f>
        <v>0</v>
      </c>
      <c r="C50" s="24">
        <f>'Costi del personale'!D47</f>
        <v>0</v>
      </c>
      <c r="D50" s="128">
        <f>IFERROR(VLOOKUP(C50,'Team di progetto'!$C$13:$G$82,3,FALSE),0)</f>
        <v>0</v>
      </c>
      <c r="E50" s="128">
        <f>IFERROR(VLOOKUP(C50,'Team di progetto'!$C$13:$G$82,5,FALSE),0)</f>
        <v>0</v>
      </c>
      <c r="F50" s="150">
        <f>IFERROR(VLOOKUP(E50,Dati!$A$3:$C$9,3,FALSE),0)</f>
        <v>0</v>
      </c>
      <c r="G50" s="150">
        <f>'Costi del personale'!H47</f>
        <v>0</v>
      </c>
      <c r="H50" s="26"/>
      <c r="I50" s="150">
        <f t="shared" si="1"/>
        <v>0</v>
      </c>
      <c r="J50" s="150">
        <f t="shared" si="2"/>
        <v>0</v>
      </c>
      <c r="K50" s="150">
        <f>'Costi del personale'!J47</f>
        <v>0</v>
      </c>
      <c r="L50" s="26"/>
      <c r="M50" s="150">
        <f t="shared" si="3"/>
        <v>0</v>
      </c>
      <c r="N50" s="150">
        <f t="shared" si="4"/>
        <v>0</v>
      </c>
    </row>
    <row r="51" spans="1:14" x14ac:dyDescent="0.2">
      <c r="A51" s="24">
        <f>'Costi del personale'!B48</f>
        <v>0</v>
      </c>
      <c r="B51" s="24">
        <f>'Costi del personale'!C48</f>
        <v>0</v>
      </c>
      <c r="C51" s="24">
        <f>'Costi del personale'!D48</f>
        <v>0</v>
      </c>
      <c r="D51" s="128">
        <f>IFERROR(VLOOKUP(C51,'Team di progetto'!$C$13:$G$82,3,FALSE),0)</f>
        <v>0</v>
      </c>
      <c r="E51" s="128">
        <f>IFERROR(VLOOKUP(C51,'Team di progetto'!$C$13:$G$82,5,FALSE),0)</f>
        <v>0</v>
      </c>
      <c r="F51" s="150">
        <f>IFERROR(VLOOKUP(E51,Dati!$A$3:$C$9,3,FALSE),0)</f>
        <v>0</v>
      </c>
      <c r="G51" s="150">
        <f>'Costi del personale'!H48</f>
        <v>0</v>
      </c>
      <c r="H51" s="26"/>
      <c r="I51" s="150">
        <f t="shared" si="1"/>
        <v>0</v>
      </c>
      <c r="J51" s="150">
        <f t="shared" si="2"/>
        <v>0</v>
      </c>
      <c r="K51" s="150">
        <f>'Costi del personale'!J48</f>
        <v>0</v>
      </c>
      <c r="L51" s="26"/>
      <c r="M51" s="150">
        <f t="shared" si="3"/>
        <v>0</v>
      </c>
      <c r="N51" s="150">
        <f t="shared" si="4"/>
        <v>0</v>
      </c>
    </row>
    <row r="52" spans="1:14" x14ac:dyDescent="0.2">
      <c r="A52" s="24">
        <f>'Costi del personale'!B49</f>
        <v>0</v>
      </c>
      <c r="B52" s="24">
        <f>'Costi del personale'!C49</f>
        <v>0</v>
      </c>
      <c r="C52" s="24">
        <f>'Costi del personale'!D49</f>
        <v>0</v>
      </c>
      <c r="D52" s="128">
        <f>IFERROR(VLOOKUP(C52,'Team di progetto'!$C$13:$G$82,3,FALSE),0)</f>
        <v>0</v>
      </c>
      <c r="E52" s="128">
        <f>IFERROR(VLOOKUP(C52,'Team di progetto'!$C$13:$G$82,5,FALSE),0)</f>
        <v>0</v>
      </c>
      <c r="F52" s="150">
        <f>IFERROR(VLOOKUP(E52,Dati!$A$3:$C$9,3,FALSE),0)</f>
        <v>0</v>
      </c>
      <c r="G52" s="150">
        <f>'Costi del personale'!H49</f>
        <v>0</v>
      </c>
      <c r="H52" s="26"/>
      <c r="I52" s="150">
        <f t="shared" si="1"/>
        <v>0</v>
      </c>
      <c r="J52" s="150">
        <f t="shared" si="2"/>
        <v>0</v>
      </c>
      <c r="K52" s="150">
        <f>'Costi del personale'!J49</f>
        <v>0</v>
      </c>
      <c r="L52" s="26"/>
      <c r="M52" s="150">
        <f t="shared" si="3"/>
        <v>0</v>
      </c>
      <c r="N52" s="150">
        <f t="shared" si="4"/>
        <v>0</v>
      </c>
    </row>
    <row r="53" spans="1:14" x14ac:dyDescent="0.2">
      <c r="A53" s="24">
        <f>'Costi del personale'!B50</f>
        <v>0</v>
      </c>
      <c r="B53" s="24">
        <f>'Costi del personale'!C50</f>
        <v>0</v>
      </c>
      <c r="C53" s="24">
        <f>'Costi del personale'!D50</f>
        <v>0</v>
      </c>
      <c r="D53" s="128">
        <f>IFERROR(VLOOKUP(C53,'Team di progetto'!$C$13:$G$82,3,FALSE),0)</f>
        <v>0</v>
      </c>
      <c r="E53" s="128">
        <f>IFERROR(VLOOKUP(C53,'Team di progetto'!$C$13:$G$82,5,FALSE),0)</f>
        <v>0</v>
      </c>
      <c r="F53" s="150">
        <f>IFERROR(VLOOKUP(E53,Dati!$A$3:$C$9,3,FALSE),0)</f>
        <v>0</v>
      </c>
      <c r="G53" s="150">
        <f>'Costi del personale'!H50</f>
        <v>0</v>
      </c>
      <c r="H53" s="26"/>
      <c r="I53" s="150">
        <f t="shared" si="1"/>
        <v>0</v>
      </c>
      <c r="J53" s="150">
        <f t="shared" si="2"/>
        <v>0</v>
      </c>
      <c r="K53" s="150">
        <f>'Costi del personale'!J50</f>
        <v>0</v>
      </c>
      <c r="L53" s="26"/>
      <c r="M53" s="150">
        <f t="shared" si="3"/>
        <v>0</v>
      </c>
      <c r="N53" s="150">
        <f t="shared" si="4"/>
        <v>0</v>
      </c>
    </row>
    <row r="54" spans="1:14" x14ac:dyDescent="0.2">
      <c r="A54" s="24">
        <f>'Costi del personale'!B51</f>
        <v>0</v>
      </c>
      <c r="B54" s="24">
        <f>'Costi del personale'!C51</f>
        <v>0</v>
      </c>
      <c r="C54" s="24">
        <f>'Costi del personale'!D51</f>
        <v>0</v>
      </c>
      <c r="D54" s="128">
        <f>IFERROR(VLOOKUP(C54,'Team di progetto'!$C$13:$G$82,3,FALSE),0)</f>
        <v>0</v>
      </c>
      <c r="E54" s="128">
        <f>IFERROR(VLOOKUP(C54,'Team di progetto'!$C$13:$G$82,5,FALSE),0)</f>
        <v>0</v>
      </c>
      <c r="F54" s="150">
        <f>IFERROR(VLOOKUP(E54,Dati!$A$3:$C$9,3,FALSE),0)</f>
        <v>0</v>
      </c>
      <c r="G54" s="150">
        <f>'Costi del personale'!H51</f>
        <v>0</v>
      </c>
      <c r="H54" s="26"/>
      <c r="I54" s="150">
        <f t="shared" si="1"/>
        <v>0</v>
      </c>
      <c r="J54" s="150">
        <f t="shared" si="2"/>
        <v>0</v>
      </c>
      <c r="K54" s="150">
        <f>'Costi del personale'!J51</f>
        <v>0</v>
      </c>
      <c r="L54" s="26"/>
      <c r="M54" s="150">
        <f t="shared" si="3"/>
        <v>0</v>
      </c>
      <c r="N54" s="150">
        <f t="shared" si="4"/>
        <v>0</v>
      </c>
    </row>
    <row r="55" spans="1:14" x14ac:dyDescent="0.2">
      <c r="A55" s="24">
        <f>'Costi del personale'!B52</f>
        <v>0</v>
      </c>
      <c r="B55" s="24">
        <f>'Costi del personale'!C52</f>
        <v>0</v>
      </c>
      <c r="C55" s="24">
        <f>'Costi del personale'!D52</f>
        <v>0</v>
      </c>
      <c r="D55" s="128">
        <f>IFERROR(VLOOKUP(C55,'Team di progetto'!$C$13:$G$82,3,FALSE),0)</f>
        <v>0</v>
      </c>
      <c r="E55" s="128">
        <f>IFERROR(VLOOKUP(C55,'Team di progetto'!$C$13:$G$82,5,FALSE),0)</f>
        <v>0</v>
      </c>
      <c r="F55" s="150">
        <f>IFERROR(VLOOKUP(E55,Dati!$A$3:$C$9,3,FALSE),0)</f>
        <v>0</v>
      </c>
      <c r="G55" s="150">
        <f>'Costi del personale'!H52</f>
        <v>0</v>
      </c>
      <c r="H55" s="26"/>
      <c r="I55" s="150">
        <f t="shared" si="1"/>
        <v>0</v>
      </c>
      <c r="J55" s="150">
        <f t="shared" si="2"/>
        <v>0</v>
      </c>
      <c r="K55" s="150">
        <f>'Costi del personale'!J52</f>
        <v>0</v>
      </c>
      <c r="L55" s="26"/>
      <c r="M55" s="150">
        <f t="shared" si="3"/>
        <v>0</v>
      </c>
      <c r="N55" s="150">
        <f t="shared" si="4"/>
        <v>0</v>
      </c>
    </row>
    <row r="56" spans="1:14" x14ac:dyDescent="0.2">
      <c r="A56" s="24">
        <f>'Costi del personale'!B53</f>
        <v>0</v>
      </c>
      <c r="B56" s="24">
        <f>'Costi del personale'!C53</f>
        <v>0</v>
      </c>
      <c r="C56" s="24">
        <f>'Costi del personale'!D53</f>
        <v>0</v>
      </c>
      <c r="D56" s="128">
        <f>IFERROR(VLOOKUP(C56,'Team di progetto'!$C$13:$G$82,3,FALSE),0)</f>
        <v>0</v>
      </c>
      <c r="E56" s="128">
        <f>IFERROR(VLOOKUP(C56,'Team di progetto'!$C$13:$G$82,5,FALSE),0)</f>
        <v>0</v>
      </c>
      <c r="F56" s="150">
        <f>IFERROR(VLOOKUP(E56,Dati!$A$3:$C$9,3,FALSE),0)</f>
        <v>0</v>
      </c>
      <c r="G56" s="150">
        <f>'Costi del personale'!H53</f>
        <v>0</v>
      </c>
      <c r="H56" s="26"/>
      <c r="I56" s="150">
        <f t="shared" si="1"/>
        <v>0</v>
      </c>
      <c r="J56" s="150">
        <f t="shared" si="2"/>
        <v>0</v>
      </c>
      <c r="K56" s="150">
        <f>'Costi del personale'!J53</f>
        <v>0</v>
      </c>
      <c r="L56" s="26"/>
      <c r="M56" s="150">
        <f t="shared" si="3"/>
        <v>0</v>
      </c>
      <c r="N56" s="150">
        <f t="shared" si="4"/>
        <v>0</v>
      </c>
    </row>
    <row r="57" spans="1:14" x14ac:dyDescent="0.2">
      <c r="A57" s="24">
        <f>'Costi del personale'!B54</f>
        <v>0</v>
      </c>
      <c r="B57" s="24">
        <f>'Costi del personale'!C54</f>
        <v>0</v>
      </c>
      <c r="C57" s="24">
        <f>'Costi del personale'!D54</f>
        <v>0</v>
      </c>
      <c r="D57" s="128">
        <f>IFERROR(VLOOKUP(C57,'Team di progetto'!$C$13:$G$82,3,FALSE),0)</f>
        <v>0</v>
      </c>
      <c r="E57" s="128">
        <f>IFERROR(VLOOKUP(C57,'Team di progetto'!$C$13:$G$82,5,FALSE),0)</f>
        <v>0</v>
      </c>
      <c r="F57" s="150">
        <f>IFERROR(VLOOKUP(E57,Dati!$A$3:$C$9,3,FALSE),0)</f>
        <v>0</v>
      </c>
      <c r="G57" s="150">
        <f>'Costi del personale'!H54</f>
        <v>0</v>
      </c>
      <c r="H57" s="26"/>
      <c r="I57" s="150">
        <f t="shared" si="1"/>
        <v>0</v>
      </c>
      <c r="J57" s="150">
        <f t="shared" si="2"/>
        <v>0</v>
      </c>
      <c r="K57" s="150">
        <f>'Costi del personale'!J54</f>
        <v>0</v>
      </c>
      <c r="L57" s="26"/>
      <c r="M57" s="150">
        <f t="shared" si="3"/>
        <v>0</v>
      </c>
      <c r="N57" s="150">
        <f t="shared" si="4"/>
        <v>0</v>
      </c>
    </row>
    <row r="58" spans="1:14" x14ac:dyDescent="0.2">
      <c r="A58" s="24">
        <f>'Costi del personale'!B55</f>
        <v>0</v>
      </c>
      <c r="B58" s="24">
        <f>'Costi del personale'!C55</f>
        <v>0</v>
      </c>
      <c r="C58" s="24">
        <f>'Costi del personale'!D55</f>
        <v>0</v>
      </c>
      <c r="D58" s="128">
        <f>IFERROR(VLOOKUP(C58,'Team di progetto'!$C$13:$G$82,3,FALSE),0)</f>
        <v>0</v>
      </c>
      <c r="E58" s="128">
        <f>IFERROR(VLOOKUP(C58,'Team di progetto'!$C$13:$G$82,5,FALSE),0)</f>
        <v>0</v>
      </c>
      <c r="F58" s="150">
        <f>IFERROR(VLOOKUP(E58,Dati!$A$3:$C$9,3,FALSE),0)</f>
        <v>0</v>
      </c>
      <c r="G58" s="150">
        <f>'Costi del personale'!H55</f>
        <v>0</v>
      </c>
      <c r="H58" s="26"/>
      <c r="I58" s="150">
        <f t="shared" si="1"/>
        <v>0</v>
      </c>
      <c r="J58" s="150">
        <f t="shared" si="2"/>
        <v>0</v>
      </c>
      <c r="K58" s="150">
        <f>'Costi del personale'!J55</f>
        <v>0</v>
      </c>
      <c r="L58" s="26"/>
      <c r="M58" s="150">
        <f t="shared" si="3"/>
        <v>0</v>
      </c>
      <c r="N58" s="150">
        <f t="shared" si="4"/>
        <v>0</v>
      </c>
    </row>
    <row r="59" spans="1:14" x14ac:dyDescent="0.2">
      <c r="A59" s="24">
        <f>'Costi del personale'!B56</f>
        <v>0</v>
      </c>
      <c r="B59" s="24">
        <f>'Costi del personale'!C56</f>
        <v>0</v>
      </c>
      <c r="C59" s="24">
        <f>'Costi del personale'!D56</f>
        <v>0</v>
      </c>
      <c r="D59" s="128">
        <f>IFERROR(VLOOKUP(C59,'Team di progetto'!$C$13:$G$82,3,FALSE),0)</f>
        <v>0</v>
      </c>
      <c r="E59" s="128">
        <f>IFERROR(VLOOKUP(C59,'Team di progetto'!$C$13:$G$82,5,FALSE),0)</f>
        <v>0</v>
      </c>
      <c r="F59" s="150">
        <f>IFERROR(VLOOKUP(E59,Dati!$A$3:$C$9,3,FALSE),0)</f>
        <v>0</v>
      </c>
      <c r="G59" s="150">
        <f>'Costi del personale'!H56</f>
        <v>0</v>
      </c>
      <c r="H59" s="26"/>
      <c r="I59" s="150">
        <f t="shared" si="1"/>
        <v>0</v>
      </c>
      <c r="J59" s="150">
        <f t="shared" si="2"/>
        <v>0</v>
      </c>
      <c r="K59" s="150">
        <f>'Costi del personale'!J56</f>
        <v>0</v>
      </c>
      <c r="L59" s="26"/>
      <c r="M59" s="150">
        <f t="shared" si="3"/>
        <v>0</v>
      </c>
      <c r="N59" s="150">
        <f t="shared" si="4"/>
        <v>0</v>
      </c>
    </row>
    <row r="60" spans="1:14" x14ac:dyDescent="0.2">
      <c r="A60" s="24">
        <f>'Costi del personale'!B57</f>
        <v>0</v>
      </c>
      <c r="B60" s="24">
        <f>'Costi del personale'!C57</f>
        <v>0</v>
      </c>
      <c r="C60" s="24">
        <f>'Costi del personale'!D57</f>
        <v>0</v>
      </c>
      <c r="D60" s="128">
        <f>IFERROR(VLOOKUP(C60,'Team di progetto'!$C$13:$G$82,3,FALSE),0)</f>
        <v>0</v>
      </c>
      <c r="E60" s="128">
        <f>IFERROR(VLOOKUP(C60,'Team di progetto'!$C$13:$G$82,5,FALSE),0)</f>
        <v>0</v>
      </c>
      <c r="F60" s="150">
        <f>IFERROR(VLOOKUP(E60,Dati!$A$3:$C$9,3,FALSE),0)</f>
        <v>0</v>
      </c>
      <c r="G60" s="150">
        <f>'Costi del personale'!H57</f>
        <v>0</v>
      </c>
      <c r="H60" s="26"/>
      <c r="I60" s="150">
        <f t="shared" si="1"/>
        <v>0</v>
      </c>
      <c r="J60" s="150">
        <f t="shared" si="2"/>
        <v>0</v>
      </c>
      <c r="K60" s="150">
        <f>'Costi del personale'!J57</f>
        <v>0</v>
      </c>
      <c r="L60" s="26"/>
      <c r="M60" s="150">
        <f t="shared" si="3"/>
        <v>0</v>
      </c>
      <c r="N60" s="150">
        <f t="shared" si="4"/>
        <v>0</v>
      </c>
    </row>
    <row r="61" spans="1:14" x14ac:dyDescent="0.2">
      <c r="A61" s="24">
        <f>'Costi del personale'!B58</f>
        <v>0</v>
      </c>
      <c r="B61" s="24">
        <f>'Costi del personale'!C58</f>
        <v>0</v>
      </c>
      <c r="C61" s="24">
        <f>'Costi del personale'!D58</f>
        <v>0</v>
      </c>
      <c r="D61" s="128">
        <f>IFERROR(VLOOKUP(C61,'Team di progetto'!$C$13:$G$82,3,FALSE),0)</f>
        <v>0</v>
      </c>
      <c r="E61" s="128">
        <f>IFERROR(VLOOKUP(C61,'Team di progetto'!$C$13:$G$82,5,FALSE),0)</f>
        <v>0</v>
      </c>
      <c r="F61" s="150">
        <f>IFERROR(VLOOKUP(E61,Dati!$A$3:$C$9,3,FALSE),0)</f>
        <v>0</v>
      </c>
      <c r="G61" s="150">
        <f>'Costi del personale'!H58</f>
        <v>0</v>
      </c>
      <c r="H61" s="26"/>
      <c r="I61" s="150">
        <f t="shared" si="1"/>
        <v>0</v>
      </c>
      <c r="J61" s="150">
        <f t="shared" si="2"/>
        <v>0</v>
      </c>
      <c r="K61" s="150">
        <f>'Costi del personale'!J58</f>
        <v>0</v>
      </c>
      <c r="L61" s="26"/>
      <c r="M61" s="150">
        <f t="shared" si="3"/>
        <v>0</v>
      </c>
      <c r="N61" s="150">
        <f t="shared" si="4"/>
        <v>0</v>
      </c>
    </row>
    <row r="62" spans="1:14" x14ac:dyDescent="0.2">
      <c r="A62" s="24">
        <f>'Costi del personale'!B59</f>
        <v>0</v>
      </c>
      <c r="B62" s="24">
        <f>'Costi del personale'!C59</f>
        <v>0</v>
      </c>
      <c r="C62" s="24">
        <f>'Costi del personale'!D59</f>
        <v>0</v>
      </c>
      <c r="D62" s="128">
        <f>IFERROR(VLOOKUP(C62,'Team di progetto'!$C$13:$G$82,3,FALSE),0)</f>
        <v>0</v>
      </c>
      <c r="E62" s="128">
        <f>IFERROR(VLOOKUP(C62,'Team di progetto'!$C$13:$G$82,5,FALSE),0)</f>
        <v>0</v>
      </c>
      <c r="F62" s="150">
        <f>IFERROR(VLOOKUP(E62,Dati!$A$3:$C$9,3,FALSE),0)</f>
        <v>0</v>
      </c>
      <c r="G62" s="150">
        <f>'Costi del personale'!H59</f>
        <v>0</v>
      </c>
      <c r="H62" s="26"/>
      <c r="I62" s="150">
        <f t="shared" si="1"/>
        <v>0</v>
      </c>
      <c r="J62" s="150">
        <f t="shared" si="2"/>
        <v>0</v>
      </c>
      <c r="K62" s="150">
        <f>'Costi del personale'!J59</f>
        <v>0</v>
      </c>
      <c r="L62" s="26"/>
      <c r="M62" s="150">
        <f t="shared" si="3"/>
        <v>0</v>
      </c>
      <c r="N62" s="150">
        <f t="shared" si="4"/>
        <v>0</v>
      </c>
    </row>
    <row r="63" spans="1:14" x14ac:dyDescent="0.2">
      <c r="A63" s="24">
        <f>'Costi del personale'!B60</f>
        <v>0</v>
      </c>
      <c r="B63" s="24">
        <f>'Costi del personale'!C60</f>
        <v>0</v>
      </c>
      <c r="C63" s="24">
        <f>'Costi del personale'!D60</f>
        <v>0</v>
      </c>
      <c r="D63" s="128">
        <f>IFERROR(VLOOKUP(C63,'Team di progetto'!$C$13:$G$82,3,FALSE),0)</f>
        <v>0</v>
      </c>
      <c r="E63" s="128">
        <f>IFERROR(VLOOKUP(C63,'Team di progetto'!$C$13:$G$82,5,FALSE),0)</f>
        <v>0</v>
      </c>
      <c r="F63" s="150">
        <f>IFERROR(VLOOKUP(E63,Dati!$A$3:$C$9,3,FALSE),0)</f>
        <v>0</v>
      </c>
      <c r="G63" s="150">
        <f>'Costi del personale'!H60</f>
        <v>0</v>
      </c>
      <c r="H63" s="26"/>
      <c r="I63" s="150">
        <f t="shared" si="1"/>
        <v>0</v>
      </c>
      <c r="J63" s="150">
        <f t="shared" si="2"/>
        <v>0</v>
      </c>
      <c r="K63" s="150">
        <f>'Costi del personale'!J60</f>
        <v>0</v>
      </c>
      <c r="L63" s="26"/>
      <c r="M63" s="150">
        <f t="shared" si="3"/>
        <v>0</v>
      </c>
      <c r="N63" s="150">
        <f t="shared" si="4"/>
        <v>0</v>
      </c>
    </row>
    <row r="64" spans="1:14" x14ac:dyDescent="0.2">
      <c r="A64" s="24">
        <f>'Costi del personale'!B61</f>
        <v>0</v>
      </c>
      <c r="B64" s="24">
        <f>'Costi del personale'!C61</f>
        <v>0</v>
      </c>
      <c r="C64" s="24">
        <f>'Costi del personale'!D61</f>
        <v>0</v>
      </c>
      <c r="D64" s="128">
        <f>IFERROR(VLOOKUP(C64,'Team di progetto'!$C$13:$G$82,3,FALSE),0)</f>
        <v>0</v>
      </c>
      <c r="E64" s="128">
        <f>IFERROR(VLOOKUP(C64,'Team di progetto'!$C$13:$G$82,5,FALSE),0)</f>
        <v>0</v>
      </c>
      <c r="F64" s="150">
        <f>IFERROR(VLOOKUP(E64,Dati!$A$3:$C$9,3,FALSE),0)</f>
        <v>0</v>
      </c>
      <c r="G64" s="150">
        <f>'Costi del personale'!H61</f>
        <v>0</v>
      </c>
      <c r="H64" s="26"/>
      <c r="I64" s="150">
        <f t="shared" si="1"/>
        <v>0</v>
      </c>
      <c r="J64" s="150">
        <f t="shared" si="2"/>
        <v>0</v>
      </c>
      <c r="K64" s="150">
        <f>'Costi del personale'!J61</f>
        <v>0</v>
      </c>
      <c r="L64" s="26"/>
      <c r="M64" s="150">
        <f t="shared" si="3"/>
        <v>0</v>
      </c>
      <c r="N64" s="150">
        <f t="shared" si="4"/>
        <v>0</v>
      </c>
    </row>
    <row r="65" spans="1:14" x14ac:dyDescent="0.2">
      <c r="A65" s="24">
        <f>'Costi del personale'!B62</f>
        <v>0</v>
      </c>
      <c r="B65" s="24">
        <f>'Costi del personale'!C62</f>
        <v>0</v>
      </c>
      <c r="C65" s="24">
        <f>'Costi del personale'!D62</f>
        <v>0</v>
      </c>
      <c r="D65" s="128">
        <f>IFERROR(VLOOKUP(C65,'Team di progetto'!$C$13:$G$82,3,FALSE),0)</f>
        <v>0</v>
      </c>
      <c r="E65" s="128">
        <f>IFERROR(VLOOKUP(C65,'Team di progetto'!$C$13:$G$82,5,FALSE),0)</f>
        <v>0</v>
      </c>
      <c r="F65" s="150">
        <f>IFERROR(VLOOKUP(E65,Dati!$A$3:$C$9,3,FALSE),0)</f>
        <v>0</v>
      </c>
      <c r="G65" s="150">
        <f>'Costi del personale'!H62</f>
        <v>0</v>
      </c>
      <c r="H65" s="26"/>
      <c r="I65" s="150">
        <f t="shared" si="1"/>
        <v>0</v>
      </c>
      <c r="J65" s="150">
        <f t="shared" si="2"/>
        <v>0</v>
      </c>
      <c r="K65" s="150">
        <f>'Costi del personale'!J62</f>
        <v>0</v>
      </c>
      <c r="L65" s="26"/>
      <c r="M65" s="150">
        <f t="shared" si="3"/>
        <v>0</v>
      </c>
      <c r="N65" s="150">
        <f t="shared" si="4"/>
        <v>0</v>
      </c>
    </row>
    <row r="66" spans="1:14" x14ac:dyDescent="0.2">
      <c r="A66" s="24">
        <f>'Costi del personale'!B63</f>
        <v>0</v>
      </c>
      <c r="B66" s="24">
        <f>'Costi del personale'!C63</f>
        <v>0</v>
      </c>
      <c r="C66" s="24">
        <f>'Costi del personale'!D63</f>
        <v>0</v>
      </c>
      <c r="D66" s="128">
        <f>IFERROR(VLOOKUP(C66,'Team di progetto'!$C$13:$G$82,3,FALSE),0)</f>
        <v>0</v>
      </c>
      <c r="E66" s="128">
        <f>IFERROR(VLOOKUP(C66,'Team di progetto'!$C$13:$G$82,5,FALSE),0)</f>
        <v>0</v>
      </c>
      <c r="F66" s="150">
        <f>IFERROR(VLOOKUP(E66,Dati!$A$3:$C$9,3,FALSE),0)</f>
        <v>0</v>
      </c>
      <c r="G66" s="150">
        <f>'Costi del personale'!H63</f>
        <v>0</v>
      </c>
      <c r="H66" s="26"/>
      <c r="I66" s="150">
        <f t="shared" si="1"/>
        <v>0</v>
      </c>
      <c r="J66" s="150">
        <f t="shared" si="2"/>
        <v>0</v>
      </c>
      <c r="K66" s="150">
        <f>'Costi del personale'!J63</f>
        <v>0</v>
      </c>
      <c r="L66" s="26"/>
      <c r="M66" s="150">
        <f t="shared" si="3"/>
        <v>0</v>
      </c>
      <c r="N66" s="150">
        <f t="shared" si="4"/>
        <v>0</v>
      </c>
    </row>
    <row r="67" spans="1:14" x14ac:dyDescent="0.2">
      <c r="A67" s="24">
        <f>'Costi del personale'!B64</f>
        <v>0</v>
      </c>
      <c r="B67" s="24">
        <f>'Costi del personale'!C64</f>
        <v>0</v>
      </c>
      <c r="C67" s="24">
        <f>'Costi del personale'!D64</f>
        <v>0</v>
      </c>
      <c r="D67" s="128">
        <f>IFERROR(VLOOKUP(C67,'Team di progetto'!$C$13:$G$82,3,FALSE),0)</f>
        <v>0</v>
      </c>
      <c r="E67" s="128">
        <f>IFERROR(VLOOKUP(C67,'Team di progetto'!$C$13:$G$82,5,FALSE),0)</f>
        <v>0</v>
      </c>
      <c r="F67" s="150">
        <f>IFERROR(VLOOKUP(E67,Dati!$A$3:$C$9,3,FALSE),0)</f>
        <v>0</v>
      </c>
      <c r="G67" s="150">
        <f>'Costi del personale'!H64</f>
        <v>0</v>
      </c>
      <c r="H67" s="26"/>
      <c r="I67" s="150">
        <f t="shared" si="1"/>
        <v>0</v>
      </c>
      <c r="J67" s="150">
        <f t="shared" si="2"/>
        <v>0</v>
      </c>
      <c r="K67" s="150">
        <f>'Costi del personale'!J64</f>
        <v>0</v>
      </c>
      <c r="L67" s="26"/>
      <c r="M67" s="150">
        <f t="shared" si="3"/>
        <v>0</v>
      </c>
      <c r="N67" s="150">
        <f t="shared" si="4"/>
        <v>0</v>
      </c>
    </row>
    <row r="68" spans="1:14" x14ac:dyDescent="0.2">
      <c r="A68" s="24">
        <f>'Costi del personale'!B65</f>
        <v>0</v>
      </c>
      <c r="B68" s="24">
        <f>'Costi del personale'!C65</f>
        <v>0</v>
      </c>
      <c r="C68" s="24">
        <f>'Costi del personale'!D65</f>
        <v>0</v>
      </c>
      <c r="D68" s="128">
        <f>IFERROR(VLOOKUP(C68,'Team di progetto'!$C$13:$G$82,3,FALSE),0)</f>
        <v>0</v>
      </c>
      <c r="E68" s="128">
        <f>IFERROR(VLOOKUP(C68,'Team di progetto'!$C$13:$G$82,5,FALSE),0)</f>
        <v>0</v>
      </c>
      <c r="F68" s="150">
        <f>IFERROR(VLOOKUP(E68,Dati!$A$3:$C$9,3,FALSE),0)</f>
        <v>0</v>
      </c>
      <c r="G68" s="150">
        <f>'Costi del personale'!H65</f>
        <v>0</v>
      </c>
      <c r="H68" s="26"/>
      <c r="I68" s="150">
        <f t="shared" si="1"/>
        <v>0</v>
      </c>
      <c r="J68" s="150">
        <f t="shared" si="2"/>
        <v>0</v>
      </c>
      <c r="K68" s="150">
        <f>'Costi del personale'!J65</f>
        <v>0</v>
      </c>
      <c r="L68" s="26"/>
      <c r="M68" s="150">
        <f t="shared" si="3"/>
        <v>0</v>
      </c>
      <c r="N68" s="150">
        <f t="shared" si="4"/>
        <v>0</v>
      </c>
    </row>
    <row r="69" spans="1:14" x14ac:dyDescent="0.2">
      <c r="A69" s="24">
        <f>'Costi del personale'!B66</f>
        <v>0</v>
      </c>
      <c r="B69" s="24">
        <f>'Costi del personale'!C66</f>
        <v>0</v>
      </c>
      <c r="C69" s="24">
        <f>'Costi del personale'!D66</f>
        <v>0</v>
      </c>
      <c r="D69" s="128">
        <f>IFERROR(VLOOKUP(C69,'Team di progetto'!$C$13:$G$82,3,FALSE),0)</f>
        <v>0</v>
      </c>
      <c r="E69" s="128">
        <f>IFERROR(VLOOKUP(C69,'Team di progetto'!$C$13:$G$82,5,FALSE),0)</f>
        <v>0</v>
      </c>
      <c r="F69" s="150">
        <f>IFERROR(VLOOKUP(E69,Dati!$A$3:$C$9,3,FALSE),0)</f>
        <v>0</v>
      </c>
      <c r="G69" s="150">
        <f>'Costi del personale'!H66</f>
        <v>0</v>
      </c>
      <c r="H69" s="26"/>
      <c r="I69" s="150">
        <f t="shared" si="1"/>
        <v>0</v>
      </c>
      <c r="J69" s="150">
        <f t="shared" si="2"/>
        <v>0</v>
      </c>
      <c r="K69" s="150">
        <f>'Costi del personale'!J66</f>
        <v>0</v>
      </c>
      <c r="L69" s="26"/>
      <c r="M69" s="150">
        <f t="shared" si="3"/>
        <v>0</v>
      </c>
      <c r="N69" s="150">
        <f t="shared" si="4"/>
        <v>0</v>
      </c>
    </row>
    <row r="70" spans="1:14" x14ac:dyDescent="0.2">
      <c r="A70" s="24">
        <f>'Costi del personale'!B67</f>
        <v>0</v>
      </c>
      <c r="B70" s="24">
        <f>'Costi del personale'!C67</f>
        <v>0</v>
      </c>
      <c r="C70" s="24">
        <f>'Costi del personale'!D67</f>
        <v>0</v>
      </c>
      <c r="D70" s="128">
        <f>IFERROR(VLOOKUP(C70,'Team di progetto'!$C$13:$G$82,3,FALSE),0)</f>
        <v>0</v>
      </c>
      <c r="E70" s="128">
        <f>IFERROR(VLOOKUP(C70,'Team di progetto'!$C$13:$G$82,5,FALSE),0)</f>
        <v>0</v>
      </c>
      <c r="F70" s="150">
        <f>IFERROR(VLOOKUP(E70,Dati!$A$3:$C$9,3,FALSE),0)</f>
        <v>0</v>
      </c>
      <c r="G70" s="150">
        <f>'Costi del personale'!H67</f>
        <v>0</v>
      </c>
      <c r="H70" s="26"/>
      <c r="I70" s="150">
        <f t="shared" si="1"/>
        <v>0</v>
      </c>
      <c r="J70" s="150">
        <f t="shared" si="2"/>
        <v>0</v>
      </c>
      <c r="K70" s="150">
        <f>'Costi del personale'!J67</f>
        <v>0</v>
      </c>
      <c r="L70" s="26"/>
      <c r="M70" s="150">
        <f t="shared" si="3"/>
        <v>0</v>
      </c>
      <c r="N70" s="150">
        <f t="shared" si="4"/>
        <v>0</v>
      </c>
    </row>
    <row r="71" spans="1:14" x14ac:dyDescent="0.2">
      <c r="A71" s="24">
        <f>'Costi del personale'!B68</f>
        <v>0</v>
      </c>
      <c r="B71" s="24">
        <f>'Costi del personale'!C68</f>
        <v>0</v>
      </c>
      <c r="C71" s="24">
        <f>'Costi del personale'!D68</f>
        <v>0</v>
      </c>
      <c r="D71" s="128">
        <f>IFERROR(VLOOKUP(C71,'Team di progetto'!$C$13:$G$82,3,FALSE),0)</f>
        <v>0</v>
      </c>
      <c r="E71" s="128">
        <f>IFERROR(VLOOKUP(C71,'Team di progetto'!$C$13:$G$82,5,FALSE),0)</f>
        <v>0</v>
      </c>
      <c r="F71" s="150">
        <f>IFERROR(VLOOKUP(E71,Dati!$A$3:$C$9,3,FALSE),0)</f>
        <v>0</v>
      </c>
      <c r="G71" s="150">
        <f>'Costi del personale'!H68</f>
        <v>0</v>
      </c>
      <c r="H71" s="26"/>
      <c r="I71" s="150">
        <f t="shared" si="1"/>
        <v>0</v>
      </c>
      <c r="J71" s="150">
        <f t="shared" si="2"/>
        <v>0</v>
      </c>
      <c r="K71" s="150">
        <f>'Costi del personale'!J68</f>
        <v>0</v>
      </c>
      <c r="L71" s="26"/>
      <c r="M71" s="150">
        <f t="shared" si="3"/>
        <v>0</v>
      </c>
      <c r="N71" s="150">
        <f t="shared" si="4"/>
        <v>0</v>
      </c>
    </row>
    <row r="72" spans="1:14" x14ac:dyDescent="0.2">
      <c r="A72" s="24">
        <f>'Costi del personale'!B69</f>
        <v>0</v>
      </c>
      <c r="B72" s="24">
        <f>'Costi del personale'!C69</f>
        <v>0</v>
      </c>
      <c r="C72" s="24">
        <f>'Costi del personale'!D69</f>
        <v>0</v>
      </c>
      <c r="D72" s="128">
        <f>IFERROR(VLOOKUP(C72,'Team di progetto'!$C$13:$G$82,3,FALSE),0)</f>
        <v>0</v>
      </c>
      <c r="E72" s="128">
        <f>IFERROR(VLOOKUP(C72,'Team di progetto'!$C$13:$G$82,5,FALSE),0)</f>
        <v>0</v>
      </c>
      <c r="F72" s="150">
        <f>IFERROR(VLOOKUP(E72,Dati!$A$3:$C$9,3,FALSE),0)</f>
        <v>0</v>
      </c>
      <c r="G72" s="150">
        <f>'Costi del personale'!H69</f>
        <v>0</v>
      </c>
      <c r="H72" s="26"/>
      <c r="I72" s="150">
        <f t="shared" si="1"/>
        <v>0</v>
      </c>
      <c r="J72" s="150">
        <f t="shared" si="2"/>
        <v>0</v>
      </c>
      <c r="K72" s="150">
        <f>'Costi del personale'!J69</f>
        <v>0</v>
      </c>
      <c r="L72" s="26"/>
      <c r="M72" s="150">
        <f t="shared" si="3"/>
        <v>0</v>
      </c>
      <c r="N72" s="150">
        <f t="shared" si="4"/>
        <v>0</v>
      </c>
    </row>
    <row r="73" spans="1:14" x14ac:dyDescent="0.2">
      <c r="A73" s="24">
        <f>'Costi del personale'!B70</f>
        <v>0</v>
      </c>
      <c r="B73" s="24">
        <f>'Costi del personale'!C70</f>
        <v>0</v>
      </c>
      <c r="C73" s="24">
        <f>'Costi del personale'!D70</f>
        <v>0</v>
      </c>
      <c r="D73" s="128">
        <f>IFERROR(VLOOKUP(C73,'Team di progetto'!$C$13:$G$82,3,FALSE),0)</f>
        <v>0</v>
      </c>
      <c r="E73" s="128">
        <f>IFERROR(VLOOKUP(C73,'Team di progetto'!$C$13:$G$82,5,FALSE),0)</f>
        <v>0</v>
      </c>
      <c r="F73" s="150">
        <f>IFERROR(VLOOKUP(E73,Dati!$A$3:$C$9,3,FALSE),0)</f>
        <v>0</v>
      </c>
      <c r="G73" s="150">
        <f>'Costi del personale'!H70</f>
        <v>0</v>
      </c>
      <c r="H73" s="26"/>
      <c r="I73" s="150">
        <f t="shared" si="1"/>
        <v>0</v>
      </c>
      <c r="J73" s="150">
        <f t="shared" si="2"/>
        <v>0</v>
      </c>
      <c r="K73" s="150">
        <f>'Costi del personale'!J70</f>
        <v>0</v>
      </c>
      <c r="L73" s="26"/>
      <c r="M73" s="150">
        <f t="shared" si="3"/>
        <v>0</v>
      </c>
      <c r="N73" s="150">
        <f t="shared" si="4"/>
        <v>0</v>
      </c>
    </row>
    <row r="74" spans="1:14" x14ac:dyDescent="0.2">
      <c r="A74" s="24">
        <f>'Costi del personale'!B71</f>
        <v>0</v>
      </c>
      <c r="B74" s="24">
        <f>'Costi del personale'!C71</f>
        <v>0</v>
      </c>
      <c r="C74" s="24">
        <f>'Costi del personale'!D71</f>
        <v>0</v>
      </c>
      <c r="D74" s="128">
        <f>IFERROR(VLOOKUP(C74,'Team di progetto'!$C$13:$G$82,3,FALSE),0)</f>
        <v>0</v>
      </c>
      <c r="E74" s="128">
        <f>IFERROR(VLOOKUP(C74,'Team di progetto'!$C$13:$G$82,5,FALSE),0)</f>
        <v>0</v>
      </c>
      <c r="F74" s="150">
        <f>IFERROR(VLOOKUP(E74,Dati!$A$3:$C$9,3,FALSE),0)</f>
        <v>0</v>
      </c>
      <c r="G74" s="150">
        <f>'Costi del personale'!H71</f>
        <v>0</v>
      </c>
      <c r="H74" s="26"/>
      <c r="I74" s="150">
        <f t="shared" si="1"/>
        <v>0</v>
      </c>
      <c r="J74" s="150">
        <f t="shared" si="2"/>
        <v>0</v>
      </c>
      <c r="K74" s="150">
        <f>'Costi del personale'!J71</f>
        <v>0</v>
      </c>
      <c r="L74" s="26"/>
      <c r="M74" s="150">
        <f t="shared" si="3"/>
        <v>0</v>
      </c>
      <c r="N74" s="150">
        <f t="shared" si="4"/>
        <v>0</v>
      </c>
    </row>
    <row r="75" spans="1:14" x14ac:dyDescent="0.2">
      <c r="A75" s="24">
        <f>'Costi del personale'!B72</f>
        <v>0</v>
      </c>
      <c r="B75" s="24">
        <f>'Costi del personale'!C72</f>
        <v>0</v>
      </c>
      <c r="C75" s="24">
        <f>'Costi del personale'!D72</f>
        <v>0</v>
      </c>
      <c r="D75" s="128">
        <f>IFERROR(VLOOKUP(C75,'Team di progetto'!$C$13:$G$82,3,FALSE),0)</f>
        <v>0</v>
      </c>
      <c r="E75" s="128">
        <f>IFERROR(VLOOKUP(C75,'Team di progetto'!$C$13:$G$82,5,FALSE),0)</f>
        <v>0</v>
      </c>
      <c r="F75" s="150">
        <f>IFERROR(VLOOKUP(E75,Dati!$A$3:$C$9,3,FALSE),0)</f>
        <v>0</v>
      </c>
      <c r="G75" s="150">
        <f>'Costi del personale'!H72</f>
        <v>0</v>
      </c>
      <c r="H75" s="26"/>
      <c r="I75" s="150">
        <f t="shared" si="1"/>
        <v>0</v>
      </c>
      <c r="J75" s="150">
        <f t="shared" si="2"/>
        <v>0</v>
      </c>
      <c r="K75" s="150">
        <f>'Costi del personale'!J72</f>
        <v>0</v>
      </c>
      <c r="L75" s="26"/>
      <c r="M75" s="150">
        <f t="shared" si="3"/>
        <v>0</v>
      </c>
      <c r="N75" s="150">
        <f t="shared" si="4"/>
        <v>0</v>
      </c>
    </row>
    <row r="76" spans="1:14" x14ac:dyDescent="0.2">
      <c r="A76" s="24">
        <f>'Costi del personale'!B73</f>
        <v>0</v>
      </c>
      <c r="B76" s="24">
        <f>'Costi del personale'!C73</f>
        <v>0</v>
      </c>
      <c r="C76" s="24">
        <f>'Costi del personale'!D73</f>
        <v>0</v>
      </c>
      <c r="D76" s="128">
        <f>IFERROR(VLOOKUP(C76,'Team di progetto'!$C$13:$G$82,3,FALSE),0)</f>
        <v>0</v>
      </c>
      <c r="E76" s="128">
        <f>IFERROR(VLOOKUP(C76,'Team di progetto'!$C$13:$G$82,5,FALSE),0)</f>
        <v>0</v>
      </c>
      <c r="F76" s="150">
        <f>IFERROR(VLOOKUP(E76,Dati!$A$3:$C$9,3,FALSE),0)</f>
        <v>0</v>
      </c>
      <c r="G76" s="150">
        <f>'Costi del personale'!H73</f>
        <v>0</v>
      </c>
      <c r="H76" s="26"/>
      <c r="I76" s="150">
        <f t="shared" si="1"/>
        <v>0</v>
      </c>
      <c r="J76" s="150">
        <f t="shared" si="2"/>
        <v>0</v>
      </c>
      <c r="K76" s="150">
        <f>'Costi del personale'!J73</f>
        <v>0</v>
      </c>
      <c r="L76" s="26"/>
      <c r="M76" s="150">
        <f t="shared" si="3"/>
        <v>0</v>
      </c>
      <c r="N76" s="150">
        <f t="shared" si="4"/>
        <v>0</v>
      </c>
    </row>
    <row r="77" spans="1:14" x14ac:dyDescent="0.2">
      <c r="A77" s="24">
        <f>'Costi del personale'!B74</f>
        <v>0</v>
      </c>
      <c r="B77" s="24">
        <f>'Costi del personale'!C74</f>
        <v>0</v>
      </c>
      <c r="C77" s="24">
        <f>'Costi del personale'!D74</f>
        <v>0</v>
      </c>
      <c r="D77" s="128">
        <f>IFERROR(VLOOKUP(C77,'Team di progetto'!$C$13:$G$82,3,FALSE),0)</f>
        <v>0</v>
      </c>
      <c r="E77" s="128">
        <f>IFERROR(VLOOKUP(C77,'Team di progetto'!$C$13:$G$82,5,FALSE),0)</f>
        <v>0</v>
      </c>
      <c r="F77" s="150">
        <f>IFERROR(VLOOKUP(E77,Dati!$A$3:$C$9,3,FALSE),0)</f>
        <v>0</v>
      </c>
      <c r="G77" s="150">
        <f>'Costi del personale'!H74</f>
        <v>0</v>
      </c>
      <c r="H77" s="26"/>
      <c r="I77" s="150">
        <f t="shared" si="1"/>
        <v>0</v>
      </c>
      <c r="J77" s="150">
        <f t="shared" si="2"/>
        <v>0</v>
      </c>
      <c r="K77" s="150">
        <f>'Costi del personale'!J74</f>
        <v>0</v>
      </c>
      <c r="L77" s="26"/>
      <c r="M77" s="150">
        <f t="shared" si="3"/>
        <v>0</v>
      </c>
      <c r="N77" s="150">
        <f t="shared" si="4"/>
        <v>0</v>
      </c>
    </row>
    <row r="78" spans="1:14" x14ac:dyDescent="0.2">
      <c r="A78" s="24">
        <f>'Costi del personale'!B75</f>
        <v>0</v>
      </c>
      <c r="B78" s="24">
        <f>'Costi del personale'!C75</f>
        <v>0</v>
      </c>
      <c r="C78" s="24">
        <f>'Costi del personale'!D75</f>
        <v>0</v>
      </c>
      <c r="D78" s="128">
        <f>IFERROR(VLOOKUP(C78,'Team di progetto'!$C$13:$G$82,3,FALSE),0)</f>
        <v>0</v>
      </c>
      <c r="E78" s="128">
        <f>IFERROR(VLOOKUP(C78,'Team di progetto'!$C$13:$G$82,5,FALSE),0)</f>
        <v>0</v>
      </c>
      <c r="F78" s="150">
        <f>IFERROR(VLOOKUP(E78,Dati!$A$3:$C$9,3,FALSE),0)</f>
        <v>0</v>
      </c>
      <c r="G78" s="150">
        <f>'Costi del personale'!H75</f>
        <v>0</v>
      </c>
      <c r="H78" s="26"/>
      <c r="I78" s="150">
        <f t="shared" si="1"/>
        <v>0</v>
      </c>
      <c r="J78" s="150">
        <f t="shared" si="2"/>
        <v>0</v>
      </c>
      <c r="K78" s="150">
        <f>'Costi del personale'!J75</f>
        <v>0</v>
      </c>
      <c r="L78" s="26"/>
      <c r="M78" s="150">
        <f t="shared" si="3"/>
        <v>0</v>
      </c>
      <c r="N78" s="150">
        <f t="shared" si="4"/>
        <v>0</v>
      </c>
    </row>
    <row r="79" spans="1:14" x14ac:dyDescent="0.2">
      <c r="A79" s="24">
        <f>'Costi del personale'!B76</f>
        <v>0</v>
      </c>
      <c r="B79" s="24">
        <f>'Costi del personale'!C76</f>
        <v>0</v>
      </c>
      <c r="C79" s="24">
        <f>'Costi del personale'!D76</f>
        <v>0</v>
      </c>
      <c r="D79" s="128">
        <f>IFERROR(VLOOKUP(C79,'Team di progetto'!$C$13:$G$82,3,FALSE),0)</f>
        <v>0</v>
      </c>
      <c r="E79" s="128">
        <f>IFERROR(VLOOKUP(C79,'Team di progetto'!$C$13:$G$82,5,FALSE),0)</f>
        <v>0</v>
      </c>
      <c r="F79" s="150">
        <f>IFERROR(VLOOKUP(E79,Dati!$A$3:$C$9,3,FALSE),0)</f>
        <v>0</v>
      </c>
      <c r="G79" s="150">
        <f>'Costi del personale'!H76</f>
        <v>0</v>
      </c>
      <c r="H79" s="26"/>
      <c r="I79" s="150">
        <f t="shared" si="1"/>
        <v>0</v>
      </c>
      <c r="J79" s="150">
        <f t="shared" si="2"/>
        <v>0</v>
      </c>
      <c r="K79" s="150">
        <f>'Costi del personale'!J76</f>
        <v>0</v>
      </c>
      <c r="L79" s="26"/>
      <c r="M79" s="150">
        <f t="shared" si="3"/>
        <v>0</v>
      </c>
      <c r="N79" s="150">
        <f t="shared" si="4"/>
        <v>0</v>
      </c>
    </row>
    <row r="80" spans="1:14" x14ac:dyDescent="0.2">
      <c r="A80" s="24">
        <f>'Costi del personale'!B77</f>
        <v>0</v>
      </c>
      <c r="B80" s="24">
        <f>'Costi del personale'!C77</f>
        <v>0</v>
      </c>
      <c r="C80" s="24">
        <f>'Costi del personale'!D77</f>
        <v>0</v>
      </c>
      <c r="D80" s="128">
        <f>IFERROR(VLOOKUP(C80,'Team di progetto'!$C$13:$G$82,3,FALSE),0)</f>
        <v>0</v>
      </c>
      <c r="E80" s="128">
        <f>IFERROR(VLOOKUP(C80,'Team di progetto'!$C$13:$G$82,5,FALSE),0)</f>
        <v>0</v>
      </c>
      <c r="F80" s="150">
        <f>IFERROR(VLOOKUP(E80,Dati!$A$3:$C$9,3,FALSE),0)</f>
        <v>0</v>
      </c>
      <c r="G80" s="150">
        <f>'Costi del personale'!H77</f>
        <v>0</v>
      </c>
      <c r="H80" s="26"/>
      <c r="I80" s="150">
        <f t="shared" si="1"/>
        <v>0</v>
      </c>
      <c r="J80" s="150">
        <f t="shared" si="2"/>
        <v>0</v>
      </c>
      <c r="K80" s="150">
        <f>'Costi del personale'!J77</f>
        <v>0</v>
      </c>
      <c r="L80" s="26"/>
      <c r="M80" s="150">
        <f t="shared" si="3"/>
        <v>0</v>
      </c>
      <c r="N80" s="150">
        <f t="shared" si="4"/>
        <v>0</v>
      </c>
    </row>
    <row r="81" spans="1:14" x14ac:dyDescent="0.2">
      <c r="A81" s="24">
        <f>'Costi del personale'!B78</f>
        <v>0</v>
      </c>
      <c r="B81" s="24">
        <f>'Costi del personale'!C78</f>
        <v>0</v>
      </c>
      <c r="C81" s="24">
        <f>'Costi del personale'!D78</f>
        <v>0</v>
      </c>
      <c r="D81" s="128">
        <f>IFERROR(VLOOKUP(C81,'Team di progetto'!$C$13:$G$82,3,FALSE),0)</f>
        <v>0</v>
      </c>
      <c r="E81" s="128">
        <f>IFERROR(VLOOKUP(C81,'Team di progetto'!$C$13:$G$82,5,FALSE),0)</f>
        <v>0</v>
      </c>
      <c r="F81" s="150">
        <f>IFERROR(VLOOKUP(E81,Dati!$A$3:$C$9,3,FALSE),0)</f>
        <v>0</v>
      </c>
      <c r="G81" s="150">
        <f>'Costi del personale'!H78</f>
        <v>0</v>
      </c>
      <c r="H81" s="26"/>
      <c r="I81" s="150">
        <f t="shared" ref="I81:I112" si="5">F81*G81</f>
        <v>0</v>
      </c>
      <c r="J81" s="150">
        <f t="shared" ref="J81:J112" si="6">F81*H81</f>
        <v>0</v>
      </c>
      <c r="K81" s="150">
        <f>'Costi del personale'!J78</f>
        <v>0</v>
      </c>
      <c r="L81" s="26"/>
      <c r="M81" s="150">
        <f t="shared" ref="M81:M112" si="7">I81*K81</f>
        <v>0</v>
      </c>
      <c r="N81" s="150">
        <f t="shared" ref="N81:N112" si="8">J81*L81</f>
        <v>0</v>
      </c>
    </row>
    <row r="82" spans="1:14" x14ac:dyDescent="0.2">
      <c r="A82" s="24">
        <f>'Costi del personale'!B79</f>
        <v>0</v>
      </c>
      <c r="B82" s="24">
        <f>'Costi del personale'!C79</f>
        <v>0</v>
      </c>
      <c r="C82" s="24">
        <f>'Costi del personale'!D79</f>
        <v>0</v>
      </c>
      <c r="D82" s="128">
        <f>IFERROR(VLOOKUP(C82,'Team di progetto'!$C$13:$G$82,3,FALSE),0)</f>
        <v>0</v>
      </c>
      <c r="E82" s="128">
        <f>IFERROR(VLOOKUP(C82,'Team di progetto'!$C$13:$G$82,5,FALSE),0)</f>
        <v>0</v>
      </c>
      <c r="F82" s="150">
        <f>IFERROR(VLOOKUP(E82,Dati!$A$3:$C$9,3,FALSE),0)</f>
        <v>0</v>
      </c>
      <c r="G82" s="150">
        <f>'Costi del personale'!H79</f>
        <v>0</v>
      </c>
      <c r="H82" s="26"/>
      <c r="I82" s="150">
        <f t="shared" si="5"/>
        <v>0</v>
      </c>
      <c r="J82" s="150">
        <f t="shared" si="6"/>
        <v>0</v>
      </c>
      <c r="K82" s="150">
        <f>'Costi del personale'!J79</f>
        <v>0</v>
      </c>
      <c r="L82" s="26"/>
      <c r="M82" s="150">
        <f t="shared" si="7"/>
        <v>0</v>
      </c>
      <c r="N82" s="150">
        <f t="shared" si="8"/>
        <v>0</v>
      </c>
    </row>
    <row r="83" spans="1:14" x14ac:dyDescent="0.2">
      <c r="A83" s="24">
        <f>'Costi del personale'!B80</f>
        <v>0</v>
      </c>
      <c r="B83" s="24">
        <f>'Costi del personale'!C80</f>
        <v>0</v>
      </c>
      <c r="C83" s="24">
        <f>'Costi del personale'!D80</f>
        <v>0</v>
      </c>
      <c r="D83" s="128">
        <f>IFERROR(VLOOKUP(C83,'Team di progetto'!$C$13:$G$82,3,FALSE),0)</f>
        <v>0</v>
      </c>
      <c r="E83" s="128">
        <f>IFERROR(VLOOKUP(C83,'Team di progetto'!$C$13:$G$82,5,FALSE),0)</f>
        <v>0</v>
      </c>
      <c r="F83" s="150">
        <f>IFERROR(VLOOKUP(E83,Dati!$A$3:$C$9,3,FALSE),0)</f>
        <v>0</v>
      </c>
      <c r="G83" s="150">
        <f>'Costi del personale'!H80</f>
        <v>0</v>
      </c>
      <c r="H83" s="26"/>
      <c r="I83" s="150">
        <f t="shared" si="5"/>
        <v>0</v>
      </c>
      <c r="J83" s="150">
        <f t="shared" si="6"/>
        <v>0</v>
      </c>
      <c r="K83" s="150">
        <f>'Costi del personale'!J80</f>
        <v>0</v>
      </c>
      <c r="L83" s="26"/>
      <c r="M83" s="150">
        <f t="shared" si="7"/>
        <v>0</v>
      </c>
      <c r="N83" s="150">
        <f t="shared" si="8"/>
        <v>0</v>
      </c>
    </row>
    <row r="84" spans="1:14" x14ac:dyDescent="0.2">
      <c r="A84" s="24">
        <f>'Costi del personale'!B81</f>
        <v>0</v>
      </c>
      <c r="B84" s="24">
        <f>'Costi del personale'!C81</f>
        <v>0</v>
      </c>
      <c r="C84" s="24">
        <f>'Costi del personale'!D81</f>
        <v>0</v>
      </c>
      <c r="D84" s="128">
        <f>IFERROR(VLOOKUP(C84,'Team di progetto'!$C$13:$G$82,3,FALSE),0)</f>
        <v>0</v>
      </c>
      <c r="E84" s="128">
        <f>IFERROR(VLOOKUP(C84,'Team di progetto'!$C$13:$G$82,5,FALSE),0)</f>
        <v>0</v>
      </c>
      <c r="F84" s="150">
        <f>IFERROR(VLOOKUP(E84,Dati!$A$3:$C$9,3,FALSE),0)</f>
        <v>0</v>
      </c>
      <c r="G84" s="150">
        <f>'Costi del personale'!H81</f>
        <v>0</v>
      </c>
      <c r="H84" s="26"/>
      <c r="I84" s="150">
        <f t="shared" si="5"/>
        <v>0</v>
      </c>
      <c r="J84" s="150">
        <f t="shared" si="6"/>
        <v>0</v>
      </c>
      <c r="K84" s="150">
        <f>'Costi del personale'!J81</f>
        <v>0</v>
      </c>
      <c r="L84" s="26"/>
      <c r="M84" s="150">
        <f t="shared" si="7"/>
        <v>0</v>
      </c>
      <c r="N84" s="150">
        <f t="shared" si="8"/>
        <v>0</v>
      </c>
    </row>
    <row r="85" spans="1:14" x14ac:dyDescent="0.2">
      <c r="A85" s="24">
        <f>'Costi del personale'!B82</f>
        <v>0</v>
      </c>
      <c r="B85" s="24">
        <f>'Costi del personale'!C82</f>
        <v>0</v>
      </c>
      <c r="C85" s="24">
        <f>'Costi del personale'!D82</f>
        <v>0</v>
      </c>
      <c r="D85" s="128">
        <f>IFERROR(VLOOKUP(C85,'Team di progetto'!$C$13:$G$82,3,FALSE),0)</f>
        <v>0</v>
      </c>
      <c r="E85" s="128">
        <f>IFERROR(VLOOKUP(C85,'Team di progetto'!$C$13:$G$82,5,FALSE),0)</f>
        <v>0</v>
      </c>
      <c r="F85" s="150">
        <f>IFERROR(VLOOKUP(E85,Dati!$A$3:$C$9,3,FALSE),0)</f>
        <v>0</v>
      </c>
      <c r="G85" s="150">
        <f>'Costi del personale'!H82</f>
        <v>0</v>
      </c>
      <c r="H85" s="26"/>
      <c r="I85" s="150">
        <f t="shared" si="5"/>
        <v>0</v>
      </c>
      <c r="J85" s="150">
        <f t="shared" si="6"/>
        <v>0</v>
      </c>
      <c r="K85" s="150">
        <f>'Costi del personale'!J82</f>
        <v>0</v>
      </c>
      <c r="L85" s="26"/>
      <c r="M85" s="150">
        <f t="shared" si="7"/>
        <v>0</v>
      </c>
      <c r="N85" s="150">
        <f t="shared" si="8"/>
        <v>0</v>
      </c>
    </row>
    <row r="86" spans="1:14" x14ac:dyDescent="0.2">
      <c r="A86" s="24">
        <f>'Costi del personale'!B83</f>
        <v>0</v>
      </c>
      <c r="B86" s="24">
        <f>'Costi del personale'!C83</f>
        <v>0</v>
      </c>
      <c r="C86" s="24">
        <f>'Costi del personale'!D83</f>
        <v>0</v>
      </c>
      <c r="D86" s="128">
        <f>IFERROR(VLOOKUP(C86,'Team di progetto'!$C$13:$G$82,3,FALSE),0)</f>
        <v>0</v>
      </c>
      <c r="E86" s="128">
        <f>IFERROR(VLOOKUP(C86,'Team di progetto'!$C$13:$G$82,5,FALSE),0)</f>
        <v>0</v>
      </c>
      <c r="F86" s="150">
        <f>IFERROR(VLOOKUP(E86,Dati!$A$3:$C$9,3,FALSE),0)</f>
        <v>0</v>
      </c>
      <c r="G86" s="150">
        <f>'Costi del personale'!H83</f>
        <v>0</v>
      </c>
      <c r="H86" s="26"/>
      <c r="I86" s="150">
        <f t="shared" si="5"/>
        <v>0</v>
      </c>
      <c r="J86" s="150">
        <f t="shared" si="6"/>
        <v>0</v>
      </c>
      <c r="K86" s="150">
        <f>'Costi del personale'!J83</f>
        <v>0</v>
      </c>
      <c r="L86" s="26"/>
      <c r="M86" s="150">
        <f t="shared" si="7"/>
        <v>0</v>
      </c>
      <c r="N86" s="150">
        <f t="shared" si="8"/>
        <v>0</v>
      </c>
    </row>
    <row r="87" spans="1:14" x14ac:dyDescent="0.2">
      <c r="A87" s="24">
        <f>'Costi del personale'!B84</f>
        <v>0</v>
      </c>
      <c r="B87" s="24">
        <f>'Costi del personale'!C84</f>
        <v>0</v>
      </c>
      <c r="C87" s="24">
        <f>'Costi del personale'!D84</f>
        <v>0</v>
      </c>
      <c r="D87" s="128">
        <f>IFERROR(VLOOKUP(C87,'Team di progetto'!$C$13:$G$82,3,FALSE),0)</f>
        <v>0</v>
      </c>
      <c r="E87" s="128">
        <f>IFERROR(VLOOKUP(C87,'Team di progetto'!$C$13:$G$82,5,FALSE),0)</f>
        <v>0</v>
      </c>
      <c r="F87" s="150">
        <f>IFERROR(VLOOKUP(E87,Dati!$A$3:$C$9,3,FALSE),0)</f>
        <v>0</v>
      </c>
      <c r="G87" s="150">
        <f>'Costi del personale'!H84</f>
        <v>0</v>
      </c>
      <c r="H87" s="26"/>
      <c r="I87" s="150">
        <f t="shared" si="5"/>
        <v>0</v>
      </c>
      <c r="J87" s="150">
        <f t="shared" si="6"/>
        <v>0</v>
      </c>
      <c r="K87" s="150">
        <f>'Costi del personale'!J84</f>
        <v>0</v>
      </c>
      <c r="L87" s="26"/>
      <c r="M87" s="150">
        <f t="shared" si="7"/>
        <v>0</v>
      </c>
      <c r="N87" s="150">
        <f t="shared" si="8"/>
        <v>0</v>
      </c>
    </row>
    <row r="88" spans="1:14" x14ac:dyDescent="0.2">
      <c r="A88" s="24">
        <f>'Costi del personale'!B85</f>
        <v>0</v>
      </c>
      <c r="B88" s="24">
        <f>'Costi del personale'!C85</f>
        <v>0</v>
      </c>
      <c r="C88" s="24">
        <f>'Costi del personale'!D85</f>
        <v>0</v>
      </c>
      <c r="D88" s="128">
        <f>IFERROR(VLOOKUP(C88,'Team di progetto'!$C$13:$G$82,3,FALSE),0)</f>
        <v>0</v>
      </c>
      <c r="E88" s="128">
        <f>IFERROR(VLOOKUP(C88,'Team di progetto'!$C$13:$G$82,5,FALSE),0)</f>
        <v>0</v>
      </c>
      <c r="F88" s="150">
        <f>IFERROR(VLOOKUP(E88,Dati!$A$3:$C$9,3,FALSE),0)</f>
        <v>0</v>
      </c>
      <c r="G88" s="150">
        <f>'Costi del personale'!H85</f>
        <v>0</v>
      </c>
      <c r="H88" s="26"/>
      <c r="I88" s="150">
        <f t="shared" si="5"/>
        <v>0</v>
      </c>
      <c r="J88" s="150">
        <f t="shared" si="6"/>
        <v>0</v>
      </c>
      <c r="K88" s="150">
        <f>'Costi del personale'!J85</f>
        <v>0</v>
      </c>
      <c r="L88" s="26"/>
      <c r="M88" s="150">
        <f t="shared" si="7"/>
        <v>0</v>
      </c>
      <c r="N88" s="150">
        <f t="shared" si="8"/>
        <v>0</v>
      </c>
    </row>
    <row r="89" spans="1:14" x14ac:dyDescent="0.2">
      <c r="A89" s="24">
        <f>'Costi del personale'!B86</f>
        <v>0</v>
      </c>
      <c r="B89" s="24">
        <f>'Costi del personale'!C86</f>
        <v>0</v>
      </c>
      <c r="C89" s="24">
        <f>'Costi del personale'!D86</f>
        <v>0</v>
      </c>
      <c r="D89" s="128">
        <f>IFERROR(VLOOKUP(C89,'Team di progetto'!$C$13:$G$82,3,FALSE),0)</f>
        <v>0</v>
      </c>
      <c r="E89" s="128">
        <f>IFERROR(VLOOKUP(C89,'Team di progetto'!$C$13:$G$82,5,FALSE),0)</f>
        <v>0</v>
      </c>
      <c r="F89" s="150">
        <f>IFERROR(VLOOKUP(E89,Dati!$A$3:$C$9,3,FALSE),0)</f>
        <v>0</v>
      </c>
      <c r="G89" s="150">
        <f>'Costi del personale'!H86</f>
        <v>0</v>
      </c>
      <c r="H89" s="26"/>
      <c r="I89" s="150">
        <f t="shared" si="5"/>
        <v>0</v>
      </c>
      <c r="J89" s="150">
        <f t="shared" si="6"/>
        <v>0</v>
      </c>
      <c r="K89" s="150">
        <f>'Costi del personale'!J86</f>
        <v>0</v>
      </c>
      <c r="L89" s="26"/>
      <c r="M89" s="150">
        <f t="shared" si="7"/>
        <v>0</v>
      </c>
      <c r="N89" s="150">
        <f t="shared" si="8"/>
        <v>0</v>
      </c>
    </row>
    <row r="90" spans="1:14" x14ac:dyDescent="0.2">
      <c r="A90" s="24">
        <f>'Costi del personale'!B87</f>
        <v>0</v>
      </c>
      <c r="B90" s="24">
        <f>'Costi del personale'!C87</f>
        <v>0</v>
      </c>
      <c r="C90" s="24">
        <f>'Costi del personale'!D87</f>
        <v>0</v>
      </c>
      <c r="D90" s="128">
        <f>IFERROR(VLOOKUP(C90,'Team di progetto'!$C$13:$G$82,3,FALSE),0)</f>
        <v>0</v>
      </c>
      <c r="E90" s="128">
        <f>IFERROR(VLOOKUP(C90,'Team di progetto'!$C$13:$G$82,5,FALSE),0)</f>
        <v>0</v>
      </c>
      <c r="F90" s="150">
        <f>IFERROR(VLOOKUP(E90,Dati!$A$3:$C$9,3,FALSE),0)</f>
        <v>0</v>
      </c>
      <c r="G90" s="150">
        <f>'Costi del personale'!H87</f>
        <v>0</v>
      </c>
      <c r="H90" s="26"/>
      <c r="I90" s="150">
        <f t="shared" si="5"/>
        <v>0</v>
      </c>
      <c r="J90" s="150">
        <f t="shared" si="6"/>
        <v>0</v>
      </c>
      <c r="K90" s="150">
        <f>'Costi del personale'!J87</f>
        <v>0</v>
      </c>
      <c r="L90" s="26"/>
      <c r="M90" s="150">
        <f t="shared" si="7"/>
        <v>0</v>
      </c>
      <c r="N90" s="150">
        <f t="shared" si="8"/>
        <v>0</v>
      </c>
    </row>
    <row r="91" spans="1:14" x14ac:dyDescent="0.2">
      <c r="A91" s="24">
        <f>'Costi del personale'!B88</f>
        <v>0</v>
      </c>
      <c r="B91" s="24">
        <f>'Costi del personale'!C88</f>
        <v>0</v>
      </c>
      <c r="C91" s="24">
        <f>'Costi del personale'!D88</f>
        <v>0</v>
      </c>
      <c r="D91" s="128">
        <f>IFERROR(VLOOKUP(C91,'Team di progetto'!$C$13:$G$82,3,FALSE),0)</f>
        <v>0</v>
      </c>
      <c r="E91" s="128">
        <f>IFERROR(VLOOKUP(C91,'Team di progetto'!$C$13:$G$82,5,FALSE),0)</f>
        <v>0</v>
      </c>
      <c r="F91" s="150">
        <f>IFERROR(VLOOKUP(E91,Dati!$A$3:$C$9,3,FALSE),0)</f>
        <v>0</v>
      </c>
      <c r="G91" s="150">
        <f>'Costi del personale'!H88</f>
        <v>0</v>
      </c>
      <c r="H91" s="26"/>
      <c r="I91" s="150">
        <f t="shared" si="5"/>
        <v>0</v>
      </c>
      <c r="J91" s="150">
        <f t="shared" si="6"/>
        <v>0</v>
      </c>
      <c r="K91" s="150">
        <f>'Costi del personale'!J88</f>
        <v>0</v>
      </c>
      <c r="L91" s="26"/>
      <c r="M91" s="150">
        <f t="shared" si="7"/>
        <v>0</v>
      </c>
      <c r="N91" s="150">
        <f t="shared" si="8"/>
        <v>0</v>
      </c>
    </row>
    <row r="92" spans="1:14" x14ac:dyDescent="0.2">
      <c r="A92" s="24">
        <f>'Costi del personale'!B89</f>
        <v>0</v>
      </c>
      <c r="B92" s="24">
        <f>'Costi del personale'!C89</f>
        <v>0</v>
      </c>
      <c r="C92" s="24">
        <f>'Costi del personale'!D89</f>
        <v>0</v>
      </c>
      <c r="D92" s="128">
        <f>IFERROR(VLOOKUP(C92,'Team di progetto'!$C$13:$G$82,3,FALSE),0)</f>
        <v>0</v>
      </c>
      <c r="E92" s="128">
        <f>IFERROR(VLOOKUP(C92,'Team di progetto'!$C$13:$G$82,5,FALSE),0)</f>
        <v>0</v>
      </c>
      <c r="F92" s="150">
        <f>IFERROR(VLOOKUP(E92,Dati!$A$3:$C$9,3,FALSE),0)</f>
        <v>0</v>
      </c>
      <c r="G92" s="150">
        <f>'Costi del personale'!H89</f>
        <v>0</v>
      </c>
      <c r="H92" s="26"/>
      <c r="I92" s="150">
        <f t="shared" si="5"/>
        <v>0</v>
      </c>
      <c r="J92" s="150">
        <f t="shared" si="6"/>
        <v>0</v>
      </c>
      <c r="K92" s="150">
        <f>'Costi del personale'!J89</f>
        <v>0</v>
      </c>
      <c r="L92" s="26"/>
      <c r="M92" s="150">
        <f t="shared" si="7"/>
        <v>0</v>
      </c>
      <c r="N92" s="150">
        <f t="shared" si="8"/>
        <v>0</v>
      </c>
    </row>
    <row r="93" spans="1:14" x14ac:dyDescent="0.2">
      <c r="A93" s="24">
        <f>'Costi del personale'!B90</f>
        <v>0</v>
      </c>
      <c r="B93" s="24">
        <f>'Costi del personale'!C90</f>
        <v>0</v>
      </c>
      <c r="C93" s="24">
        <f>'Costi del personale'!D90</f>
        <v>0</v>
      </c>
      <c r="D93" s="128">
        <f>IFERROR(VLOOKUP(C93,'Team di progetto'!$C$13:$G$82,3,FALSE),0)</f>
        <v>0</v>
      </c>
      <c r="E93" s="128">
        <f>IFERROR(VLOOKUP(C93,'Team di progetto'!$C$13:$G$82,5,FALSE),0)</f>
        <v>0</v>
      </c>
      <c r="F93" s="150">
        <f>IFERROR(VLOOKUP(E93,Dati!$A$3:$C$9,3,FALSE),0)</f>
        <v>0</v>
      </c>
      <c r="G93" s="150">
        <f>'Costi del personale'!H90</f>
        <v>0</v>
      </c>
      <c r="H93" s="26"/>
      <c r="I93" s="150">
        <f t="shared" si="5"/>
        <v>0</v>
      </c>
      <c r="J93" s="150">
        <f t="shared" si="6"/>
        <v>0</v>
      </c>
      <c r="K93" s="150">
        <f>'Costi del personale'!J90</f>
        <v>0</v>
      </c>
      <c r="L93" s="26"/>
      <c r="M93" s="150">
        <f t="shared" si="7"/>
        <v>0</v>
      </c>
      <c r="N93" s="150">
        <f t="shared" si="8"/>
        <v>0</v>
      </c>
    </row>
    <row r="94" spans="1:14" x14ac:dyDescent="0.2">
      <c r="A94" s="24">
        <f>'Costi del personale'!B91</f>
        <v>0</v>
      </c>
      <c r="B94" s="24">
        <f>'Costi del personale'!C91</f>
        <v>0</v>
      </c>
      <c r="C94" s="24">
        <f>'Costi del personale'!D91</f>
        <v>0</v>
      </c>
      <c r="D94" s="128">
        <f>IFERROR(VLOOKUP(C94,'Team di progetto'!$C$13:$G$82,3,FALSE),0)</f>
        <v>0</v>
      </c>
      <c r="E94" s="128">
        <f>IFERROR(VLOOKUP(C94,'Team di progetto'!$C$13:$G$82,5,FALSE),0)</f>
        <v>0</v>
      </c>
      <c r="F94" s="150">
        <f>IFERROR(VLOOKUP(E94,Dati!$A$3:$C$9,3,FALSE),0)</f>
        <v>0</v>
      </c>
      <c r="G94" s="150">
        <f>'Costi del personale'!H91</f>
        <v>0</v>
      </c>
      <c r="H94" s="26"/>
      <c r="I94" s="150">
        <f t="shared" si="5"/>
        <v>0</v>
      </c>
      <c r="J94" s="150">
        <f t="shared" si="6"/>
        <v>0</v>
      </c>
      <c r="K94" s="150">
        <f>'Costi del personale'!J91</f>
        <v>0</v>
      </c>
      <c r="L94" s="26"/>
      <c r="M94" s="150">
        <f t="shared" si="7"/>
        <v>0</v>
      </c>
      <c r="N94" s="150">
        <f t="shared" si="8"/>
        <v>0</v>
      </c>
    </row>
    <row r="95" spans="1:14" x14ac:dyDescent="0.2">
      <c r="A95" s="24">
        <f>'Costi del personale'!B92</f>
        <v>0</v>
      </c>
      <c r="B95" s="24">
        <f>'Costi del personale'!C92</f>
        <v>0</v>
      </c>
      <c r="C95" s="24">
        <f>'Costi del personale'!D92</f>
        <v>0</v>
      </c>
      <c r="D95" s="128">
        <f>IFERROR(VLOOKUP(C95,'Team di progetto'!$C$13:$G$82,3,FALSE),0)</f>
        <v>0</v>
      </c>
      <c r="E95" s="128">
        <f>IFERROR(VLOOKUP(C95,'Team di progetto'!$C$13:$G$82,5,FALSE),0)</f>
        <v>0</v>
      </c>
      <c r="F95" s="150">
        <f>IFERROR(VLOOKUP(E95,Dati!$A$3:$C$9,3,FALSE),0)</f>
        <v>0</v>
      </c>
      <c r="G95" s="150">
        <f>'Costi del personale'!H92</f>
        <v>0</v>
      </c>
      <c r="H95" s="26"/>
      <c r="I95" s="150">
        <f t="shared" si="5"/>
        <v>0</v>
      </c>
      <c r="J95" s="150">
        <f t="shared" si="6"/>
        <v>0</v>
      </c>
      <c r="K95" s="150">
        <f>'Costi del personale'!J92</f>
        <v>0</v>
      </c>
      <c r="L95" s="26"/>
      <c r="M95" s="150">
        <f t="shared" si="7"/>
        <v>0</v>
      </c>
      <c r="N95" s="150">
        <f t="shared" si="8"/>
        <v>0</v>
      </c>
    </row>
    <row r="96" spans="1:14" x14ac:dyDescent="0.2">
      <c r="A96" s="24">
        <f>'Costi del personale'!B93</f>
        <v>0</v>
      </c>
      <c r="B96" s="24">
        <f>'Costi del personale'!C93</f>
        <v>0</v>
      </c>
      <c r="C96" s="24">
        <f>'Costi del personale'!D93</f>
        <v>0</v>
      </c>
      <c r="D96" s="128">
        <f>IFERROR(VLOOKUP(C96,'Team di progetto'!$C$13:$G$82,3,FALSE),0)</f>
        <v>0</v>
      </c>
      <c r="E96" s="128">
        <f>IFERROR(VLOOKUP(C96,'Team di progetto'!$C$13:$G$82,5,FALSE),0)</f>
        <v>0</v>
      </c>
      <c r="F96" s="150">
        <f>IFERROR(VLOOKUP(E96,Dati!$A$3:$C$9,3,FALSE),0)</f>
        <v>0</v>
      </c>
      <c r="G96" s="150">
        <f>'Costi del personale'!H93</f>
        <v>0</v>
      </c>
      <c r="H96" s="26"/>
      <c r="I96" s="150">
        <f t="shared" si="5"/>
        <v>0</v>
      </c>
      <c r="J96" s="150">
        <f t="shared" si="6"/>
        <v>0</v>
      </c>
      <c r="K96" s="150">
        <f>'Costi del personale'!J93</f>
        <v>0</v>
      </c>
      <c r="L96" s="26"/>
      <c r="M96" s="150">
        <f t="shared" si="7"/>
        <v>0</v>
      </c>
      <c r="N96" s="150">
        <f t="shared" si="8"/>
        <v>0</v>
      </c>
    </row>
    <row r="97" spans="1:14" x14ac:dyDescent="0.2">
      <c r="A97" s="24">
        <f>'Costi del personale'!B94</f>
        <v>0</v>
      </c>
      <c r="B97" s="24">
        <f>'Costi del personale'!C94</f>
        <v>0</v>
      </c>
      <c r="C97" s="24">
        <f>'Costi del personale'!D94</f>
        <v>0</v>
      </c>
      <c r="D97" s="128">
        <f>IFERROR(VLOOKUP(C97,'Team di progetto'!$C$13:$G$82,3,FALSE),0)</f>
        <v>0</v>
      </c>
      <c r="E97" s="128">
        <f>IFERROR(VLOOKUP(C97,'Team di progetto'!$C$13:$G$82,5,FALSE),0)</f>
        <v>0</v>
      </c>
      <c r="F97" s="150">
        <f>IFERROR(VLOOKUP(E97,Dati!$A$3:$C$9,3,FALSE),0)</f>
        <v>0</v>
      </c>
      <c r="G97" s="150">
        <f>'Costi del personale'!H94</f>
        <v>0</v>
      </c>
      <c r="H97" s="26"/>
      <c r="I97" s="150">
        <f t="shared" si="5"/>
        <v>0</v>
      </c>
      <c r="J97" s="150">
        <f t="shared" si="6"/>
        <v>0</v>
      </c>
      <c r="K97" s="150">
        <f>'Costi del personale'!J94</f>
        <v>0</v>
      </c>
      <c r="L97" s="26"/>
      <c r="M97" s="150">
        <f t="shared" si="7"/>
        <v>0</v>
      </c>
      <c r="N97" s="150">
        <f t="shared" si="8"/>
        <v>0</v>
      </c>
    </row>
    <row r="98" spans="1:14" x14ac:dyDescent="0.2">
      <c r="A98" s="24">
        <f>'Costi del personale'!B95</f>
        <v>0</v>
      </c>
      <c r="B98" s="24">
        <f>'Costi del personale'!C95</f>
        <v>0</v>
      </c>
      <c r="C98" s="24">
        <f>'Costi del personale'!D95</f>
        <v>0</v>
      </c>
      <c r="D98" s="128">
        <f>IFERROR(VLOOKUP(C98,'Team di progetto'!$C$13:$G$82,3,FALSE),0)</f>
        <v>0</v>
      </c>
      <c r="E98" s="128">
        <f>IFERROR(VLOOKUP(C98,'Team di progetto'!$C$13:$G$82,5,FALSE),0)</f>
        <v>0</v>
      </c>
      <c r="F98" s="150">
        <f>IFERROR(VLOOKUP(E98,Dati!$A$3:$C$9,3,FALSE),0)</f>
        <v>0</v>
      </c>
      <c r="G98" s="150">
        <f>'Costi del personale'!H95</f>
        <v>0</v>
      </c>
      <c r="H98" s="26"/>
      <c r="I98" s="150">
        <f t="shared" si="5"/>
        <v>0</v>
      </c>
      <c r="J98" s="150">
        <f t="shared" si="6"/>
        <v>0</v>
      </c>
      <c r="K98" s="150">
        <f>'Costi del personale'!J95</f>
        <v>0</v>
      </c>
      <c r="L98" s="26"/>
      <c r="M98" s="150">
        <f t="shared" si="7"/>
        <v>0</v>
      </c>
      <c r="N98" s="150">
        <f t="shared" si="8"/>
        <v>0</v>
      </c>
    </row>
    <row r="99" spans="1:14" x14ac:dyDescent="0.2">
      <c r="A99" s="24">
        <f>'Costi del personale'!B96</f>
        <v>0</v>
      </c>
      <c r="B99" s="24">
        <f>'Costi del personale'!C96</f>
        <v>0</v>
      </c>
      <c r="C99" s="24">
        <f>'Costi del personale'!D96</f>
        <v>0</v>
      </c>
      <c r="D99" s="128">
        <f>IFERROR(VLOOKUP(C99,'Team di progetto'!$C$13:$G$82,3,FALSE),0)</f>
        <v>0</v>
      </c>
      <c r="E99" s="128">
        <f>IFERROR(VLOOKUP(C99,'Team di progetto'!$C$13:$G$82,5,FALSE),0)</f>
        <v>0</v>
      </c>
      <c r="F99" s="150">
        <f>IFERROR(VLOOKUP(E99,Dati!$A$3:$C$9,3,FALSE),0)</f>
        <v>0</v>
      </c>
      <c r="G99" s="150">
        <f>'Costi del personale'!H96</f>
        <v>0</v>
      </c>
      <c r="H99" s="26"/>
      <c r="I99" s="150">
        <f t="shared" si="5"/>
        <v>0</v>
      </c>
      <c r="J99" s="150">
        <f t="shared" si="6"/>
        <v>0</v>
      </c>
      <c r="K99" s="150">
        <f>'Costi del personale'!J96</f>
        <v>0</v>
      </c>
      <c r="L99" s="26"/>
      <c r="M99" s="150">
        <f t="shared" si="7"/>
        <v>0</v>
      </c>
      <c r="N99" s="150">
        <f t="shared" si="8"/>
        <v>0</v>
      </c>
    </row>
    <row r="100" spans="1:14" x14ac:dyDescent="0.2">
      <c r="A100" s="24">
        <f>'Costi del personale'!B97</f>
        <v>0</v>
      </c>
      <c r="B100" s="24">
        <f>'Costi del personale'!C97</f>
        <v>0</v>
      </c>
      <c r="C100" s="24">
        <f>'Costi del personale'!D97</f>
        <v>0</v>
      </c>
      <c r="D100" s="128">
        <f>IFERROR(VLOOKUP(C100,'Team di progetto'!$C$13:$G$82,3,FALSE),0)</f>
        <v>0</v>
      </c>
      <c r="E100" s="128">
        <f>IFERROR(VLOOKUP(C100,'Team di progetto'!$C$13:$G$82,5,FALSE),0)</f>
        <v>0</v>
      </c>
      <c r="F100" s="150">
        <f>IFERROR(VLOOKUP(E100,Dati!$A$3:$C$9,3,FALSE),0)</f>
        <v>0</v>
      </c>
      <c r="G100" s="150">
        <f>'Costi del personale'!H97</f>
        <v>0</v>
      </c>
      <c r="H100" s="26"/>
      <c r="I100" s="150">
        <f t="shared" si="5"/>
        <v>0</v>
      </c>
      <c r="J100" s="150">
        <f t="shared" si="6"/>
        <v>0</v>
      </c>
      <c r="K100" s="150">
        <f>'Costi del personale'!J97</f>
        <v>0</v>
      </c>
      <c r="L100" s="26"/>
      <c r="M100" s="150">
        <f t="shared" si="7"/>
        <v>0</v>
      </c>
      <c r="N100" s="150">
        <f t="shared" si="8"/>
        <v>0</v>
      </c>
    </row>
    <row r="101" spans="1:14" x14ac:dyDescent="0.2">
      <c r="A101" s="24">
        <f>'Costi del personale'!B98</f>
        <v>0</v>
      </c>
      <c r="B101" s="24">
        <f>'Costi del personale'!C98</f>
        <v>0</v>
      </c>
      <c r="C101" s="24">
        <f>'Costi del personale'!D98</f>
        <v>0</v>
      </c>
      <c r="D101" s="128">
        <f>IFERROR(VLOOKUP(C101,'Team di progetto'!$C$13:$G$82,3,FALSE),0)</f>
        <v>0</v>
      </c>
      <c r="E101" s="128">
        <f>IFERROR(VLOOKUP(C101,'Team di progetto'!$C$13:$G$82,5,FALSE),0)</f>
        <v>0</v>
      </c>
      <c r="F101" s="150">
        <f>IFERROR(VLOOKUP(E101,Dati!$A$3:$C$9,3,FALSE),0)</f>
        <v>0</v>
      </c>
      <c r="G101" s="150">
        <f>'Costi del personale'!H98</f>
        <v>0</v>
      </c>
      <c r="H101" s="26"/>
      <c r="I101" s="150">
        <f t="shared" si="5"/>
        <v>0</v>
      </c>
      <c r="J101" s="150">
        <f t="shared" si="6"/>
        <v>0</v>
      </c>
      <c r="K101" s="150">
        <f>'Costi del personale'!J98</f>
        <v>0</v>
      </c>
      <c r="L101" s="26"/>
      <c r="M101" s="150">
        <f t="shared" si="7"/>
        <v>0</v>
      </c>
      <c r="N101" s="150">
        <f t="shared" si="8"/>
        <v>0</v>
      </c>
    </row>
    <row r="102" spans="1:14" x14ac:dyDescent="0.2">
      <c r="A102" s="24">
        <f>'Costi del personale'!B99</f>
        <v>0</v>
      </c>
      <c r="B102" s="24">
        <f>'Costi del personale'!C99</f>
        <v>0</v>
      </c>
      <c r="C102" s="24">
        <f>'Costi del personale'!D99</f>
        <v>0</v>
      </c>
      <c r="D102" s="128">
        <f>IFERROR(VLOOKUP(C102,'Team di progetto'!$C$13:$G$82,3,FALSE),0)</f>
        <v>0</v>
      </c>
      <c r="E102" s="128">
        <f>IFERROR(VLOOKUP(C102,'Team di progetto'!$C$13:$G$82,5,FALSE),0)</f>
        <v>0</v>
      </c>
      <c r="F102" s="150">
        <f>IFERROR(VLOOKUP(E102,Dati!$A$3:$C$9,3,FALSE),0)</f>
        <v>0</v>
      </c>
      <c r="G102" s="150">
        <f>'Costi del personale'!H99</f>
        <v>0</v>
      </c>
      <c r="H102" s="26"/>
      <c r="I102" s="150">
        <f t="shared" si="5"/>
        <v>0</v>
      </c>
      <c r="J102" s="150">
        <f t="shared" si="6"/>
        <v>0</v>
      </c>
      <c r="K102" s="150">
        <f>'Costi del personale'!J99</f>
        <v>0</v>
      </c>
      <c r="L102" s="26"/>
      <c r="M102" s="150">
        <f t="shared" si="7"/>
        <v>0</v>
      </c>
      <c r="N102" s="150">
        <f t="shared" si="8"/>
        <v>0</v>
      </c>
    </row>
    <row r="103" spans="1:14" x14ac:dyDescent="0.2">
      <c r="A103" s="24">
        <f>'Costi del personale'!B100</f>
        <v>0</v>
      </c>
      <c r="B103" s="24">
        <f>'Costi del personale'!C100</f>
        <v>0</v>
      </c>
      <c r="C103" s="24">
        <f>'Costi del personale'!D100</f>
        <v>0</v>
      </c>
      <c r="D103" s="128">
        <f>IFERROR(VLOOKUP(C103,'Team di progetto'!$C$13:$G$82,3,FALSE),0)</f>
        <v>0</v>
      </c>
      <c r="E103" s="128">
        <f>IFERROR(VLOOKUP(C103,'Team di progetto'!$C$13:$G$82,5,FALSE),0)</f>
        <v>0</v>
      </c>
      <c r="F103" s="150">
        <f>IFERROR(VLOOKUP(E103,Dati!$A$3:$C$9,3,FALSE),0)</f>
        <v>0</v>
      </c>
      <c r="G103" s="150">
        <f>'Costi del personale'!H100</f>
        <v>0</v>
      </c>
      <c r="H103" s="26"/>
      <c r="I103" s="150">
        <f t="shared" si="5"/>
        <v>0</v>
      </c>
      <c r="J103" s="150">
        <f t="shared" si="6"/>
        <v>0</v>
      </c>
      <c r="K103" s="150">
        <f>'Costi del personale'!J100</f>
        <v>0</v>
      </c>
      <c r="L103" s="26"/>
      <c r="M103" s="150">
        <f t="shared" si="7"/>
        <v>0</v>
      </c>
      <c r="N103" s="150">
        <f t="shared" si="8"/>
        <v>0</v>
      </c>
    </row>
    <row r="104" spans="1:14" x14ac:dyDescent="0.2">
      <c r="A104" s="24">
        <f>'Costi del personale'!B101</f>
        <v>0</v>
      </c>
      <c r="B104" s="24">
        <f>'Costi del personale'!C101</f>
        <v>0</v>
      </c>
      <c r="C104" s="24">
        <f>'Costi del personale'!D101</f>
        <v>0</v>
      </c>
      <c r="D104" s="128">
        <f>IFERROR(VLOOKUP(C104,'Team di progetto'!$C$13:$G$82,3,FALSE),0)</f>
        <v>0</v>
      </c>
      <c r="E104" s="128">
        <f>IFERROR(VLOOKUP(C104,'Team di progetto'!$C$13:$G$82,5,FALSE),0)</f>
        <v>0</v>
      </c>
      <c r="F104" s="150">
        <f>IFERROR(VLOOKUP(E104,Dati!$A$3:$C$9,3,FALSE),0)</f>
        <v>0</v>
      </c>
      <c r="G104" s="150">
        <f>'Costi del personale'!H101</f>
        <v>0</v>
      </c>
      <c r="H104" s="26"/>
      <c r="I104" s="150">
        <f t="shared" si="5"/>
        <v>0</v>
      </c>
      <c r="J104" s="150">
        <f t="shared" si="6"/>
        <v>0</v>
      </c>
      <c r="K104" s="150">
        <f>'Costi del personale'!J101</f>
        <v>0</v>
      </c>
      <c r="L104" s="26"/>
      <c r="M104" s="150">
        <f t="shared" si="7"/>
        <v>0</v>
      </c>
      <c r="N104" s="150">
        <f t="shared" si="8"/>
        <v>0</v>
      </c>
    </row>
    <row r="105" spans="1:14" x14ac:dyDescent="0.2">
      <c r="A105" s="24">
        <f>'Costi del personale'!B102</f>
        <v>0</v>
      </c>
      <c r="B105" s="24">
        <f>'Costi del personale'!C102</f>
        <v>0</v>
      </c>
      <c r="C105" s="24">
        <f>'Costi del personale'!D102</f>
        <v>0</v>
      </c>
      <c r="D105" s="128">
        <f>IFERROR(VLOOKUP(C105,'Team di progetto'!$C$13:$G$82,3,FALSE),0)</f>
        <v>0</v>
      </c>
      <c r="E105" s="128">
        <f>IFERROR(VLOOKUP(C105,'Team di progetto'!$C$13:$G$82,5,FALSE),0)</f>
        <v>0</v>
      </c>
      <c r="F105" s="150">
        <f>IFERROR(VLOOKUP(E105,Dati!$A$3:$C$9,3,FALSE),0)</f>
        <v>0</v>
      </c>
      <c r="G105" s="150">
        <f>'Costi del personale'!H102</f>
        <v>0</v>
      </c>
      <c r="H105" s="26"/>
      <c r="I105" s="150">
        <f t="shared" si="5"/>
        <v>0</v>
      </c>
      <c r="J105" s="150">
        <f t="shared" si="6"/>
        <v>0</v>
      </c>
      <c r="K105" s="150">
        <f>'Costi del personale'!J102</f>
        <v>0</v>
      </c>
      <c r="L105" s="26"/>
      <c r="M105" s="150">
        <f t="shared" si="7"/>
        <v>0</v>
      </c>
      <c r="N105" s="150">
        <f t="shared" si="8"/>
        <v>0</v>
      </c>
    </row>
    <row r="106" spans="1:14" x14ac:dyDescent="0.2">
      <c r="A106" s="24">
        <f>'Costi del personale'!B103</f>
        <v>0</v>
      </c>
      <c r="B106" s="24">
        <f>'Costi del personale'!C103</f>
        <v>0</v>
      </c>
      <c r="C106" s="24">
        <f>'Costi del personale'!D103</f>
        <v>0</v>
      </c>
      <c r="D106" s="128">
        <f>IFERROR(VLOOKUP(C106,'Team di progetto'!$C$13:$G$82,3,FALSE),0)</f>
        <v>0</v>
      </c>
      <c r="E106" s="128">
        <f>IFERROR(VLOOKUP(C106,'Team di progetto'!$C$13:$G$82,5,FALSE),0)</f>
        <v>0</v>
      </c>
      <c r="F106" s="150">
        <f>IFERROR(VLOOKUP(E106,Dati!$A$3:$C$9,3,FALSE),0)</f>
        <v>0</v>
      </c>
      <c r="G106" s="150">
        <f>'Costi del personale'!H103</f>
        <v>0</v>
      </c>
      <c r="H106" s="26"/>
      <c r="I106" s="150">
        <f t="shared" si="5"/>
        <v>0</v>
      </c>
      <c r="J106" s="150">
        <f t="shared" si="6"/>
        <v>0</v>
      </c>
      <c r="K106" s="150">
        <f>'Costi del personale'!J103</f>
        <v>0</v>
      </c>
      <c r="L106" s="26"/>
      <c r="M106" s="150">
        <f t="shared" si="7"/>
        <v>0</v>
      </c>
      <c r="N106" s="150">
        <f t="shared" si="8"/>
        <v>0</v>
      </c>
    </row>
    <row r="107" spans="1:14" x14ac:dyDescent="0.2">
      <c r="A107" s="24">
        <f>'Costi del personale'!B104</f>
        <v>0</v>
      </c>
      <c r="B107" s="24">
        <f>'Costi del personale'!C104</f>
        <v>0</v>
      </c>
      <c r="C107" s="24">
        <f>'Costi del personale'!D104</f>
        <v>0</v>
      </c>
      <c r="D107" s="128">
        <f>IFERROR(VLOOKUP(C107,'Team di progetto'!$C$13:$G$82,3,FALSE),0)</f>
        <v>0</v>
      </c>
      <c r="E107" s="128">
        <f>IFERROR(VLOOKUP(C107,'Team di progetto'!$C$13:$G$82,5,FALSE),0)</f>
        <v>0</v>
      </c>
      <c r="F107" s="150">
        <f>IFERROR(VLOOKUP(E107,Dati!$A$3:$C$9,3,FALSE),0)</f>
        <v>0</v>
      </c>
      <c r="G107" s="150">
        <f>'Costi del personale'!H104</f>
        <v>0</v>
      </c>
      <c r="H107" s="26"/>
      <c r="I107" s="150">
        <f t="shared" si="5"/>
        <v>0</v>
      </c>
      <c r="J107" s="150">
        <f t="shared" si="6"/>
        <v>0</v>
      </c>
      <c r="K107" s="150">
        <f>'Costi del personale'!J104</f>
        <v>0</v>
      </c>
      <c r="L107" s="26"/>
      <c r="M107" s="150">
        <f t="shared" si="7"/>
        <v>0</v>
      </c>
      <c r="N107" s="150">
        <f t="shared" si="8"/>
        <v>0</v>
      </c>
    </row>
    <row r="108" spans="1:14" x14ac:dyDescent="0.2">
      <c r="A108" s="24">
        <f>'Costi del personale'!B105</f>
        <v>0</v>
      </c>
      <c r="B108" s="24">
        <f>'Costi del personale'!C105</f>
        <v>0</v>
      </c>
      <c r="C108" s="24">
        <f>'Costi del personale'!D105</f>
        <v>0</v>
      </c>
      <c r="D108" s="128">
        <f>IFERROR(VLOOKUP(C108,'Team di progetto'!$C$13:$G$82,3,FALSE),0)</f>
        <v>0</v>
      </c>
      <c r="E108" s="128">
        <f>IFERROR(VLOOKUP(C108,'Team di progetto'!$C$13:$G$82,5,FALSE),0)</f>
        <v>0</v>
      </c>
      <c r="F108" s="150">
        <f>IFERROR(VLOOKUP(E108,Dati!$A$3:$C$9,3,FALSE),0)</f>
        <v>0</v>
      </c>
      <c r="G108" s="150">
        <f>'Costi del personale'!H105</f>
        <v>0</v>
      </c>
      <c r="H108" s="26"/>
      <c r="I108" s="150">
        <f t="shared" si="5"/>
        <v>0</v>
      </c>
      <c r="J108" s="150">
        <f t="shared" si="6"/>
        <v>0</v>
      </c>
      <c r="K108" s="150">
        <f>'Costi del personale'!J105</f>
        <v>0</v>
      </c>
      <c r="L108" s="26"/>
      <c r="M108" s="150">
        <f t="shared" si="7"/>
        <v>0</v>
      </c>
      <c r="N108" s="150">
        <f t="shared" si="8"/>
        <v>0</v>
      </c>
    </row>
    <row r="109" spans="1:14" x14ac:dyDescent="0.2">
      <c r="A109" s="24">
        <f>'Costi del personale'!B106</f>
        <v>0</v>
      </c>
      <c r="B109" s="24">
        <f>'Costi del personale'!C106</f>
        <v>0</v>
      </c>
      <c r="C109" s="24">
        <f>'Costi del personale'!D106</f>
        <v>0</v>
      </c>
      <c r="D109" s="128">
        <f>IFERROR(VLOOKUP(C109,'Team di progetto'!$C$13:$G$82,3,FALSE),0)</f>
        <v>0</v>
      </c>
      <c r="E109" s="128">
        <f>IFERROR(VLOOKUP(C109,'Team di progetto'!$C$13:$G$82,5,FALSE),0)</f>
        <v>0</v>
      </c>
      <c r="F109" s="150">
        <f>IFERROR(VLOOKUP(E109,Dati!$A$3:$C$9,3,FALSE),0)</f>
        <v>0</v>
      </c>
      <c r="G109" s="150">
        <f>'Costi del personale'!H106</f>
        <v>0</v>
      </c>
      <c r="H109" s="26"/>
      <c r="I109" s="150">
        <f t="shared" si="5"/>
        <v>0</v>
      </c>
      <c r="J109" s="150">
        <f t="shared" si="6"/>
        <v>0</v>
      </c>
      <c r="K109" s="150">
        <f>'Costi del personale'!J106</f>
        <v>0</v>
      </c>
      <c r="L109" s="26"/>
      <c r="M109" s="150">
        <f t="shared" si="7"/>
        <v>0</v>
      </c>
      <c r="N109" s="150">
        <f t="shared" si="8"/>
        <v>0</v>
      </c>
    </row>
    <row r="110" spans="1:14" x14ac:dyDescent="0.2">
      <c r="A110" s="24">
        <f>'Costi del personale'!B107</f>
        <v>0</v>
      </c>
      <c r="B110" s="24">
        <f>'Costi del personale'!C107</f>
        <v>0</v>
      </c>
      <c r="C110" s="24">
        <f>'Costi del personale'!D107</f>
        <v>0</v>
      </c>
      <c r="D110" s="128">
        <f>IFERROR(VLOOKUP(C110,'Team di progetto'!$C$13:$G$82,3,FALSE),0)</f>
        <v>0</v>
      </c>
      <c r="E110" s="128">
        <f>IFERROR(VLOOKUP(C110,'Team di progetto'!$C$13:$G$82,5,FALSE),0)</f>
        <v>0</v>
      </c>
      <c r="F110" s="150">
        <f>IFERROR(VLOOKUP(E110,Dati!$A$3:$C$9,3,FALSE),0)</f>
        <v>0</v>
      </c>
      <c r="G110" s="150">
        <f>'Costi del personale'!H107</f>
        <v>0</v>
      </c>
      <c r="H110" s="26"/>
      <c r="I110" s="150">
        <f t="shared" si="5"/>
        <v>0</v>
      </c>
      <c r="J110" s="150">
        <f t="shared" si="6"/>
        <v>0</v>
      </c>
      <c r="K110" s="150">
        <f>'Costi del personale'!J107</f>
        <v>0</v>
      </c>
      <c r="L110" s="26"/>
      <c r="M110" s="150">
        <f t="shared" si="7"/>
        <v>0</v>
      </c>
      <c r="N110" s="150">
        <f t="shared" si="8"/>
        <v>0</v>
      </c>
    </row>
    <row r="111" spans="1:14" x14ac:dyDescent="0.2">
      <c r="A111" s="24">
        <f>'Costi del personale'!B108</f>
        <v>0</v>
      </c>
      <c r="B111" s="24">
        <f>'Costi del personale'!C108</f>
        <v>0</v>
      </c>
      <c r="C111" s="24">
        <f>'Costi del personale'!D108</f>
        <v>0</v>
      </c>
      <c r="D111" s="128">
        <f>IFERROR(VLOOKUP(C111,'Team di progetto'!$C$13:$G$82,3,FALSE),0)</f>
        <v>0</v>
      </c>
      <c r="E111" s="128">
        <f>IFERROR(VLOOKUP(C111,'Team di progetto'!$C$13:$G$82,5,FALSE),0)</f>
        <v>0</v>
      </c>
      <c r="F111" s="150">
        <f>IFERROR(VLOOKUP(E111,Dati!$A$3:$C$9,3,FALSE),0)</f>
        <v>0</v>
      </c>
      <c r="G111" s="150">
        <f>'Costi del personale'!H108</f>
        <v>0</v>
      </c>
      <c r="H111" s="26"/>
      <c r="I111" s="150">
        <f t="shared" si="5"/>
        <v>0</v>
      </c>
      <c r="J111" s="150">
        <f t="shared" si="6"/>
        <v>0</v>
      </c>
      <c r="K111" s="150">
        <f>'Costi del personale'!J108</f>
        <v>0</v>
      </c>
      <c r="L111" s="26"/>
      <c r="M111" s="150">
        <f t="shared" si="7"/>
        <v>0</v>
      </c>
      <c r="N111" s="150">
        <f t="shared" si="8"/>
        <v>0</v>
      </c>
    </row>
    <row r="112" spans="1:14" x14ac:dyDescent="0.2">
      <c r="A112" s="24">
        <f>'Costi del personale'!B109</f>
        <v>0</v>
      </c>
      <c r="B112" s="24">
        <f>'Costi del personale'!C109</f>
        <v>0</v>
      </c>
      <c r="C112" s="24">
        <f>'Costi del personale'!D109</f>
        <v>0</v>
      </c>
      <c r="D112" s="128">
        <f>IFERROR(VLOOKUP(C112,'Team di progetto'!$C$13:$G$82,3,FALSE),0)</f>
        <v>0</v>
      </c>
      <c r="E112" s="128">
        <f>IFERROR(VLOOKUP(C112,'Team di progetto'!$C$13:$G$82,5,FALSE),0)</f>
        <v>0</v>
      </c>
      <c r="F112" s="150">
        <f>IFERROR(VLOOKUP(E112,Dati!$A$3:$C$9,3,FALSE),0)</f>
        <v>0</v>
      </c>
      <c r="G112" s="150">
        <f>'Costi del personale'!H109</f>
        <v>0</v>
      </c>
      <c r="H112" s="26"/>
      <c r="I112" s="150">
        <f t="shared" si="5"/>
        <v>0</v>
      </c>
      <c r="J112" s="150">
        <f t="shared" si="6"/>
        <v>0</v>
      </c>
      <c r="K112" s="150">
        <f>'Costi del personale'!J109</f>
        <v>0</v>
      </c>
      <c r="L112" s="26"/>
      <c r="M112" s="150">
        <f t="shared" si="7"/>
        <v>0</v>
      </c>
      <c r="N112" s="150">
        <f t="shared" si="8"/>
        <v>0</v>
      </c>
    </row>
    <row r="113" spans="1:14" s="200" customFormat="1" x14ac:dyDescent="0.2">
      <c r="A113" s="118"/>
      <c r="B113" s="118"/>
      <c r="C113" s="118"/>
      <c r="D113" s="118"/>
      <c r="E113" s="118"/>
      <c r="F113" s="199"/>
      <c r="G113" s="199"/>
      <c r="H113" s="199"/>
      <c r="I113" s="199"/>
      <c r="J113" s="199"/>
      <c r="K113" s="199"/>
      <c r="L113" s="199"/>
      <c r="M113" s="199"/>
      <c r="N113" s="199"/>
    </row>
    <row r="114" spans="1:14" s="200" customFormat="1" x14ac:dyDescent="0.2">
      <c r="A114" s="119"/>
      <c r="B114" s="119"/>
      <c r="C114" s="119"/>
      <c r="D114" s="119"/>
      <c r="E114" s="119"/>
      <c r="F114" s="201"/>
      <c r="G114" s="201"/>
      <c r="H114" s="201"/>
      <c r="I114" s="201"/>
      <c r="J114" s="201"/>
      <c r="K114" s="201"/>
      <c r="L114" s="201"/>
      <c r="M114" s="201"/>
      <c r="N114" s="201"/>
    </row>
    <row r="115" spans="1:14" s="200" customFormat="1" x14ac:dyDescent="0.2">
      <c r="A115" s="119"/>
      <c r="B115" s="119"/>
      <c r="C115" s="119"/>
      <c r="D115" s="119"/>
      <c r="E115" s="119"/>
      <c r="F115" s="201"/>
      <c r="G115" s="201"/>
      <c r="H115" s="201"/>
      <c r="I115" s="201"/>
      <c r="J115" s="201"/>
      <c r="K115" s="201"/>
      <c r="L115" s="201"/>
      <c r="M115" s="201"/>
      <c r="N115" s="201"/>
    </row>
  </sheetData>
  <sheetProtection sheet="1" formatCells="0" formatRows="0" insertRows="0"/>
  <mergeCells count="6">
    <mergeCell ref="M2:N2"/>
    <mergeCell ref="D7:E7"/>
    <mergeCell ref="G13:H13"/>
    <mergeCell ref="I13:J13"/>
    <mergeCell ref="K13:L13"/>
    <mergeCell ref="M13:N13"/>
  </mergeCells>
  <conditionalFormatting sqref="M2:N2 C7:D7 F16:L16 A6:XFD6 A8:XFD8 F7:XFD7 B3:XFD5 M16:N115 F17:K115">
    <cfRule type="cellIs" dxfId="72" priority="34" operator="equal">
      <formula>0</formula>
    </cfRule>
  </conditionalFormatting>
  <conditionalFormatting sqref="D16:D115">
    <cfRule type="cellIs" dxfId="71" priority="33" operator="equal">
      <formula>0</formula>
    </cfRule>
  </conditionalFormatting>
  <conditionalFormatting sqref="F26:F34 I26:J34 F45:F53 F64:F72 F83:F91 F102:F110">
    <cfRule type="cellIs" dxfId="70" priority="32" operator="equal">
      <formula>0</formula>
    </cfRule>
  </conditionalFormatting>
  <conditionalFormatting sqref="F35 I35:J35">
    <cfRule type="cellIs" dxfId="69" priority="31" operator="equal">
      <formula>0</formula>
    </cfRule>
  </conditionalFormatting>
  <conditionalFormatting sqref="F36:F44 I36:J44">
    <cfRule type="cellIs" dxfId="68" priority="30" operator="equal">
      <formula>0</formula>
    </cfRule>
  </conditionalFormatting>
  <conditionalFormatting sqref="F45 I45:J45">
    <cfRule type="cellIs" dxfId="67" priority="29" operator="equal">
      <formula>0</formula>
    </cfRule>
  </conditionalFormatting>
  <conditionalFormatting sqref="K17:L115 N17:N115">
    <cfRule type="cellIs" dxfId="66" priority="28" operator="equal">
      <formula>0</formula>
    </cfRule>
  </conditionalFormatting>
  <conditionalFormatting sqref="D2:L2 A2:A5 O2:XFD2">
    <cfRule type="cellIs" dxfId="65" priority="27" operator="equal">
      <formula>0</formula>
    </cfRule>
  </conditionalFormatting>
  <conditionalFormatting sqref="F44:F48 I44:J48">
    <cfRule type="cellIs" dxfId="64" priority="26" operator="equal">
      <formula>0</formula>
    </cfRule>
  </conditionalFormatting>
  <conditionalFormatting sqref="F49 I49:J49">
    <cfRule type="cellIs" dxfId="63" priority="25" operator="equal">
      <formula>0</formula>
    </cfRule>
  </conditionalFormatting>
  <conditionalFormatting sqref="F50 F112:F114 I112:J114 I50:J50">
    <cfRule type="cellIs" dxfId="62" priority="24" operator="equal">
      <formula>0</formula>
    </cfRule>
  </conditionalFormatting>
  <conditionalFormatting sqref="F115 I115:J115">
    <cfRule type="cellIs" dxfId="61" priority="23" operator="equal">
      <formula>0</formula>
    </cfRule>
  </conditionalFormatting>
  <conditionalFormatting sqref="F59 I59:J59">
    <cfRule type="cellIs" dxfId="60" priority="20" operator="equal">
      <formula>0</formula>
    </cfRule>
  </conditionalFormatting>
  <conditionalFormatting sqref="F60:F64 F75:F77 F88 I88:J88 I75:J77 I60:J64">
    <cfRule type="cellIs" dxfId="59" priority="19" operator="equal">
      <formula>0</formula>
    </cfRule>
  </conditionalFormatting>
  <conditionalFormatting sqref="F111 I111:J111">
    <cfRule type="cellIs" dxfId="58" priority="22" operator="equal">
      <formula>0</formula>
    </cfRule>
  </conditionalFormatting>
  <conditionalFormatting sqref="F86 I86:J86">
    <cfRule type="cellIs" dxfId="57" priority="12" operator="equal">
      <formula>0</formula>
    </cfRule>
  </conditionalFormatting>
  <conditionalFormatting sqref="F51:F58 I51:J58">
    <cfRule type="cellIs" dxfId="56" priority="21" operator="equal">
      <formula>0</formula>
    </cfRule>
  </conditionalFormatting>
  <conditionalFormatting sqref="F88:F89 F110 I110:J110 I88:J89">
    <cfRule type="cellIs" dxfId="55" priority="17" operator="equal">
      <formula>0</formula>
    </cfRule>
  </conditionalFormatting>
  <conditionalFormatting sqref="F73 I73:J73">
    <cfRule type="cellIs" dxfId="54" priority="15" operator="equal">
      <formula>0</formula>
    </cfRule>
  </conditionalFormatting>
  <conditionalFormatting sqref="F87 I87:J87">
    <cfRule type="cellIs" dxfId="53" priority="11" operator="equal">
      <formula>0</formula>
    </cfRule>
  </conditionalFormatting>
  <conditionalFormatting sqref="F89 I89:J89">
    <cfRule type="cellIs" dxfId="52" priority="18" operator="equal">
      <formula>0</formula>
    </cfRule>
  </conditionalFormatting>
  <conditionalFormatting sqref="F74 I74:J74">
    <cfRule type="cellIs" dxfId="51" priority="14" operator="equal">
      <formula>0</formula>
    </cfRule>
  </conditionalFormatting>
  <conditionalFormatting sqref="F65:F72 I65:J72">
    <cfRule type="cellIs" dxfId="50" priority="16" operator="equal">
      <formula>0</formula>
    </cfRule>
  </conditionalFormatting>
  <conditionalFormatting sqref="F94 I94:J94">
    <cfRule type="cellIs" dxfId="49" priority="9" operator="equal">
      <formula>0</formula>
    </cfRule>
  </conditionalFormatting>
  <conditionalFormatting sqref="F95:F99 I95:J99">
    <cfRule type="cellIs" dxfId="48" priority="8" operator="equal">
      <formula>0</formula>
    </cfRule>
  </conditionalFormatting>
  <conditionalFormatting sqref="F90:F93 I90:J93">
    <cfRule type="cellIs" dxfId="47" priority="10" operator="equal">
      <formula>0</formula>
    </cfRule>
  </conditionalFormatting>
  <conditionalFormatting sqref="F108 I108:J108">
    <cfRule type="cellIs" dxfId="46" priority="6" operator="equal">
      <formula>0</formula>
    </cfRule>
  </conditionalFormatting>
  <conditionalFormatting sqref="F109 I109:J109">
    <cfRule type="cellIs" dxfId="45" priority="5" operator="equal">
      <formula>0</formula>
    </cfRule>
  </conditionalFormatting>
  <conditionalFormatting sqref="F78:F85 I78:J85">
    <cfRule type="cellIs" dxfId="44" priority="13" operator="equal">
      <formula>0</formula>
    </cfRule>
  </conditionalFormatting>
  <conditionalFormatting sqref="F100:F107 I100:J107">
    <cfRule type="cellIs" dxfId="43" priority="7" operator="equal">
      <formula>0</formula>
    </cfRule>
  </conditionalFormatting>
  <conditionalFormatting sqref="E16:E115">
    <cfRule type="cellIs" dxfId="42" priority="4" operator="equal">
      <formula>0</formula>
    </cfRule>
  </conditionalFormatting>
  <conditionalFormatting sqref="A16:N115">
    <cfRule type="cellIs" dxfId="41" priority="3" operator="equal">
      <formula>0</formula>
    </cfRule>
  </conditionalFormatting>
  <conditionalFormatting sqref="B7">
    <cfRule type="cellIs" dxfId="40" priority="2" operator="equal">
      <formula>0</formula>
    </cfRule>
  </conditionalFormatting>
  <conditionalFormatting sqref="A7">
    <cfRule type="cellIs" dxfId="39" priority="1" operator="equal">
      <formula>0</formula>
    </cfRule>
  </conditionalFormatting>
  <dataValidations count="1">
    <dataValidation allowBlank="1" sqref="B16:N115" xr:uid="{00000000-0002-0000-0800-000000000000}"/>
  </dataValidations>
  <pageMargins left="0.70866141732283472" right="0.51181102362204722" top="0.74803149606299213" bottom="0.74803149606299213" header="0.31496062992125984" footer="0.31496062992125984"/>
  <pageSetup paperSize="9" scale="69" fitToHeight="0" orientation="landscape" r:id="rId1"/>
  <ignoredErrors>
    <ignoredError sqref="A16:C11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60EE6A9F-4ACB-4A08-8CCE-BF8D8E82FF69}">
          <x14:formula1>
            <xm:f>'Pacchetti di misure'!$E$11:$E$26</xm:f>
          </x14:formula1>
          <xm:sqref>A16:A115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  <pageSetUpPr fitToPage="1"/>
  </sheetPr>
  <dimension ref="A2:M127"/>
  <sheetViews>
    <sheetView showGridLines="0" zoomScaleNormal="100" zoomScaleSheetLayoutView="100" workbookViewId="0">
      <selection activeCell="D7" sqref="D7:H7"/>
    </sheetView>
  </sheetViews>
  <sheetFormatPr baseColWidth="10" defaultColWidth="11.42578125" defaultRowHeight="12.75" x14ac:dyDescent="0.2"/>
  <cols>
    <col min="1" max="1" width="25.7109375" style="138" customWidth="1"/>
    <col min="2" max="2" width="39.42578125" style="138" customWidth="1"/>
    <col min="3" max="3" width="25.7109375" style="138" customWidth="1"/>
    <col min="4" max="12" width="8.7109375" style="138" customWidth="1"/>
    <col min="13" max="16384" width="11.42578125" style="138"/>
  </cols>
  <sheetData>
    <row r="2" spans="1:13" s="121" customFormat="1" x14ac:dyDescent="0.2">
      <c r="A2" s="120" t="s">
        <v>3</v>
      </c>
      <c r="K2" s="257">
        <f>Note!B8</f>
        <v>0</v>
      </c>
      <c r="L2" s="257"/>
      <c r="M2" s="152"/>
    </row>
    <row r="3" spans="1:13" s="121" customFormat="1" x14ac:dyDescent="0.2">
      <c r="A3" s="121" t="s">
        <v>4</v>
      </c>
    </row>
    <row r="4" spans="1:13" s="121" customFormat="1" x14ac:dyDescent="0.2"/>
    <row r="5" spans="1:13" s="121" customFormat="1" x14ac:dyDescent="0.2">
      <c r="A5" s="121" t="str">
        <f>"Progetto: "&amp;Note!B7</f>
        <v xml:space="preserve">Progetto: </v>
      </c>
    </row>
    <row r="6" spans="1:13" s="121" customFormat="1" x14ac:dyDescent="0.2">
      <c r="A6" s="259"/>
      <c r="B6" s="260"/>
    </row>
    <row r="7" spans="1:13" s="121" customFormat="1" x14ac:dyDescent="0.2">
      <c r="A7" s="259" t="s">
        <v>112</v>
      </c>
      <c r="B7" s="260"/>
      <c r="C7" s="195" t="s">
        <v>90</v>
      </c>
      <c r="D7" s="253"/>
      <c r="E7" s="258"/>
      <c r="F7" s="258"/>
      <c r="G7" s="258"/>
      <c r="H7" s="254"/>
    </row>
    <row r="8" spans="1:13" s="121" customFormat="1" x14ac:dyDescent="0.2"/>
    <row r="9" spans="1:13" s="121" customFormat="1" x14ac:dyDescent="0.2">
      <c r="A9" s="120" t="s">
        <v>80</v>
      </c>
    </row>
    <row r="10" spans="1:13" s="121" customFormat="1" x14ac:dyDescent="0.2">
      <c r="A10" s="132" t="s">
        <v>59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3" s="121" customFormat="1" x14ac:dyDescent="0.2">
      <c r="A11" s="132" t="s">
        <v>103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3" s="121" customFormat="1" x14ac:dyDescent="0.2"/>
    <row r="13" spans="1:13" ht="30" customHeight="1" x14ac:dyDescent="0.2">
      <c r="A13" s="202" t="s">
        <v>32</v>
      </c>
      <c r="B13" s="202" t="s">
        <v>46</v>
      </c>
      <c r="C13" s="202" t="s">
        <v>81</v>
      </c>
      <c r="D13" s="203" t="s">
        <v>47</v>
      </c>
      <c r="E13" s="255" t="s">
        <v>82</v>
      </c>
      <c r="F13" s="256"/>
      <c r="G13" s="255" t="s">
        <v>83</v>
      </c>
      <c r="H13" s="256"/>
      <c r="I13" s="229" t="s">
        <v>78</v>
      </c>
      <c r="J13" s="229"/>
      <c r="K13" s="255" t="s">
        <v>79</v>
      </c>
      <c r="L13" s="256"/>
    </row>
    <row r="14" spans="1:13" ht="15" customHeight="1" x14ac:dyDescent="0.2">
      <c r="A14" s="154"/>
      <c r="B14" s="154"/>
      <c r="C14" s="154"/>
      <c r="D14" s="155"/>
      <c r="E14" s="197" t="s">
        <v>99</v>
      </c>
      <c r="F14" s="197" t="s">
        <v>100</v>
      </c>
      <c r="G14" s="197" t="s">
        <v>99</v>
      </c>
      <c r="H14" s="197" t="s">
        <v>100</v>
      </c>
      <c r="I14" s="198" t="s">
        <v>99</v>
      </c>
      <c r="J14" s="198" t="s">
        <v>100</v>
      </c>
      <c r="K14" s="197" t="s">
        <v>99</v>
      </c>
      <c r="L14" s="197" t="s">
        <v>100</v>
      </c>
    </row>
    <row r="15" spans="1:13" s="149" customFormat="1" ht="15" customHeight="1" x14ac:dyDescent="0.2">
      <c r="A15" s="156" t="s">
        <v>0</v>
      </c>
      <c r="B15" s="157"/>
      <c r="C15" s="157"/>
      <c r="D15" s="157"/>
      <c r="E15" s="157"/>
      <c r="F15" s="157"/>
      <c r="G15" s="147">
        <f>SUM(G16:G115)</f>
        <v>0</v>
      </c>
      <c r="H15" s="147">
        <f t="shared" ref="H15:L15" si="0">SUM(H16:H115)</f>
        <v>0</v>
      </c>
      <c r="I15" s="147">
        <f t="shared" si="0"/>
        <v>0</v>
      </c>
      <c r="J15" s="147">
        <f t="shared" si="0"/>
        <v>0</v>
      </c>
      <c r="K15" s="147">
        <f t="shared" si="0"/>
        <v>0</v>
      </c>
      <c r="L15" s="147">
        <f t="shared" si="0"/>
        <v>0</v>
      </c>
    </row>
    <row r="16" spans="1:13" x14ac:dyDescent="0.2">
      <c r="A16" s="24">
        <f>'Costi dei materiali'!B13</f>
        <v>0</v>
      </c>
      <c r="B16" s="24">
        <f>'Costi dei materiali'!C13</f>
        <v>0</v>
      </c>
      <c r="C16" s="24">
        <f>'Costi dei materiali'!D13</f>
        <v>0</v>
      </c>
      <c r="D16" s="27">
        <f>'Costi dei materiali'!E13</f>
        <v>0</v>
      </c>
      <c r="E16" s="204">
        <f>'Costi dei materiali'!F13</f>
        <v>0</v>
      </c>
      <c r="F16" s="28"/>
      <c r="G16" s="159">
        <f>'Costi dei materiali'!G13</f>
        <v>0</v>
      </c>
      <c r="H16" s="27"/>
      <c r="I16" s="150">
        <f>'Costi dei materiali'!H13</f>
        <v>0</v>
      </c>
      <c r="J16" s="26"/>
      <c r="K16" s="150">
        <f>'Costi dei materiali'!J13</f>
        <v>0</v>
      </c>
      <c r="L16" s="150">
        <f>H16*J16</f>
        <v>0</v>
      </c>
    </row>
    <row r="17" spans="1:12" x14ac:dyDescent="0.2">
      <c r="A17" s="24">
        <f>'Costi dei materiali'!B14</f>
        <v>0</v>
      </c>
      <c r="B17" s="24">
        <f>'Costi dei materiali'!C14</f>
        <v>0</v>
      </c>
      <c r="C17" s="24">
        <f>'Costi dei materiali'!D14</f>
        <v>0</v>
      </c>
      <c r="D17" s="27">
        <f>'Costi dei materiali'!E14</f>
        <v>0</v>
      </c>
      <c r="E17" s="204">
        <f>'Costi dei materiali'!F14</f>
        <v>0</v>
      </c>
      <c r="F17" s="27"/>
      <c r="G17" s="159">
        <f>'Costi dei materiali'!G14</f>
        <v>0</v>
      </c>
      <c r="H17" s="27"/>
      <c r="I17" s="150">
        <f>'Costi dei materiali'!H14</f>
        <v>0</v>
      </c>
      <c r="J17" s="26"/>
      <c r="K17" s="150">
        <f>'Costi dei materiali'!J14</f>
        <v>0</v>
      </c>
      <c r="L17" s="150">
        <f t="shared" ref="L17:L80" si="1">H17*J17</f>
        <v>0</v>
      </c>
    </row>
    <row r="18" spans="1:12" x14ac:dyDescent="0.2">
      <c r="A18" s="24">
        <f>'Costi dei materiali'!B15</f>
        <v>0</v>
      </c>
      <c r="B18" s="24">
        <f>'Costi dei materiali'!C15</f>
        <v>0</v>
      </c>
      <c r="C18" s="24">
        <f>'Costi dei materiali'!D15</f>
        <v>0</v>
      </c>
      <c r="D18" s="27">
        <f>'Costi dei materiali'!E15</f>
        <v>0</v>
      </c>
      <c r="E18" s="204">
        <f>'Costi dei materiali'!F15</f>
        <v>0</v>
      </c>
      <c r="F18" s="27"/>
      <c r="G18" s="159">
        <f>'Costi dei materiali'!G15</f>
        <v>0</v>
      </c>
      <c r="H18" s="27"/>
      <c r="I18" s="150">
        <f>'Costi dei materiali'!H15</f>
        <v>0</v>
      </c>
      <c r="J18" s="26"/>
      <c r="K18" s="150">
        <f>'Costi dei materiali'!J15</f>
        <v>0</v>
      </c>
      <c r="L18" s="150">
        <f t="shared" si="1"/>
        <v>0</v>
      </c>
    </row>
    <row r="19" spans="1:12" x14ac:dyDescent="0.2">
      <c r="A19" s="24">
        <f>'Costi dei materiali'!B16</f>
        <v>0</v>
      </c>
      <c r="B19" s="24">
        <f>'Costi dei materiali'!C16</f>
        <v>0</v>
      </c>
      <c r="C19" s="24">
        <f>'Costi dei materiali'!D16</f>
        <v>0</v>
      </c>
      <c r="D19" s="27">
        <f>'Costi dei materiali'!E16</f>
        <v>0</v>
      </c>
      <c r="E19" s="204">
        <f>'Costi dei materiali'!F16</f>
        <v>0</v>
      </c>
      <c r="F19" s="27"/>
      <c r="G19" s="159">
        <f>'Costi dei materiali'!G16</f>
        <v>0</v>
      </c>
      <c r="H19" s="27"/>
      <c r="I19" s="150">
        <f>'Costi dei materiali'!H16</f>
        <v>0</v>
      </c>
      <c r="J19" s="26"/>
      <c r="K19" s="150">
        <f>'Costi dei materiali'!J16</f>
        <v>0</v>
      </c>
      <c r="L19" s="150">
        <f t="shared" si="1"/>
        <v>0</v>
      </c>
    </row>
    <row r="20" spans="1:12" x14ac:dyDescent="0.2">
      <c r="A20" s="24">
        <f>'Costi dei materiali'!B17</f>
        <v>0</v>
      </c>
      <c r="B20" s="24">
        <f>'Costi dei materiali'!C17</f>
        <v>0</v>
      </c>
      <c r="C20" s="24">
        <f>'Costi dei materiali'!D17</f>
        <v>0</v>
      </c>
      <c r="D20" s="27">
        <f>'Costi dei materiali'!E17</f>
        <v>0</v>
      </c>
      <c r="E20" s="204">
        <f>'Costi dei materiali'!F17</f>
        <v>0</v>
      </c>
      <c r="F20" s="27"/>
      <c r="G20" s="159">
        <f>'Costi dei materiali'!G17</f>
        <v>0</v>
      </c>
      <c r="H20" s="27"/>
      <c r="I20" s="150">
        <f>'Costi dei materiali'!H17</f>
        <v>0</v>
      </c>
      <c r="J20" s="26"/>
      <c r="K20" s="150">
        <f>'Costi dei materiali'!J17</f>
        <v>0</v>
      </c>
      <c r="L20" s="150">
        <f t="shared" si="1"/>
        <v>0</v>
      </c>
    </row>
    <row r="21" spans="1:12" x14ac:dyDescent="0.2">
      <c r="A21" s="24">
        <f>'Costi dei materiali'!B18</f>
        <v>0</v>
      </c>
      <c r="B21" s="24">
        <f>'Costi dei materiali'!C18</f>
        <v>0</v>
      </c>
      <c r="C21" s="24">
        <f>'Costi dei materiali'!D18</f>
        <v>0</v>
      </c>
      <c r="D21" s="27">
        <f>'Costi dei materiali'!E18</f>
        <v>0</v>
      </c>
      <c r="E21" s="204">
        <f>'Costi dei materiali'!F18</f>
        <v>0</v>
      </c>
      <c r="F21" s="27"/>
      <c r="G21" s="159">
        <f>'Costi dei materiali'!G18</f>
        <v>0</v>
      </c>
      <c r="H21" s="27"/>
      <c r="I21" s="150">
        <f>'Costi dei materiali'!H18</f>
        <v>0</v>
      </c>
      <c r="J21" s="26"/>
      <c r="K21" s="150">
        <f>'Costi dei materiali'!J18</f>
        <v>0</v>
      </c>
      <c r="L21" s="150">
        <f t="shared" si="1"/>
        <v>0</v>
      </c>
    </row>
    <row r="22" spans="1:12" x14ac:dyDescent="0.2">
      <c r="A22" s="24">
        <f>'Costi dei materiali'!B19</f>
        <v>0</v>
      </c>
      <c r="B22" s="24">
        <f>'Costi dei materiali'!C19</f>
        <v>0</v>
      </c>
      <c r="C22" s="24">
        <f>'Costi dei materiali'!D19</f>
        <v>0</v>
      </c>
      <c r="D22" s="27">
        <f>'Costi dei materiali'!E19</f>
        <v>0</v>
      </c>
      <c r="E22" s="204">
        <f>'Costi dei materiali'!F19</f>
        <v>0</v>
      </c>
      <c r="F22" s="27"/>
      <c r="G22" s="159">
        <f>'Costi dei materiali'!G19</f>
        <v>0</v>
      </c>
      <c r="H22" s="27"/>
      <c r="I22" s="150">
        <f>'Costi dei materiali'!H19</f>
        <v>0</v>
      </c>
      <c r="J22" s="26"/>
      <c r="K22" s="150">
        <f>'Costi dei materiali'!J19</f>
        <v>0</v>
      </c>
      <c r="L22" s="150">
        <f t="shared" si="1"/>
        <v>0</v>
      </c>
    </row>
    <row r="23" spans="1:12" x14ac:dyDescent="0.2">
      <c r="A23" s="24">
        <f>'Costi dei materiali'!B20</f>
        <v>0</v>
      </c>
      <c r="B23" s="24">
        <f>'Costi dei materiali'!C20</f>
        <v>0</v>
      </c>
      <c r="C23" s="24">
        <f>'Costi dei materiali'!D20</f>
        <v>0</v>
      </c>
      <c r="D23" s="27">
        <f>'Costi dei materiali'!E20</f>
        <v>0</v>
      </c>
      <c r="E23" s="204">
        <f>'Costi dei materiali'!F20</f>
        <v>0</v>
      </c>
      <c r="F23" s="27"/>
      <c r="G23" s="159">
        <f>'Costi dei materiali'!G20</f>
        <v>0</v>
      </c>
      <c r="H23" s="27"/>
      <c r="I23" s="150">
        <f>'Costi dei materiali'!H20</f>
        <v>0</v>
      </c>
      <c r="J23" s="26"/>
      <c r="K23" s="150">
        <f>'Costi dei materiali'!J20</f>
        <v>0</v>
      </c>
      <c r="L23" s="150">
        <f t="shared" si="1"/>
        <v>0</v>
      </c>
    </row>
    <row r="24" spans="1:12" x14ac:dyDescent="0.2">
      <c r="A24" s="24">
        <f>'Costi dei materiali'!B21</f>
        <v>0</v>
      </c>
      <c r="B24" s="24">
        <f>'Costi dei materiali'!C21</f>
        <v>0</v>
      </c>
      <c r="C24" s="24">
        <f>'Costi dei materiali'!D21</f>
        <v>0</v>
      </c>
      <c r="D24" s="27">
        <f>'Costi dei materiali'!E21</f>
        <v>0</v>
      </c>
      <c r="E24" s="204">
        <f>'Costi dei materiali'!F21</f>
        <v>0</v>
      </c>
      <c r="F24" s="27"/>
      <c r="G24" s="159">
        <f>'Costi dei materiali'!G21</f>
        <v>0</v>
      </c>
      <c r="H24" s="27"/>
      <c r="I24" s="150">
        <f>'Costi dei materiali'!H21</f>
        <v>0</v>
      </c>
      <c r="J24" s="26"/>
      <c r="K24" s="150">
        <f>'Costi dei materiali'!J21</f>
        <v>0</v>
      </c>
      <c r="L24" s="150">
        <f t="shared" si="1"/>
        <v>0</v>
      </c>
    </row>
    <row r="25" spans="1:12" x14ac:dyDescent="0.2">
      <c r="A25" s="24">
        <f>'Costi dei materiali'!B22</f>
        <v>0</v>
      </c>
      <c r="B25" s="24">
        <f>'Costi dei materiali'!C22</f>
        <v>0</v>
      </c>
      <c r="C25" s="24">
        <f>'Costi dei materiali'!D22</f>
        <v>0</v>
      </c>
      <c r="D25" s="27">
        <f>'Costi dei materiali'!E22</f>
        <v>0</v>
      </c>
      <c r="E25" s="204">
        <f>'Costi dei materiali'!F22</f>
        <v>0</v>
      </c>
      <c r="F25" s="27"/>
      <c r="G25" s="159">
        <f>'Costi dei materiali'!G22</f>
        <v>0</v>
      </c>
      <c r="H25" s="27"/>
      <c r="I25" s="150">
        <f>'Costi dei materiali'!H22</f>
        <v>0</v>
      </c>
      <c r="J25" s="26"/>
      <c r="K25" s="150">
        <f>'Costi dei materiali'!J22</f>
        <v>0</v>
      </c>
      <c r="L25" s="150">
        <f t="shared" si="1"/>
        <v>0</v>
      </c>
    </row>
    <row r="26" spans="1:12" x14ac:dyDescent="0.2">
      <c r="A26" s="24">
        <f>'Costi dei materiali'!B23</f>
        <v>0</v>
      </c>
      <c r="B26" s="24">
        <f>'Costi dei materiali'!C23</f>
        <v>0</v>
      </c>
      <c r="C26" s="24">
        <f>'Costi dei materiali'!D23</f>
        <v>0</v>
      </c>
      <c r="D26" s="27">
        <f>'Costi dei materiali'!E23</f>
        <v>0</v>
      </c>
      <c r="E26" s="204">
        <f>'Costi dei materiali'!F23</f>
        <v>0</v>
      </c>
      <c r="F26" s="28"/>
      <c r="G26" s="159">
        <f>'Costi dei materiali'!G23</f>
        <v>0</v>
      </c>
      <c r="H26" s="27"/>
      <c r="I26" s="150">
        <f>'Costi dei materiali'!H23</f>
        <v>0</v>
      </c>
      <c r="J26" s="26"/>
      <c r="K26" s="150">
        <f>'Costi dei materiali'!J23</f>
        <v>0</v>
      </c>
      <c r="L26" s="150">
        <f t="shared" si="1"/>
        <v>0</v>
      </c>
    </row>
    <row r="27" spans="1:12" x14ac:dyDescent="0.2">
      <c r="A27" s="24">
        <f>'Costi dei materiali'!B24</f>
        <v>0</v>
      </c>
      <c r="B27" s="24">
        <f>'Costi dei materiali'!C24</f>
        <v>0</v>
      </c>
      <c r="C27" s="24">
        <f>'Costi dei materiali'!D24</f>
        <v>0</v>
      </c>
      <c r="D27" s="27">
        <f>'Costi dei materiali'!E24</f>
        <v>0</v>
      </c>
      <c r="E27" s="204">
        <f>'Costi dei materiali'!F24</f>
        <v>0</v>
      </c>
      <c r="F27" s="27"/>
      <c r="G27" s="159">
        <f>'Costi dei materiali'!G24</f>
        <v>0</v>
      </c>
      <c r="H27" s="27"/>
      <c r="I27" s="150">
        <f>'Costi dei materiali'!H24</f>
        <v>0</v>
      </c>
      <c r="J27" s="26"/>
      <c r="K27" s="150">
        <f>'Costi dei materiali'!J24</f>
        <v>0</v>
      </c>
      <c r="L27" s="150">
        <f t="shared" si="1"/>
        <v>0</v>
      </c>
    </row>
    <row r="28" spans="1:12" x14ac:dyDescent="0.2">
      <c r="A28" s="24">
        <f>'Costi dei materiali'!B25</f>
        <v>0</v>
      </c>
      <c r="B28" s="24">
        <f>'Costi dei materiali'!C25</f>
        <v>0</v>
      </c>
      <c r="C28" s="24">
        <f>'Costi dei materiali'!D25</f>
        <v>0</v>
      </c>
      <c r="D28" s="27">
        <f>'Costi dei materiali'!E25</f>
        <v>0</v>
      </c>
      <c r="E28" s="204">
        <f>'Costi dei materiali'!F25</f>
        <v>0</v>
      </c>
      <c r="F28" s="27"/>
      <c r="G28" s="159">
        <f>'Costi dei materiali'!G25</f>
        <v>0</v>
      </c>
      <c r="H28" s="27"/>
      <c r="I28" s="150">
        <f>'Costi dei materiali'!H25</f>
        <v>0</v>
      </c>
      <c r="J28" s="26"/>
      <c r="K28" s="150">
        <f>'Costi dei materiali'!J25</f>
        <v>0</v>
      </c>
      <c r="L28" s="150">
        <f t="shared" si="1"/>
        <v>0</v>
      </c>
    </row>
    <row r="29" spans="1:12" x14ac:dyDescent="0.2">
      <c r="A29" s="24">
        <f>'Costi dei materiali'!B26</f>
        <v>0</v>
      </c>
      <c r="B29" s="24">
        <f>'Costi dei materiali'!C26</f>
        <v>0</v>
      </c>
      <c r="C29" s="24">
        <f>'Costi dei materiali'!D26</f>
        <v>0</v>
      </c>
      <c r="D29" s="27">
        <f>'Costi dei materiali'!E26</f>
        <v>0</v>
      </c>
      <c r="E29" s="204">
        <f>'Costi dei materiali'!F26</f>
        <v>0</v>
      </c>
      <c r="F29" s="27"/>
      <c r="G29" s="159">
        <f>'Costi dei materiali'!G26</f>
        <v>0</v>
      </c>
      <c r="H29" s="27"/>
      <c r="I29" s="150">
        <f>'Costi dei materiali'!H26</f>
        <v>0</v>
      </c>
      <c r="J29" s="26"/>
      <c r="K29" s="150">
        <f>'Costi dei materiali'!J26</f>
        <v>0</v>
      </c>
      <c r="L29" s="150">
        <f t="shared" si="1"/>
        <v>0</v>
      </c>
    </row>
    <row r="30" spans="1:12" x14ac:dyDescent="0.2">
      <c r="A30" s="24">
        <f>'Costi dei materiali'!B27</f>
        <v>0</v>
      </c>
      <c r="B30" s="24">
        <f>'Costi dei materiali'!C27</f>
        <v>0</v>
      </c>
      <c r="C30" s="24">
        <f>'Costi dei materiali'!D27</f>
        <v>0</v>
      </c>
      <c r="D30" s="27">
        <f>'Costi dei materiali'!E27</f>
        <v>0</v>
      </c>
      <c r="E30" s="204">
        <f>'Costi dei materiali'!F27</f>
        <v>0</v>
      </c>
      <c r="F30" s="27"/>
      <c r="G30" s="159">
        <f>'Costi dei materiali'!G27</f>
        <v>0</v>
      </c>
      <c r="H30" s="27"/>
      <c r="I30" s="150">
        <f>'Costi dei materiali'!H27</f>
        <v>0</v>
      </c>
      <c r="J30" s="26"/>
      <c r="K30" s="150">
        <f>'Costi dei materiali'!J27</f>
        <v>0</v>
      </c>
      <c r="L30" s="150">
        <f t="shared" si="1"/>
        <v>0</v>
      </c>
    </row>
    <row r="31" spans="1:12" x14ac:dyDescent="0.2">
      <c r="A31" s="24">
        <f>'Costi dei materiali'!B28</f>
        <v>0</v>
      </c>
      <c r="B31" s="24">
        <f>'Costi dei materiali'!C28</f>
        <v>0</v>
      </c>
      <c r="C31" s="24">
        <f>'Costi dei materiali'!D28</f>
        <v>0</v>
      </c>
      <c r="D31" s="27">
        <f>'Costi dei materiali'!E28</f>
        <v>0</v>
      </c>
      <c r="E31" s="204">
        <f>'Costi dei materiali'!F28</f>
        <v>0</v>
      </c>
      <c r="F31" s="27"/>
      <c r="G31" s="159">
        <f>'Costi dei materiali'!G28</f>
        <v>0</v>
      </c>
      <c r="H31" s="27"/>
      <c r="I31" s="150">
        <f>'Costi dei materiali'!H28</f>
        <v>0</v>
      </c>
      <c r="J31" s="26"/>
      <c r="K31" s="150">
        <f>'Costi dei materiali'!J28</f>
        <v>0</v>
      </c>
      <c r="L31" s="150">
        <f t="shared" si="1"/>
        <v>0</v>
      </c>
    </row>
    <row r="32" spans="1:12" x14ac:dyDescent="0.2">
      <c r="A32" s="24">
        <f>'Costi dei materiali'!B29</f>
        <v>0</v>
      </c>
      <c r="B32" s="24">
        <f>'Costi dei materiali'!C29</f>
        <v>0</v>
      </c>
      <c r="C32" s="24">
        <f>'Costi dei materiali'!D29</f>
        <v>0</v>
      </c>
      <c r="D32" s="27">
        <f>'Costi dei materiali'!E29</f>
        <v>0</v>
      </c>
      <c r="E32" s="204">
        <f>'Costi dei materiali'!F29</f>
        <v>0</v>
      </c>
      <c r="F32" s="27"/>
      <c r="G32" s="159">
        <f>'Costi dei materiali'!G29</f>
        <v>0</v>
      </c>
      <c r="H32" s="27"/>
      <c r="I32" s="150">
        <f>'Costi dei materiali'!H29</f>
        <v>0</v>
      </c>
      <c r="J32" s="26"/>
      <c r="K32" s="150">
        <f>'Costi dei materiali'!J29</f>
        <v>0</v>
      </c>
      <c r="L32" s="150">
        <f t="shared" si="1"/>
        <v>0</v>
      </c>
    </row>
    <row r="33" spans="1:12" x14ac:dyDescent="0.2">
      <c r="A33" s="24">
        <f>'Costi dei materiali'!B30</f>
        <v>0</v>
      </c>
      <c r="B33" s="24">
        <f>'Costi dei materiali'!C30</f>
        <v>0</v>
      </c>
      <c r="C33" s="24">
        <f>'Costi dei materiali'!D30</f>
        <v>0</v>
      </c>
      <c r="D33" s="27">
        <f>'Costi dei materiali'!E30</f>
        <v>0</v>
      </c>
      <c r="E33" s="204">
        <f>'Costi dei materiali'!F30</f>
        <v>0</v>
      </c>
      <c r="F33" s="27"/>
      <c r="G33" s="159">
        <f>'Costi dei materiali'!G30</f>
        <v>0</v>
      </c>
      <c r="H33" s="27"/>
      <c r="I33" s="150">
        <f>'Costi dei materiali'!H30</f>
        <v>0</v>
      </c>
      <c r="J33" s="26"/>
      <c r="K33" s="150">
        <f>'Costi dei materiali'!J30</f>
        <v>0</v>
      </c>
      <c r="L33" s="150">
        <f t="shared" si="1"/>
        <v>0</v>
      </c>
    </row>
    <row r="34" spans="1:12" x14ac:dyDescent="0.2">
      <c r="A34" s="24">
        <f>'Costi dei materiali'!B31</f>
        <v>0</v>
      </c>
      <c r="B34" s="24">
        <f>'Costi dei materiali'!C31</f>
        <v>0</v>
      </c>
      <c r="C34" s="24">
        <f>'Costi dei materiali'!D31</f>
        <v>0</v>
      </c>
      <c r="D34" s="27">
        <f>'Costi dei materiali'!E31</f>
        <v>0</v>
      </c>
      <c r="E34" s="204">
        <f>'Costi dei materiali'!F31</f>
        <v>0</v>
      </c>
      <c r="F34" s="27"/>
      <c r="G34" s="159">
        <f>'Costi dei materiali'!G31</f>
        <v>0</v>
      </c>
      <c r="H34" s="27"/>
      <c r="I34" s="150">
        <f>'Costi dei materiali'!H31</f>
        <v>0</v>
      </c>
      <c r="J34" s="26"/>
      <c r="K34" s="150">
        <f>'Costi dei materiali'!J31</f>
        <v>0</v>
      </c>
      <c r="L34" s="150">
        <f t="shared" si="1"/>
        <v>0</v>
      </c>
    </row>
    <row r="35" spans="1:12" x14ac:dyDescent="0.2">
      <c r="A35" s="24">
        <f>'Costi dei materiali'!B32</f>
        <v>0</v>
      </c>
      <c r="B35" s="24">
        <f>'Costi dei materiali'!C32</f>
        <v>0</v>
      </c>
      <c r="C35" s="24">
        <f>'Costi dei materiali'!D32</f>
        <v>0</v>
      </c>
      <c r="D35" s="27">
        <f>'Costi dei materiali'!E32</f>
        <v>0</v>
      </c>
      <c r="E35" s="204">
        <f>'Costi dei materiali'!F32</f>
        <v>0</v>
      </c>
      <c r="F35" s="27"/>
      <c r="G35" s="159">
        <f>'Costi dei materiali'!G32</f>
        <v>0</v>
      </c>
      <c r="H35" s="27"/>
      <c r="I35" s="150">
        <f>'Costi dei materiali'!H32</f>
        <v>0</v>
      </c>
      <c r="J35" s="26"/>
      <c r="K35" s="150">
        <f>'Costi dei materiali'!J32</f>
        <v>0</v>
      </c>
      <c r="L35" s="150">
        <f t="shared" si="1"/>
        <v>0</v>
      </c>
    </row>
    <row r="36" spans="1:12" x14ac:dyDescent="0.2">
      <c r="A36" s="24">
        <f>'Costi dei materiali'!B33</f>
        <v>0</v>
      </c>
      <c r="B36" s="24">
        <f>'Costi dei materiali'!C33</f>
        <v>0</v>
      </c>
      <c r="C36" s="24">
        <f>'Costi dei materiali'!D33</f>
        <v>0</v>
      </c>
      <c r="D36" s="27">
        <f>'Costi dei materiali'!E33</f>
        <v>0</v>
      </c>
      <c r="E36" s="204">
        <f>'Costi dei materiali'!F33</f>
        <v>0</v>
      </c>
      <c r="F36" s="28"/>
      <c r="G36" s="159">
        <f>'Costi dei materiali'!G33</f>
        <v>0</v>
      </c>
      <c r="H36" s="27"/>
      <c r="I36" s="150">
        <f>'Costi dei materiali'!H33</f>
        <v>0</v>
      </c>
      <c r="J36" s="26"/>
      <c r="K36" s="150">
        <f>'Costi dei materiali'!J33</f>
        <v>0</v>
      </c>
      <c r="L36" s="150">
        <f t="shared" si="1"/>
        <v>0</v>
      </c>
    </row>
    <row r="37" spans="1:12" x14ac:dyDescent="0.2">
      <c r="A37" s="24">
        <f>'Costi dei materiali'!B34</f>
        <v>0</v>
      </c>
      <c r="B37" s="24">
        <f>'Costi dei materiali'!C34</f>
        <v>0</v>
      </c>
      <c r="C37" s="24">
        <f>'Costi dei materiali'!D34</f>
        <v>0</v>
      </c>
      <c r="D37" s="27">
        <f>'Costi dei materiali'!E34</f>
        <v>0</v>
      </c>
      <c r="E37" s="204">
        <f>'Costi dei materiali'!F34</f>
        <v>0</v>
      </c>
      <c r="F37" s="27"/>
      <c r="G37" s="159">
        <f>'Costi dei materiali'!G34</f>
        <v>0</v>
      </c>
      <c r="H37" s="27"/>
      <c r="I37" s="150">
        <f>'Costi dei materiali'!H34</f>
        <v>0</v>
      </c>
      <c r="J37" s="26"/>
      <c r="K37" s="150">
        <f>'Costi dei materiali'!J34</f>
        <v>0</v>
      </c>
      <c r="L37" s="150">
        <f t="shared" si="1"/>
        <v>0</v>
      </c>
    </row>
    <row r="38" spans="1:12" x14ac:dyDescent="0.2">
      <c r="A38" s="24">
        <f>'Costi dei materiali'!B35</f>
        <v>0</v>
      </c>
      <c r="B38" s="24">
        <f>'Costi dei materiali'!C35</f>
        <v>0</v>
      </c>
      <c r="C38" s="24">
        <f>'Costi dei materiali'!D35</f>
        <v>0</v>
      </c>
      <c r="D38" s="27">
        <f>'Costi dei materiali'!E35</f>
        <v>0</v>
      </c>
      <c r="E38" s="204">
        <f>'Costi dei materiali'!F35</f>
        <v>0</v>
      </c>
      <c r="F38" s="27"/>
      <c r="G38" s="159">
        <f>'Costi dei materiali'!G35</f>
        <v>0</v>
      </c>
      <c r="H38" s="27"/>
      <c r="I38" s="150">
        <f>'Costi dei materiali'!H35</f>
        <v>0</v>
      </c>
      <c r="J38" s="26"/>
      <c r="K38" s="150">
        <f>'Costi dei materiali'!J35</f>
        <v>0</v>
      </c>
      <c r="L38" s="150">
        <f t="shared" si="1"/>
        <v>0</v>
      </c>
    </row>
    <row r="39" spans="1:12" x14ac:dyDescent="0.2">
      <c r="A39" s="24">
        <f>'Costi dei materiali'!B36</f>
        <v>0</v>
      </c>
      <c r="B39" s="24">
        <f>'Costi dei materiali'!C36</f>
        <v>0</v>
      </c>
      <c r="C39" s="24">
        <f>'Costi dei materiali'!D36</f>
        <v>0</v>
      </c>
      <c r="D39" s="27">
        <f>'Costi dei materiali'!E36</f>
        <v>0</v>
      </c>
      <c r="E39" s="204">
        <f>'Costi dei materiali'!F36</f>
        <v>0</v>
      </c>
      <c r="F39" s="27"/>
      <c r="G39" s="159">
        <f>'Costi dei materiali'!G36</f>
        <v>0</v>
      </c>
      <c r="H39" s="27"/>
      <c r="I39" s="150">
        <f>'Costi dei materiali'!H36</f>
        <v>0</v>
      </c>
      <c r="J39" s="26"/>
      <c r="K39" s="150">
        <f>'Costi dei materiali'!J36</f>
        <v>0</v>
      </c>
      <c r="L39" s="150">
        <f t="shared" si="1"/>
        <v>0</v>
      </c>
    </row>
    <row r="40" spans="1:12" x14ac:dyDescent="0.2">
      <c r="A40" s="24">
        <f>'Costi dei materiali'!B37</f>
        <v>0</v>
      </c>
      <c r="B40" s="24">
        <f>'Costi dei materiali'!C37</f>
        <v>0</v>
      </c>
      <c r="C40" s="24">
        <f>'Costi dei materiali'!D37</f>
        <v>0</v>
      </c>
      <c r="D40" s="27">
        <f>'Costi dei materiali'!E37</f>
        <v>0</v>
      </c>
      <c r="E40" s="204">
        <f>'Costi dei materiali'!F37</f>
        <v>0</v>
      </c>
      <c r="F40" s="27"/>
      <c r="G40" s="159">
        <f>'Costi dei materiali'!G37</f>
        <v>0</v>
      </c>
      <c r="H40" s="27"/>
      <c r="I40" s="150">
        <f>'Costi dei materiali'!H37</f>
        <v>0</v>
      </c>
      <c r="J40" s="26"/>
      <c r="K40" s="150">
        <f>'Costi dei materiali'!J37</f>
        <v>0</v>
      </c>
      <c r="L40" s="150">
        <f t="shared" si="1"/>
        <v>0</v>
      </c>
    </row>
    <row r="41" spans="1:12" x14ac:dyDescent="0.2">
      <c r="A41" s="24">
        <f>'Costi dei materiali'!B38</f>
        <v>0</v>
      </c>
      <c r="B41" s="24">
        <f>'Costi dei materiali'!C38</f>
        <v>0</v>
      </c>
      <c r="C41" s="24">
        <f>'Costi dei materiali'!D38</f>
        <v>0</v>
      </c>
      <c r="D41" s="27">
        <f>'Costi dei materiali'!E38</f>
        <v>0</v>
      </c>
      <c r="E41" s="204">
        <f>'Costi dei materiali'!F38</f>
        <v>0</v>
      </c>
      <c r="F41" s="27"/>
      <c r="G41" s="159">
        <f>'Costi dei materiali'!G38</f>
        <v>0</v>
      </c>
      <c r="H41" s="27"/>
      <c r="I41" s="150">
        <f>'Costi dei materiali'!H38</f>
        <v>0</v>
      </c>
      <c r="J41" s="26"/>
      <c r="K41" s="150">
        <f>'Costi dei materiali'!J38</f>
        <v>0</v>
      </c>
      <c r="L41" s="150">
        <f t="shared" si="1"/>
        <v>0</v>
      </c>
    </row>
    <row r="42" spans="1:12" x14ac:dyDescent="0.2">
      <c r="A42" s="24">
        <f>'Costi dei materiali'!B39</f>
        <v>0</v>
      </c>
      <c r="B42" s="24">
        <f>'Costi dei materiali'!C39</f>
        <v>0</v>
      </c>
      <c r="C42" s="24">
        <f>'Costi dei materiali'!D39</f>
        <v>0</v>
      </c>
      <c r="D42" s="27">
        <f>'Costi dei materiali'!E39</f>
        <v>0</v>
      </c>
      <c r="E42" s="204">
        <f>'Costi dei materiali'!F39</f>
        <v>0</v>
      </c>
      <c r="F42" s="27"/>
      <c r="G42" s="159">
        <f>'Costi dei materiali'!G39</f>
        <v>0</v>
      </c>
      <c r="H42" s="27"/>
      <c r="I42" s="150">
        <f>'Costi dei materiali'!H39</f>
        <v>0</v>
      </c>
      <c r="J42" s="26"/>
      <c r="K42" s="150">
        <f>'Costi dei materiali'!J39</f>
        <v>0</v>
      </c>
      <c r="L42" s="150">
        <f t="shared" si="1"/>
        <v>0</v>
      </c>
    </row>
    <row r="43" spans="1:12" x14ac:dyDescent="0.2">
      <c r="A43" s="24">
        <f>'Costi dei materiali'!B40</f>
        <v>0</v>
      </c>
      <c r="B43" s="24">
        <f>'Costi dei materiali'!C40</f>
        <v>0</v>
      </c>
      <c r="C43" s="24">
        <f>'Costi dei materiali'!D40</f>
        <v>0</v>
      </c>
      <c r="D43" s="27">
        <f>'Costi dei materiali'!E40</f>
        <v>0</v>
      </c>
      <c r="E43" s="204">
        <f>'Costi dei materiali'!F40</f>
        <v>0</v>
      </c>
      <c r="F43" s="28"/>
      <c r="G43" s="159">
        <f>'Costi dei materiali'!G40</f>
        <v>0</v>
      </c>
      <c r="H43" s="27"/>
      <c r="I43" s="150">
        <f>'Costi dei materiali'!H40</f>
        <v>0</v>
      </c>
      <c r="J43" s="26"/>
      <c r="K43" s="150">
        <f>'Costi dei materiali'!J40</f>
        <v>0</v>
      </c>
      <c r="L43" s="150">
        <f t="shared" si="1"/>
        <v>0</v>
      </c>
    </row>
    <row r="44" spans="1:12" x14ac:dyDescent="0.2">
      <c r="A44" s="24">
        <f>'Costi dei materiali'!B41</f>
        <v>0</v>
      </c>
      <c r="B44" s="24">
        <f>'Costi dei materiali'!C41</f>
        <v>0</v>
      </c>
      <c r="C44" s="24">
        <f>'Costi dei materiali'!D41</f>
        <v>0</v>
      </c>
      <c r="D44" s="27">
        <f>'Costi dei materiali'!E41</f>
        <v>0</v>
      </c>
      <c r="E44" s="204">
        <f>'Costi dei materiali'!F41</f>
        <v>0</v>
      </c>
      <c r="F44" s="27"/>
      <c r="G44" s="159">
        <f>'Costi dei materiali'!G41</f>
        <v>0</v>
      </c>
      <c r="H44" s="27"/>
      <c r="I44" s="150">
        <f>'Costi dei materiali'!H41</f>
        <v>0</v>
      </c>
      <c r="J44" s="26"/>
      <c r="K44" s="150">
        <f>'Costi dei materiali'!J41</f>
        <v>0</v>
      </c>
      <c r="L44" s="150">
        <f t="shared" si="1"/>
        <v>0</v>
      </c>
    </row>
    <row r="45" spans="1:12" x14ac:dyDescent="0.2">
      <c r="A45" s="24">
        <f>'Costi dei materiali'!B42</f>
        <v>0</v>
      </c>
      <c r="B45" s="24">
        <f>'Costi dei materiali'!C42</f>
        <v>0</v>
      </c>
      <c r="C45" s="24">
        <f>'Costi dei materiali'!D42</f>
        <v>0</v>
      </c>
      <c r="D45" s="27">
        <f>'Costi dei materiali'!E42</f>
        <v>0</v>
      </c>
      <c r="E45" s="204">
        <f>'Costi dei materiali'!F42</f>
        <v>0</v>
      </c>
      <c r="F45" s="27"/>
      <c r="G45" s="159">
        <f>'Costi dei materiali'!G42</f>
        <v>0</v>
      </c>
      <c r="H45" s="27"/>
      <c r="I45" s="150">
        <f>'Costi dei materiali'!H42</f>
        <v>0</v>
      </c>
      <c r="J45" s="26"/>
      <c r="K45" s="150">
        <f>'Costi dei materiali'!J42</f>
        <v>0</v>
      </c>
      <c r="L45" s="150">
        <f t="shared" si="1"/>
        <v>0</v>
      </c>
    </row>
    <row r="46" spans="1:12" x14ac:dyDescent="0.2">
      <c r="A46" s="24">
        <f>'Costi dei materiali'!B43</f>
        <v>0</v>
      </c>
      <c r="B46" s="24">
        <f>'Costi dei materiali'!C43</f>
        <v>0</v>
      </c>
      <c r="C46" s="24">
        <f>'Costi dei materiali'!D43</f>
        <v>0</v>
      </c>
      <c r="D46" s="27">
        <f>'Costi dei materiali'!E43</f>
        <v>0</v>
      </c>
      <c r="E46" s="204">
        <f>'Costi dei materiali'!F43</f>
        <v>0</v>
      </c>
      <c r="F46" s="27"/>
      <c r="G46" s="159">
        <f>'Costi dei materiali'!G43</f>
        <v>0</v>
      </c>
      <c r="H46" s="27"/>
      <c r="I46" s="150">
        <f>'Costi dei materiali'!H43</f>
        <v>0</v>
      </c>
      <c r="J46" s="26"/>
      <c r="K46" s="150">
        <f>'Costi dei materiali'!J43</f>
        <v>0</v>
      </c>
      <c r="L46" s="150">
        <f t="shared" si="1"/>
        <v>0</v>
      </c>
    </row>
    <row r="47" spans="1:12" x14ac:dyDescent="0.2">
      <c r="A47" s="24">
        <f>'Costi dei materiali'!B44</f>
        <v>0</v>
      </c>
      <c r="B47" s="24">
        <f>'Costi dei materiali'!C44</f>
        <v>0</v>
      </c>
      <c r="C47" s="24">
        <f>'Costi dei materiali'!D44</f>
        <v>0</v>
      </c>
      <c r="D47" s="27">
        <f>'Costi dei materiali'!E44</f>
        <v>0</v>
      </c>
      <c r="E47" s="204">
        <f>'Costi dei materiali'!F44</f>
        <v>0</v>
      </c>
      <c r="F47" s="27"/>
      <c r="G47" s="159">
        <f>'Costi dei materiali'!G44</f>
        <v>0</v>
      </c>
      <c r="H47" s="27"/>
      <c r="I47" s="150">
        <f>'Costi dei materiali'!H44</f>
        <v>0</v>
      </c>
      <c r="J47" s="26"/>
      <c r="K47" s="150">
        <f>'Costi dei materiali'!J44</f>
        <v>0</v>
      </c>
      <c r="L47" s="150">
        <f t="shared" si="1"/>
        <v>0</v>
      </c>
    </row>
    <row r="48" spans="1:12" x14ac:dyDescent="0.2">
      <c r="A48" s="24">
        <f>'Costi dei materiali'!B45</f>
        <v>0</v>
      </c>
      <c r="B48" s="24">
        <f>'Costi dei materiali'!C45</f>
        <v>0</v>
      </c>
      <c r="C48" s="24">
        <f>'Costi dei materiali'!D45</f>
        <v>0</v>
      </c>
      <c r="D48" s="27">
        <f>'Costi dei materiali'!E45</f>
        <v>0</v>
      </c>
      <c r="E48" s="204">
        <f>'Costi dei materiali'!F45</f>
        <v>0</v>
      </c>
      <c r="F48" s="27"/>
      <c r="G48" s="159">
        <f>'Costi dei materiali'!G45</f>
        <v>0</v>
      </c>
      <c r="H48" s="27"/>
      <c r="I48" s="150">
        <f>'Costi dei materiali'!H45</f>
        <v>0</v>
      </c>
      <c r="J48" s="26"/>
      <c r="K48" s="150">
        <f>'Costi dei materiali'!J45</f>
        <v>0</v>
      </c>
      <c r="L48" s="150">
        <f t="shared" si="1"/>
        <v>0</v>
      </c>
    </row>
    <row r="49" spans="1:12" x14ac:dyDescent="0.2">
      <c r="A49" s="24">
        <f>'Costi dei materiali'!B46</f>
        <v>0</v>
      </c>
      <c r="B49" s="24">
        <f>'Costi dei materiali'!C46</f>
        <v>0</v>
      </c>
      <c r="C49" s="24">
        <f>'Costi dei materiali'!D46</f>
        <v>0</v>
      </c>
      <c r="D49" s="27">
        <f>'Costi dei materiali'!E46</f>
        <v>0</v>
      </c>
      <c r="E49" s="204">
        <f>'Costi dei materiali'!F46</f>
        <v>0</v>
      </c>
      <c r="F49" s="27"/>
      <c r="G49" s="159">
        <f>'Costi dei materiali'!G46</f>
        <v>0</v>
      </c>
      <c r="H49" s="27"/>
      <c r="I49" s="150">
        <f>'Costi dei materiali'!H46</f>
        <v>0</v>
      </c>
      <c r="J49" s="26"/>
      <c r="K49" s="150">
        <f>'Costi dei materiali'!J46</f>
        <v>0</v>
      </c>
      <c r="L49" s="150">
        <f t="shared" si="1"/>
        <v>0</v>
      </c>
    </row>
    <row r="50" spans="1:12" x14ac:dyDescent="0.2">
      <c r="A50" s="24">
        <f>'Costi dei materiali'!B47</f>
        <v>0</v>
      </c>
      <c r="B50" s="24">
        <f>'Costi dei materiali'!C47</f>
        <v>0</v>
      </c>
      <c r="C50" s="24">
        <f>'Costi dei materiali'!D47</f>
        <v>0</v>
      </c>
      <c r="D50" s="27">
        <f>'Costi dei materiali'!E47</f>
        <v>0</v>
      </c>
      <c r="E50" s="204">
        <f>'Costi dei materiali'!F47</f>
        <v>0</v>
      </c>
      <c r="F50" s="27"/>
      <c r="G50" s="159">
        <f>'Costi dei materiali'!G47</f>
        <v>0</v>
      </c>
      <c r="H50" s="27"/>
      <c r="I50" s="150">
        <f>'Costi dei materiali'!H47</f>
        <v>0</v>
      </c>
      <c r="J50" s="26"/>
      <c r="K50" s="150">
        <f>'Costi dei materiali'!J47</f>
        <v>0</v>
      </c>
      <c r="L50" s="150">
        <f t="shared" si="1"/>
        <v>0</v>
      </c>
    </row>
    <row r="51" spans="1:12" x14ac:dyDescent="0.2">
      <c r="A51" s="24">
        <f>'Costi dei materiali'!B48</f>
        <v>0</v>
      </c>
      <c r="B51" s="24">
        <f>'Costi dei materiali'!C48</f>
        <v>0</v>
      </c>
      <c r="C51" s="24">
        <f>'Costi dei materiali'!D48</f>
        <v>0</v>
      </c>
      <c r="D51" s="27">
        <f>'Costi dei materiali'!E48</f>
        <v>0</v>
      </c>
      <c r="E51" s="204">
        <f>'Costi dei materiali'!F48</f>
        <v>0</v>
      </c>
      <c r="F51" s="27"/>
      <c r="G51" s="159">
        <f>'Costi dei materiali'!G48</f>
        <v>0</v>
      </c>
      <c r="H51" s="27"/>
      <c r="I51" s="150">
        <f>'Costi dei materiali'!H48</f>
        <v>0</v>
      </c>
      <c r="J51" s="26"/>
      <c r="K51" s="150">
        <f>'Costi dei materiali'!J48</f>
        <v>0</v>
      </c>
      <c r="L51" s="150">
        <f t="shared" si="1"/>
        <v>0</v>
      </c>
    </row>
    <row r="52" spans="1:12" x14ac:dyDescent="0.2">
      <c r="A52" s="24">
        <f>'Costi dei materiali'!B49</f>
        <v>0</v>
      </c>
      <c r="B52" s="24">
        <f>'Costi dei materiali'!C49</f>
        <v>0</v>
      </c>
      <c r="C52" s="24">
        <f>'Costi dei materiali'!D49</f>
        <v>0</v>
      </c>
      <c r="D52" s="27">
        <f>'Costi dei materiali'!E49</f>
        <v>0</v>
      </c>
      <c r="E52" s="204">
        <f>'Costi dei materiali'!F49</f>
        <v>0</v>
      </c>
      <c r="F52" s="27"/>
      <c r="G52" s="159">
        <f>'Costi dei materiali'!G49</f>
        <v>0</v>
      </c>
      <c r="H52" s="27"/>
      <c r="I52" s="150">
        <f>'Costi dei materiali'!H49</f>
        <v>0</v>
      </c>
      <c r="J52" s="26"/>
      <c r="K52" s="150">
        <f>'Costi dei materiali'!J49</f>
        <v>0</v>
      </c>
      <c r="L52" s="150">
        <f t="shared" si="1"/>
        <v>0</v>
      </c>
    </row>
    <row r="53" spans="1:12" x14ac:dyDescent="0.2">
      <c r="A53" s="24">
        <f>'Costi dei materiali'!B50</f>
        <v>0</v>
      </c>
      <c r="B53" s="24">
        <f>'Costi dei materiali'!C50</f>
        <v>0</v>
      </c>
      <c r="C53" s="24">
        <f>'Costi dei materiali'!D50</f>
        <v>0</v>
      </c>
      <c r="D53" s="27">
        <f>'Costi dei materiali'!E50</f>
        <v>0</v>
      </c>
      <c r="E53" s="204">
        <f>'Costi dei materiali'!F50</f>
        <v>0</v>
      </c>
      <c r="F53" s="27"/>
      <c r="G53" s="159">
        <f>'Costi dei materiali'!G50</f>
        <v>0</v>
      </c>
      <c r="H53" s="27"/>
      <c r="I53" s="150">
        <f>'Costi dei materiali'!H50</f>
        <v>0</v>
      </c>
      <c r="J53" s="26"/>
      <c r="K53" s="150">
        <f>'Costi dei materiali'!J50</f>
        <v>0</v>
      </c>
      <c r="L53" s="150">
        <f t="shared" si="1"/>
        <v>0</v>
      </c>
    </row>
    <row r="54" spans="1:12" x14ac:dyDescent="0.2">
      <c r="A54" s="24">
        <f>'Costi dei materiali'!B51</f>
        <v>0</v>
      </c>
      <c r="B54" s="24">
        <f>'Costi dei materiali'!C51</f>
        <v>0</v>
      </c>
      <c r="C54" s="24">
        <f>'Costi dei materiali'!D51</f>
        <v>0</v>
      </c>
      <c r="D54" s="27">
        <f>'Costi dei materiali'!E51</f>
        <v>0</v>
      </c>
      <c r="E54" s="204">
        <f>'Costi dei materiali'!F51</f>
        <v>0</v>
      </c>
      <c r="F54" s="27"/>
      <c r="G54" s="159">
        <f>'Costi dei materiali'!G51</f>
        <v>0</v>
      </c>
      <c r="H54" s="27"/>
      <c r="I54" s="150">
        <f>'Costi dei materiali'!H51</f>
        <v>0</v>
      </c>
      <c r="J54" s="26"/>
      <c r="K54" s="150">
        <f>'Costi dei materiali'!J51</f>
        <v>0</v>
      </c>
      <c r="L54" s="150">
        <f t="shared" si="1"/>
        <v>0</v>
      </c>
    </row>
    <row r="55" spans="1:12" x14ac:dyDescent="0.2">
      <c r="A55" s="24">
        <f>'Costi dei materiali'!B52</f>
        <v>0</v>
      </c>
      <c r="B55" s="24">
        <f>'Costi dei materiali'!C52</f>
        <v>0</v>
      </c>
      <c r="C55" s="24">
        <f>'Costi dei materiali'!D52</f>
        <v>0</v>
      </c>
      <c r="D55" s="27">
        <f>'Costi dei materiali'!E52</f>
        <v>0</v>
      </c>
      <c r="E55" s="204">
        <f>'Costi dei materiali'!F52</f>
        <v>0</v>
      </c>
      <c r="F55" s="27"/>
      <c r="G55" s="159">
        <f>'Costi dei materiali'!G52</f>
        <v>0</v>
      </c>
      <c r="H55" s="27"/>
      <c r="I55" s="150">
        <f>'Costi dei materiali'!H52</f>
        <v>0</v>
      </c>
      <c r="J55" s="26"/>
      <c r="K55" s="150">
        <f>'Costi dei materiali'!J52</f>
        <v>0</v>
      </c>
      <c r="L55" s="150">
        <f t="shared" si="1"/>
        <v>0</v>
      </c>
    </row>
    <row r="56" spans="1:12" x14ac:dyDescent="0.2">
      <c r="A56" s="24">
        <f>'Costi dei materiali'!B53</f>
        <v>0</v>
      </c>
      <c r="B56" s="24">
        <f>'Costi dei materiali'!C53</f>
        <v>0</v>
      </c>
      <c r="C56" s="24">
        <f>'Costi dei materiali'!D53</f>
        <v>0</v>
      </c>
      <c r="D56" s="27">
        <f>'Costi dei materiali'!E53</f>
        <v>0</v>
      </c>
      <c r="E56" s="204">
        <f>'Costi dei materiali'!F53</f>
        <v>0</v>
      </c>
      <c r="F56" s="27"/>
      <c r="G56" s="159">
        <f>'Costi dei materiali'!G53</f>
        <v>0</v>
      </c>
      <c r="H56" s="27"/>
      <c r="I56" s="150">
        <f>'Costi dei materiali'!H53</f>
        <v>0</v>
      </c>
      <c r="J56" s="26"/>
      <c r="K56" s="150">
        <f>'Costi dei materiali'!J53</f>
        <v>0</v>
      </c>
      <c r="L56" s="150">
        <f t="shared" si="1"/>
        <v>0</v>
      </c>
    </row>
    <row r="57" spans="1:12" x14ac:dyDescent="0.2">
      <c r="A57" s="24">
        <f>'Costi dei materiali'!B54</f>
        <v>0</v>
      </c>
      <c r="B57" s="24">
        <f>'Costi dei materiali'!C54</f>
        <v>0</v>
      </c>
      <c r="C57" s="24">
        <f>'Costi dei materiali'!D54</f>
        <v>0</v>
      </c>
      <c r="D57" s="27">
        <f>'Costi dei materiali'!E54</f>
        <v>0</v>
      </c>
      <c r="E57" s="204">
        <f>'Costi dei materiali'!F54</f>
        <v>0</v>
      </c>
      <c r="F57" s="27"/>
      <c r="G57" s="159">
        <f>'Costi dei materiali'!G54</f>
        <v>0</v>
      </c>
      <c r="H57" s="27"/>
      <c r="I57" s="150">
        <f>'Costi dei materiali'!H54</f>
        <v>0</v>
      </c>
      <c r="J57" s="26"/>
      <c r="K57" s="150">
        <f>'Costi dei materiali'!J54</f>
        <v>0</v>
      </c>
      <c r="L57" s="150">
        <f t="shared" si="1"/>
        <v>0</v>
      </c>
    </row>
    <row r="58" spans="1:12" x14ac:dyDescent="0.2">
      <c r="A58" s="24">
        <f>'Costi dei materiali'!B55</f>
        <v>0</v>
      </c>
      <c r="B58" s="24">
        <f>'Costi dei materiali'!C55</f>
        <v>0</v>
      </c>
      <c r="C58" s="24">
        <f>'Costi dei materiali'!D55</f>
        <v>0</v>
      </c>
      <c r="D58" s="27">
        <f>'Costi dei materiali'!E55</f>
        <v>0</v>
      </c>
      <c r="E58" s="204">
        <f>'Costi dei materiali'!F55</f>
        <v>0</v>
      </c>
      <c r="F58" s="28"/>
      <c r="G58" s="159">
        <f>'Costi dei materiali'!G55</f>
        <v>0</v>
      </c>
      <c r="H58" s="27"/>
      <c r="I58" s="150">
        <f>'Costi dei materiali'!H55</f>
        <v>0</v>
      </c>
      <c r="J58" s="26"/>
      <c r="K58" s="150">
        <f>'Costi dei materiali'!J55</f>
        <v>0</v>
      </c>
      <c r="L58" s="150">
        <f t="shared" si="1"/>
        <v>0</v>
      </c>
    </row>
    <row r="59" spans="1:12" x14ac:dyDescent="0.2">
      <c r="A59" s="24">
        <f>'Costi dei materiali'!B56</f>
        <v>0</v>
      </c>
      <c r="B59" s="24">
        <f>'Costi dei materiali'!C56</f>
        <v>0</v>
      </c>
      <c r="C59" s="24">
        <f>'Costi dei materiali'!D56</f>
        <v>0</v>
      </c>
      <c r="D59" s="27">
        <f>'Costi dei materiali'!E56</f>
        <v>0</v>
      </c>
      <c r="E59" s="204">
        <f>'Costi dei materiali'!F56</f>
        <v>0</v>
      </c>
      <c r="F59" s="27"/>
      <c r="G59" s="159">
        <f>'Costi dei materiali'!G56</f>
        <v>0</v>
      </c>
      <c r="H59" s="27"/>
      <c r="I59" s="150">
        <f>'Costi dei materiali'!H56</f>
        <v>0</v>
      </c>
      <c r="J59" s="26"/>
      <c r="K59" s="150">
        <f>'Costi dei materiali'!J56</f>
        <v>0</v>
      </c>
      <c r="L59" s="150">
        <f t="shared" si="1"/>
        <v>0</v>
      </c>
    </row>
    <row r="60" spans="1:12" x14ac:dyDescent="0.2">
      <c r="A60" s="24">
        <f>'Costi dei materiali'!B57</f>
        <v>0</v>
      </c>
      <c r="B60" s="24">
        <f>'Costi dei materiali'!C57</f>
        <v>0</v>
      </c>
      <c r="C60" s="24">
        <f>'Costi dei materiali'!D57</f>
        <v>0</v>
      </c>
      <c r="D60" s="27">
        <f>'Costi dei materiali'!E57</f>
        <v>0</v>
      </c>
      <c r="E60" s="204">
        <f>'Costi dei materiali'!F57</f>
        <v>0</v>
      </c>
      <c r="F60" s="27"/>
      <c r="G60" s="159">
        <f>'Costi dei materiali'!G57</f>
        <v>0</v>
      </c>
      <c r="H60" s="27"/>
      <c r="I60" s="150">
        <f>'Costi dei materiali'!H57</f>
        <v>0</v>
      </c>
      <c r="J60" s="26"/>
      <c r="K60" s="150">
        <f>'Costi dei materiali'!J57</f>
        <v>0</v>
      </c>
      <c r="L60" s="150">
        <f t="shared" si="1"/>
        <v>0</v>
      </c>
    </row>
    <row r="61" spans="1:12" x14ac:dyDescent="0.2">
      <c r="A61" s="24">
        <f>'Costi dei materiali'!B58</f>
        <v>0</v>
      </c>
      <c r="B61" s="24">
        <f>'Costi dei materiali'!C58</f>
        <v>0</v>
      </c>
      <c r="C61" s="24">
        <f>'Costi dei materiali'!D58</f>
        <v>0</v>
      </c>
      <c r="D61" s="27">
        <f>'Costi dei materiali'!E58</f>
        <v>0</v>
      </c>
      <c r="E61" s="204">
        <f>'Costi dei materiali'!F58</f>
        <v>0</v>
      </c>
      <c r="F61" s="27"/>
      <c r="G61" s="159">
        <f>'Costi dei materiali'!G58</f>
        <v>0</v>
      </c>
      <c r="H61" s="27"/>
      <c r="I61" s="150">
        <f>'Costi dei materiali'!H58</f>
        <v>0</v>
      </c>
      <c r="J61" s="26"/>
      <c r="K61" s="150">
        <f>'Costi dei materiali'!J58</f>
        <v>0</v>
      </c>
      <c r="L61" s="150">
        <f t="shared" si="1"/>
        <v>0</v>
      </c>
    </row>
    <row r="62" spans="1:12" x14ac:dyDescent="0.2">
      <c r="A62" s="24">
        <f>'Costi dei materiali'!B59</f>
        <v>0</v>
      </c>
      <c r="B62" s="24">
        <f>'Costi dei materiali'!C59</f>
        <v>0</v>
      </c>
      <c r="C62" s="24">
        <f>'Costi dei materiali'!D59</f>
        <v>0</v>
      </c>
      <c r="D62" s="27">
        <f>'Costi dei materiali'!E59</f>
        <v>0</v>
      </c>
      <c r="E62" s="204">
        <f>'Costi dei materiali'!F59</f>
        <v>0</v>
      </c>
      <c r="F62" s="27"/>
      <c r="G62" s="159">
        <f>'Costi dei materiali'!G59</f>
        <v>0</v>
      </c>
      <c r="H62" s="27"/>
      <c r="I62" s="150">
        <f>'Costi dei materiali'!H59</f>
        <v>0</v>
      </c>
      <c r="J62" s="26"/>
      <c r="K62" s="150">
        <f>'Costi dei materiali'!J59</f>
        <v>0</v>
      </c>
      <c r="L62" s="150">
        <f t="shared" si="1"/>
        <v>0</v>
      </c>
    </row>
    <row r="63" spans="1:12" x14ac:dyDescent="0.2">
      <c r="A63" s="24">
        <f>'Costi dei materiali'!B60</f>
        <v>0</v>
      </c>
      <c r="B63" s="24">
        <f>'Costi dei materiali'!C60</f>
        <v>0</v>
      </c>
      <c r="C63" s="24">
        <f>'Costi dei materiali'!D60</f>
        <v>0</v>
      </c>
      <c r="D63" s="27">
        <f>'Costi dei materiali'!E60</f>
        <v>0</v>
      </c>
      <c r="E63" s="204">
        <f>'Costi dei materiali'!F60</f>
        <v>0</v>
      </c>
      <c r="F63" s="27"/>
      <c r="G63" s="159">
        <f>'Costi dei materiali'!G60</f>
        <v>0</v>
      </c>
      <c r="H63" s="27"/>
      <c r="I63" s="150">
        <f>'Costi dei materiali'!H60</f>
        <v>0</v>
      </c>
      <c r="J63" s="26"/>
      <c r="K63" s="150">
        <f>'Costi dei materiali'!J60</f>
        <v>0</v>
      </c>
      <c r="L63" s="150">
        <f t="shared" si="1"/>
        <v>0</v>
      </c>
    </row>
    <row r="64" spans="1:12" x14ac:dyDescent="0.2">
      <c r="A64" s="24">
        <f>'Costi dei materiali'!B61</f>
        <v>0</v>
      </c>
      <c r="B64" s="24">
        <f>'Costi dei materiali'!C61</f>
        <v>0</v>
      </c>
      <c r="C64" s="24">
        <f>'Costi dei materiali'!D61</f>
        <v>0</v>
      </c>
      <c r="D64" s="27">
        <f>'Costi dei materiali'!E61</f>
        <v>0</v>
      </c>
      <c r="E64" s="204">
        <f>'Costi dei materiali'!F61</f>
        <v>0</v>
      </c>
      <c r="F64" s="27"/>
      <c r="G64" s="159">
        <f>'Costi dei materiali'!G61</f>
        <v>0</v>
      </c>
      <c r="H64" s="27"/>
      <c r="I64" s="150">
        <f>'Costi dei materiali'!H61</f>
        <v>0</v>
      </c>
      <c r="J64" s="26"/>
      <c r="K64" s="150">
        <f>'Costi dei materiali'!J61</f>
        <v>0</v>
      </c>
      <c r="L64" s="150">
        <f t="shared" si="1"/>
        <v>0</v>
      </c>
    </row>
    <row r="65" spans="1:12" x14ac:dyDescent="0.2">
      <c r="A65" s="24">
        <f>'Costi dei materiali'!B62</f>
        <v>0</v>
      </c>
      <c r="B65" s="24">
        <f>'Costi dei materiali'!C62</f>
        <v>0</v>
      </c>
      <c r="C65" s="24">
        <f>'Costi dei materiali'!D62</f>
        <v>0</v>
      </c>
      <c r="D65" s="27">
        <f>'Costi dei materiali'!E62</f>
        <v>0</v>
      </c>
      <c r="E65" s="204">
        <f>'Costi dei materiali'!F62</f>
        <v>0</v>
      </c>
      <c r="F65" s="27"/>
      <c r="G65" s="159">
        <f>'Costi dei materiali'!G62</f>
        <v>0</v>
      </c>
      <c r="H65" s="27"/>
      <c r="I65" s="150">
        <f>'Costi dei materiali'!H62</f>
        <v>0</v>
      </c>
      <c r="J65" s="26"/>
      <c r="K65" s="150">
        <f>'Costi dei materiali'!J62</f>
        <v>0</v>
      </c>
      <c r="L65" s="150">
        <f t="shared" si="1"/>
        <v>0</v>
      </c>
    </row>
    <row r="66" spans="1:12" x14ac:dyDescent="0.2">
      <c r="A66" s="24">
        <f>'Costi dei materiali'!B63</f>
        <v>0</v>
      </c>
      <c r="B66" s="24">
        <f>'Costi dei materiali'!C63</f>
        <v>0</v>
      </c>
      <c r="C66" s="24">
        <f>'Costi dei materiali'!D63</f>
        <v>0</v>
      </c>
      <c r="D66" s="27">
        <f>'Costi dei materiali'!E63</f>
        <v>0</v>
      </c>
      <c r="E66" s="204">
        <f>'Costi dei materiali'!F63</f>
        <v>0</v>
      </c>
      <c r="F66" s="27"/>
      <c r="G66" s="159">
        <f>'Costi dei materiali'!G63</f>
        <v>0</v>
      </c>
      <c r="H66" s="27"/>
      <c r="I66" s="150">
        <f>'Costi dei materiali'!H63</f>
        <v>0</v>
      </c>
      <c r="J66" s="26"/>
      <c r="K66" s="150">
        <f>'Costi dei materiali'!J63</f>
        <v>0</v>
      </c>
      <c r="L66" s="150">
        <f t="shared" si="1"/>
        <v>0</v>
      </c>
    </row>
    <row r="67" spans="1:12" x14ac:dyDescent="0.2">
      <c r="A67" s="24">
        <f>'Costi dei materiali'!B64</f>
        <v>0</v>
      </c>
      <c r="B67" s="24">
        <f>'Costi dei materiali'!C64</f>
        <v>0</v>
      </c>
      <c r="C67" s="24">
        <f>'Costi dei materiali'!D64</f>
        <v>0</v>
      </c>
      <c r="D67" s="27">
        <f>'Costi dei materiali'!E64</f>
        <v>0</v>
      </c>
      <c r="E67" s="204">
        <f>'Costi dei materiali'!F64</f>
        <v>0</v>
      </c>
      <c r="F67" s="27"/>
      <c r="G67" s="159">
        <f>'Costi dei materiali'!G64</f>
        <v>0</v>
      </c>
      <c r="H67" s="27"/>
      <c r="I67" s="150">
        <f>'Costi dei materiali'!H64</f>
        <v>0</v>
      </c>
      <c r="J67" s="26"/>
      <c r="K67" s="150">
        <f>'Costi dei materiali'!J64</f>
        <v>0</v>
      </c>
      <c r="L67" s="150">
        <f t="shared" si="1"/>
        <v>0</v>
      </c>
    </row>
    <row r="68" spans="1:12" x14ac:dyDescent="0.2">
      <c r="A68" s="24">
        <f>'Costi dei materiali'!B65</f>
        <v>0</v>
      </c>
      <c r="B68" s="24">
        <f>'Costi dei materiali'!C65</f>
        <v>0</v>
      </c>
      <c r="C68" s="24">
        <f>'Costi dei materiali'!D65</f>
        <v>0</v>
      </c>
      <c r="D68" s="27">
        <f>'Costi dei materiali'!E65</f>
        <v>0</v>
      </c>
      <c r="E68" s="204">
        <f>'Costi dei materiali'!F65</f>
        <v>0</v>
      </c>
      <c r="F68" s="28"/>
      <c r="G68" s="159">
        <f>'Costi dei materiali'!G65</f>
        <v>0</v>
      </c>
      <c r="H68" s="27"/>
      <c r="I68" s="150">
        <f>'Costi dei materiali'!H65</f>
        <v>0</v>
      </c>
      <c r="J68" s="26"/>
      <c r="K68" s="150">
        <f>'Costi dei materiali'!J65</f>
        <v>0</v>
      </c>
      <c r="L68" s="150">
        <f t="shared" si="1"/>
        <v>0</v>
      </c>
    </row>
    <row r="69" spans="1:12" x14ac:dyDescent="0.2">
      <c r="A69" s="24">
        <f>'Costi dei materiali'!B66</f>
        <v>0</v>
      </c>
      <c r="B69" s="24">
        <f>'Costi dei materiali'!C66</f>
        <v>0</v>
      </c>
      <c r="C69" s="24">
        <f>'Costi dei materiali'!D66</f>
        <v>0</v>
      </c>
      <c r="D69" s="27">
        <f>'Costi dei materiali'!E66</f>
        <v>0</v>
      </c>
      <c r="E69" s="204">
        <f>'Costi dei materiali'!F66</f>
        <v>0</v>
      </c>
      <c r="F69" s="27"/>
      <c r="G69" s="159">
        <f>'Costi dei materiali'!G66</f>
        <v>0</v>
      </c>
      <c r="H69" s="27"/>
      <c r="I69" s="150">
        <f>'Costi dei materiali'!H66</f>
        <v>0</v>
      </c>
      <c r="J69" s="26"/>
      <c r="K69" s="150">
        <f>'Costi dei materiali'!J66</f>
        <v>0</v>
      </c>
      <c r="L69" s="150">
        <f t="shared" si="1"/>
        <v>0</v>
      </c>
    </row>
    <row r="70" spans="1:12" x14ac:dyDescent="0.2">
      <c r="A70" s="24">
        <f>'Costi dei materiali'!B67</f>
        <v>0</v>
      </c>
      <c r="B70" s="24">
        <f>'Costi dei materiali'!C67</f>
        <v>0</v>
      </c>
      <c r="C70" s="24">
        <f>'Costi dei materiali'!D67</f>
        <v>0</v>
      </c>
      <c r="D70" s="27">
        <f>'Costi dei materiali'!E67</f>
        <v>0</v>
      </c>
      <c r="E70" s="204">
        <f>'Costi dei materiali'!F67</f>
        <v>0</v>
      </c>
      <c r="F70" s="27"/>
      <c r="G70" s="159">
        <f>'Costi dei materiali'!G67</f>
        <v>0</v>
      </c>
      <c r="H70" s="27"/>
      <c r="I70" s="150">
        <f>'Costi dei materiali'!H67</f>
        <v>0</v>
      </c>
      <c r="J70" s="26"/>
      <c r="K70" s="150">
        <f>'Costi dei materiali'!J67</f>
        <v>0</v>
      </c>
      <c r="L70" s="150">
        <f t="shared" si="1"/>
        <v>0</v>
      </c>
    </row>
    <row r="71" spans="1:12" x14ac:dyDescent="0.2">
      <c r="A71" s="24">
        <f>'Costi dei materiali'!B68</f>
        <v>0</v>
      </c>
      <c r="B71" s="24">
        <f>'Costi dei materiali'!C68</f>
        <v>0</v>
      </c>
      <c r="C71" s="24">
        <f>'Costi dei materiali'!D68</f>
        <v>0</v>
      </c>
      <c r="D71" s="27">
        <f>'Costi dei materiali'!E68</f>
        <v>0</v>
      </c>
      <c r="E71" s="204">
        <f>'Costi dei materiali'!F68</f>
        <v>0</v>
      </c>
      <c r="F71" s="27"/>
      <c r="G71" s="159">
        <f>'Costi dei materiali'!G68</f>
        <v>0</v>
      </c>
      <c r="H71" s="27"/>
      <c r="I71" s="150">
        <f>'Costi dei materiali'!H68</f>
        <v>0</v>
      </c>
      <c r="J71" s="26"/>
      <c r="K71" s="150">
        <f>'Costi dei materiali'!J68</f>
        <v>0</v>
      </c>
      <c r="L71" s="150">
        <f t="shared" si="1"/>
        <v>0</v>
      </c>
    </row>
    <row r="72" spans="1:12" x14ac:dyDescent="0.2">
      <c r="A72" s="24">
        <f>'Costi dei materiali'!B69</f>
        <v>0</v>
      </c>
      <c r="B72" s="24">
        <f>'Costi dei materiali'!C69</f>
        <v>0</v>
      </c>
      <c r="C72" s="24">
        <f>'Costi dei materiali'!D69</f>
        <v>0</v>
      </c>
      <c r="D72" s="27">
        <f>'Costi dei materiali'!E69</f>
        <v>0</v>
      </c>
      <c r="E72" s="204">
        <f>'Costi dei materiali'!F69</f>
        <v>0</v>
      </c>
      <c r="F72" s="27"/>
      <c r="G72" s="159">
        <f>'Costi dei materiali'!G69</f>
        <v>0</v>
      </c>
      <c r="H72" s="27"/>
      <c r="I72" s="150">
        <f>'Costi dei materiali'!H69</f>
        <v>0</v>
      </c>
      <c r="J72" s="26"/>
      <c r="K72" s="150">
        <f>'Costi dei materiali'!J69</f>
        <v>0</v>
      </c>
      <c r="L72" s="150">
        <f t="shared" si="1"/>
        <v>0</v>
      </c>
    </row>
    <row r="73" spans="1:12" x14ac:dyDescent="0.2">
      <c r="A73" s="24">
        <f>'Costi dei materiali'!B70</f>
        <v>0</v>
      </c>
      <c r="B73" s="24">
        <f>'Costi dei materiali'!C70</f>
        <v>0</v>
      </c>
      <c r="C73" s="24">
        <f>'Costi dei materiali'!D70</f>
        <v>0</v>
      </c>
      <c r="D73" s="27">
        <f>'Costi dei materiali'!E70</f>
        <v>0</v>
      </c>
      <c r="E73" s="204">
        <f>'Costi dei materiali'!F70</f>
        <v>0</v>
      </c>
      <c r="F73" s="27"/>
      <c r="G73" s="159">
        <f>'Costi dei materiali'!G70</f>
        <v>0</v>
      </c>
      <c r="H73" s="27"/>
      <c r="I73" s="150">
        <f>'Costi dei materiali'!H70</f>
        <v>0</v>
      </c>
      <c r="J73" s="26"/>
      <c r="K73" s="150">
        <f>'Costi dei materiali'!J70</f>
        <v>0</v>
      </c>
      <c r="L73" s="150">
        <f t="shared" si="1"/>
        <v>0</v>
      </c>
    </row>
    <row r="74" spans="1:12" x14ac:dyDescent="0.2">
      <c r="A74" s="24">
        <f>'Costi dei materiali'!B71</f>
        <v>0</v>
      </c>
      <c r="B74" s="24">
        <f>'Costi dei materiali'!C71</f>
        <v>0</v>
      </c>
      <c r="C74" s="24">
        <f>'Costi dei materiali'!D71</f>
        <v>0</v>
      </c>
      <c r="D74" s="27">
        <f>'Costi dei materiali'!E71</f>
        <v>0</v>
      </c>
      <c r="E74" s="204">
        <f>'Costi dei materiali'!F71</f>
        <v>0</v>
      </c>
      <c r="F74" s="27"/>
      <c r="G74" s="159">
        <f>'Costi dei materiali'!G71</f>
        <v>0</v>
      </c>
      <c r="H74" s="27"/>
      <c r="I74" s="150">
        <f>'Costi dei materiali'!H71</f>
        <v>0</v>
      </c>
      <c r="J74" s="26"/>
      <c r="K74" s="150">
        <f>'Costi dei materiali'!J71</f>
        <v>0</v>
      </c>
      <c r="L74" s="150">
        <f t="shared" si="1"/>
        <v>0</v>
      </c>
    </row>
    <row r="75" spans="1:12" x14ac:dyDescent="0.2">
      <c r="A75" s="24">
        <f>'Costi dei materiali'!B72</f>
        <v>0</v>
      </c>
      <c r="B75" s="24">
        <f>'Costi dei materiali'!C72</f>
        <v>0</v>
      </c>
      <c r="C75" s="24">
        <f>'Costi dei materiali'!D72</f>
        <v>0</v>
      </c>
      <c r="D75" s="27">
        <f>'Costi dei materiali'!E72</f>
        <v>0</v>
      </c>
      <c r="E75" s="204">
        <f>'Costi dei materiali'!F72</f>
        <v>0</v>
      </c>
      <c r="F75" s="27"/>
      <c r="G75" s="159">
        <f>'Costi dei materiali'!G72</f>
        <v>0</v>
      </c>
      <c r="H75" s="27"/>
      <c r="I75" s="150">
        <f>'Costi dei materiali'!H72</f>
        <v>0</v>
      </c>
      <c r="J75" s="26"/>
      <c r="K75" s="150">
        <f>'Costi dei materiali'!J72</f>
        <v>0</v>
      </c>
      <c r="L75" s="150">
        <f t="shared" si="1"/>
        <v>0</v>
      </c>
    </row>
    <row r="76" spans="1:12" x14ac:dyDescent="0.2">
      <c r="A76" s="24">
        <f>'Costi dei materiali'!B73</f>
        <v>0</v>
      </c>
      <c r="B76" s="24">
        <f>'Costi dei materiali'!C73</f>
        <v>0</v>
      </c>
      <c r="C76" s="24">
        <f>'Costi dei materiali'!D73</f>
        <v>0</v>
      </c>
      <c r="D76" s="27">
        <f>'Costi dei materiali'!E73</f>
        <v>0</v>
      </c>
      <c r="E76" s="204">
        <f>'Costi dei materiali'!F73</f>
        <v>0</v>
      </c>
      <c r="F76" s="27"/>
      <c r="G76" s="159">
        <f>'Costi dei materiali'!G73</f>
        <v>0</v>
      </c>
      <c r="H76" s="27"/>
      <c r="I76" s="150">
        <f>'Costi dei materiali'!H73</f>
        <v>0</v>
      </c>
      <c r="J76" s="26"/>
      <c r="K76" s="150">
        <f>'Costi dei materiali'!J73</f>
        <v>0</v>
      </c>
      <c r="L76" s="150">
        <f t="shared" si="1"/>
        <v>0</v>
      </c>
    </row>
    <row r="77" spans="1:12" x14ac:dyDescent="0.2">
      <c r="A77" s="24">
        <f>'Costi dei materiali'!B74</f>
        <v>0</v>
      </c>
      <c r="B77" s="24">
        <f>'Costi dei materiali'!C74</f>
        <v>0</v>
      </c>
      <c r="C77" s="24">
        <f>'Costi dei materiali'!D74</f>
        <v>0</v>
      </c>
      <c r="D77" s="27">
        <f>'Costi dei materiali'!E74</f>
        <v>0</v>
      </c>
      <c r="E77" s="204">
        <f>'Costi dei materiali'!F74</f>
        <v>0</v>
      </c>
      <c r="F77" s="27"/>
      <c r="G77" s="159">
        <f>'Costi dei materiali'!G74</f>
        <v>0</v>
      </c>
      <c r="H77" s="27"/>
      <c r="I77" s="150">
        <f>'Costi dei materiali'!H74</f>
        <v>0</v>
      </c>
      <c r="J77" s="26"/>
      <c r="K77" s="150">
        <f>'Costi dei materiali'!J74</f>
        <v>0</v>
      </c>
      <c r="L77" s="150">
        <f t="shared" si="1"/>
        <v>0</v>
      </c>
    </row>
    <row r="78" spans="1:12" x14ac:dyDescent="0.2">
      <c r="A78" s="24">
        <f>'Costi dei materiali'!B75</f>
        <v>0</v>
      </c>
      <c r="B78" s="24">
        <f>'Costi dei materiali'!C75</f>
        <v>0</v>
      </c>
      <c r="C78" s="24">
        <f>'Costi dei materiali'!D75</f>
        <v>0</v>
      </c>
      <c r="D78" s="27">
        <f>'Costi dei materiali'!E75</f>
        <v>0</v>
      </c>
      <c r="E78" s="204">
        <f>'Costi dei materiali'!F75</f>
        <v>0</v>
      </c>
      <c r="F78" s="27"/>
      <c r="G78" s="159">
        <f>'Costi dei materiali'!G75</f>
        <v>0</v>
      </c>
      <c r="H78" s="27"/>
      <c r="I78" s="150">
        <f>'Costi dei materiali'!H75</f>
        <v>0</v>
      </c>
      <c r="J78" s="26"/>
      <c r="K78" s="150">
        <f>'Costi dei materiali'!J75</f>
        <v>0</v>
      </c>
      <c r="L78" s="150">
        <f t="shared" si="1"/>
        <v>0</v>
      </c>
    </row>
    <row r="79" spans="1:12" x14ac:dyDescent="0.2">
      <c r="A79" s="24">
        <f>'Costi dei materiali'!B76</f>
        <v>0</v>
      </c>
      <c r="B79" s="24">
        <f>'Costi dei materiali'!C76</f>
        <v>0</v>
      </c>
      <c r="C79" s="24">
        <f>'Costi dei materiali'!D76</f>
        <v>0</v>
      </c>
      <c r="D79" s="27">
        <f>'Costi dei materiali'!E76</f>
        <v>0</v>
      </c>
      <c r="E79" s="204">
        <f>'Costi dei materiali'!F76</f>
        <v>0</v>
      </c>
      <c r="F79" s="28"/>
      <c r="G79" s="159">
        <f>'Costi dei materiali'!G76</f>
        <v>0</v>
      </c>
      <c r="H79" s="27"/>
      <c r="I79" s="150">
        <f>'Costi dei materiali'!H76</f>
        <v>0</v>
      </c>
      <c r="J79" s="26"/>
      <c r="K79" s="150">
        <f>'Costi dei materiali'!J76</f>
        <v>0</v>
      </c>
      <c r="L79" s="150">
        <f t="shared" si="1"/>
        <v>0</v>
      </c>
    </row>
    <row r="80" spans="1:12" x14ac:dyDescent="0.2">
      <c r="A80" s="24">
        <f>'Costi dei materiali'!B77</f>
        <v>0</v>
      </c>
      <c r="B80" s="24">
        <f>'Costi dei materiali'!C77</f>
        <v>0</v>
      </c>
      <c r="C80" s="24">
        <f>'Costi dei materiali'!D77</f>
        <v>0</v>
      </c>
      <c r="D80" s="27">
        <f>'Costi dei materiali'!E77</f>
        <v>0</v>
      </c>
      <c r="E80" s="204">
        <f>'Costi dei materiali'!F77</f>
        <v>0</v>
      </c>
      <c r="F80" s="27"/>
      <c r="G80" s="159">
        <f>'Costi dei materiali'!G77</f>
        <v>0</v>
      </c>
      <c r="H80" s="27"/>
      <c r="I80" s="150">
        <f>'Costi dei materiali'!H77</f>
        <v>0</v>
      </c>
      <c r="J80" s="26"/>
      <c r="K80" s="150">
        <f>'Costi dei materiali'!J77</f>
        <v>0</v>
      </c>
      <c r="L80" s="150">
        <f t="shared" si="1"/>
        <v>0</v>
      </c>
    </row>
    <row r="81" spans="1:12" x14ac:dyDescent="0.2">
      <c r="A81" s="24">
        <f>'Costi dei materiali'!B78</f>
        <v>0</v>
      </c>
      <c r="B81" s="24">
        <f>'Costi dei materiali'!C78</f>
        <v>0</v>
      </c>
      <c r="C81" s="24">
        <f>'Costi dei materiali'!D78</f>
        <v>0</v>
      </c>
      <c r="D81" s="27">
        <f>'Costi dei materiali'!E78</f>
        <v>0</v>
      </c>
      <c r="E81" s="204">
        <f>'Costi dei materiali'!F78</f>
        <v>0</v>
      </c>
      <c r="F81" s="27"/>
      <c r="G81" s="159">
        <f>'Costi dei materiali'!G78</f>
        <v>0</v>
      </c>
      <c r="H81" s="27"/>
      <c r="I81" s="150">
        <f>'Costi dei materiali'!H78</f>
        <v>0</v>
      </c>
      <c r="J81" s="26"/>
      <c r="K81" s="150">
        <f>'Costi dei materiali'!J78</f>
        <v>0</v>
      </c>
      <c r="L81" s="150">
        <f t="shared" ref="L81:L115" si="2">H81*J81</f>
        <v>0</v>
      </c>
    </row>
    <row r="82" spans="1:12" x14ac:dyDescent="0.2">
      <c r="A82" s="24">
        <f>'Costi dei materiali'!B79</f>
        <v>0</v>
      </c>
      <c r="B82" s="24">
        <f>'Costi dei materiali'!C79</f>
        <v>0</v>
      </c>
      <c r="C82" s="24">
        <f>'Costi dei materiali'!D79</f>
        <v>0</v>
      </c>
      <c r="D82" s="27">
        <f>'Costi dei materiali'!E79</f>
        <v>0</v>
      </c>
      <c r="E82" s="204">
        <f>'Costi dei materiali'!F79</f>
        <v>0</v>
      </c>
      <c r="F82" s="27"/>
      <c r="G82" s="159">
        <f>'Costi dei materiali'!G79</f>
        <v>0</v>
      </c>
      <c r="H82" s="27"/>
      <c r="I82" s="150">
        <f>'Costi dei materiali'!H79</f>
        <v>0</v>
      </c>
      <c r="J82" s="26"/>
      <c r="K82" s="150">
        <f>'Costi dei materiali'!J79</f>
        <v>0</v>
      </c>
      <c r="L82" s="150">
        <f t="shared" si="2"/>
        <v>0</v>
      </c>
    </row>
    <row r="83" spans="1:12" x14ac:dyDescent="0.2">
      <c r="A83" s="24">
        <f>'Costi dei materiali'!B80</f>
        <v>0</v>
      </c>
      <c r="B83" s="24">
        <f>'Costi dei materiali'!C80</f>
        <v>0</v>
      </c>
      <c r="C83" s="24">
        <f>'Costi dei materiali'!D80</f>
        <v>0</v>
      </c>
      <c r="D83" s="27">
        <f>'Costi dei materiali'!E80</f>
        <v>0</v>
      </c>
      <c r="E83" s="204">
        <f>'Costi dei materiali'!F80</f>
        <v>0</v>
      </c>
      <c r="F83" s="27"/>
      <c r="G83" s="159">
        <f>'Costi dei materiali'!G80</f>
        <v>0</v>
      </c>
      <c r="H83" s="27"/>
      <c r="I83" s="150">
        <f>'Costi dei materiali'!H80</f>
        <v>0</v>
      </c>
      <c r="J83" s="26"/>
      <c r="K83" s="150">
        <f>'Costi dei materiali'!J80</f>
        <v>0</v>
      </c>
      <c r="L83" s="150">
        <f t="shared" si="2"/>
        <v>0</v>
      </c>
    </row>
    <row r="84" spans="1:12" x14ac:dyDescent="0.2">
      <c r="A84" s="24">
        <f>'Costi dei materiali'!B81</f>
        <v>0</v>
      </c>
      <c r="B84" s="24">
        <f>'Costi dei materiali'!C81</f>
        <v>0</v>
      </c>
      <c r="C84" s="24">
        <f>'Costi dei materiali'!D81</f>
        <v>0</v>
      </c>
      <c r="D84" s="27">
        <f>'Costi dei materiali'!E81</f>
        <v>0</v>
      </c>
      <c r="E84" s="204">
        <f>'Costi dei materiali'!F81</f>
        <v>0</v>
      </c>
      <c r="F84" s="27"/>
      <c r="G84" s="159">
        <f>'Costi dei materiali'!G81</f>
        <v>0</v>
      </c>
      <c r="H84" s="27"/>
      <c r="I84" s="150">
        <f>'Costi dei materiali'!H81</f>
        <v>0</v>
      </c>
      <c r="J84" s="26"/>
      <c r="K84" s="150">
        <f>'Costi dei materiali'!J81</f>
        <v>0</v>
      </c>
      <c r="L84" s="150">
        <f t="shared" si="2"/>
        <v>0</v>
      </c>
    </row>
    <row r="85" spans="1:12" x14ac:dyDescent="0.2">
      <c r="A85" s="24">
        <f>'Costi dei materiali'!B82</f>
        <v>0</v>
      </c>
      <c r="B85" s="24">
        <f>'Costi dei materiali'!C82</f>
        <v>0</v>
      </c>
      <c r="C85" s="24">
        <f>'Costi dei materiali'!D82</f>
        <v>0</v>
      </c>
      <c r="D85" s="27">
        <f>'Costi dei materiali'!E82</f>
        <v>0</v>
      </c>
      <c r="E85" s="204">
        <f>'Costi dei materiali'!F82</f>
        <v>0</v>
      </c>
      <c r="F85" s="27"/>
      <c r="G85" s="159">
        <f>'Costi dei materiali'!G82</f>
        <v>0</v>
      </c>
      <c r="H85" s="27"/>
      <c r="I85" s="150">
        <f>'Costi dei materiali'!H82</f>
        <v>0</v>
      </c>
      <c r="J85" s="26"/>
      <c r="K85" s="150">
        <f>'Costi dei materiali'!J82</f>
        <v>0</v>
      </c>
      <c r="L85" s="150">
        <f t="shared" si="2"/>
        <v>0</v>
      </c>
    </row>
    <row r="86" spans="1:12" x14ac:dyDescent="0.2">
      <c r="A86" s="24">
        <f>'Costi dei materiali'!B83</f>
        <v>0</v>
      </c>
      <c r="B86" s="24">
        <f>'Costi dei materiali'!C83</f>
        <v>0</v>
      </c>
      <c r="C86" s="24">
        <f>'Costi dei materiali'!D83</f>
        <v>0</v>
      </c>
      <c r="D86" s="27">
        <f>'Costi dei materiali'!E83</f>
        <v>0</v>
      </c>
      <c r="E86" s="204">
        <f>'Costi dei materiali'!F83</f>
        <v>0</v>
      </c>
      <c r="F86" s="27"/>
      <c r="G86" s="159">
        <f>'Costi dei materiali'!G83</f>
        <v>0</v>
      </c>
      <c r="H86" s="27"/>
      <c r="I86" s="150">
        <f>'Costi dei materiali'!H83</f>
        <v>0</v>
      </c>
      <c r="J86" s="26"/>
      <c r="K86" s="150">
        <f>'Costi dei materiali'!J83</f>
        <v>0</v>
      </c>
      <c r="L86" s="150">
        <f t="shared" si="2"/>
        <v>0</v>
      </c>
    </row>
    <row r="87" spans="1:12" x14ac:dyDescent="0.2">
      <c r="A87" s="24">
        <f>'Costi dei materiali'!B84</f>
        <v>0</v>
      </c>
      <c r="B87" s="24">
        <f>'Costi dei materiali'!C84</f>
        <v>0</v>
      </c>
      <c r="C87" s="24">
        <f>'Costi dei materiali'!D84</f>
        <v>0</v>
      </c>
      <c r="D87" s="27">
        <f>'Costi dei materiali'!E84</f>
        <v>0</v>
      </c>
      <c r="E87" s="204">
        <f>'Costi dei materiali'!F84</f>
        <v>0</v>
      </c>
      <c r="F87" s="27"/>
      <c r="G87" s="159">
        <f>'Costi dei materiali'!G84</f>
        <v>0</v>
      </c>
      <c r="H87" s="27"/>
      <c r="I87" s="150">
        <f>'Costi dei materiali'!H84</f>
        <v>0</v>
      </c>
      <c r="J87" s="26"/>
      <c r="K87" s="150">
        <f>'Costi dei materiali'!J84</f>
        <v>0</v>
      </c>
      <c r="L87" s="150">
        <f t="shared" si="2"/>
        <v>0</v>
      </c>
    </row>
    <row r="88" spans="1:12" x14ac:dyDescent="0.2">
      <c r="A88" s="24">
        <f>'Costi dei materiali'!B85</f>
        <v>0</v>
      </c>
      <c r="B88" s="24">
        <f>'Costi dei materiali'!C85</f>
        <v>0</v>
      </c>
      <c r="C88" s="24">
        <f>'Costi dei materiali'!D85</f>
        <v>0</v>
      </c>
      <c r="D88" s="27">
        <f>'Costi dei materiali'!E85</f>
        <v>0</v>
      </c>
      <c r="E88" s="204">
        <f>'Costi dei materiali'!F85</f>
        <v>0</v>
      </c>
      <c r="F88" s="27"/>
      <c r="G88" s="159">
        <f>'Costi dei materiali'!G85</f>
        <v>0</v>
      </c>
      <c r="H88" s="27"/>
      <c r="I88" s="150">
        <f>'Costi dei materiali'!H85</f>
        <v>0</v>
      </c>
      <c r="J88" s="26"/>
      <c r="K88" s="150">
        <f>'Costi dei materiali'!J85</f>
        <v>0</v>
      </c>
      <c r="L88" s="150">
        <f t="shared" si="2"/>
        <v>0</v>
      </c>
    </row>
    <row r="89" spans="1:12" x14ac:dyDescent="0.2">
      <c r="A89" s="24">
        <f>'Costi dei materiali'!B86</f>
        <v>0</v>
      </c>
      <c r="B89" s="24">
        <f>'Costi dei materiali'!C86</f>
        <v>0</v>
      </c>
      <c r="C89" s="24">
        <f>'Costi dei materiali'!D86</f>
        <v>0</v>
      </c>
      <c r="D89" s="27">
        <f>'Costi dei materiali'!E86</f>
        <v>0</v>
      </c>
      <c r="E89" s="204">
        <f>'Costi dei materiali'!F86</f>
        <v>0</v>
      </c>
      <c r="F89" s="28"/>
      <c r="G89" s="159">
        <f>'Costi dei materiali'!G86</f>
        <v>0</v>
      </c>
      <c r="H89" s="27"/>
      <c r="I89" s="150">
        <f>'Costi dei materiali'!H86</f>
        <v>0</v>
      </c>
      <c r="J89" s="26"/>
      <c r="K89" s="150">
        <f>'Costi dei materiali'!J86</f>
        <v>0</v>
      </c>
      <c r="L89" s="150">
        <f t="shared" si="2"/>
        <v>0</v>
      </c>
    </row>
    <row r="90" spans="1:12" x14ac:dyDescent="0.2">
      <c r="A90" s="24">
        <f>'Costi dei materiali'!B87</f>
        <v>0</v>
      </c>
      <c r="B90" s="24">
        <f>'Costi dei materiali'!C87</f>
        <v>0</v>
      </c>
      <c r="C90" s="24">
        <f>'Costi dei materiali'!D87</f>
        <v>0</v>
      </c>
      <c r="D90" s="27">
        <f>'Costi dei materiali'!E87</f>
        <v>0</v>
      </c>
      <c r="E90" s="204">
        <f>'Costi dei materiali'!F87</f>
        <v>0</v>
      </c>
      <c r="F90" s="27"/>
      <c r="G90" s="159">
        <f>'Costi dei materiali'!G87</f>
        <v>0</v>
      </c>
      <c r="H90" s="27"/>
      <c r="I90" s="150">
        <f>'Costi dei materiali'!H87</f>
        <v>0</v>
      </c>
      <c r="J90" s="26"/>
      <c r="K90" s="150">
        <f>'Costi dei materiali'!J87</f>
        <v>0</v>
      </c>
      <c r="L90" s="150">
        <f t="shared" si="2"/>
        <v>0</v>
      </c>
    </row>
    <row r="91" spans="1:12" x14ac:dyDescent="0.2">
      <c r="A91" s="24">
        <f>'Costi dei materiali'!B88</f>
        <v>0</v>
      </c>
      <c r="B91" s="24">
        <f>'Costi dei materiali'!C88</f>
        <v>0</v>
      </c>
      <c r="C91" s="24">
        <f>'Costi dei materiali'!D88</f>
        <v>0</v>
      </c>
      <c r="D91" s="27">
        <f>'Costi dei materiali'!E88</f>
        <v>0</v>
      </c>
      <c r="E91" s="204">
        <f>'Costi dei materiali'!F88</f>
        <v>0</v>
      </c>
      <c r="F91" s="27"/>
      <c r="G91" s="159">
        <f>'Costi dei materiali'!G88</f>
        <v>0</v>
      </c>
      <c r="H91" s="27"/>
      <c r="I91" s="150">
        <f>'Costi dei materiali'!H88</f>
        <v>0</v>
      </c>
      <c r="J91" s="26"/>
      <c r="K91" s="150">
        <f>'Costi dei materiali'!J88</f>
        <v>0</v>
      </c>
      <c r="L91" s="150">
        <f t="shared" si="2"/>
        <v>0</v>
      </c>
    </row>
    <row r="92" spans="1:12" x14ac:dyDescent="0.2">
      <c r="A92" s="24">
        <f>'Costi dei materiali'!B89</f>
        <v>0</v>
      </c>
      <c r="B92" s="24">
        <f>'Costi dei materiali'!C89</f>
        <v>0</v>
      </c>
      <c r="C92" s="24">
        <f>'Costi dei materiali'!D89</f>
        <v>0</v>
      </c>
      <c r="D92" s="27">
        <f>'Costi dei materiali'!E89</f>
        <v>0</v>
      </c>
      <c r="E92" s="204">
        <f>'Costi dei materiali'!F89</f>
        <v>0</v>
      </c>
      <c r="F92" s="27"/>
      <c r="G92" s="159">
        <f>'Costi dei materiali'!G89</f>
        <v>0</v>
      </c>
      <c r="H92" s="27"/>
      <c r="I92" s="150">
        <f>'Costi dei materiali'!H89</f>
        <v>0</v>
      </c>
      <c r="J92" s="26"/>
      <c r="K92" s="150">
        <f>'Costi dei materiali'!J89</f>
        <v>0</v>
      </c>
      <c r="L92" s="150">
        <f t="shared" si="2"/>
        <v>0</v>
      </c>
    </row>
    <row r="93" spans="1:12" x14ac:dyDescent="0.2">
      <c r="A93" s="24">
        <f>'Costi dei materiali'!B90</f>
        <v>0</v>
      </c>
      <c r="B93" s="24">
        <f>'Costi dei materiali'!C90</f>
        <v>0</v>
      </c>
      <c r="C93" s="24">
        <f>'Costi dei materiali'!D90</f>
        <v>0</v>
      </c>
      <c r="D93" s="27">
        <f>'Costi dei materiali'!E90</f>
        <v>0</v>
      </c>
      <c r="E93" s="204">
        <f>'Costi dei materiali'!F90</f>
        <v>0</v>
      </c>
      <c r="F93" s="27"/>
      <c r="G93" s="159">
        <f>'Costi dei materiali'!G90</f>
        <v>0</v>
      </c>
      <c r="H93" s="27"/>
      <c r="I93" s="150">
        <f>'Costi dei materiali'!H90</f>
        <v>0</v>
      </c>
      <c r="J93" s="26"/>
      <c r="K93" s="150">
        <f>'Costi dei materiali'!J90</f>
        <v>0</v>
      </c>
      <c r="L93" s="150">
        <f t="shared" si="2"/>
        <v>0</v>
      </c>
    </row>
    <row r="94" spans="1:12" x14ac:dyDescent="0.2">
      <c r="A94" s="24">
        <f>'Costi dei materiali'!B91</f>
        <v>0</v>
      </c>
      <c r="B94" s="24">
        <f>'Costi dei materiali'!C91</f>
        <v>0</v>
      </c>
      <c r="C94" s="24">
        <f>'Costi dei materiali'!D91</f>
        <v>0</v>
      </c>
      <c r="D94" s="27">
        <f>'Costi dei materiali'!E91</f>
        <v>0</v>
      </c>
      <c r="E94" s="204">
        <f>'Costi dei materiali'!F91</f>
        <v>0</v>
      </c>
      <c r="F94" s="27"/>
      <c r="G94" s="159">
        <f>'Costi dei materiali'!G91</f>
        <v>0</v>
      </c>
      <c r="H94" s="27"/>
      <c r="I94" s="150">
        <f>'Costi dei materiali'!H91</f>
        <v>0</v>
      </c>
      <c r="J94" s="26"/>
      <c r="K94" s="150">
        <f>'Costi dei materiali'!J91</f>
        <v>0</v>
      </c>
      <c r="L94" s="150">
        <f t="shared" si="2"/>
        <v>0</v>
      </c>
    </row>
    <row r="95" spans="1:12" x14ac:dyDescent="0.2">
      <c r="A95" s="24">
        <f>'Costi dei materiali'!B92</f>
        <v>0</v>
      </c>
      <c r="B95" s="24">
        <f>'Costi dei materiali'!C92</f>
        <v>0</v>
      </c>
      <c r="C95" s="24">
        <f>'Costi dei materiali'!D92</f>
        <v>0</v>
      </c>
      <c r="D95" s="27">
        <f>'Costi dei materiali'!E92</f>
        <v>0</v>
      </c>
      <c r="E95" s="204">
        <f>'Costi dei materiali'!F92</f>
        <v>0</v>
      </c>
      <c r="F95" s="27"/>
      <c r="G95" s="159">
        <f>'Costi dei materiali'!G92</f>
        <v>0</v>
      </c>
      <c r="H95" s="27"/>
      <c r="I95" s="150">
        <f>'Costi dei materiali'!H92</f>
        <v>0</v>
      </c>
      <c r="J95" s="26"/>
      <c r="K95" s="150">
        <f>'Costi dei materiali'!J92</f>
        <v>0</v>
      </c>
      <c r="L95" s="150">
        <f t="shared" si="2"/>
        <v>0</v>
      </c>
    </row>
    <row r="96" spans="1:12" x14ac:dyDescent="0.2">
      <c r="A96" s="24">
        <f>'Costi dei materiali'!B93</f>
        <v>0</v>
      </c>
      <c r="B96" s="24">
        <f>'Costi dei materiali'!C93</f>
        <v>0</v>
      </c>
      <c r="C96" s="24">
        <f>'Costi dei materiali'!D93</f>
        <v>0</v>
      </c>
      <c r="D96" s="27">
        <f>'Costi dei materiali'!E93</f>
        <v>0</v>
      </c>
      <c r="E96" s="204">
        <f>'Costi dei materiali'!F93</f>
        <v>0</v>
      </c>
      <c r="F96" s="27"/>
      <c r="G96" s="159">
        <f>'Costi dei materiali'!G93</f>
        <v>0</v>
      </c>
      <c r="H96" s="27"/>
      <c r="I96" s="150">
        <f>'Costi dei materiali'!H93</f>
        <v>0</v>
      </c>
      <c r="J96" s="26"/>
      <c r="K96" s="150">
        <f>'Costi dei materiali'!J93</f>
        <v>0</v>
      </c>
      <c r="L96" s="150">
        <f t="shared" si="2"/>
        <v>0</v>
      </c>
    </row>
    <row r="97" spans="1:12" x14ac:dyDescent="0.2">
      <c r="A97" s="24">
        <f>'Costi dei materiali'!B94</f>
        <v>0</v>
      </c>
      <c r="B97" s="24">
        <f>'Costi dei materiali'!C94</f>
        <v>0</v>
      </c>
      <c r="C97" s="24">
        <f>'Costi dei materiali'!D94</f>
        <v>0</v>
      </c>
      <c r="D97" s="27">
        <f>'Costi dei materiali'!E94</f>
        <v>0</v>
      </c>
      <c r="E97" s="204">
        <f>'Costi dei materiali'!F94</f>
        <v>0</v>
      </c>
      <c r="F97" s="27"/>
      <c r="G97" s="159">
        <f>'Costi dei materiali'!G94</f>
        <v>0</v>
      </c>
      <c r="H97" s="27"/>
      <c r="I97" s="150">
        <f>'Costi dei materiali'!H94</f>
        <v>0</v>
      </c>
      <c r="J97" s="26"/>
      <c r="K97" s="150">
        <f>'Costi dei materiali'!J94</f>
        <v>0</v>
      </c>
      <c r="L97" s="150">
        <f t="shared" si="2"/>
        <v>0</v>
      </c>
    </row>
    <row r="98" spans="1:12" x14ac:dyDescent="0.2">
      <c r="A98" s="24">
        <f>'Costi dei materiali'!B95</f>
        <v>0</v>
      </c>
      <c r="B98" s="24">
        <f>'Costi dei materiali'!C95</f>
        <v>0</v>
      </c>
      <c r="C98" s="24">
        <f>'Costi dei materiali'!D95</f>
        <v>0</v>
      </c>
      <c r="D98" s="27">
        <f>'Costi dei materiali'!E95</f>
        <v>0</v>
      </c>
      <c r="E98" s="204">
        <f>'Costi dei materiali'!F95</f>
        <v>0</v>
      </c>
      <c r="F98" s="27"/>
      <c r="G98" s="159">
        <f>'Costi dei materiali'!G95</f>
        <v>0</v>
      </c>
      <c r="H98" s="27"/>
      <c r="I98" s="150">
        <f>'Costi dei materiali'!H95</f>
        <v>0</v>
      </c>
      <c r="J98" s="26"/>
      <c r="K98" s="150">
        <f>'Costi dei materiali'!J95</f>
        <v>0</v>
      </c>
      <c r="L98" s="150">
        <f t="shared" si="2"/>
        <v>0</v>
      </c>
    </row>
    <row r="99" spans="1:12" x14ac:dyDescent="0.2">
      <c r="A99" s="24">
        <f>'Costi dei materiali'!B96</f>
        <v>0</v>
      </c>
      <c r="B99" s="24">
        <f>'Costi dei materiali'!C96</f>
        <v>0</v>
      </c>
      <c r="C99" s="24">
        <f>'Costi dei materiali'!D96</f>
        <v>0</v>
      </c>
      <c r="D99" s="27">
        <f>'Costi dei materiali'!E96</f>
        <v>0</v>
      </c>
      <c r="E99" s="204">
        <f>'Costi dei materiali'!F96</f>
        <v>0</v>
      </c>
      <c r="F99" s="27"/>
      <c r="G99" s="159">
        <f>'Costi dei materiali'!G96</f>
        <v>0</v>
      </c>
      <c r="H99" s="27"/>
      <c r="I99" s="150">
        <f>'Costi dei materiali'!H96</f>
        <v>0</v>
      </c>
      <c r="J99" s="26"/>
      <c r="K99" s="150">
        <f>'Costi dei materiali'!J96</f>
        <v>0</v>
      </c>
      <c r="L99" s="150">
        <f t="shared" si="2"/>
        <v>0</v>
      </c>
    </row>
    <row r="100" spans="1:12" x14ac:dyDescent="0.2">
      <c r="A100" s="24">
        <f>'Costi dei materiali'!B97</f>
        <v>0</v>
      </c>
      <c r="B100" s="24">
        <f>'Costi dei materiali'!C97</f>
        <v>0</v>
      </c>
      <c r="C100" s="24">
        <f>'Costi dei materiali'!D97</f>
        <v>0</v>
      </c>
      <c r="D100" s="27">
        <f>'Costi dei materiali'!E97</f>
        <v>0</v>
      </c>
      <c r="E100" s="204">
        <f>'Costi dei materiali'!F97</f>
        <v>0</v>
      </c>
      <c r="F100" s="27"/>
      <c r="G100" s="159">
        <f>'Costi dei materiali'!G97</f>
        <v>0</v>
      </c>
      <c r="H100" s="27"/>
      <c r="I100" s="150">
        <f>'Costi dei materiali'!H97</f>
        <v>0</v>
      </c>
      <c r="J100" s="26"/>
      <c r="K100" s="150">
        <f>'Costi dei materiali'!J97</f>
        <v>0</v>
      </c>
      <c r="L100" s="150">
        <f t="shared" si="2"/>
        <v>0</v>
      </c>
    </row>
    <row r="101" spans="1:12" x14ac:dyDescent="0.2">
      <c r="A101" s="24">
        <f>'Costi dei materiali'!B98</f>
        <v>0</v>
      </c>
      <c r="B101" s="24">
        <f>'Costi dei materiali'!C98</f>
        <v>0</v>
      </c>
      <c r="C101" s="24">
        <f>'Costi dei materiali'!D98</f>
        <v>0</v>
      </c>
      <c r="D101" s="27">
        <f>'Costi dei materiali'!E98</f>
        <v>0</v>
      </c>
      <c r="E101" s="204">
        <f>'Costi dei materiali'!F98</f>
        <v>0</v>
      </c>
      <c r="F101" s="28"/>
      <c r="G101" s="159">
        <f>'Costi dei materiali'!G98</f>
        <v>0</v>
      </c>
      <c r="H101" s="27"/>
      <c r="I101" s="150">
        <f>'Costi dei materiali'!H98</f>
        <v>0</v>
      </c>
      <c r="J101" s="26"/>
      <c r="K101" s="150">
        <f>'Costi dei materiali'!J98</f>
        <v>0</v>
      </c>
      <c r="L101" s="150">
        <f t="shared" si="2"/>
        <v>0</v>
      </c>
    </row>
    <row r="102" spans="1:12" x14ac:dyDescent="0.2">
      <c r="A102" s="24">
        <f>'Costi dei materiali'!B99</f>
        <v>0</v>
      </c>
      <c r="B102" s="24">
        <f>'Costi dei materiali'!C99</f>
        <v>0</v>
      </c>
      <c r="C102" s="24">
        <f>'Costi dei materiali'!D99</f>
        <v>0</v>
      </c>
      <c r="D102" s="27">
        <f>'Costi dei materiali'!E99</f>
        <v>0</v>
      </c>
      <c r="E102" s="204">
        <f>'Costi dei materiali'!F99</f>
        <v>0</v>
      </c>
      <c r="F102" s="27"/>
      <c r="G102" s="159">
        <f>'Costi dei materiali'!G99</f>
        <v>0</v>
      </c>
      <c r="H102" s="27"/>
      <c r="I102" s="150">
        <f>'Costi dei materiali'!H99</f>
        <v>0</v>
      </c>
      <c r="J102" s="26"/>
      <c r="K102" s="150">
        <f>'Costi dei materiali'!J99</f>
        <v>0</v>
      </c>
      <c r="L102" s="150">
        <f t="shared" si="2"/>
        <v>0</v>
      </c>
    </row>
    <row r="103" spans="1:12" x14ac:dyDescent="0.2">
      <c r="A103" s="24">
        <f>'Costi dei materiali'!B100</f>
        <v>0</v>
      </c>
      <c r="B103" s="24">
        <f>'Costi dei materiali'!C100</f>
        <v>0</v>
      </c>
      <c r="C103" s="24">
        <f>'Costi dei materiali'!D100</f>
        <v>0</v>
      </c>
      <c r="D103" s="27">
        <f>'Costi dei materiali'!E100</f>
        <v>0</v>
      </c>
      <c r="E103" s="204">
        <f>'Costi dei materiali'!F100</f>
        <v>0</v>
      </c>
      <c r="F103" s="27"/>
      <c r="G103" s="159">
        <f>'Costi dei materiali'!G100</f>
        <v>0</v>
      </c>
      <c r="H103" s="27"/>
      <c r="I103" s="150">
        <f>'Costi dei materiali'!H100</f>
        <v>0</v>
      </c>
      <c r="J103" s="26"/>
      <c r="K103" s="150">
        <f>'Costi dei materiali'!J100</f>
        <v>0</v>
      </c>
      <c r="L103" s="150">
        <f t="shared" si="2"/>
        <v>0</v>
      </c>
    </row>
    <row r="104" spans="1:12" x14ac:dyDescent="0.2">
      <c r="A104" s="24">
        <f>'Costi dei materiali'!B101</f>
        <v>0</v>
      </c>
      <c r="B104" s="24">
        <f>'Costi dei materiali'!C101</f>
        <v>0</v>
      </c>
      <c r="C104" s="24">
        <f>'Costi dei materiali'!D101</f>
        <v>0</v>
      </c>
      <c r="D104" s="27">
        <f>'Costi dei materiali'!E101</f>
        <v>0</v>
      </c>
      <c r="E104" s="204">
        <f>'Costi dei materiali'!F101</f>
        <v>0</v>
      </c>
      <c r="F104" s="27"/>
      <c r="G104" s="159">
        <f>'Costi dei materiali'!G101</f>
        <v>0</v>
      </c>
      <c r="H104" s="27"/>
      <c r="I104" s="150">
        <f>'Costi dei materiali'!H101</f>
        <v>0</v>
      </c>
      <c r="J104" s="26"/>
      <c r="K104" s="150">
        <f>'Costi dei materiali'!J101</f>
        <v>0</v>
      </c>
      <c r="L104" s="150">
        <f t="shared" si="2"/>
        <v>0</v>
      </c>
    </row>
    <row r="105" spans="1:12" x14ac:dyDescent="0.2">
      <c r="A105" s="24">
        <f>'Costi dei materiali'!B102</f>
        <v>0</v>
      </c>
      <c r="B105" s="24">
        <f>'Costi dei materiali'!C102</f>
        <v>0</v>
      </c>
      <c r="C105" s="24">
        <f>'Costi dei materiali'!D102</f>
        <v>0</v>
      </c>
      <c r="D105" s="27">
        <f>'Costi dei materiali'!E102</f>
        <v>0</v>
      </c>
      <c r="E105" s="204">
        <f>'Costi dei materiali'!F102</f>
        <v>0</v>
      </c>
      <c r="F105" s="27"/>
      <c r="G105" s="159">
        <f>'Costi dei materiali'!G102</f>
        <v>0</v>
      </c>
      <c r="H105" s="27"/>
      <c r="I105" s="150">
        <f>'Costi dei materiali'!H102</f>
        <v>0</v>
      </c>
      <c r="J105" s="26"/>
      <c r="K105" s="150">
        <f>'Costi dei materiali'!J102</f>
        <v>0</v>
      </c>
      <c r="L105" s="150">
        <f t="shared" si="2"/>
        <v>0</v>
      </c>
    </row>
    <row r="106" spans="1:12" x14ac:dyDescent="0.2">
      <c r="A106" s="24">
        <f>'Costi dei materiali'!B103</f>
        <v>0</v>
      </c>
      <c r="B106" s="24">
        <f>'Costi dei materiali'!C103</f>
        <v>0</v>
      </c>
      <c r="C106" s="24">
        <f>'Costi dei materiali'!D103</f>
        <v>0</v>
      </c>
      <c r="D106" s="27">
        <f>'Costi dei materiali'!E103</f>
        <v>0</v>
      </c>
      <c r="E106" s="204">
        <f>'Costi dei materiali'!F103</f>
        <v>0</v>
      </c>
      <c r="F106" s="27"/>
      <c r="G106" s="159">
        <f>'Costi dei materiali'!G103</f>
        <v>0</v>
      </c>
      <c r="H106" s="27"/>
      <c r="I106" s="150">
        <f>'Costi dei materiali'!H103</f>
        <v>0</v>
      </c>
      <c r="J106" s="26"/>
      <c r="K106" s="150">
        <f>'Costi dei materiali'!J103</f>
        <v>0</v>
      </c>
      <c r="L106" s="150">
        <f t="shared" si="2"/>
        <v>0</v>
      </c>
    </row>
    <row r="107" spans="1:12" x14ac:dyDescent="0.2">
      <c r="A107" s="24">
        <f>'Costi dei materiali'!B104</f>
        <v>0</v>
      </c>
      <c r="B107" s="24">
        <f>'Costi dei materiali'!C104</f>
        <v>0</v>
      </c>
      <c r="C107" s="24">
        <f>'Costi dei materiali'!D104</f>
        <v>0</v>
      </c>
      <c r="D107" s="27">
        <f>'Costi dei materiali'!E104</f>
        <v>0</v>
      </c>
      <c r="E107" s="204">
        <f>'Costi dei materiali'!F104</f>
        <v>0</v>
      </c>
      <c r="F107" s="27"/>
      <c r="G107" s="159">
        <f>'Costi dei materiali'!G104</f>
        <v>0</v>
      </c>
      <c r="H107" s="27"/>
      <c r="I107" s="150">
        <f>'Costi dei materiali'!H104</f>
        <v>0</v>
      </c>
      <c r="J107" s="26"/>
      <c r="K107" s="150">
        <f>'Costi dei materiali'!J104</f>
        <v>0</v>
      </c>
      <c r="L107" s="150">
        <f t="shared" si="2"/>
        <v>0</v>
      </c>
    </row>
    <row r="108" spans="1:12" x14ac:dyDescent="0.2">
      <c r="A108" s="24">
        <f>'Costi dei materiali'!B105</f>
        <v>0</v>
      </c>
      <c r="B108" s="24">
        <f>'Costi dei materiali'!C105</f>
        <v>0</v>
      </c>
      <c r="C108" s="24">
        <f>'Costi dei materiali'!D105</f>
        <v>0</v>
      </c>
      <c r="D108" s="27">
        <f>'Costi dei materiali'!E105</f>
        <v>0</v>
      </c>
      <c r="E108" s="204">
        <f>'Costi dei materiali'!F105</f>
        <v>0</v>
      </c>
      <c r="F108" s="27"/>
      <c r="G108" s="159">
        <f>'Costi dei materiali'!G105</f>
        <v>0</v>
      </c>
      <c r="H108" s="27"/>
      <c r="I108" s="150">
        <f>'Costi dei materiali'!H105</f>
        <v>0</v>
      </c>
      <c r="J108" s="26"/>
      <c r="K108" s="150">
        <f>'Costi dei materiali'!J105</f>
        <v>0</v>
      </c>
      <c r="L108" s="150">
        <f t="shared" si="2"/>
        <v>0</v>
      </c>
    </row>
    <row r="109" spans="1:12" x14ac:dyDescent="0.2">
      <c r="A109" s="24">
        <f>'Costi dei materiali'!B106</f>
        <v>0</v>
      </c>
      <c r="B109" s="24">
        <f>'Costi dei materiali'!C106</f>
        <v>0</v>
      </c>
      <c r="C109" s="24">
        <f>'Costi dei materiali'!D106</f>
        <v>0</v>
      </c>
      <c r="D109" s="27">
        <f>'Costi dei materiali'!E106</f>
        <v>0</v>
      </c>
      <c r="E109" s="204">
        <f>'Costi dei materiali'!F106</f>
        <v>0</v>
      </c>
      <c r="F109" s="27"/>
      <c r="G109" s="159">
        <f>'Costi dei materiali'!G106</f>
        <v>0</v>
      </c>
      <c r="H109" s="27"/>
      <c r="I109" s="150">
        <f>'Costi dei materiali'!H106</f>
        <v>0</v>
      </c>
      <c r="J109" s="26"/>
      <c r="K109" s="150">
        <f>'Costi dei materiali'!J106</f>
        <v>0</v>
      </c>
      <c r="L109" s="150">
        <f t="shared" si="2"/>
        <v>0</v>
      </c>
    </row>
    <row r="110" spans="1:12" x14ac:dyDescent="0.2">
      <c r="A110" s="24">
        <f>'Costi dei materiali'!B107</f>
        <v>0</v>
      </c>
      <c r="B110" s="24">
        <f>'Costi dei materiali'!C107</f>
        <v>0</v>
      </c>
      <c r="C110" s="24">
        <f>'Costi dei materiali'!D107</f>
        <v>0</v>
      </c>
      <c r="D110" s="27">
        <f>'Costi dei materiali'!E107</f>
        <v>0</v>
      </c>
      <c r="E110" s="204">
        <f>'Costi dei materiali'!F107</f>
        <v>0</v>
      </c>
      <c r="F110" s="27"/>
      <c r="G110" s="159">
        <f>'Costi dei materiali'!G107</f>
        <v>0</v>
      </c>
      <c r="H110" s="27"/>
      <c r="I110" s="150">
        <f>'Costi dei materiali'!H107</f>
        <v>0</v>
      </c>
      <c r="J110" s="26"/>
      <c r="K110" s="150">
        <f>'Costi dei materiali'!J107</f>
        <v>0</v>
      </c>
      <c r="L110" s="150">
        <f t="shared" si="2"/>
        <v>0</v>
      </c>
    </row>
    <row r="111" spans="1:12" x14ac:dyDescent="0.2">
      <c r="A111" s="24">
        <f>'Costi dei materiali'!B108</f>
        <v>0</v>
      </c>
      <c r="B111" s="24">
        <f>'Costi dei materiali'!C108</f>
        <v>0</v>
      </c>
      <c r="C111" s="24">
        <f>'Costi dei materiali'!D108</f>
        <v>0</v>
      </c>
      <c r="D111" s="27">
        <f>'Costi dei materiali'!E108</f>
        <v>0</v>
      </c>
      <c r="E111" s="204">
        <f>'Costi dei materiali'!F108</f>
        <v>0</v>
      </c>
      <c r="F111" s="27"/>
      <c r="G111" s="159">
        <f>'Costi dei materiali'!G108</f>
        <v>0</v>
      </c>
      <c r="H111" s="27"/>
      <c r="I111" s="150">
        <f>'Costi dei materiali'!H108</f>
        <v>0</v>
      </c>
      <c r="J111" s="26"/>
      <c r="K111" s="150">
        <f>'Costi dei materiali'!J108</f>
        <v>0</v>
      </c>
      <c r="L111" s="150">
        <f t="shared" si="2"/>
        <v>0</v>
      </c>
    </row>
    <row r="112" spans="1:12" x14ac:dyDescent="0.2">
      <c r="A112" s="24">
        <f>'Costi dei materiali'!B109</f>
        <v>0</v>
      </c>
      <c r="B112" s="24">
        <f>'Costi dei materiali'!C109</f>
        <v>0</v>
      </c>
      <c r="C112" s="24">
        <f>'Costi dei materiali'!D109</f>
        <v>0</v>
      </c>
      <c r="D112" s="27">
        <f>'Costi dei materiali'!E109</f>
        <v>0</v>
      </c>
      <c r="E112" s="204">
        <f>'Costi dei materiali'!F109</f>
        <v>0</v>
      </c>
      <c r="F112" s="27"/>
      <c r="G112" s="159">
        <f>'Costi dei materiali'!G109</f>
        <v>0</v>
      </c>
      <c r="H112" s="27"/>
      <c r="I112" s="150">
        <f>'Costi dei materiali'!H109</f>
        <v>0</v>
      </c>
      <c r="J112" s="26"/>
      <c r="K112" s="150">
        <f>'Costi dei materiali'!J109</f>
        <v>0</v>
      </c>
      <c r="L112" s="150">
        <f t="shared" si="2"/>
        <v>0</v>
      </c>
    </row>
    <row r="113" spans="1:12" s="200" customFormat="1" x14ac:dyDescent="0.2">
      <c r="A113" s="118">
        <f>'Costi dei materiali'!B110</f>
        <v>0</v>
      </c>
      <c r="B113" s="118">
        <f>'Costi dei materiali'!C110</f>
        <v>0</v>
      </c>
      <c r="C113" s="118">
        <f>'Costi dei materiali'!D110</f>
        <v>0</v>
      </c>
      <c r="D113" s="205">
        <f>'Costi dei materiali'!E110</f>
        <v>0</v>
      </c>
      <c r="E113" s="206">
        <f>'Costi dei materiali'!F110</f>
        <v>0</v>
      </c>
      <c r="F113" s="205"/>
      <c r="G113" s="205">
        <f>'Costi dei materiali'!G110</f>
        <v>0</v>
      </c>
      <c r="H113" s="205"/>
      <c r="I113" s="199">
        <f>'Costi dei materiali'!H110</f>
        <v>0</v>
      </c>
      <c r="J113" s="199"/>
      <c r="K113" s="199">
        <f>'Costi dei materiali'!J110</f>
        <v>0</v>
      </c>
      <c r="L113" s="199">
        <f t="shared" si="2"/>
        <v>0</v>
      </c>
    </row>
    <row r="114" spans="1:12" s="200" customFormat="1" x14ac:dyDescent="0.2">
      <c r="A114" s="119">
        <f>'Costi dei materiali'!B111</f>
        <v>0</v>
      </c>
      <c r="B114" s="119">
        <f>'Costi dei materiali'!C111</f>
        <v>0</v>
      </c>
      <c r="C114" s="119">
        <f>'Costi dei materiali'!D111</f>
        <v>0</v>
      </c>
      <c r="D114" s="207">
        <f>'Costi dei materiali'!E111</f>
        <v>0</v>
      </c>
      <c r="E114" s="208">
        <f>'Costi dei materiali'!F111</f>
        <v>0</v>
      </c>
      <c r="F114" s="207"/>
      <c r="G114" s="207">
        <f>'Costi dei materiali'!G111</f>
        <v>0</v>
      </c>
      <c r="H114" s="207"/>
      <c r="I114" s="201">
        <f>'Costi dei materiali'!H111</f>
        <v>0</v>
      </c>
      <c r="J114" s="201"/>
      <c r="K114" s="201">
        <f>'Costi dei materiali'!J111</f>
        <v>0</v>
      </c>
      <c r="L114" s="201">
        <f t="shared" si="2"/>
        <v>0</v>
      </c>
    </row>
    <row r="115" spans="1:12" s="200" customFormat="1" x14ac:dyDescent="0.2">
      <c r="A115" s="119">
        <f>'Costi dei materiali'!B112</f>
        <v>0</v>
      </c>
      <c r="B115" s="119">
        <f>'Costi dei materiali'!C112</f>
        <v>0</v>
      </c>
      <c r="C115" s="119">
        <f>'Costi dei materiali'!D112</f>
        <v>0</v>
      </c>
      <c r="D115" s="207">
        <f>'Costi dei materiali'!E112</f>
        <v>0</v>
      </c>
      <c r="E115" s="208">
        <f>'Costi dei materiali'!F112</f>
        <v>0</v>
      </c>
      <c r="F115" s="207"/>
      <c r="G115" s="207">
        <f>'Costi dei materiali'!G112</f>
        <v>0</v>
      </c>
      <c r="H115" s="207"/>
      <c r="I115" s="201">
        <f>'Costi dei materiali'!H112</f>
        <v>0</v>
      </c>
      <c r="J115" s="201"/>
      <c r="K115" s="201">
        <f>'Costi dei materiali'!J112</f>
        <v>0</v>
      </c>
      <c r="L115" s="201">
        <f t="shared" si="2"/>
        <v>0</v>
      </c>
    </row>
    <row r="116" spans="1:12" x14ac:dyDescent="0.2"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</row>
    <row r="117" spans="1:12" x14ac:dyDescent="0.2"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</row>
    <row r="118" spans="1:12" x14ac:dyDescent="0.2"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</row>
    <row r="119" spans="1:12" x14ac:dyDescent="0.2"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</row>
    <row r="120" spans="1:12" x14ac:dyDescent="0.2"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</row>
    <row r="121" spans="1:12" x14ac:dyDescent="0.2"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</row>
    <row r="122" spans="1:12" x14ac:dyDescent="0.2">
      <c r="B122" s="160"/>
      <c r="C122" s="160"/>
      <c r="D122" s="160"/>
      <c r="E122" s="160"/>
      <c r="F122" s="160"/>
      <c r="G122" s="160"/>
      <c r="H122" s="160"/>
    </row>
    <row r="123" spans="1:12" x14ac:dyDescent="0.2">
      <c r="B123" s="160"/>
      <c r="C123" s="160"/>
      <c r="D123" s="160"/>
      <c r="E123" s="160"/>
      <c r="F123" s="160"/>
      <c r="G123" s="160"/>
      <c r="H123" s="160"/>
    </row>
    <row r="124" spans="1:12" x14ac:dyDescent="0.2">
      <c r="B124" s="160"/>
      <c r="C124" s="160"/>
      <c r="D124" s="160"/>
      <c r="E124" s="160"/>
      <c r="F124" s="160"/>
      <c r="G124" s="160"/>
      <c r="H124" s="160"/>
    </row>
    <row r="125" spans="1:12" x14ac:dyDescent="0.2">
      <c r="B125" s="160"/>
      <c r="C125" s="160"/>
      <c r="D125" s="160"/>
      <c r="E125" s="160"/>
      <c r="F125" s="160"/>
      <c r="G125" s="160"/>
      <c r="H125" s="160"/>
    </row>
    <row r="126" spans="1:12" x14ac:dyDescent="0.2">
      <c r="B126" s="160"/>
      <c r="C126" s="160"/>
      <c r="D126" s="160"/>
      <c r="E126" s="160"/>
      <c r="F126" s="160"/>
      <c r="G126" s="160"/>
      <c r="H126" s="160"/>
    </row>
    <row r="127" spans="1:12" x14ac:dyDescent="0.2">
      <c r="B127" s="160"/>
      <c r="C127" s="160"/>
      <c r="D127" s="160"/>
      <c r="E127" s="160"/>
      <c r="F127" s="160"/>
      <c r="G127" s="160"/>
      <c r="H127" s="160"/>
    </row>
  </sheetData>
  <sheetProtection sheet="1" formatCells="0" formatRows="0" insertRows="0"/>
  <mergeCells count="6">
    <mergeCell ref="K2:L2"/>
    <mergeCell ref="E13:F13"/>
    <mergeCell ref="G13:H13"/>
    <mergeCell ref="I13:J13"/>
    <mergeCell ref="K13:L13"/>
    <mergeCell ref="D7:H7"/>
  </mergeCells>
  <conditionalFormatting sqref="D16:J16 J40:J41 B3:XFD5 A8:XFD8 C6:XFD6 F17:F25 H17:H25 D17:E115 G17:G115 I17:I115 K16:L115 C7">
    <cfRule type="cellIs" dxfId="38" priority="40" operator="equal">
      <formula>0</formula>
    </cfRule>
  </conditionalFormatting>
  <conditionalFormatting sqref="F26:F35 H26:H35">
    <cfRule type="cellIs" dxfId="37" priority="39" operator="equal">
      <formula>0</formula>
    </cfRule>
  </conditionalFormatting>
  <conditionalFormatting sqref="F36:F39 F70 F111:F115 H111:H115 H70 H36:H39">
    <cfRule type="cellIs" dxfId="36" priority="38" operator="equal">
      <formula>0</formula>
    </cfRule>
  </conditionalFormatting>
  <conditionalFormatting sqref="J115">
    <cfRule type="cellIs" dxfId="35" priority="33" operator="equal">
      <formula>0</formula>
    </cfRule>
  </conditionalFormatting>
  <conditionalFormatting sqref="J17:J25">
    <cfRule type="cellIs" dxfId="34" priority="37" operator="equal">
      <formula>0</formula>
    </cfRule>
  </conditionalFormatting>
  <conditionalFormatting sqref="J26:J34">
    <cfRule type="cellIs" dxfId="33" priority="36" operator="equal">
      <formula>0</formula>
    </cfRule>
  </conditionalFormatting>
  <conditionalFormatting sqref="J35">
    <cfRule type="cellIs" dxfId="32" priority="35" operator="equal">
      <formula>0</formula>
    </cfRule>
  </conditionalFormatting>
  <conditionalFormatting sqref="J36:J39 J70 J111:J114">
    <cfRule type="cellIs" dxfId="31" priority="34" operator="equal">
      <formula>0</formula>
    </cfRule>
  </conditionalFormatting>
  <conditionalFormatting sqref="K2">
    <cfRule type="cellIs" dxfId="30" priority="32" operator="equal">
      <formula>0</formula>
    </cfRule>
  </conditionalFormatting>
  <conditionalFormatting sqref="C2:J2 A2:A5 N2:XFD2">
    <cfRule type="cellIs" dxfId="29" priority="31" operator="equal">
      <formula>0</formula>
    </cfRule>
  </conditionalFormatting>
  <conditionalFormatting sqref="F40:F41 F52:F57 H52:H57 H40:H41">
    <cfRule type="cellIs" dxfId="28" priority="30" operator="equal">
      <formula>0</formula>
    </cfRule>
  </conditionalFormatting>
  <conditionalFormatting sqref="F58:F67 H58:H67">
    <cfRule type="cellIs" dxfId="27" priority="29" operator="equal">
      <formula>0</formula>
    </cfRule>
  </conditionalFormatting>
  <conditionalFormatting sqref="F68:F69 H68:H69">
    <cfRule type="cellIs" dxfId="26" priority="28" operator="equal">
      <formula>0</formula>
    </cfRule>
  </conditionalFormatting>
  <conditionalFormatting sqref="J52:J57">
    <cfRule type="cellIs" dxfId="25" priority="27" operator="equal">
      <formula>0</formula>
    </cfRule>
  </conditionalFormatting>
  <conditionalFormatting sqref="J58:J66">
    <cfRule type="cellIs" dxfId="24" priority="26" operator="equal">
      <formula>0</formula>
    </cfRule>
  </conditionalFormatting>
  <conditionalFormatting sqref="J67">
    <cfRule type="cellIs" dxfId="23" priority="25" operator="equal">
      <formula>0</formula>
    </cfRule>
  </conditionalFormatting>
  <conditionalFormatting sqref="J68:J69">
    <cfRule type="cellIs" dxfId="22" priority="24" operator="equal">
      <formula>0</formula>
    </cfRule>
  </conditionalFormatting>
  <conditionalFormatting sqref="F71:F78 H71:H78">
    <cfRule type="cellIs" dxfId="21" priority="23" operator="equal">
      <formula>0</formula>
    </cfRule>
  </conditionalFormatting>
  <conditionalFormatting sqref="F79:F88 H79:H88">
    <cfRule type="cellIs" dxfId="20" priority="22" operator="equal">
      <formula>0</formula>
    </cfRule>
  </conditionalFormatting>
  <conditionalFormatting sqref="F89:F92 H89:H92">
    <cfRule type="cellIs" dxfId="19" priority="21" operator="equal">
      <formula>0</formula>
    </cfRule>
  </conditionalFormatting>
  <conditionalFormatting sqref="J71:J78">
    <cfRule type="cellIs" dxfId="18" priority="20" operator="equal">
      <formula>0</formula>
    </cfRule>
  </conditionalFormatting>
  <conditionalFormatting sqref="J79:J87">
    <cfRule type="cellIs" dxfId="17" priority="19" operator="equal">
      <formula>0</formula>
    </cfRule>
  </conditionalFormatting>
  <conditionalFormatting sqref="J88">
    <cfRule type="cellIs" dxfId="16" priority="18" operator="equal">
      <formula>0</formula>
    </cfRule>
  </conditionalFormatting>
  <conditionalFormatting sqref="J89:J92">
    <cfRule type="cellIs" dxfId="15" priority="17" operator="equal">
      <formula>0</formula>
    </cfRule>
  </conditionalFormatting>
  <conditionalFormatting sqref="F93:F100 H93:H100">
    <cfRule type="cellIs" dxfId="14" priority="16" operator="equal">
      <formula>0</formula>
    </cfRule>
  </conditionalFormatting>
  <conditionalFormatting sqref="F101:F110 H101:H110">
    <cfRule type="cellIs" dxfId="13" priority="15" operator="equal">
      <formula>0</formula>
    </cfRule>
  </conditionalFormatting>
  <conditionalFormatting sqref="J93:J100">
    <cfRule type="cellIs" dxfId="12" priority="14" operator="equal">
      <formula>0</formula>
    </cfRule>
  </conditionalFormatting>
  <conditionalFormatting sqref="J101:J109">
    <cfRule type="cellIs" dxfId="11" priority="13" operator="equal">
      <formula>0</formula>
    </cfRule>
  </conditionalFormatting>
  <conditionalFormatting sqref="J110">
    <cfRule type="cellIs" dxfId="10" priority="12" operator="equal">
      <formula>0</formula>
    </cfRule>
  </conditionalFormatting>
  <conditionalFormatting sqref="F42 H42">
    <cfRule type="cellIs" dxfId="9" priority="11" operator="equal">
      <formula>0</formula>
    </cfRule>
  </conditionalFormatting>
  <conditionalFormatting sqref="F43:F51 H43:H51">
    <cfRule type="cellIs" dxfId="8" priority="10" operator="equal">
      <formula>0</formula>
    </cfRule>
  </conditionalFormatting>
  <conditionalFormatting sqref="J42">
    <cfRule type="cellIs" dxfId="7" priority="9" operator="equal">
      <formula>0</formula>
    </cfRule>
  </conditionalFormatting>
  <conditionalFormatting sqref="J43:J51">
    <cfRule type="cellIs" dxfId="6" priority="8" operator="equal">
      <formula>0</formula>
    </cfRule>
  </conditionalFormatting>
  <conditionalFormatting sqref="I7:XFD7">
    <cfRule type="cellIs" dxfId="5" priority="7" operator="equal">
      <formula>0</formula>
    </cfRule>
  </conditionalFormatting>
  <conditionalFormatting sqref="A16:D115">
    <cfRule type="cellIs" dxfId="4" priority="5" operator="equal">
      <formula>0</formula>
    </cfRule>
  </conditionalFormatting>
  <conditionalFormatting sqref="B6">
    <cfRule type="cellIs" dxfId="3" priority="4" operator="equal">
      <formula>0</formula>
    </cfRule>
  </conditionalFormatting>
  <conditionalFormatting sqref="A6">
    <cfRule type="cellIs" dxfId="2" priority="3" operator="equal">
      <formula>0</formula>
    </cfRule>
  </conditionalFormatting>
  <conditionalFormatting sqref="B7">
    <cfRule type="cellIs" dxfId="1" priority="2" operator="equal">
      <formula>0</formula>
    </cfRule>
  </conditionalFormatting>
  <conditionalFormatting sqref="A7">
    <cfRule type="cellIs" dxfId="0" priority="1" operator="equal">
      <formula>0</formula>
    </cfRule>
  </conditionalFormatting>
  <pageMargins left="0.7" right="0.7" top="0.75" bottom="0.75" header="0.3" footer="0.3"/>
  <pageSetup paperSize="9" scale="79" fitToHeight="0" orientation="landscape" r:id="rId1"/>
  <ignoredErrors>
    <ignoredError sqref="A16:D11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182776E-5E97-4B57-B60D-1B32C89D62F2}">
          <x14:formula1>
            <xm:f>'Pacchetti di misure'!$E$11:$E$26</xm:f>
          </x14:formula1>
          <xm:sqref>A16:A115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Note</vt:lpstr>
      <vt:lpstr>Team di progetto</vt:lpstr>
      <vt:lpstr>Pacchetti di misure</vt:lpstr>
      <vt:lpstr>Costi del personale</vt:lpstr>
      <vt:lpstr>Costi dei materiali</vt:lpstr>
      <vt:lpstr>Panoramica</vt:lpstr>
      <vt:lpstr>Tranche annuali</vt:lpstr>
      <vt:lpstr>Rendic. costi personale</vt:lpstr>
      <vt:lpstr>Rendic. costi materiali</vt:lpstr>
      <vt:lpstr>Dati</vt:lpstr>
      <vt:lpstr>'Costi dei materiali'!Druckbereich</vt:lpstr>
      <vt:lpstr>'Costi del personale'!Druckbereich</vt:lpstr>
      <vt:lpstr>Note!Druckbereich</vt:lpstr>
      <vt:lpstr>'Pacchetti di misure'!Druckbereich</vt:lpstr>
      <vt:lpstr>Panoramica!Druckbereich</vt:lpstr>
      <vt:lpstr>'Rendic. costi materiali'!Druckbereich</vt:lpstr>
      <vt:lpstr>'Rendic. costi personale'!Druckbereich</vt:lpstr>
      <vt:lpstr>'Team di progetto'!Druckbereich</vt:lpstr>
      <vt:lpstr>'Tranche annuali'!Druckbereich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PAL21-26_Domanda di contributi Finanza</dc:title>
  <dc:creator>Aebischer Christian BAFU</dc:creator>
  <cp:lastModifiedBy>Aebischer Christian BAFU</cp:lastModifiedBy>
  <cp:lastPrinted>2024-04-24T09:44:48Z</cp:lastPrinted>
  <dcterms:created xsi:type="dcterms:W3CDTF">2020-10-12T16:39:43Z</dcterms:created>
  <dcterms:modified xsi:type="dcterms:W3CDTF">2024-04-24T09:46:28Z</dcterms:modified>
  <cp:contentStatus>V2.2</cp:contentStatus>
</cp:coreProperties>
</file>