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filterPrivacy="1" defaultThemeVersion="124226"/>
  <xr:revisionPtr revIDLastSave="0" documentId="8_{756AD4F0-5B59-46AA-A4E1-9A7E556DEC1A}" xr6:coauthVersionLast="47" xr6:coauthVersionMax="47" xr10:uidLastSave="{00000000-0000-0000-0000-000000000000}"/>
  <bookViews>
    <workbookView xWindow="-120" yWindow="-120" windowWidth="29040" windowHeight="15720" xr2:uid="{00000000-000D-0000-FFFF-FFFF00000000}"/>
  </bookViews>
  <sheets>
    <sheet name="Glassammelstelle" sheetId="4" r:id="rId1"/>
  </sheets>
  <definedNames>
    <definedName name="_xlnm.Print_Area" localSheetId="0">Glassammelstelle!$A$1:$N$39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1" i="4" l="1"/>
  <c r="P25" i="4" l="1"/>
  <c r="D25" i="4"/>
  <c r="E25" i="4" s="1"/>
  <c r="F25" i="4" s="1"/>
  <c r="J25" i="4" s="1"/>
  <c r="P24" i="4"/>
  <c r="D24" i="4"/>
  <c r="E24" i="4" s="1"/>
  <c r="F24" i="4" s="1"/>
  <c r="J24" i="4" s="1"/>
  <c r="P23" i="4"/>
  <c r="P22" i="4"/>
  <c r="P21" i="4"/>
  <c r="E21" i="4"/>
  <c r="F21" i="4" s="1"/>
  <c r="J21" i="4" s="1"/>
  <c r="D22" i="4"/>
  <c r="E22" i="4" s="1"/>
  <c r="F22" i="4" s="1"/>
  <c r="J22" i="4" s="1"/>
  <c r="K25" i="4" l="1" a="1"/>
  <c r="K25" i="4" s="1"/>
  <c r="L26" i="4" a="1"/>
  <c r="K22" i="4" a="1"/>
  <c r="D23" i="4"/>
  <c r="E23" i="4" s="1"/>
  <c r="F23" i="4" s="1"/>
  <c r="J23" i="4" s="1"/>
  <c r="K22" i="4" l="1"/>
  <c r="L26" i="4"/>
  <c r="L17" i="4" l="1"/>
  <c r="L16" i="4"/>
  <c r="L15" i="4"/>
  <c r="L14" i="4"/>
</calcChain>
</file>

<file path=xl/sharedStrings.xml><?xml version="1.0" encoding="utf-8"?>
<sst xmlns="http://schemas.openxmlformats.org/spreadsheetml/2006/main" count="74" uniqueCount="59">
  <si>
    <t>Lärmphasen</t>
  </si>
  <si>
    <t>N</t>
  </si>
  <si>
    <t>II</t>
  </si>
  <si>
    <t>K1</t>
  </si>
  <si>
    <t>K2</t>
  </si>
  <si>
    <t>K3</t>
  </si>
  <si>
    <t>Lri</t>
  </si>
  <si>
    <t>PW-Anlieferung</t>
  </si>
  <si>
    <t>Container leeren</t>
  </si>
  <si>
    <t>Flascheneinwurf</t>
  </si>
  <si>
    <t>LW</t>
  </si>
  <si>
    <t>Leq</t>
  </si>
  <si>
    <t>Lr,tot</t>
  </si>
  <si>
    <t>Berechnung</t>
  </si>
  <si>
    <t>ES</t>
  </si>
  <si>
    <t>I</t>
  </si>
  <si>
    <t>III</t>
  </si>
  <si>
    <t>IV</t>
  </si>
  <si>
    <t>PW</t>
  </si>
  <si>
    <t>Informationen</t>
  </si>
  <si>
    <t>PW-Grenzabstände</t>
  </si>
  <si>
    <t>[m]</t>
  </si>
  <si>
    <t>Anzahl Betriebstage pro Jahr</t>
  </si>
  <si>
    <t>LWAE</t>
  </si>
  <si>
    <t>TOTAL</t>
  </si>
  <si>
    <t>Schallausbreitungsdistanz in Meter</t>
  </si>
  <si>
    <t>Belastungsgrenzwerte</t>
  </si>
  <si>
    <t>Planungswerte (PW) tags in dB</t>
  </si>
  <si>
    <t>der Empfindlichkeitsstufen (ES)</t>
  </si>
  <si>
    <t>Lr,teil</t>
  </si>
  <si>
    <t>Schallleistungspegel pro Ereignis auf eine Sekunde Dauer normiert</t>
  </si>
  <si>
    <t>Zuschläge gemäss LSV Anhang 6</t>
  </si>
  <si>
    <t>Teilbeurteilungspegel der Lärmphasen i</t>
  </si>
  <si>
    <t>Beurteilungspegel nach LSV Anhang 6</t>
  </si>
  <si>
    <t>Teilbeurteilungspegel für a) Leeren und b) Sammeln</t>
  </si>
  <si>
    <t>Glassammelstellen: Beurteilung nach LSV Anhang 6 als Orientierungshilfe</t>
  </si>
  <si>
    <t>Leq am Immissionsort (Ausbreitung einer Punktquelle im Halbraum)</t>
  </si>
  <si>
    <t>t (s)</t>
  </si>
  <si>
    <t>Lärmart</t>
  </si>
  <si>
    <t>Tongehalt</t>
  </si>
  <si>
    <t>Impulsgehalt</t>
  </si>
  <si>
    <t>Leq der Ereignisse in 5 m Abstand während der Zeit t:</t>
  </si>
  <si>
    <t>Informativ:</t>
  </si>
  <si>
    <t>Anzahl LKW-Anfahrten pro Jahr</t>
  </si>
  <si>
    <t>Anzahl Container-Leerungen pro Jahr</t>
  </si>
  <si>
    <t>Container heben und zurückstellen</t>
  </si>
  <si>
    <t>Anzahl Anlieferungen mit Auto pro Betriebstag</t>
  </si>
  <si>
    <t>Anzahl Flaschen-Einwürfe pro Betriebstag</t>
  </si>
  <si>
    <t>Anzahl Ereignisse pro Betriebstag</t>
  </si>
  <si>
    <t>Mittlerer Schallleistungspegel für 12 Stunden</t>
  </si>
  <si>
    <t>Anleitung:</t>
  </si>
  <si>
    <t>Grundlage:</t>
  </si>
  <si>
    <t>Untersuchungsbericht Empa, Nr. 456'052</t>
  </si>
  <si>
    <t>gelb hinerlegte Felder anpassen</t>
  </si>
  <si>
    <t>Betriebsdaten</t>
  </si>
  <si>
    <t>(Beurteilung am Tag: Öffnungszeiten höchstens 07 - 19 Uhr)</t>
  </si>
  <si>
    <t xml:space="preserve">LKW Bereitstellung inkl. An- und Wegfahrt </t>
  </si>
  <si>
    <t>Leq (dB)</t>
  </si>
  <si>
    <t>Hinweis: Die vorgegebenen Betriebs- und Emissionsdaten sowie die Pegelkorrekturen wurden gemäss den Erkenntnissen aus dem Empa-Untersuchungsbericht 456‘052 für eine Hauptsammelstelle mit sechs grossen Glascontainern ermittelt. Die eingesetzten Schallleistungen entsprechen in der Tendenz konservativen Annahmen und sind somit für eine Grobabschätzung geeignet. Je nach Sammelsystem resultieren jedoch bedeutende Unterschiede. Für die Beurteilung einer konkreten Situation sind deshalb nicht nur die Betriebszahlen, sondern auch die Emissionsangaben und Pegelkorrekturen kritisch zu hinterfragen und abzuklären.“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</si>
</sst>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9" x14ac:knownFonts="1">
    <font>
      <sz val="11"/>
      <color theme="1"/>
      <name val="Calibri"/>
      <family val="2"/>
      <scheme val="minor"/>
    </font>
    <font>
      <sz val="10"/>
      <color theme="1"/>
      <name val="Arial"/>
      <family val="2"/>
    </font>
    <font>
      <b/>
      <sz val="10"/>
      <color theme="1"/>
      <name val="Arial"/>
      <family val="2"/>
    </font>
    <font>
      <sz val="10"/>
      <color theme="1"/>
      <name val="Arial"/>
      <family val="2"/>
    </font>
    <font>
      <i/>
      <sz val="10"/>
      <color theme="0" tint="-0.499984740745262"/>
      <name val="Arial"/>
      <family val="2"/>
    </font>
    <font>
      <sz val="10"/>
      <color theme="0" tint="-0.499984740745262"/>
      <name val="Arial"/>
      <family val="2"/>
    </font>
    <font>
      <b/>
      <sz val="10"/>
      <color theme="0" tint="-0.499984740745262"/>
      <name val="Arial"/>
      <family val="2"/>
    </font>
    <font>
      <b/>
      <sz val="12"/>
      <color theme="1"/>
      <name val="Arial"/>
      <family val="2"/>
    </font>
    <font>
      <sz val="9"/>
      <color theme="1"/>
      <name val="Arial"/>
      <family val="2"/>
    </font>
  </fonts>
  <fills count="4">
    <fill>
      <patternFill patternType="none"/>
    </fill>
    <fill>
      <patternFill patternType="gray125"/>
    </fill>
    <fill>
      <patternFill patternType="solid">
        <fgColor rgb="FFFFFF66"/>
        <bgColor indexed="64"/>
      </patternFill>
    </fill>
    <fill>
      <patternFill patternType="solid">
        <fgColor theme="9" tint="0.39997558519241921"/>
        <bgColor indexed="64"/>
      </patternFill>
    </fill>
  </fills>
  <borders count="16">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top/>
      <bottom style="hair">
        <color indexed="64"/>
      </bottom>
      <diagonal/>
    </border>
    <border>
      <left/>
      <right/>
      <top/>
      <bottom style="hair">
        <color indexed="64"/>
      </bottom>
      <diagonal/>
    </border>
  </borders>
  <cellStyleXfs count="1">
    <xf numFmtId="0" fontId="0" fillId="0" borderId="0"/>
  </cellStyleXfs>
  <cellXfs count="58">
    <xf numFmtId="0" fontId="0" fillId="0" borderId="0" xfId="0"/>
    <xf numFmtId="0" fontId="2" fillId="0" borderId="0" xfId="0" applyFont="1"/>
    <xf numFmtId="0" fontId="3" fillId="0" borderId="0" xfId="0" applyFont="1"/>
    <xf numFmtId="0" fontId="3" fillId="0" borderId="0" xfId="0" applyFont="1" applyAlignment="1">
      <alignment horizontal="center"/>
    </xf>
    <xf numFmtId="0" fontId="3" fillId="0" borderId="0" xfId="0" applyFont="1" applyBorder="1"/>
    <xf numFmtId="0" fontId="2" fillId="0" borderId="1" xfId="0" applyFont="1" applyBorder="1"/>
    <xf numFmtId="0" fontId="3" fillId="0" borderId="2" xfId="0" applyFont="1" applyBorder="1"/>
    <xf numFmtId="0" fontId="3" fillId="0" borderId="2" xfId="0" applyFont="1" applyBorder="1" applyAlignment="1">
      <alignment horizontal="center"/>
    </xf>
    <xf numFmtId="0" fontId="3" fillId="0" borderId="3" xfId="0" applyFont="1" applyBorder="1" applyAlignment="1">
      <alignment horizontal="center"/>
    </xf>
    <xf numFmtId="0" fontId="2" fillId="0" borderId="1" xfId="0" applyFont="1" applyBorder="1" applyAlignment="1">
      <alignment horizontal="left"/>
    </xf>
    <xf numFmtId="0" fontId="2" fillId="0" borderId="12" xfId="0" applyFont="1" applyBorder="1" applyAlignment="1"/>
    <xf numFmtId="0" fontId="3" fillId="0" borderId="3" xfId="0" applyFont="1" applyBorder="1"/>
    <xf numFmtId="0" fontId="3" fillId="0" borderId="4" xfId="0" applyFont="1" applyBorder="1"/>
    <xf numFmtId="0" fontId="3" fillId="0" borderId="5" xfId="0" applyFont="1" applyBorder="1" applyAlignment="1">
      <alignment horizontal="center"/>
    </xf>
    <xf numFmtId="0" fontId="3" fillId="0" borderId="4" xfId="0" applyFont="1" applyBorder="1" applyAlignment="1">
      <alignment horizontal="left"/>
    </xf>
    <xf numFmtId="0" fontId="3" fillId="0" borderId="0" xfId="0" applyFont="1" applyBorder="1" applyAlignment="1">
      <alignment horizontal="center"/>
    </xf>
    <xf numFmtId="0" fontId="2" fillId="0" borderId="4" xfId="0" applyFont="1" applyBorder="1" applyAlignment="1"/>
    <xf numFmtId="0" fontId="3" fillId="0" borderId="5" xfId="0" applyFont="1" applyBorder="1"/>
    <xf numFmtId="0" fontId="3" fillId="0" borderId="4" xfId="0" applyFont="1" applyBorder="1" applyAlignment="1">
      <alignment horizontal="center"/>
    </xf>
    <xf numFmtId="0" fontId="3" fillId="0" borderId="0" xfId="0" applyFont="1" applyBorder="1" applyAlignment="1"/>
    <xf numFmtId="0" fontId="3" fillId="0" borderId="10" xfId="0" applyFont="1" applyBorder="1" applyAlignment="1">
      <alignment horizontal="center"/>
    </xf>
    <xf numFmtId="0" fontId="3" fillId="0" borderId="9" xfId="0" applyFont="1" applyBorder="1" applyAlignment="1">
      <alignment horizontal="center"/>
    </xf>
    <xf numFmtId="0" fontId="3" fillId="0" borderId="11" xfId="0" applyFont="1" applyBorder="1" applyAlignment="1">
      <alignment horizontal="center"/>
    </xf>
    <xf numFmtId="1" fontId="3" fillId="0" borderId="0" xfId="0" applyNumberFormat="1" applyFont="1" applyBorder="1" applyAlignment="1">
      <alignment horizontal="center"/>
    </xf>
    <xf numFmtId="0" fontId="4" fillId="0" borderId="0" xfId="0" applyFont="1"/>
    <xf numFmtId="0" fontId="5" fillId="0" borderId="0" xfId="0" applyFont="1"/>
    <xf numFmtId="0" fontId="2" fillId="0" borderId="0" xfId="0" applyFont="1" applyBorder="1" applyAlignment="1">
      <alignment horizontal="center"/>
    </xf>
    <xf numFmtId="0" fontId="6" fillId="0" borderId="0" xfId="0" applyFont="1" applyFill="1" applyBorder="1" applyAlignment="1">
      <alignment horizontal="center"/>
    </xf>
    <xf numFmtId="2" fontId="3" fillId="0" borderId="0" xfId="0" applyNumberFormat="1" applyFont="1" applyBorder="1" applyAlignment="1">
      <alignment horizontal="center"/>
    </xf>
    <xf numFmtId="164" fontId="3" fillId="0" borderId="0" xfId="0" applyNumberFormat="1" applyFont="1" applyBorder="1" applyAlignment="1">
      <alignment horizontal="center"/>
    </xf>
    <xf numFmtId="164" fontId="2" fillId="0" borderId="0" xfId="0" applyNumberFormat="1" applyFont="1" applyBorder="1" applyAlignment="1">
      <alignment horizontal="center"/>
    </xf>
    <xf numFmtId="0" fontId="3" fillId="0" borderId="0" xfId="0" applyFont="1" applyFill="1" applyBorder="1" applyAlignment="1">
      <alignment horizontal="center"/>
    </xf>
    <xf numFmtId="164" fontId="3" fillId="0" borderId="0" xfId="0" applyNumberFormat="1" applyFont="1" applyFill="1" applyBorder="1" applyAlignment="1">
      <alignment horizontal="left"/>
    </xf>
    <xf numFmtId="0" fontId="3" fillId="0" borderId="6" xfId="0" applyFont="1" applyBorder="1"/>
    <xf numFmtId="0" fontId="3" fillId="0" borderId="7" xfId="0" applyFont="1" applyBorder="1"/>
    <xf numFmtId="0" fontId="3" fillId="0" borderId="7" xfId="0" applyFont="1" applyBorder="1" applyAlignment="1">
      <alignment horizontal="center"/>
    </xf>
    <xf numFmtId="0" fontId="3" fillId="0" borderId="8" xfId="0" applyFont="1" applyBorder="1"/>
    <xf numFmtId="0" fontId="2" fillId="0" borderId="0" xfId="0" applyFont="1" applyAlignment="1">
      <alignment horizontal="left"/>
    </xf>
    <xf numFmtId="0" fontId="3" fillId="0" borderId="0" xfId="0" applyFont="1" applyAlignment="1">
      <alignment horizontal="left"/>
    </xf>
    <xf numFmtId="2" fontId="3" fillId="0" borderId="0" xfId="0" applyNumberFormat="1" applyFont="1"/>
    <xf numFmtId="10" fontId="3" fillId="0" borderId="0" xfId="0" applyNumberFormat="1" applyFont="1" applyFill="1" applyBorder="1" applyAlignment="1">
      <alignment horizontal="left"/>
    </xf>
    <xf numFmtId="164" fontId="2" fillId="3" borderId="7" xfId="0" applyNumberFormat="1" applyFont="1" applyFill="1" applyBorder="1" applyAlignment="1">
      <alignment horizontal="center"/>
    </xf>
    <xf numFmtId="0" fontId="7" fillId="0" borderId="0" xfId="0" applyFont="1"/>
    <xf numFmtId="0" fontId="6" fillId="0" borderId="0" xfId="0" applyFont="1" applyFill="1" applyBorder="1" applyAlignment="1">
      <alignment horizontal="left"/>
    </xf>
    <xf numFmtId="164" fontId="5" fillId="0" borderId="0" xfId="0" applyNumberFormat="1" applyFont="1" applyAlignment="1">
      <alignment horizontal="center"/>
    </xf>
    <xf numFmtId="0" fontId="1" fillId="0" borderId="0" xfId="0" applyFont="1"/>
    <xf numFmtId="0" fontId="3" fillId="0" borderId="14" xfId="0" applyFont="1" applyBorder="1"/>
    <xf numFmtId="0" fontId="3" fillId="0" borderId="15" xfId="0" applyFont="1" applyBorder="1"/>
    <xf numFmtId="2" fontId="3" fillId="0" borderId="15" xfId="0" applyNumberFormat="1" applyFont="1" applyBorder="1" applyAlignment="1">
      <alignment horizontal="center"/>
    </xf>
    <xf numFmtId="164" fontId="3" fillId="0" borderId="15" xfId="0" applyNumberFormat="1" applyFont="1" applyBorder="1" applyAlignment="1">
      <alignment horizontal="center"/>
    </xf>
    <xf numFmtId="0" fontId="3" fillId="0" borderId="15" xfId="0" applyFont="1" applyBorder="1" applyAlignment="1">
      <alignment horizontal="center"/>
    </xf>
    <xf numFmtId="164" fontId="2" fillId="0" borderId="15" xfId="0" applyNumberFormat="1" applyFont="1" applyBorder="1" applyAlignment="1">
      <alignment horizontal="center"/>
    </xf>
    <xf numFmtId="0" fontId="1" fillId="0" borderId="0" xfId="0" applyFont="1" applyBorder="1"/>
    <xf numFmtId="0" fontId="3" fillId="2" borderId="13" xfId="0" applyFont="1" applyFill="1" applyBorder="1" applyAlignment="1" applyProtection="1">
      <alignment horizontal="center"/>
      <protection locked="0"/>
    </xf>
    <xf numFmtId="0" fontId="5" fillId="0" borderId="0" xfId="0" applyFont="1" applyAlignment="1" applyProtection="1">
      <alignment horizontal="center"/>
      <protection locked="0"/>
    </xf>
    <xf numFmtId="0" fontId="2" fillId="0" borderId="4" xfId="0" applyFont="1" applyBorder="1" applyAlignment="1">
      <alignment horizontal="left"/>
    </xf>
    <xf numFmtId="0" fontId="2" fillId="0" borderId="0" xfId="0" applyFont="1" applyBorder="1" applyAlignment="1">
      <alignment horizontal="left"/>
    </xf>
    <xf numFmtId="0" fontId="8" fillId="0" borderId="0" xfId="0" applyFont="1" applyAlignment="1">
      <alignment horizontal="left" wrapText="1"/>
    </xf>
  </cellXfs>
  <cellStyles count="1">
    <cellStyle name="Standard" xfId="0" builtinId="0"/>
  </cellStyles>
  <dxfs count="2">
    <dxf>
      <font>
        <condense val="0"/>
        <extend val="0"/>
        <color rgb="FF9C0006"/>
      </font>
    </dxf>
    <dxf>
      <font>
        <color rgb="FF9C0006"/>
      </font>
      <fill>
        <patternFill>
          <bgColor rgb="FFFFC7CE"/>
        </patternFill>
      </fill>
    </dxf>
  </dxfs>
  <tableStyles count="0" defaultTableStyle="TableStyleMedium2" defaultPivotStyle="PivotStyleMedium9"/>
  <colors>
    <mruColors>
      <color rgb="FFF8CFB8"/>
      <color rgb="FFFFFF66"/>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294410</xdr:colOff>
      <xdr:row>32</xdr:row>
      <xdr:rowOff>43296</xdr:rowOff>
    </xdr:from>
    <xdr:to>
      <xdr:col>0</xdr:col>
      <xdr:colOff>359353</xdr:colOff>
      <xdr:row>34</xdr:row>
      <xdr:rowOff>173182</xdr:rowOff>
    </xdr:to>
    <xdr:sp macro="" textlink="">
      <xdr:nvSpPr>
        <xdr:cNvPr id="2" name="Geschweifte Klammer rechts 1">
          <a:extLst>
            <a:ext uri="{FF2B5EF4-FFF2-40B4-BE49-F238E27FC236}">
              <a16:creationId xmlns:a16="http://schemas.microsoft.com/office/drawing/2014/main" id="{00000000-0008-0000-0000-000002000000}"/>
            </a:ext>
          </a:extLst>
        </xdr:cNvPr>
        <xdr:cNvSpPr/>
      </xdr:nvSpPr>
      <xdr:spPr>
        <a:xfrm>
          <a:off x="294410" y="5262996"/>
          <a:ext cx="64943" cy="444211"/>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lang="de-CH" sz="1100"/>
        </a:p>
      </xdr:txBody>
    </xdr:sp>
    <xdr:clientData/>
  </xdr:twoCellAnchor>
  <xdr:twoCellAnchor>
    <xdr:from>
      <xdr:col>1</xdr:col>
      <xdr:colOff>2589064</xdr:colOff>
      <xdr:row>32</xdr:row>
      <xdr:rowOff>34637</xdr:rowOff>
    </xdr:from>
    <xdr:to>
      <xdr:col>1</xdr:col>
      <xdr:colOff>2639286</xdr:colOff>
      <xdr:row>34</xdr:row>
      <xdr:rowOff>164523</xdr:rowOff>
    </xdr:to>
    <xdr:sp macro="" textlink="">
      <xdr:nvSpPr>
        <xdr:cNvPr id="3" name="Geschweifte Klammer links 2">
          <a:extLst>
            <a:ext uri="{FF2B5EF4-FFF2-40B4-BE49-F238E27FC236}">
              <a16:creationId xmlns:a16="http://schemas.microsoft.com/office/drawing/2014/main" id="{00000000-0008-0000-0000-000003000000}"/>
            </a:ext>
          </a:extLst>
        </xdr:cNvPr>
        <xdr:cNvSpPr/>
      </xdr:nvSpPr>
      <xdr:spPr>
        <a:xfrm>
          <a:off x="2979589" y="5254337"/>
          <a:ext cx="50222" cy="453736"/>
        </a:xfrm>
        <a:prstGeom prst="lef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lang="de-CH" sz="1100"/>
        </a:p>
      </xdr:txBody>
    </xdr:sp>
    <xdr:clientData/>
  </xdr:twoCellAnchor>
  <xdr:twoCellAnchor>
    <xdr:from>
      <xdr:col>9</xdr:col>
      <xdr:colOff>389662</xdr:colOff>
      <xdr:row>23</xdr:row>
      <xdr:rowOff>34636</xdr:rowOff>
    </xdr:from>
    <xdr:to>
      <xdr:col>10</xdr:col>
      <xdr:colOff>34637</xdr:colOff>
      <xdr:row>25</xdr:row>
      <xdr:rowOff>8658</xdr:rowOff>
    </xdr:to>
    <xdr:sp macro="" textlink="">
      <xdr:nvSpPr>
        <xdr:cNvPr id="4" name="Geschweifte Klammer rechts 3">
          <a:extLst>
            <a:ext uri="{FF2B5EF4-FFF2-40B4-BE49-F238E27FC236}">
              <a16:creationId xmlns:a16="http://schemas.microsoft.com/office/drawing/2014/main" id="{00000000-0008-0000-0000-000004000000}"/>
            </a:ext>
          </a:extLst>
        </xdr:cNvPr>
        <xdr:cNvSpPr/>
      </xdr:nvSpPr>
      <xdr:spPr>
        <a:xfrm>
          <a:off x="6609487" y="3797011"/>
          <a:ext cx="92650" cy="297872"/>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lang="de-CH" sz="1100"/>
        </a:p>
      </xdr:txBody>
    </xdr:sp>
    <xdr:clientData/>
  </xdr:twoCellAnchor>
  <xdr:twoCellAnchor>
    <xdr:from>
      <xdr:col>9</xdr:col>
      <xdr:colOff>415637</xdr:colOff>
      <xdr:row>20</xdr:row>
      <xdr:rowOff>8659</xdr:rowOff>
    </xdr:from>
    <xdr:to>
      <xdr:col>10</xdr:col>
      <xdr:colOff>30307</xdr:colOff>
      <xdr:row>22</xdr:row>
      <xdr:rowOff>129020</xdr:rowOff>
    </xdr:to>
    <xdr:sp macro="" textlink="">
      <xdr:nvSpPr>
        <xdr:cNvPr id="5" name="Geschweifte Klammer rechts 4">
          <a:extLst>
            <a:ext uri="{FF2B5EF4-FFF2-40B4-BE49-F238E27FC236}">
              <a16:creationId xmlns:a16="http://schemas.microsoft.com/office/drawing/2014/main" id="{00000000-0008-0000-0000-000005000000}"/>
            </a:ext>
          </a:extLst>
        </xdr:cNvPr>
        <xdr:cNvSpPr/>
      </xdr:nvSpPr>
      <xdr:spPr>
        <a:xfrm>
          <a:off x="6635462" y="3285259"/>
          <a:ext cx="62345" cy="444211"/>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lang="de-CH" sz="1100"/>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V44"/>
  <sheetViews>
    <sheetView tabSelected="1" zoomScale="110" zoomScaleNormal="110" workbookViewId="0"/>
  </sheetViews>
  <sheetFormatPr baseColWidth="10" defaultColWidth="9.140625" defaultRowHeight="12.75" x14ac:dyDescent="0.2"/>
  <cols>
    <col min="1" max="1" width="5.85546875" style="2" customWidth="1"/>
    <col min="2" max="2" width="40.42578125" style="2" customWidth="1"/>
    <col min="3" max="13" width="6.7109375" style="3" customWidth="1"/>
    <col min="14" max="14" width="6.7109375" style="2" customWidth="1"/>
    <col min="15" max="18" width="6.5703125" style="2" customWidth="1"/>
    <col min="19" max="19" width="8.5703125" style="2" customWidth="1"/>
    <col min="20" max="23" width="9.140625" style="2" customWidth="1"/>
    <col min="24" max="16384" width="9.140625" style="2"/>
  </cols>
  <sheetData>
    <row r="1" spans="1:13" ht="15.75" x14ac:dyDescent="0.25">
      <c r="A1" s="42" t="s">
        <v>35</v>
      </c>
    </row>
    <row r="2" spans="1:13" ht="12.75" customHeight="1" x14ac:dyDescent="0.2">
      <c r="A2" s="45" t="s">
        <v>55</v>
      </c>
    </row>
    <row r="3" spans="1:13" ht="12.75" customHeight="1" x14ac:dyDescent="0.2">
      <c r="A3" s="1"/>
    </row>
    <row r="4" spans="1:13" ht="12.75" customHeight="1" x14ac:dyDescent="0.2">
      <c r="A4" s="1" t="s">
        <v>50</v>
      </c>
    </row>
    <row r="5" spans="1:13" ht="12.75" customHeight="1" x14ac:dyDescent="0.2">
      <c r="A5" s="2" t="s">
        <v>53</v>
      </c>
    </row>
    <row r="6" spans="1:13" ht="12.75" customHeight="1" x14ac:dyDescent="0.2"/>
    <row r="7" spans="1:13" ht="12.75" customHeight="1" x14ac:dyDescent="0.2">
      <c r="A7" s="1" t="s">
        <v>51</v>
      </c>
    </row>
    <row r="8" spans="1:13" ht="12.75" customHeight="1" x14ac:dyDescent="0.2">
      <c r="A8" s="4" t="s">
        <v>52</v>
      </c>
    </row>
    <row r="9" spans="1:13" ht="12.75" customHeight="1" thickBot="1" x14ac:dyDescent="0.25">
      <c r="A9" s="1"/>
    </row>
    <row r="10" spans="1:13" ht="12.75" customHeight="1" x14ac:dyDescent="0.2">
      <c r="A10" s="5" t="s">
        <v>54</v>
      </c>
      <c r="B10" s="6"/>
      <c r="C10" s="7"/>
      <c r="D10" s="8"/>
      <c r="E10" s="9" t="s">
        <v>26</v>
      </c>
      <c r="F10" s="7"/>
      <c r="G10" s="7"/>
      <c r="H10" s="7"/>
      <c r="I10" s="7"/>
      <c r="J10" s="10" t="s">
        <v>20</v>
      </c>
      <c r="K10" s="6"/>
      <c r="L10" s="6"/>
      <c r="M10" s="11"/>
    </row>
    <row r="11" spans="1:13" ht="12.75" customHeight="1" x14ac:dyDescent="0.2">
      <c r="A11" s="12"/>
      <c r="B11" s="4" t="s">
        <v>25</v>
      </c>
      <c r="C11" s="53">
        <v>25</v>
      </c>
      <c r="D11" s="13"/>
      <c r="E11" s="14" t="s">
        <v>27</v>
      </c>
      <c r="F11" s="15"/>
      <c r="G11" s="15"/>
      <c r="H11" s="15"/>
      <c r="J11" s="16"/>
      <c r="K11" s="4"/>
      <c r="L11" s="15"/>
      <c r="M11" s="17"/>
    </row>
    <row r="12" spans="1:13" ht="12.75" customHeight="1" x14ac:dyDescent="0.2">
      <c r="A12" s="12"/>
      <c r="B12" s="4"/>
      <c r="C12" s="15"/>
      <c r="D12" s="13"/>
      <c r="E12" s="14" t="s">
        <v>28</v>
      </c>
      <c r="F12" s="15"/>
      <c r="G12" s="15"/>
      <c r="H12" s="15"/>
      <c r="I12" s="15"/>
      <c r="J12" s="18"/>
      <c r="K12" s="19"/>
      <c r="L12" s="15"/>
      <c r="M12" s="17"/>
    </row>
    <row r="13" spans="1:13" ht="12.75" customHeight="1" x14ac:dyDescent="0.2">
      <c r="A13" s="12"/>
      <c r="B13" s="4" t="s">
        <v>47</v>
      </c>
      <c r="C13" s="53">
        <v>500</v>
      </c>
      <c r="D13" s="13"/>
      <c r="E13" s="18"/>
      <c r="F13" s="20" t="s">
        <v>14</v>
      </c>
      <c r="G13" s="21" t="s">
        <v>18</v>
      </c>
      <c r="J13" s="18"/>
      <c r="K13" s="20" t="s">
        <v>14</v>
      </c>
      <c r="L13" s="21" t="s">
        <v>21</v>
      </c>
      <c r="M13" s="17"/>
    </row>
    <row r="14" spans="1:13" ht="12.75" customHeight="1" x14ac:dyDescent="0.2">
      <c r="A14" s="12"/>
      <c r="B14" s="4" t="s">
        <v>46</v>
      </c>
      <c r="C14" s="53">
        <v>70</v>
      </c>
      <c r="D14" s="13"/>
      <c r="E14" s="18"/>
      <c r="F14" s="22" t="s">
        <v>15</v>
      </c>
      <c r="G14" s="15">
        <v>50</v>
      </c>
      <c r="J14" s="18"/>
      <c r="K14" s="22" t="s">
        <v>15</v>
      </c>
      <c r="L14" s="23">
        <f>ROUNDUP($C$11*10^(($L$26-G14)/20),0)</f>
        <v>81</v>
      </c>
      <c r="M14" s="17"/>
    </row>
    <row r="15" spans="1:13" ht="12.75" customHeight="1" x14ac:dyDescent="0.2">
      <c r="A15" s="12"/>
      <c r="B15" s="4" t="s">
        <v>44</v>
      </c>
      <c r="C15" s="53">
        <v>300</v>
      </c>
      <c r="D15" s="13"/>
      <c r="E15" s="18"/>
      <c r="F15" s="22" t="s">
        <v>2</v>
      </c>
      <c r="G15" s="15">
        <v>55</v>
      </c>
      <c r="J15" s="18"/>
      <c r="K15" s="22" t="s">
        <v>2</v>
      </c>
      <c r="L15" s="23">
        <f>ROUNDUP($C$11*10^(($L$26-G15)/20),0)</f>
        <v>46</v>
      </c>
      <c r="M15" s="17"/>
    </row>
    <row r="16" spans="1:13" ht="12.75" customHeight="1" x14ac:dyDescent="0.2">
      <c r="A16" s="12"/>
      <c r="B16" s="4" t="s">
        <v>43</v>
      </c>
      <c r="C16" s="53">
        <v>50</v>
      </c>
      <c r="D16" s="13"/>
      <c r="E16" s="18"/>
      <c r="F16" s="22" t="s">
        <v>16</v>
      </c>
      <c r="G16" s="15">
        <v>60</v>
      </c>
      <c r="J16" s="18"/>
      <c r="K16" s="22" t="s">
        <v>16</v>
      </c>
      <c r="L16" s="23">
        <f>ROUNDUP($C$11*10^(($L$26-G16)/20),0)</f>
        <v>26</v>
      </c>
      <c r="M16" s="17"/>
    </row>
    <row r="17" spans="1:22" ht="12.75" customHeight="1" x14ac:dyDescent="0.2">
      <c r="A17" s="12"/>
      <c r="B17" s="4"/>
      <c r="C17" s="15"/>
      <c r="D17" s="13"/>
      <c r="E17" s="18"/>
      <c r="F17" s="22" t="s">
        <v>17</v>
      </c>
      <c r="G17" s="15">
        <v>65</v>
      </c>
      <c r="J17" s="18"/>
      <c r="K17" s="22" t="s">
        <v>17</v>
      </c>
      <c r="L17" s="23">
        <f>ROUNDUP($C$11*10^(($L$26-G17)/20),0)</f>
        <v>15</v>
      </c>
      <c r="M17" s="17"/>
    </row>
    <row r="18" spans="1:22" ht="12.75" customHeight="1" thickBot="1" x14ac:dyDescent="0.25">
      <c r="A18" s="12"/>
      <c r="B18" s="4" t="s">
        <v>22</v>
      </c>
      <c r="C18" s="15">
        <v>302</v>
      </c>
      <c r="D18" s="13"/>
      <c r="E18" s="18"/>
      <c r="F18" s="15"/>
      <c r="G18" s="15"/>
      <c r="H18" s="15"/>
      <c r="I18" s="15"/>
      <c r="J18" s="18"/>
      <c r="K18" s="15"/>
      <c r="L18" s="23"/>
      <c r="M18" s="17"/>
      <c r="O18" s="24" t="s">
        <v>42</v>
      </c>
    </row>
    <row r="19" spans="1:22" ht="12.75" customHeight="1" x14ac:dyDescent="0.2">
      <c r="A19" s="5" t="s">
        <v>13</v>
      </c>
      <c r="B19" s="6"/>
      <c r="C19" s="7"/>
      <c r="D19" s="7"/>
      <c r="E19" s="7"/>
      <c r="F19" s="7"/>
      <c r="G19" s="7"/>
      <c r="H19" s="7"/>
      <c r="I19" s="7"/>
      <c r="J19" s="7"/>
      <c r="K19" s="7"/>
      <c r="L19" s="7"/>
      <c r="M19" s="8"/>
      <c r="O19" s="24" t="s">
        <v>41</v>
      </c>
      <c r="P19" s="25"/>
    </row>
    <row r="20" spans="1:22" ht="12.75" customHeight="1" x14ac:dyDescent="0.2">
      <c r="A20" s="55" t="s">
        <v>0</v>
      </c>
      <c r="B20" s="56"/>
      <c r="C20" s="26" t="s">
        <v>23</v>
      </c>
      <c r="D20" s="26" t="s">
        <v>1</v>
      </c>
      <c r="E20" s="26" t="s">
        <v>10</v>
      </c>
      <c r="F20" s="26" t="s">
        <v>11</v>
      </c>
      <c r="G20" s="26" t="s">
        <v>3</v>
      </c>
      <c r="H20" s="26" t="s">
        <v>4</v>
      </c>
      <c r="I20" s="26" t="s">
        <v>5</v>
      </c>
      <c r="J20" s="26" t="s">
        <v>6</v>
      </c>
      <c r="K20" s="26" t="s">
        <v>29</v>
      </c>
      <c r="L20" s="26" t="s">
        <v>12</v>
      </c>
      <c r="M20" s="17"/>
      <c r="O20" s="27" t="s">
        <v>37</v>
      </c>
      <c r="P20" s="43" t="s">
        <v>57</v>
      </c>
    </row>
    <row r="21" spans="1:22" ht="12.75" customHeight="1" x14ac:dyDescent="0.2">
      <c r="A21" s="12">
        <v>1</v>
      </c>
      <c r="B21" s="52" t="s">
        <v>56</v>
      </c>
      <c r="C21" s="53">
        <v>120</v>
      </c>
      <c r="D21" s="28">
        <f>C16/C18</f>
        <v>0.16556291390728478</v>
      </c>
      <c r="E21" s="29">
        <f t="shared" ref="E21" si="0">C21+10*LOG10(D21) - 10*LOG10(3600*12)</f>
        <v>65.834793145639566</v>
      </c>
      <c r="F21" s="29">
        <f>E21-8-20*LOG10($C$11)</f>
        <v>29.875992972198812</v>
      </c>
      <c r="G21" s="15">
        <v>5</v>
      </c>
      <c r="H21" s="53">
        <v>0</v>
      </c>
      <c r="I21" s="53">
        <v>0</v>
      </c>
      <c r="J21" s="30">
        <f t="shared" ref="J21:J25" si="1">F21+G21+H21+I21</f>
        <v>34.875992972198816</v>
      </c>
      <c r="K21" s="15"/>
      <c r="L21" s="15"/>
      <c r="M21" s="17"/>
      <c r="O21" s="54">
        <v>360</v>
      </c>
      <c r="P21" s="44">
        <f>C21-10*LOG(O21)-11-20*LOG(5)</f>
        <v>69.457574905606748</v>
      </c>
    </row>
    <row r="22" spans="1:22" ht="12.75" customHeight="1" x14ac:dyDescent="0.2">
      <c r="A22" s="12">
        <v>2</v>
      </c>
      <c r="B22" s="4" t="s">
        <v>45</v>
      </c>
      <c r="C22" s="53">
        <v>120</v>
      </c>
      <c r="D22" s="28">
        <f>C15/C18</f>
        <v>0.99337748344370858</v>
      </c>
      <c r="E22" s="29">
        <f>C22+10*LOG10(D22) - 10*LOG10(3600*12)</f>
        <v>73.616305649476004</v>
      </c>
      <c r="F22" s="29">
        <f t="shared" ref="F22:F25" si="2">E22-8-20*LOG10($C$11)</f>
        <v>37.657505476035254</v>
      </c>
      <c r="G22" s="15">
        <v>5</v>
      </c>
      <c r="H22" s="53">
        <v>2</v>
      </c>
      <c r="I22" s="53">
        <v>0</v>
      </c>
      <c r="J22" s="30">
        <f t="shared" si="1"/>
        <v>44.657505476035254</v>
      </c>
      <c r="K22" s="30">
        <f t="array" ref="K22">10*LOG10(SUM(10^((J21:J23)/10)))</f>
        <v>59.806691669360895</v>
      </c>
      <c r="L22" s="15"/>
      <c r="M22" s="17"/>
      <c r="O22" s="54">
        <v>60</v>
      </c>
      <c r="P22" s="44">
        <f t="shared" ref="P22:P25" si="3">C22-10*LOG(O22)-11-20*LOG(5)</f>
        <v>77.239087409443187</v>
      </c>
    </row>
    <row r="23" spans="1:22" ht="12.75" customHeight="1" x14ac:dyDescent="0.2">
      <c r="A23" s="46">
        <v>3</v>
      </c>
      <c r="B23" s="47" t="s">
        <v>8</v>
      </c>
      <c r="C23" s="53">
        <v>133</v>
      </c>
      <c r="D23" s="48">
        <f>C15/C18</f>
        <v>0.99337748344370858</v>
      </c>
      <c r="E23" s="49">
        <f t="shared" ref="E23:E25" si="4">C23+10*LOG10(D23) - 10*LOG10(3600*12)</f>
        <v>86.616305649475976</v>
      </c>
      <c r="F23" s="49">
        <f t="shared" si="2"/>
        <v>50.657505476035226</v>
      </c>
      <c r="G23" s="50">
        <v>5</v>
      </c>
      <c r="H23" s="53">
        <v>0</v>
      </c>
      <c r="I23" s="53">
        <v>4</v>
      </c>
      <c r="J23" s="51">
        <f t="shared" si="1"/>
        <v>59.657505476035226</v>
      </c>
      <c r="K23" s="50"/>
      <c r="L23" s="15"/>
      <c r="M23" s="17"/>
      <c r="O23" s="54">
        <v>10</v>
      </c>
      <c r="P23" s="44">
        <f t="shared" si="3"/>
        <v>98.020599913279625</v>
      </c>
    </row>
    <row r="24" spans="1:22" ht="12.75" customHeight="1" x14ac:dyDescent="0.2">
      <c r="A24" s="12">
        <v>4</v>
      </c>
      <c r="B24" s="4" t="s">
        <v>7</v>
      </c>
      <c r="C24" s="31">
        <v>104</v>
      </c>
      <c r="D24" s="15">
        <f>C14</f>
        <v>70</v>
      </c>
      <c r="E24" s="29">
        <f t="shared" si="4"/>
        <v>76.096142931993455</v>
      </c>
      <c r="F24" s="29">
        <f t="shared" si="2"/>
        <v>40.137342758552705</v>
      </c>
      <c r="G24" s="31">
        <v>0</v>
      </c>
      <c r="H24" s="53">
        <v>0</v>
      </c>
      <c r="I24" s="53">
        <v>2</v>
      </c>
      <c r="J24" s="30">
        <f t="shared" si="1"/>
        <v>42.137342758552705</v>
      </c>
      <c r="K24" s="32"/>
      <c r="L24" s="15"/>
      <c r="M24" s="17"/>
      <c r="O24" s="54">
        <v>60</v>
      </c>
      <c r="P24" s="44">
        <f t="shared" si="3"/>
        <v>61.239087409443187</v>
      </c>
    </row>
    <row r="25" spans="1:22" ht="12.75" customHeight="1" x14ac:dyDescent="0.2">
      <c r="A25" s="12">
        <v>5</v>
      </c>
      <c r="B25" s="4" t="s">
        <v>9</v>
      </c>
      <c r="C25" s="53">
        <v>94</v>
      </c>
      <c r="D25" s="15">
        <f>C13</f>
        <v>500</v>
      </c>
      <c r="E25" s="29">
        <f t="shared" si="4"/>
        <v>74.634862575211059</v>
      </c>
      <c r="F25" s="29">
        <f t="shared" si="2"/>
        <v>38.676062401770309</v>
      </c>
      <c r="G25" s="15">
        <v>5</v>
      </c>
      <c r="H25" s="53">
        <v>0</v>
      </c>
      <c r="I25" s="53">
        <v>4</v>
      </c>
      <c r="J25" s="30">
        <f t="shared" si="1"/>
        <v>47.676062401770309</v>
      </c>
      <c r="K25" s="30">
        <f t="array" ref="K25">10*LOG10(SUM(10^((J24:J25)/10)))</f>
        <v>48.745911069152456</v>
      </c>
      <c r="L25" s="15"/>
      <c r="M25" s="17"/>
      <c r="O25" s="54">
        <v>0.125</v>
      </c>
      <c r="P25" s="44">
        <f t="shared" si="3"/>
        <v>78.051499783199063</v>
      </c>
    </row>
    <row r="26" spans="1:22" ht="12.75" customHeight="1" thickBot="1" x14ac:dyDescent="0.25">
      <c r="A26" s="33"/>
      <c r="B26" s="34" t="s">
        <v>24</v>
      </c>
      <c r="C26" s="35"/>
      <c r="D26" s="35"/>
      <c r="E26" s="35"/>
      <c r="F26" s="35"/>
      <c r="G26" s="35"/>
      <c r="H26" s="35"/>
      <c r="I26" s="35"/>
      <c r="J26" s="35"/>
      <c r="K26" s="35"/>
      <c r="L26" s="41">
        <f t="array" ref="L26">10*LOG10(SUM(10^((J21:J25)/10)))</f>
        <v>60.134204053426394</v>
      </c>
      <c r="M26" s="36"/>
    </row>
    <row r="27" spans="1:22" ht="12.75" customHeight="1" x14ac:dyDescent="0.2"/>
    <row r="28" spans="1:22" ht="12.75" customHeight="1" x14ac:dyDescent="0.2">
      <c r="A28" s="37" t="s">
        <v>19</v>
      </c>
      <c r="B28" s="3"/>
    </row>
    <row r="29" spans="1:22" ht="12.75" customHeight="1" x14ac:dyDescent="0.2">
      <c r="A29" s="38" t="s">
        <v>23</v>
      </c>
      <c r="B29" s="38" t="s">
        <v>30</v>
      </c>
      <c r="G29" s="57" t="s">
        <v>58</v>
      </c>
      <c r="H29" s="57"/>
      <c r="I29" s="57"/>
      <c r="J29" s="57"/>
      <c r="K29" s="57"/>
      <c r="L29" s="57"/>
      <c r="M29" s="57"/>
    </row>
    <row r="30" spans="1:22" ht="12.75" customHeight="1" x14ac:dyDescent="0.2">
      <c r="A30" s="38" t="s">
        <v>1</v>
      </c>
      <c r="B30" s="38" t="s">
        <v>48</v>
      </c>
      <c r="G30" s="57"/>
      <c r="H30" s="57"/>
      <c r="I30" s="57"/>
      <c r="J30" s="57"/>
      <c r="K30" s="57"/>
      <c r="L30" s="57"/>
      <c r="M30" s="57"/>
    </row>
    <row r="31" spans="1:22" ht="12.75" customHeight="1" x14ac:dyDescent="0.2">
      <c r="A31" s="38" t="s">
        <v>10</v>
      </c>
      <c r="B31" s="38" t="s">
        <v>49</v>
      </c>
      <c r="G31" s="57"/>
      <c r="H31" s="57"/>
      <c r="I31" s="57"/>
      <c r="J31" s="57"/>
      <c r="K31" s="57"/>
      <c r="L31" s="57"/>
      <c r="M31" s="57"/>
      <c r="R31" s="39"/>
      <c r="V31" s="40"/>
    </row>
    <row r="32" spans="1:22" ht="12.75" customHeight="1" x14ac:dyDescent="0.2">
      <c r="A32" s="38" t="s">
        <v>11</v>
      </c>
      <c r="B32" s="38" t="s">
        <v>36</v>
      </c>
      <c r="G32" s="57"/>
      <c r="H32" s="57"/>
      <c r="I32" s="57"/>
      <c r="J32" s="57"/>
      <c r="K32" s="57"/>
      <c r="L32" s="57"/>
      <c r="M32" s="57"/>
      <c r="R32" s="39"/>
      <c r="V32" s="40"/>
    </row>
    <row r="33" spans="1:22" ht="12.75" customHeight="1" x14ac:dyDescent="0.2">
      <c r="A33" s="38" t="s">
        <v>3</v>
      </c>
      <c r="B33" s="38"/>
      <c r="C33" s="38" t="s">
        <v>38</v>
      </c>
      <c r="G33" s="57"/>
      <c r="H33" s="57"/>
      <c r="I33" s="57"/>
      <c r="J33" s="57"/>
      <c r="K33" s="57"/>
      <c r="L33" s="57"/>
      <c r="M33" s="57"/>
      <c r="R33" s="39"/>
      <c r="V33" s="40"/>
    </row>
    <row r="34" spans="1:22" ht="12.75" customHeight="1" x14ac:dyDescent="0.2">
      <c r="A34" s="38" t="s">
        <v>4</v>
      </c>
      <c r="B34" s="38" t="s">
        <v>31</v>
      </c>
      <c r="C34" s="38" t="s">
        <v>39</v>
      </c>
      <c r="G34" s="57"/>
      <c r="H34" s="57"/>
      <c r="I34" s="57"/>
      <c r="J34" s="57"/>
      <c r="K34" s="57"/>
      <c r="L34" s="57"/>
      <c r="M34" s="57"/>
      <c r="R34" s="39"/>
      <c r="V34" s="40"/>
    </row>
    <row r="35" spans="1:22" ht="12.75" customHeight="1" x14ac:dyDescent="0.2">
      <c r="A35" s="38" t="s">
        <v>5</v>
      </c>
      <c r="B35" s="38"/>
      <c r="C35" s="38" t="s">
        <v>40</v>
      </c>
      <c r="G35" s="57"/>
      <c r="H35" s="57"/>
      <c r="I35" s="57"/>
      <c r="J35" s="57"/>
      <c r="K35" s="57"/>
      <c r="L35" s="57"/>
      <c r="M35" s="57"/>
    </row>
    <row r="36" spans="1:22" ht="12.75" customHeight="1" x14ac:dyDescent="0.2">
      <c r="A36" s="38" t="s">
        <v>6</v>
      </c>
      <c r="B36" s="38" t="s">
        <v>32</v>
      </c>
      <c r="G36" s="57"/>
      <c r="H36" s="57"/>
      <c r="I36" s="57"/>
      <c r="J36" s="57"/>
      <c r="K36" s="57"/>
      <c r="L36" s="57"/>
      <c r="M36" s="57"/>
    </row>
    <row r="37" spans="1:22" ht="12.75" customHeight="1" x14ac:dyDescent="0.2">
      <c r="A37" s="38" t="s">
        <v>29</v>
      </c>
      <c r="B37" s="38" t="s">
        <v>34</v>
      </c>
      <c r="G37" s="57"/>
      <c r="H37" s="57"/>
      <c r="I37" s="57"/>
      <c r="J37" s="57"/>
      <c r="K37" s="57"/>
      <c r="L37" s="57"/>
      <c r="M37" s="57"/>
    </row>
    <row r="38" spans="1:22" ht="12.75" customHeight="1" x14ac:dyDescent="0.2">
      <c r="A38" s="38" t="s">
        <v>12</v>
      </c>
      <c r="B38" s="38" t="s">
        <v>33</v>
      </c>
      <c r="C38" s="2"/>
      <c r="D38" s="2"/>
      <c r="E38" s="2"/>
      <c r="F38" s="2"/>
      <c r="G38" s="57"/>
      <c r="H38" s="57"/>
      <c r="I38" s="57"/>
      <c r="J38" s="57"/>
      <c r="K38" s="57"/>
      <c r="L38" s="57"/>
      <c r="M38" s="57"/>
    </row>
    <row r="39" spans="1:22" ht="12.75" customHeight="1" x14ac:dyDescent="0.2">
      <c r="C39" s="2"/>
      <c r="D39" s="2"/>
      <c r="E39" s="2"/>
      <c r="F39" s="2"/>
      <c r="G39" s="57"/>
      <c r="H39" s="57"/>
      <c r="I39" s="57"/>
      <c r="J39" s="57"/>
      <c r="K39" s="57"/>
      <c r="L39" s="57"/>
      <c r="M39" s="57"/>
    </row>
    <row r="41" spans="1:22" x14ac:dyDescent="0.2">
      <c r="C41" s="2"/>
      <c r="D41" s="2"/>
      <c r="E41" s="2"/>
      <c r="F41" s="2"/>
      <c r="G41" s="2"/>
      <c r="H41" s="2"/>
      <c r="I41" s="2"/>
      <c r="J41" s="2"/>
      <c r="K41" s="2"/>
      <c r="L41" s="2"/>
      <c r="M41" s="2"/>
    </row>
    <row r="42" spans="1:22" x14ac:dyDescent="0.2">
      <c r="C42" s="2"/>
      <c r="D42" s="2"/>
      <c r="E42" s="2"/>
      <c r="F42" s="2"/>
      <c r="G42" s="2"/>
      <c r="H42" s="2"/>
      <c r="I42" s="2"/>
      <c r="J42" s="2"/>
      <c r="K42" s="2"/>
      <c r="L42" s="2"/>
      <c r="M42" s="2"/>
    </row>
    <row r="43" spans="1:22" x14ac:dyDescent="0.2">
      <c r="C43" s="2"/>
      <c r="D43" s="2"/>
      <c r="E43" s="2"/>
      <c r="F43" s="2"/>
      <c r="G43" s="2"/>
      <c r="H43" s="2"/>
      <c r="I43" s="2"/>
      <c r="J43" s="2"/>
      <c r="K43" s="2"/>
      <c r="L43" s="2"/>
      <c r="M43" s="2"/>
    </row>
    <row r="44" spans="1:22" x14ac:dyDescent="0.2">
      <c r="C44" s="2"/>
      <c r="D44" s="2"/>
      <c r="E44" s="2"/>
      <c r="F44" s="2"/>
      <c r="G44" s="2"/>
      <c r="H44" s="2"/>
      <c r="I44" s="2"/>
      <c r="J44" s="2"/>
      <c r="K44" s="2"/>
      <c r="L44" s="2"/>
      <c r="M44" s="2"/>
    </row>
  </sheetData>
  <sheetProtection sheet="1" objects="1" scenarios="1"/>
  <mergeCells count="2">
    <mergeCell ref="A20:B20"/>
    <mergeCell ref="G29:M39"/>
  </mergeCells>
  <conditionalFormatting sqref="G14:G17">
    <cfRule type="cellIs" dxfId="1" priority="2" operator="lessThan">
      <formula>$H$11</formula>
    </cfRule>
  </conditionalFormatting>
  <conditionalFormatting sqref="J21:J25">
    <cfRule type="top10" dxfId="0" priority="1" rank="1"/>
  </conditionalFormatting>
  <pageMargins left="0.7" right="0.7" top="0.75" bottom="0.75" header="0.3" footer="0.3"/>
  <pageSetup paperSize="9" orientation="landscape"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Glassammelstelle</vt:lpstr>
      <vt:lpstr>Glassammelstelle!Druckbereich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2024-08-15T08:13:06Z</dcterms:modified>
</cp:coreProperties>
</file>