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workbookProtection workbookAlgorithmName="SHA-512" workbookHashValue="zxmFaLZglRdd19gF7jD/0DYTJy+5+aaRoydPrN5co5N0m9OCINxuuXwhE/Rht63R86AbkfAlcaheONVC+4pl1g==" workbookSaltValue="D+mjnqyniTnzXnJyAAALhA==" workbookSpinCount="100000" lockStructure="1"/>
  <bookViews>
    <workbookView xWindow="-38520" yWindow="-5360" windowWidth="38640" windowHeight="21240" tabRatio="828"/>
  </bookViews>
  <sheets>
    <sheet name="Info" sheetId="21" r:id="rId1"/>
    <sheet name="Arsen" sheetId="17" r:id="rId2"/>
    <sheet name="Blei" sheetId="16" r:id="rId3"/>
    <sheet name="Cadmium" sheetId="4" r:id="rId4"/>
    <sheet name="Chrom" sheetId="18" r:id="rId5"/>
    <sheet name="Kupfer" sheetId="6" r:id="rId6"/>
    <sheet name="Nickel" sheetId="19" r:id="rId7"/>
    <sheet name="Quecksilber" sheetId="20" r:id="rId8"/>
    <sheet name="Zink" sheetId="2" r:id="rId9"/>
    <sheet name="Vereinf. Methode, Beisp. Fluor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1" i="20" l="1"/>
  <c r="R11" i="20"/>
  <c r="B12" i="2" l="1"/>
  <c r="J12" i="2"/>
  <c r="AG50" i="2"/>
  <c r="J11" i="2"/>
  <c r="K12" i="2"/>
  <c r="K13" i="2"/>
  <c r="J13" i="2"/>
  <c r="F12" i="10" l="1"/>
  <c r="G12" i="10" s="1"/>
  <c r="AU12" i="10"/>
  <c r="AV12" i="10" s="1"/>
  <c r="AP12" i="10"/>
  <c r="AQ12" i="10" s="1"/>
  <c r="AK12" i="10"/>
  <c r="AL12" i="10" s="1"/>
  <c r="AF12" i="10"/>
  <c r="AA12" i="10"/>
  <c r="AB12" i="10" s="1"/>
  <c r="V12" i="10"/>
  <c r="W12" i="10" s="1"/>
  <c r="Q12" i="10"/>
  <c r="R12" i="10" s="1"/>
  <c r="A11" i="20"/>
  <c r="B11" i="20"/>
  <c r="V11" i="20"/>
  <c r="W11" i="20" s="1"/>
  <c r="AA11" i="20"/>
  <c r="AB11" i="20" s="1"/>
  <c r="AF11" i="20"/>
  <c r="AG11" i="20" s="1"/>
  <c r="AK11" i="20"/>
  <c r="AL11" i="20" s="1"/>
  <c r="AP11" i="20"/>
  <c r="AQ11" i="20" s="1"/>
  <c r="AU11" i="20"/>
  <c r="AV11" i="20" s="1"/>
  <c r="A11" i="19"/>
  <c r="B11" i="19"/>
  <c r="Q11" i="19"/>
  <c r="R11" i="19" s="1"/>
  <c r="V11" i="19"/>
  <c r="W11" i="19" s="1"/>
  <c r="AA11" i="19"/>
  <c r="AB11" i="19" s="1"/>
  <c r="AF11" i="19"/>
  <c r="AG11" i="19" s="1"/>
  <c r="AK11" i="19"/>
  <c r="AL11" i="19" s="1"/>
  <c r="AP11" i="19"/>
  <c r="AQ11" i="19" s="1"/>
  <c r="AU11" i="19"/>
  <c r="AV11" i="19" s="1"/>
  <c r="A11" i="18"/>
  <c r="B11" i="18"/>
  <c r="Q11" i="18"/>
  <c r="R11" i="18" s="1"/>
  <c r="V11" i="18"/>
  <c r="W11" i="18"/>
  <c r="AA11" i="18"/>
  <c r="AB11" i="18" s="1"/>
  <c r="AF11" i="18"/>
  <c r="AG11" i="18"/>
  <c r="AK11" i="18"/>
  <c r="AL11" i="18" s="1"/>
  <c r="AP11" i="18"/>
  <c r="AQ11" i="18"/>
  <c r="AU11" i="18"/>
  <c r="AV11" i="18" s="1"/>
  <c r="A11" i="17"/>
  <c r="B11" i="17"/>
  <c r="Q11" i="17"/>
  <c r="R11" i="17" s="1"/>
  <c r="V11" i="17"/>
  <c r="W11" i="17" s="1"/>
  <c r="AA11" i="17"/>
  <c r="AB11" i="17" s="1"/>
  <c r="AF11" i="17"/>
  <c r="AG11" i="17" s="1"/>
  <c r="AK11" i="17"/>
  <c r="AL11" i="17" s="1"/>
  <c r="AP11" i="17"/>
  <c r="AQ11" i="17"/>
  <c r="AU11" i="17"/>
  <c r="AV11" i="17" s="1"/>
  <c r="A11" i="16"/>
  <c r="B11" i="16"/>
  <c r="Q11" i="16"/>
  <c r="R11" i="16" s="1"/>
  <c r="V11" i="16"/>
  <c r="W11" i="16" s="1"/>
  <c r="AA11" i="16"/>
  <c r="AB11" i="16" s="1"/>
  <c r="AF11" i="16"/>
  <c r="AG11" i="16" s="1"/>
  <c r="AK11" i="16"/>
  <c r="AL11" i="16" s="1"/>
  <c r="AP11" i="16"/>
  <c r="AQ11" i="16" s="1"/>
  <c r="AU11" i="16"/>
  <c r="AV11" i="16" s="1"/>
  <c r="AV11" i="2"/>
  <c r="AV96" i="2" s="1"/>
  <c r="B100" i="2"/>
  <c r="C100" i="2" s="1"/>
  <c r="AQ11" i="2"/>
  <c r="AQ100" i="2" s="1"/>
  <c r="AL11" i="2"/>
  <c r="AL94" i="2" s="1"/>
  <c r="AG11" i="2"/>
  <c r="AG100" i="2" s="1"/>
  <c r="AB11" i="2"/>
  <c r="AB96" i="2" s="1"/>
  <c r="W11" i="2"/>
  <c r="W97" i="2" s="1"/>
  <c r="R11" i="2"/>
  <c r="R94" i="2" s="1"/>
  <c r="B99" i="2"/>
  <c r="C99" i="2" s="1"/>
  <c r="B98" i="2"/>
  <c r="C98" i="2" s="1"/>
  <c r="B97" i="2"/>
  <c r="C97" i="2" s="1"/>
  <c r="B96" i="2"/>
  <c r="C96" i="2"/>
  <c r="B95" i="2"/>
  <c r="C95" i="2" s="1"/>
  <c r="B94" i="2"/>
  <c r="C94" i="2" s="1"/>
  <c r="B93" i="2"/>
  <c r="C93" i="2" s="1"/>
  <c r="B92" i="2"/>
  <c r="C92" i="2" s="1"/>
  <c r="B91" i="2"/>
  <c r="C91" i="2" s="1"/>
  <c r="B90" i="2"/>
  <c r="C90" i="2" s="1"/>
  <c r="AV89" i="2"/>
  <c r="B89" i="2"/>
  <c r="C89" i="2" s="1"/>
  <c r="AQ89" i="2"/>
  <c r="AL89" i="2"/>
  <c r="AG89" i="2"/>
  <c r="AB89" i="2"/>
  <c r="W89" i="2"/>
  <c r="R89" i="2"/>
  <c r="B87" i="2"/>
  <c r="C87" i="2" s="1"/>
  <c r="B86" i="2"/>
  <c r="C86" i="2" s="1"/>
  <c r="B85" i="2"/>
  <c r="C85" i="2" s="1"/>
  <c r="B84" i="2"/>
  <c r="C84" i="2" s="1"/>
  <c r="B83" i="2"/>
  <c r="C83" i="2" s="1"/>
  <c r="B82" i="2"/>
  <c r="C82" i="2" s="1"/>
  <c r="R82" i="2"/>
  <c r="B81" i="2"/>
  <c r="C81" i="2" s="1"/>
  <c r="B80" i="2"/>
  <c r="C80" i="2" s="1"/>
  <c r="R80" i="2"/>
  <c r="B79" i="2"/>
  <c r="C79" i="2" s="1"/>
  <c r="B78" i="2"/>
  <c r="C78" i="2" s="1"/>
  <c r="R78" i="2"/>
  <c r="B77" i="2"/>
  <c r="C77" i="2" s="1"/>
  <c r="AV76" i="2"/>
  <c r="B76" i="2"/>
  <c r="C76" i="2" s="1"/>
  <c r="AQ76" i="2"/>
  <c r="AL76" i="2"/>
  <c r="AG76" i="2"/>
  <c r="AB76" i="2"/>
  <c r="W76" i="2"/>
  <c r="R76" i="2"/>
  <c r="B74" i="2"/>
  <c r="C74" i="2" s="1"/>
  <c r="AL74" i="2"/>
  <c r="R74" i="2"/>
  <c r="B73" i="2"/>
  <c r="C73" i="2" s="1"/>
  <c r="B72" i="2"/>
  <c r="C72" i="2" s="1"/>
  <c r="R72" i="2"/>
  <c r="B71" i="2"/>
  <c r="C71" i="2" s="1"/>
  <c r="B70" i="2"/>
  <c r="C70" i="2" s="1"/>
  <c r="R70" i="2"/>
  <c r="B69" i="2"/>
  <c r="C69" i="2" s="1"/>
  <c r="B68" i="2"/>
  <c r="C68" i="2" s="1"/>
  <c r="R68" i="2"/>
  <c r="B67" i="2"/>
  <c r="C67" i="2" s="1"/>
  <c r="B66" i="2"/>
  <c r="C66" i="2" s="1"/>
  <c r="R66" i="2"/>
  <c r="B65" i="2"/>
  <c r="C65" i="2" s="1"/>
  <c r="B64" i="2"/>
  <c r="C64" i="2" s="1"/>
  <c r="R64" i="2"/>
  <c r="AV63" i="2"/>
  <c r="B63" i="2"/>
  <c r="C63" i="2" s="1"/>
  <c r="AQ63" i="2"/>
  <c r="AL63" i="2"/>
  <c r="AG63" i="2"/>
  <c r="AB63" i="2"/>
  <c r="W63" i="2"/>
  <c r="R63" i="2"/>
  <c r="B61" i="2"/>
  <c r="C61" i="2" s="1"/>
  <c r="B60" i="2"/>
  <c r="C60" i="2" s="1"/>
  <c r="R60" i="2"/>
  <c r="B59" i="2"/>
  <c r="C59" i="2" s="1"/>
  <c r="R59" i="2"/>
  <c r="B58" i="2"/>
  <c r="C58" i="2" s="1"/>
  <c r="R58" i="2"/>
  <c r="B57" i="2"/>
  <c r="C57" i="2" s="1"/>
  <c r="R57" i="2"/>
  <c r="B56" i="2"/>
  <c r="C56" i="2" s="1"/>
  <c r="R56" i="2"/>
  <c r="B55" i="2"/>
  <c r="C55" i="2" s="1"/>
  <c r="R55" i="2"/>
  <c r="B54" i="2"/>
  <c r="C54" i="2" s="1"/>
  <c r="B53" i="2"/>
  <c r="C53" i="2" s="1"/>
  <c r="R53" i="2"/>
  <c r="B52" i="2"/>
  <c r="C52" i="2" s="1"/>
  <c r="B51" i="2"/>
  <c r="C51" i="2" s="1"/>
  <c r="R51" i="2"/>
  <c r="AV50" i="2"/>
  <c r="B50" i="2"/>
  <c r="C50" i="2" s="1"/>
  <c r="AQ50" i="2"/>
  <c r="AL50" i="2"/>
  <c r="AB50" i="2"/>
  <c r="W50" i="2"/>
  <c r="R50" i="2"/>
  <c r="B48" i="2"/>
  <c r="C48" i="2" s="1"/>
  <c r="R48" i="2"/>
  <c r="B47" i="2"/>
  <c r="C47" i="2" s="1"/>
  <c r="B46" i="2"/>
  <c r="C46" i="2" s="1"/>
  <c r="R46" i="2"/>
  <c r="B45" i="2"/>
  <c r="C45" i="2" s="1"/>
  <c r="R45" i="2"/>
  <c r="B44" i="2"/>
  <c r="C44" i="2" s="1"/>
  <c r="R44" i="2"/>
  <c r="B43" i="2"/>
  <c r="C43" i="2" s="1"/>
  <c r="R43" i="2"/>
  <c r="B42" i="2"/>
  <c r="C42" i="2" s="1"/>
  <c r="R42" i="2"/>
  <c r="B41" i="2"/>
  <c r="C41" i="2" s="1"/>
  <c r="R41" i="2"/>
  <c r="B40" i="2"/>
  <c r="C40" i="2" s="1"/>
  <c r="R40" i="2"/>
  <c r="B39" i="2"/>
  <c r="C39" i="2" s="1"/>
  <c r="R39" i="2"/>
  <c r="B38" i="2"/>
  <c r="C38" i="2" s="1"/>
  <c r="R38" i="2"/>
  <c r="AV37" i="2"/>
  <c r="B37" i="2"/>
  <c r="C37" i="2" s="1"/>
  <c r="AQ37" i="2"/>
  <c r="AL37" i="2"/>
  <c r="AG37" i="2"/>
  <c r="AB37" i="2"/>
  <c r="W37" i="2"/>
  <c r="R37" i="2"/>
  <c r="B35" i="2"/>
  <c r="C35" i="2" s="1"/>
  <c r="R35" i="2"/>
  <c r="B34" i="2"/>
  <c r="C34" i="2" s="1"/>
  <c r="R34" i="2"/>
  <c r="B33" i="2"/>
  <c r="C33" i="2" s="1"/>
  <c r="B32" i="2"/>
  <c r="C32" i="2" s="1"/>
  <c r="R32" i="2"/>
  <c r="B31" i="2"/>
  <c r="C31" i="2" s="1"/>
  <c r="R31" i="2"/>
  <c r="B30" i="2"/>
  <c r="C30" i="2" s="1"/>
  <c r="B29" i="2"/>
  <c r="C29" i="2" s="1"/>
  <c r="R29" i="2"/>
  <c r="B28" i="2"/>
  <c r="C28" i="2" s="1"/>
  <c r="R28" i="2"/>
  <c r="B27" i="2"/>
  <c r="C27" i="2" s="1"/>
  <c r="R27" i="2"/>
  <c r="B26" i="2"/>
  <c r="C26" i="2" s="1"/>
  <c r="R26" i="2"/>
  <c r="B25" i="2"/>
  <c r="C25" i="2" s="1"/>
  <c r="AV24" i="2"/>
  <c r="B24" i="2"/>
  <c r="C24" i="2" s="1"/>
  <c r="AQ24" i="2"/>
  <c r="AL24" i="2"/>
  <c r="AG24" i="2"/>
  <c r="AB24" i="2"/>
  <c r="W24" i="2"/>
  <c r="R24" i="2"/>
  <c r="B22" i="2"/>
  <c r="C22" i="2" s="1"/>
  <c r="AB22" i="2"/>
  <c r="R22" i="2"/>
  <c r="B21" i="2"/>
  <c r="C21" i="2" s="1"/>
  <c r="R21" i="2"/>
  <c r="B20" i="2"/>
  <c r="C20" i="2" s="1"/>
  <c r="R20" i="2"/>
  <c r="B19" i="2"/>
  <c r="C19" i="2" s="1"/>
  <c r="R19" i="2"/>
  <c r="B18" i="2"/>
  <c r="C18" i="2" s="1"/>
  <c r="R18" i="2"/>
  <c r="B17" i="2"/>
  <c r="C17" i="2" s="1"/>
  <c r="R17" i="2"/>
  <c r="B16" i="2"/>
  <c r="C16" i="2" s="1"/>
  <c r="R16" i="2"/>
  <c r="B15" i="2"/>
  <c r="C15" i="2" s="1"/>
  <c r="B14" i="2"/>
  <c r="C14" i="2" s="1"/>
  <c r="R14" i="2"/>
  <c r="B13" i="2"/>
  <c r="C13" i="2" s="1"/>
  <c r="N13" i="2" s="1"/>
  <c r="R13" i="2"/>
  <c r="C12" i="2"/>
  <c r="R12" i="2"/>
  <c r="B11" i="2"/>
  <c r="C11" i="2" s="1"/>
  <c r="N11" i="2" s="1"/>
  <c r="AV11" i="6"/>
  <c r="AV100" i="6"/>
  <c r="B100" i="6"/>
  <c r="C100" i="6" s="1"/>
  <c r="E90" i="6"/>
  <c r="E91" i="6" s="1"/>
  <c r="E92" i="6"/>
  <c r="E93" i="6" s="1"/>
  <c r="E94" i="6" s="1"/>
  <c r="G22" i="6"/>
  <c r="G35" i="6" s="1"/>
  <c r="G48" i="6" s="1"/>
  <c r="G61" i="6" s="1"/>
  <c r="G74" i="6"/>
  <c r="G87" i="6" s="1"/>
  <c r="G100" i="6" s="1"/>
  <c r="I22" i="6"/>
  <c r="I35" i="6"/>
  <c r="I48" i="6" s="1"/>
  <c r="I61" i="6" s="1"/>
  <c r="I74" i="6" s="1"/>
  <c r="I87" i="6"/>
  <c r="I100" i="6" s="1"/>
  <c r="AQ11" i="6"/>
  <c r="AL11" i="6"/>
  <c r="AG11" i="6"/>
  <c r="AG69" i="6" s="1"/>
  <c r="AB11" i="6"/>
  <c r="AB100" i="6"/>
  <c r="W11" i="6"/>
  <c r="W99" i="6" s="1"/>
  <c r="W100" i="6"/>
  <c r="R11" i="6"/>
  <c r="AV99" i="6"/>
  <c r="B99" i="6"/>
  <c r="C99" i="6" s="1"/>
  <c r="G21" i="6"/>
  <c r="G34" i="6" s="1"/>
  <c r="G47" i="6" s="1"/>
  <c r="G60" i="6" s="1"/>
  <c r="G73" i="6" s="1"/>
  <c r="G86" i="6" s="1"/>
  <c r="G99" i="6" s="1"/>
  <c r="I21" i="6"/>
  <c r="I34" i="6"/>
  <c r="I47" i="6"/>
  <c r="I60" i="6" s="1"/>
  <c r="I73" i="6" s="1"/>
  <c r="I86" i="6" s="1"/>
  <c r="I99" i="6" s="1"/>
  <c r="AQ99" i="6"/>
  <c r="AV98" i="6"/>
  <c r="B98" i="6"/>
  <c r="C98" i="6"/>
  <c r="G33" i="6"/>
  <c r="G46" i="6" s="1"/>
  <c r="G59" i="6" s="1"/>
  <c r="G72" i="6" s="1"/>
  <c r="G85" i="6"/>
  <c r="G98" i="6" s="1"/>
  <c r="I20" i="6"/>
  <c r="I33" i="6"/>
  <c r="I46" i="6" s="1"/>
  <c r="I59" i="6" s="1"/>
  <c r="I72" i="6" s="1"/>
  <c r="I85" i="6" s="1"/>
  <c r="I98" i="6" s="1"/>
  <c r="AQ98" i="6"/>
  <c r="W98" i="6"/>
  <c r="R98" i="6"/>
  <c r="AV97" i="6"/>
  <c r="B97" i="6"/>
  <c r="C97" i="6" s="1"/>
  <c r="G19" i="6"/>
  <c r="G32" i="6"/>
  <c r="G45" i="6" s="1"/>
  <c r="G58" i="6" s="1"/>
  <c r="G71" i="6" s="1"/>
  <c r="G84" i="6" s="1"/>
  <c r="G97" i="6"/>
  <c r="I19" i="6"/>
  <c r="I32" i="6"/>
  <c r="I45" i="6" s="1"/>
  <c r="I58" i="6"/>
  <c r="I71" i="6" s="1"/>
  <c r="I84" i="6" s="1"/>
  <c r="I97" i="6" s="1"/>
  <c r="AG97" i="6"/>
  <c r="W97" i="6"/>
  <c r="AV96" i="6"/>
  <c r="B96" i="6"/>
  <c r="C96" i="6"/>
  <c r="G18" i="6"/>
  <c r="G31" i="6" s="1"/>
  <c r="G44" i="6" s="1"/>
  <c r="G57" i="6" s="1"/>
  <c r="G70" i="6" s="1"/>
  <c r="G83" i="6" s="1"/>
  <c r="G96" i="6" s="1"/>
  <c r="I18" i="6"/>
  <c r="I31" i="6" s="1"/>
  <c r="I44" i="6" s="1"/>
  <c r="I57" i="6" s="1"/>
  <c r="I70" i="6" s="1"/>
  <c r="I83" i="6" s="1"/>
  <c r="I96" i="6" s="1"/>
  <c r="AB96" i="6"/>
  <c r="R96" i="6"/>
  <c r="AV95" i="6"/>
  <c r="B95" i="6"/>
  <c r="C95" i="6"/>
  <c r="G30" i="6"/>
  <c r="G43" i="6" s="1"/>
  <c r="G56" i="6" s="1"/>
  <c r="G69" i="6" s="1"/>
  <c r="G82" i="6"/>
  <c r="G95" i="6"/>
  <c r="I17" i="6"/>
  <c r="I30" i="6" s="1"/>
  <c r="I43" i="6" s="1"/>
  <c r="I56" i="6" s="1"/>
  <c r="I69" i="6" s="1"/>
  <c r="I82" i="6" s="1"/>
  <c r="I95" i="6" s="1"/>
  <c r="AL95" i="6"/>
  <c r="AB95" i="6"/>
  <c r="AV94" i="6"/>
  <c r="B94" i="6"/>
  <c r="C94" i="6" s="1"/>
  <c r="G16" i="6"/>
  <c r="G29" i="6"/>
  <c r="G42" i="6" s="1"/>
  <c r="G55" i="6"/>
  <c r="G68" i="6"/>
  <c r="G81" i="6" s="1"/>
  <c r="G94" i="6" s="1"/>
  <c r="I16" i="6"/>
  <c r="I29" i="6"/>
  <c r="I42" i="6"/>
  <c r="I55" i="6" s="1"/>
  <c r="I68" i="6"/>
  <c r="I81" i="6"/>
  <c r="I94" i="6"/>
  <c r="AQ94" i="6"/>
  <c r="AB94" i="6"/>
  <c r="W94" i="6"/>
  <c r="R94" i="6"/>
  <c r="AV93" i="6"/>
  <c r="B93" i="6"/>
  <c r="C93" i="6" s="1"/>
  <c r="G15" i="6"/>
  <c r="G28" i="6"/>
  <c r="G41" i="6" s="1"/>
  <c r="G54" i="6" s="1"/>
  <c r="G67" i="6" s="1"/>
  <c r="G80" i="6" s="1"/>
  <c r="G93" i="6" s="1"/>
  <c r="I15" i="6"/>
  <c r="I28" i="6" s="1"/>
  <c r="I41" i="6" s="1"/>
  <c r="I54" i="6" s="1"/>
  <c r="I67" i="6" s="1"/>
  <c r="I80" i="6" s="1"/>
  <c r="I93" i="6" s="1"/>
  <c r="AL93" i="6"/>
  <c r="AB93" i="6"/>
  <c r="W93" i="6"/>
  <c r="R93" i="6"/>
  <c r="AV92" i="6"/>
  <c r="B92" i="6"/>
  <c r="C92" i="6" s="1"/>
  <c r="G27" i="6"/>
  <c r="G40" i="6" s="1"/>
  <c r="G53" i="6" s="1"/>
  <c r="G66" i="6" s="1"/>
  <c r="G79" i="6"/>
  <c r="G92" i="6"/>
  <c r="I14" i="6"/>
  <c r="I27" i="6" s="1"/>
  <c r="I40" i="6"/>
  <c r="I53" i="6" s="1"/>
  <c r="I66" i="6" s="1"/>
  <c r="I79" i="6" s="1"/>
  <c r="I92" i="6" s="1"/>
  <c r="AL92" i="6"/>
  <c r="AB92" i="6"/>
  <c r="W92" i="6"/>
  <c r="R92" i="6"/>
  <c r="AV91" i="6"/>
  <c r="B91" i="6"/>
  <c r="C91" i="6" s="1"/>
  <c r="G13" i="6"/>
  <c r="G26" i="6" s="1"/>
  <c r="G39" i="6" s="1"/>
  <c r="G52" i="6" s="1"/>
  <c r="G65" i="6"/>
  <c r="G78" i="6"/>
  <c r="G91" i="6"/>
  <c r="I26" i="6"/>
  <c r="I39" i="6"/>
  <c r="I52" i="6" s="1"/>
  <c r="I65" i="6" s="1"/>
  <c r="I78" i="6" s="1"/>
  <c r="I91" i="6" s="1"/>
  <c r="AL91" i="6"/>
  <c r="AB91" i="6"/>
  <c r="W91" i="6"/>
  <c r="R91" i="6"/>
  <c r="AV90" i="6"/>
  <c r="B90" i="6"/>
  <c r="C90" i="6" s="1"/>
  <c r="G12" i="6"/>
  <c r="G25" i="6" s="1"/>
  <c r="G38" i="6" s="1"/>
  <c r="G51" i="6" s="1"/>
  <c r="G64" i="6" s="1"/>
  <c r="G77" i="6" s="1"/>
  <c r="G90" i="6"/>
  <c r="I25" i="6"/>
  <c r="I38" i="6"/>
  <c r="I51" i="6" s="1"/>
  <c r="AL90" i="6"/>
  <c r="AB90" i="6"/>
  <c r="W90" i="6"/>
  <c r="R90" i="6"/>
  <c r="AV89" i="6"/>
  <c r="B89" i="6"/>
  <c r="C89" i="6" s="1"/>
  <c r="G24" i="6"/>
  <c r="G37" i="6" s="1"/>
  <c r="G50" i="6" s="1"/>
  <c r="G63" i="6"/>
  <c r="G76" i="6"/>
  <c r="I24" i="6"/>
  <c r="I37" i="6" s="1"/>
  <c r="I50" i="6" s="1"/>
  <c r="I63" i="6" s="1"/>
  <c r="I76" i="6" s="1"/>
  <c r="I89" i="6"/>
  <c r="AQ89" i="6"/>
  <c r="AL89" i="6"/>
  <c r="AG89" i="6"/>
  <c r="AB89" i="6"/>
  <c r="W89" i="6"/>
  <c r="R89" i="6"/>
  <c r="AV87" i="6"/>
  <c r="B87" i="6"/>
  <c r="C87" i="6" s="1"/>
  <c r="X87" i="6" s="1"/>
  <c r="AQ87" i="6"/>
  <c r="AL87" i="6"/>
  <c r="AB87" i="6"/>
  <c r="W87" i="6"/>
  <c r="R87" i="6"/>
  <c r="AV86" i="6"/>
  <c r="B86" i="6"/>
  <c r="C86" i="6" s="1"/>
  <c r="E77" i="6"/>
  <c r="E78" i="6" s="1"/>
  <c r="AQ86" i="6"/>
  <c r="AL86" i="6"/>
  <c r="AB86" i="6"/>
  <c r="W86" i="6"/>
  <c r="R86" i="6"/>
  <c r="AV85" i="6"/>
  <c r="B85" i="6"/>
  <c r="C85" i="6" s="1"/>
  <c r="AQ85" i="6"/>
  <c r="AB85" i="6"/>
  <c r="W85" i="6"/>
  <c r="R85" i="6"/>
  <c r="AV84" i="6"/>
  <c r="B84" i="6"/>
  <c r="C84" i="6" s="1"/>
  <c r="AQ84" i="6"/>
  <c r="AG84" i="6"/>
  <c r="AB84" i="6"/>
  <c r="W84" i="6"/>
  <c r="AV83" i="6"/>
  <c r="B83" i="6"/>
  <c r="C83" i="6"/>
  <c r="AQ83" i="6"/>
  <c r="AL83" i="6"/>
  <c r="AG83" i="6"/>
  <c r="AB83" i="6"/>
  <c r="W83" i="6"/>
  <c r="R83" i="6"/>
  <c r="AV82" i="6"/>
  <c r="B82" i="6"/>
  <c r="C82" i="6"/>
  <c r="AQ82" i="6"/>
  <c r="AB82" i="6"/>
  <c r="W82" i="6"/>
  <c r="AV81" i="6"/>
  <c r="B81" i="6"/>
  <c r="C81" i="6"/>
  <c r="AQ81" i="6"/>
  <c r="AB81" i="6"/>
  <c r="W81" i="6"/>
  <c r="AV80" i="6"/>
  <c r="B80" i="6"/>
  <c r="C80" i="6"/>
  <c r="AQ80" i="6"/>
  <c r="AL80" i="6"/>
  <c r="AB80" i="6"/>
  <c r="W80" i="6"/>
  <c r="R80" i="6"/>
  <c r="AV79" i="6"/>
  <c r="B79" i="6"/>
  <c r="C79" i="6" s="1"/>
  <c r="AQ79" i="6"/>
  <c r="AL79" i="6"/>
  <c r="AB79" i="6"/>
  <c r="W79" i="6"/>
  <c r="R79" i="6"/>
  <c r="AV78" i="6"/>
  <c r="B78" i="6"/>
  <c r="C78" i="6" s="1"/>
  <c r="AQ78" i="6"/>
  <c r="AL78" i="6"/>
  <c r="AB78" i="6"/>
  <c r="W78" i="6"/>
  <c r="R78" i="6"/>
  <c r="AV77" i="6"/>
  <c r="B77" i="6"/>
  <c r="C77" i="6"/>
  <c r="AQ77" i="6"/>
  <c r="AL77" i="6"/>
  <c r="AB77" i="6"/>
  <c r="W77" i="6"/>
  <c r="R77" i="6"/>
  <c r="AV76" i="6"/>
  <c r="B76" i="6"/>
  <c r="C76" i="6" s="1"/>
  <c r="AQ76" i="6"/>
  <c r="AL76" i="6"/>
  <c r="AG76" i="6"/>
  <c r="AB76" i="6"/>
  <c r="W76" i="6"/>
  <c r="R76" i="6"/>
  <c r="AV74" i="6"/>
  <c r="B74" i="6"/>
  <c r="C74" i="6" s="1"/>
  <c r="AW74" i="6" s="1"/>
  <c r="AQ74" i="6"/>
  <c r="AL74" i="6"/>
  <c r="AG74" i="6"/>
  <c r="AB74" i="6"/>
  <c r="W74" i="6"/>
  <c r="R74" i="6"/>
  <c r="AV73" i="6"/>
  <c r="B73" i="6"/>
  <c r="C73" i="6"/>
  <c r="AR73" i="6" s="1"/>
  <c r="AQ73" i="6"/>
  <c r="AL73" i="6"/>
  <c r="AG73" i="6"/>
  <c r="AB73" i="6"/>
  <c r="W73" i="6"/>
  <c r="R73" i="6"/>
  <c r="AV72" i="6"/>
  <c r="B72" i="6"/>
  <c r="C72" i="6" s="1"/>
  <c r="AW72" i="6" s="1"/>
  <c r="AQ72" i="6"/>
  <c r="AB72" i="6"/>
  <c r="W72" i="6"/>
  <c r="R72" i="6"/>
  <c r="AV71" i="6"/>
  <c r="B71" i="6"/>
  <c r="C71" i="6"/>
  <c r="N71" i="6" s="1"/>
  <c r="AQ71" i="6"/>
  <c r="AL71" i="6"/>
  <c r="AB71" i="6"/>
  <c r="W71" i="6"/>
  <c r="R71" i="6"/>
  <c r="AV70" i="6"/>
  <c r="B70" i="6"/>
  <c r="C70" i="6"/>
  <c r="E64" i="6"/>
  <c r="E65" i="6"/>
  <c r="AQ70" i="6"/>
  <c r="AL70" i="6"/>
  <c r="AG70" i="6"/>
  <c r="AB70" i="6"/>
  <c r="W70" i="6"/>
  <c r="R70" i="6"/>
  <c r="AV69" i="6"/>
  <c r="B69" i="6"/>
  <c r="C69" i="6" s="1"/>
  <c r="AQ69" i="6"/>
  <c r="AL69" i="6"/>
  <c r="AB69" i="6"/>
  <c r="W69" i="6"/>
  <c r="R69" i="6"/>
  <c r="AV68" i="6"/>
  <c r="B68" i="6"/>
  <c r="C68" i="6"/>
  <c r="N68" i="6" s="1"/>
  <c r="AQ68" i="6"/>
  <c r="AL68" i="6"/>
  <c r="AB68" i="6"/>
  <c r="W68" i="6"/>
  <c r="R68" i="6"/>
  <c r="AV67" i="6"/>
  <c r="B67" i="6"/>
  <c r="C67" i="6" s="1"/>
  <c r="AQ67" i="6"/>
  <c r="AL67" i="6"/>
  <c r="AB67" i="6"/>
  <c r="W67" i="6"/>
  <c r="R67" i="6"/>
  <c r="AV66" i="6"/>
  <c r="B66" i="6"/>
  <c r="C66" i="6"/>
  <c r="AQ66" i="6"/>
  <c r="AL66" i="6"/>
  <c r="AG66" i="6"/>
  <c r="AB66" i="6"/>
  <c r="W66" i="6"/>
  <c r="R66" i="6"/>
  <c r="AV65" i="6"/>
  <c r="B65" i="6"/>
  <c r="C65" i="6"/>
  <c r="AQ65" i="6"/>
  <c r="AG65" i="6"/>
  <c r="AB65" i="6"/>
  <c r="W65" i="6"/>
  <c r="R65" i="6"/>
  <c r="AV64" i="6"/>
  <c r="B64" i="6"/>
  <c r="C64" i="6"/>
  <c r="AQ64" i="6"/>
  <c r="AL64" i="6"/>
  <c r="AG64" i="6"/>
  <c r="AB64" i="6"/>
  <c r="W64" i="6"/>
  <c r="R64" i="6"/>
  <c r="AV63" i="6"/>
  <c r="B63" i="6"/>
  <c r="C63" i="6"/>
  <c r="N63" i="6" s="1"/>
  <c r="J63" i="6"/>
  <c r="K63" i="6"/>
  <c r="AQ63" i="6"/>
  <c r="AL63" i="6"/>
  <c r="AG63" i="6"/>
  <c r="AB63" i="6"/>
  <c r="W63" i="6"/>
  <c r="R63" i="6"/>
  <c r="AV61" i="6"/>
  <c r="B61" i="6"/>
  <c r="C61" i="6" s="1"/>
  <c r="AH61" i="6" s="1"/>
  <c r="AJ61" i="6" s="1"/>
  <c r="AQ61" i="6"/>
  <c r="AL61" i="6"/>
  <c r="AG61" i="6"/>
  <c r="AB61" i="6"/>
  <c r="W61" i="6"/>
  <c r="R61" i="6"/>
  <c r="AV60" i="6"/>
  <c r="B60" i="6"/>
  <c r="C60" i="6" s="1"/>
  <c r="AH60" i="6" s="1"/>
  <c r="AQ60" i="6"/>
  <c r="AG60" i="6"/>
  <c r="AB60" i="6"/>
  <c r="W60" i="6"/>
  <c r="R60" i="6"/>
  <c r="AV59" i="6"/>
  <c r="B59" i="6"/>
  <c r="C59" i="6"/>
  <c r="AH59" i="6" s="1"/>
  <c r="AQ59" i="6"/>
  <c r="AL59" i="6"/>
  <c r="AG59" i="6"/>
  <c r="AB59" i="6"/>
  <c r="W59" i="6"/>
  <c r="R59" i="6"/>
  <c r="AV58" i="6"/>
  <c r="B58" i="6"/>
  <c r="C58" i="6"/>
  <c r="AM58" i="6" s="1"/>
  <c r="AQ58" i="6"/>
  <c r="AL58" i="6"/>
  <c r="AG58" i="6"/>
  <c r="AB58" i="6"/>
  <c r="W58" i="6"/>
  <c r="R58" i="6"/>
  <c r="AV57" i="6"/>
  <c r="B57" i="6"/>
  <c r="C57" i="6" s="1"/>
  <c r="E51" i="6"/>
  <c r="E52" i="6"/>
  <c r="E53" i="6"/>
  <c r="AQ57" i="6"/>
  <c r="AL57" i="6"/>
  <c r="AB57" i="6"/>
  <c r="W57" i="6"/>
  <c r="R57" i="6"/>
  <c r="AV56" i="6"/>
  <c r="B56" i="6"/>
  <c r="C56" i="6"/>
  <c r="AQ56" i="6"/>
  <c r="AL56" i="6"/>
  <c r="AG56" i="6"/>
  <c r="AB56" i="6"/>
  <c r="W56" i="6"/>
  <c r="R56" i="6"/>
  <c r="AV55" i="6"/>
  <c r="B55" i="6"/>
  <c r="C55" i="6" s="1"/>
  <c r="AH55" i="6" s="1"/>
  <c r="AJ55" i="6" s="1"/>
  <c r="AQ55" i="6"/>
  <c r="AG55" i="6"/>
  <c r="AB55" i="6"/>
  <c r="W55" i="6"/>
  <c r="R55" i="6"/>
  <c r="AV54" i="6"/>
  <c r="B54" i="6"/>
  <c r="C54" i="6"/>
  <c r="AQ54" i="6"/>
  <c r="AL54" i="6"/>
  <c r="AB54" i="6"/>
  <c r="W54" i="6"/>
  <c r="R54" i="6"/>
  <c r="AV53" i="6"/>
  <c r="B53" i="6"/>
  <c r="C53" i="6" s="1"/>
  <c r="AQ53" i="6"/>
  <c r="AL53" i="6"/>
  <c r="AG53" i="6"/>
  <c r="AB53" i="6"/>
  <c r="W53" i="6"/>
  <c r="R53" i="6"/>
  <c r="AV52" i="6"/>
  <c r="B52" i="6"/>
  <c r="C52" i="6"/>
  <c r="AQ52" i="6"/>
  <c r="AL52" i="6"/>
  <c r="AG52" i="6"/>
  <c r="AB52" i="6"/>
  <c r="W52" i="6"/>
  <c r="R52" i="6"/>
  <c r="AV51" i="6"/>
  <c r="B51" i="6"/>
  <c r="C51" i="6"/>
  <c r="AQ51" i="6"/>
  <c r="AL51" i="6"/>
  <c r="AB51" i="6"/>
  <c r="W51" i="6"/>
  <c r="R51" i="6"/>
  <c r="AV50" i="6"/>
  <c r="B50" i="6"/>
  <c r="C50" i="6"/>
  <c r="J50" i="6"/>
  <c r="K50" i="6" s="1"/>
  <c r="AQ50" i="6"/>
  <c r="AL50" i="6"/>
  <c r="AG50" i="6"/>
  <c r="AB50" i="6"/>
  <c r="W50" i="6"/>
  <c r="R50" i="6"/>
  <c r="AV48" i="6"/>
  <c r="AW48" i="6" s="1"/>
  <c r="AX48" i="6" s="1"/>
  <c r="B48" i="6"/>
  <c r="C48" i="6" s="1"/>
  <c r="AM48" i="6" s="1"/>
  <c r="AQ48" i="6"/>
  <c r="AL48" i="6"/>
  <c r="AB48" i="6"/>
  <c r="W48" i="6"/>
  <c r="X48" i="6"/>
  <c r="Z48" i="6" s="1"/>
  <c r="R48" i="6"/>
  <c r="S48" i="6"/>
  <c r="U48" i="6" s="1"/>
  <c r="N48" i="6"/>
  <c r="P48" i="6" s="1"/>
  <c r="AV47" i="6"/>
  <c r="AW47" i="6" s="1"/>
  <c r="B47" i="6"/>
  <c r="C47" i="6"/>
  <c r="AR47" i="6" s="1"/>
  <c r="AQ47" i="6"/>
  <c r="AL47" i="6"/>
  <c r="AM47" i="6"/>
  <c r="AO47" i="6" s="1"/>
  <c r="AB47" i="6"/>
  <c r="W47" i="6"/>
  <c r="R47" i="6"/>
  <c r="AV46" i="6"/>
  <c r="B46" i="6"/>
  <c r="C46" i="6"/>
  <c r="AQ46" i="6"/>
  <c r="AL46" i="6"/>
  <c r="AG46" i="6"/>
  <c r="AB46" i="6"/>
  <c r="W46" i="6"/>
  <c r="R46" i="6"/>
  <c r="AV45" i="6"/>
  <c r="B45" i="6"/>
  <c r="C45" i="6" s="1"/>
  <c r="N45" i="6" s="1"/>
  <c r="AW45" i="6"/>
  <c r="AY45" i="6" s="1"/>
  <c r="AQ45" i="6"/>
  <c r="AL45" i="6"/>
  <c r="AG45" i="6"/>
  <c r="AB45" i="6"/>
  <c r="W45" i="6"/>
  <c r="R45" i="6"/>
  <c r="AV44" i="6"/>
  <c r="B44" i="6"/>
  <c r="C44" i="6"/>
  <c r="E38" i="6"/>
  <c r="E39" i="6" s="1"/>
  <c r="AQ44" i="6"/>
  <c r="AL44" i="6"/>
  <c r="AG44" i="6"/>
  <c r="AB44" i="6"/>
  <c r="W44" i="6"/>
  <c r="R44" i="6"/>
  <c r="AV43" i="6"/>
  <c r="B43" i="6"/>
  <c r="C43" i="6"/>
  <c r="AQ43" i="6"/>
  <c r="AL43" i="6"/>
  <c r="AG43" i="6"/>
  <c r="AB43" i="6"/>
  <c r="W43" i="6"/>
  <c r="R43" i="6"/>
  <c r="AV42" i="6"/>
  <c r="B42" i="6"/>
  <c r="C42" i="6"/>
  <c r="AW42" i="6" s="1"/>
  <c r="AX42" i="6" s="1"/>
  <c r="AQ42" i="6"/>
  <c r="AL42" i="6"/>
  <c r="AG42" i="6"/>
  <c r="AB42" i="6"/>
  <c r="W42" i="6"/>
  <c r="R42" i="6"/>
  <c r="AV41" i="6"/>
  <c r="B41" i="6"/>
  <c r="C41" i="6"/>
  <c r="AQ41" i="6"/>
  <c r="AL41" i="6"/>
  <c r="AB41" i="6"/>
  <c r="W41" i="6"/>
  <c r="R41" i="6"/>
  <c r="AV40" i="6"/>
  <c r="B40" i="6"/>
  <c r="C40" i="6"/>
  <c r="AQ40" i="6"/>
  <c r="AL40" i="6"/>
  <c r="AG40" i="6"/>
  <c r="AB40" i="6"/>
  <c r="W40" i="6"/>
  <c r="R40" i="6"/>
  <c r="AV39" i="6"/>
  <c r="B39" i="6"/>
  <c r="C39" i="6" s="1"/>
  <c r="AQ39" i="6"/>
  <c r="AL39" i="6"/>
  <c r="AG39" i="6"/>
  <c r="AB39" i="6"/>
  <c r="W39" i="6"/>
  <c r="R39" i="6"/>
  <c r="AV38" i="6"/>
  <c r="B38" i="6"/>
  <c r="C38" i="6"/>
  <c r="AQ38" i="6"/>
  <c r="AL38" i="6"/>
  <c r="AG38" i="6"/>
  <c r="AB38" i="6"/>
  <c r="W38" i="6"/>
  <c r="R38" i="6"/>
  <c r="AV37" i="6"/>
  <c r="B37" i="6"/>
  <c r="C37" i="6"/>
  <c r="J37" i="6"/>
  <c r="K37" i="6" s="1"/>
  <c r="AQ37" i="6"/>
  <c r="AL37" i="6"/>
  <c r="AG37" i="6"/>
  <c r="AB37" i="6"/>
  <c r="W37" i="6"/>
  <c r="R37" i="6"/>
  <c r="AV35" i="6"/>
  <c r="B35" i="6"/>
  <c r="C35" i="6"/>
  <c r="N35" i="6" s="1"/>
  <c r="AQ35" i="6"/>
  <c r="AL35" i="6"/>
  <c r="AG35" i="6"/>
  <c r="AB35" i="6"/>
  <c r="W35" i="6"/>
  <c r="X35" i="6" s="1"/>
  <c r="R35" i="6"/>
  <c r="AV34" i="6"/>
  <c r="B34" i="6"/>
  <c r="C34" i="6"/>
  <c r="E25" i="6"/>
  <c r="AQ34" i="6"/>
  <c r="AL34" i="6"/>
  <c r="AG34" i="6"/>
  <c r="AB34" i="6"/>
  <c r="W34" i="6"/>
  <c r="R34" i="6"/>
  <c r="AV33" i="6"/>
  <c r="B33" i="6"/>
  <c r="C33" i="6"/>
  <c r="AQ33" i="6"/>
  <c r="AL33" i="6"/>
  <c r="AG33" i="6"/>
  <c r="AB33" i="6"/>
  <c r="W33" i="6"/>
  <c r="R33" i="6"/>
  <c r="AV32" i="6"/>
  <c r="B32" i="6"/>
  <c r="C32" i="6" s="1"/>
  <c r="AQ32" i="6"/>
  <c r="AL32" i="6"/>
  <c r="AG32" i="6"/>
  <c r="AB32" i="6"/>
  <c r="W32" i="6"/>
  <c r="R32" i="6"/>
  <c r="AV31" i="6"/>
  <c r="B31" i="6"/>
  <c r="C31" i="6"/>
  <c r="AQ31" i="6"/>
  <c r="AL31" i="6"/>
  <c r="AG31" i="6"/>
  <c r="AB31" i="6"/>
  <c r="W31" i="6"/>
  <c r="R31" i="6"/>
  <c r="AV30" i="6"/>
  <c r="B30" i="6"/>
  <c r="C30" i="6" s="1"/>
  <c r="AQ30" i="6"/>
  <c r="AL30" i="6"/>
  <c r="AG30" i="6"/>
  <c r="AB30" i="6"/>
  <c r="W30" i="6"/>
  <c r="R30" i="6"/>
  <c r="AV29" i="6"/>
  <c r="B29" i="6"/>
  <c r="C29" i="6"/>
  <c r="AQ29" i="6"/>
  <c r="AL29" i="6"/>
  <c r="AG29" i="6"/>
  <c r="AB29" i="6"/>
  <c r="W29" i="6"/>
  <c r="R29" i="6"/>
  <c r="AV28" i="6"/>
  <c r="B28" i="6"/>
  <c r="C28" i="6" s="1"/>
  <c r="AQ28" i="6"/>
  <c r="AL28" i="6"/>
  <c r="AG28" i="6"/>
  <c r="AB28" i="6"/>
  <c r="W28" i="6"/>
  <c r="R28" i="6"/>
  <c r="AV27" i="6"/>
  <c r="B27" i="6"/>
  <c r="C27" i="6"/>
  <c r="AQ27" i="6"/>
  <c r="AL27" i="6"/>
  <c r="AG27" i="6"/>
  <c r="AB27" i="6"/>
  <c r="W27" i="6"/>
  <c r="R27" i="6"/>
  <c r="AV26" i="6"/>
  <c r="B26" i="6"/>
  <c r="C26" i="6" s="1"/>
  <c r="AQ26" i="6"/>
  <c r="AL26" i="6"/>
  <c r="AG26" i="6"/>
  <c r="AB26" i="6"/>
  <c r="W26" i="6"/>
  <c r="R26" i="6"/>
  <c r="AV25" i="6"/>
  <c r="B25" i="6"/>
  <c r="C25" i="6"/>
  <c r="AQ25" i="6"/>
  <c r="AL25" i="6"/>
  <c r="AG25" i="6"/>
  <c r="AB25" i="6"/>
  <c r="W25" i="6"/>
  <c r="R25" i="6"/>
  <c r="AV24" i="6"/>
  <c r="B24" i="6"/>
  <c r="C24" i="6" s="1"/>
  <c r="AH24" i="6" s="1"/>
  <c r="J24" i="6"/>
  <c r="K24" i="6" s="1"/>
  <c r="AQ24" i="6"/>
  <c r="AL24" i="6"/>
  <c r="AG24" i="6"/>
  <c r="AB24" i="6"/>
  <c r="W24" i="6"/>
  <c r="R24" i="6"/>
  <c r="AV22" i="6"/>
  <c r="B22" i="6"/>
  <c r="C22" i="6"/>
  <c r="AQ22" i="6"/>
  <c r="AL22" i="6"/>
  <c r="AG22" i="6"/>
  <c r="AB22" i="6"/>
  <c r="W22" i="6"/>
  <c r="R22" i="6"/>
  <c r="AV21" i="6"/>
  <c r="B21" i="6"/>
  <c r="C21" i="6" s="1"/>
  <c r="E12" i="6"/>
  <c r="E13" i="6" s="1"/>
  <c r="E14" i="6"/>
  <c r="AQ21" i="6"/>
  <c r="AL21" i="6"/>
  <c r="AG21" i="6"/>
  <c r="AB21" i="6"/>
  <c r="W21" i="6"/>
  <c r="R21" i="6"/>
  <c r="AV20" i="6"/>
  <c r="B20" i="6"/>
  <c r="C20" i="6"/>
  <c r="AQ20" i="6"/>
  <c r="AL20" i="6"/>
  <c r="AG20" i="6"/>
  <c r="AB20" i="6"/>
  <c r="W20" i="6"/>
  <c r="R20" i="6"/>
  <c r="AV19" i="6"/>
  <c r="B19" i="6"/>
  <c r="C19" i="6" s="1"/>
  <c r="AQ19" i="6"/>
  <c r="AL19" i="6"/>
  <c r="AG19" i="6"/>
  <c r="AB19" i="6"/>
  <c r="W19" i="6"/>
  <c r="R19" i="6"/>
  <c r="AV18" i="6"/>
  <c r="B18" i="6"/>
  <c r="C18" i="6"/>
  <c r="AQ18" i="6"/>
  <c r="AL18" i="6"/>
  <c r="AG18" i="6"/>
  <c r="AB18" i="6"/>
  <c r="W18" i="6"/>
  <c r="R18" i="6"/>
  <c r="AV17" i="6"/>
  <c r="B17" i="6"/>
  <c r="C17" i="6" s="1"/>
  <c r="AQ17" i="6"/>
  <c r="AL17" i="6"/>
  <c r="AG17" i="6"/>
  <c r="AB17" i="6"/>
  <c r="W17" i="6"/>
  <c r="R17" i="6"/>
  <c r="AV16" i="6"/>
  <c r="B16" i="6"/>
  <c r="C16" i="6"/>
  <c r="AQ16" i="6"/>
  <c r="AL16" i="6"/>
  <c r="AG16" i="6"/>
  <c r="AB16" i="6"/>
  <c r="W16" i="6"/>
  <c r="R16" i="6"/>
  <c r="AV15" i="6"/>
  <c r="B15" i="6"/>
  <c r="C15" i="6" s="1"/>
  <c r="AQ15" i="6"/>
  <c r="AL15" i="6"/>
  <c r="AG15" i="6"/>
  <c r="AB15" i="6"/>
  <c r="W15" i="6"/>
  <c r="R15" i="6"/>
  <c r="AV14" i="6"/>
  <c r="B14" i="6"/>
  <c r="C14" i="6"/>
  <c r="AQ14" i="6"/>
  <c r="AL14" i="6"/>
  <c r="AG14" i="6"/>
  <c r="AB14" i="6"/>
  <c r="W14" i="6"/>
  <c r="R14" i="6"/>
  <c r="AV13" i="6"/>
  <c r="B13" i="6"/>
  <c r="C13" i="6" s="1"/>
  <c r="AM13" i="6" s="1"/>
  <c r="J13" i="6"/>
  <c r="K13" i="6" s="1"/>
  <c r="AQ13" i="6"/>
  <c r="AL13" i="6"/>
  <c r="AG13" i="6"/>
  <c r="AB13" i="6"/>
  <c r="W13" i="6"/>
  <c r="R13" i="6"/>
  <c r="AV12" i="6"/>
  <c r="B12" i="6"/>
  <c r="C12" i="6"/>
  <c r="J12" i="6"/>
  <c r="K12" i="6"/>
  <c r="AQ12" i="6"/>
  <c r="AL12" i="6"/>
  <c r="AG12" i="6"/>
  <c r="AB12" i="6"/>
  <c r="W12" i="6"/>
  <c r="R12" i="6"/>
  <c r="B11" i="6"/>
  <c r="C11" i="6"/>
  <c r="J11" i="6"/>
  <c r="K11" i="6"/>
  <c r="AV11" i="4"/>
  <c r="AV100" i="4"/>
  <c r="B100" i="4"/>
  <c r="C100" i="4"/>
  <c r="AQ11" i="4"/>
  <c r="AQ74" i="4" s="1"/>
  <c r="AL11" i="4"/>
  <c r="AL95" i="4" s="1"/>
  <c r="AL100" i="4"/>
  <c r="AG11" i="4"/>
  <c r="AB11" i="4"/>
  <c r="AB100" i="4"/>
  <c r="W11" i="4"/>
  <c r="W84" i="4" s="1"/>
  <c r="R11" i="4"/>
  <c r="R95" i="4" s="1"/>
  <c r="R100" i="4"/>
  <c r="AV99" i="4"/>
  <c r="B99" i="4"/>
  <c r="C99" i="4" s="1"/>
  <c r="AB99" i="4"/>
  <c r="R99" i="4"/>
  <c r="AV98" i="4"/>
  <c r="B98" i="4"/>
  <c r="C98" i="4"/>
  <c r="AL98" i="4"/>
  <c r="AB98" i="4"/>
  <c r="W98" i="4"/>
  <c r="R98" i="4"/>
  <c r="AV97" i="4"/>
  <c r="B97" i="4"/>
  <c r="C97" i="4" s="1"/>
  <c r="AL97" i="4"/>
  <c r="AB97" i="4"/>
  <c r="R97" i="4"/>
  <c r="AV96" i="4"/>
  <c r="B96" i="4"/>
  <c r="C96" i="4" s="1"/>
  <c r="AQ96" i="4"/>
  <c r="AL96" i="4"/>
  <c r="AB96" i="4"/>
  <c r="R96" i="4"/>
  <c r="AV95" i="4"/>
  <c r="B95" i="4"/>
  <c r="C95" i="4" s="1"/>
  <c r="AB95" i="4"/>
  <c r="AV94" i="4"/>
  <c r="B94" i="4"/>
  <c r="C94" i="4"/>
  <c r="AL94" i="4"/>
  <c r="AB94" i="4"/>
  <c r="W94" i="4"/>
  <c r="R94" i="4"/>
  <c r="AV93" i="4"/>
  <c r="B93" i="4"/>
  <c r="C93" i="4" s="1"/>
  <c r="AQ93" i="4"/>
  <c r="AL93" i="4"/>
  <c r="AB93" i="4"/>
  <c r="W93" i="4"/>
  <c r="R93" i="4"/>
  <c r="AV92" i="4"/>
  <c r="B92" i="4"/>
  <c r="C92" i="4"/>
  <c r="AL92" i="4"/>
  <c r="AB92" i="4"/>
  <c r="W92" i="4"/>
  <c r="R92" i="4"/>
  <c r="AV91" i="4"/>
  <c r="B91" i="4"/>
  <c r="C91" i="4" s="1"/>
  <c r="AL91" i="4"/>
  <c r="AB91" i="4"/>
  <c r="R91" i="4"/>
  <c r="AV90" i="4"/>
  <c r="B90" i="4"/>
  <c r="C90" i="4"/>
  <c r="AL90" i="4"/>
  <c r="AB90" i="4"/>
  <c r="W90" i="4"/>
  <c r="R90" i="4"/>
  <c r="AV89" i="4"/>
  <c r="B89" i="4"/>
  <c r="C89" i="4"/>
  <c r="AQ89" i="4"/>
  <c r="AL89" i="4"/>
  <c r="AG89" i="4"/>
  <c r="AB89" i="4"/>
  <c r="W89" i="4"/>
  <c r="R89" i="4"/>
  <c r="AV87" i="4"/>
  <c r="B87" i="4"/>
  <c r="C87" i="4"/>
  <c r="AL87" i="4"/>
  <c r="AB87" i="4"/>
  <c r="W87" i="4"/>
  <c r="R87" i="4"/>
  <c r="AV86" i="4"/>
  <c r="B86" i="4"/>
  <c r="C86" i="4" s="1"/>
  <c r="AL86" i="4"/>
  <c r="AB86" i="4"/>
  <c r="W86" i="4"/>
  <c r="R86" i="4"/>
  <c r="AV85" i="4"/>
  <c r="B85" i="4"/>
  <c r="C85" i="4"/>
  <c r="AL85" i="4"/>
  <c r="AB85" i="4"/>
  <c r="W85" i="4"/>
  <c r="R85" i="4"/>
  <c r="AV84" i="4"/>
  <c r="B84" i="4"/>
  <c r="C84" i="4" s="1"/>
  <c r="AL84" i="4"/>
  <c r="AB84" i="4"/>
  <c r="R84" i="4"/>
  <c r="AV83" i="4"/>
  <c r="B83" i="4"/>
  <c r="C83" i="4"/>
  <c r="AL83" i="4"/>
  <c r="AB83" i="4"/>
  <c r="W83" i="4"/>
  <c r="R83" i="4"/>
  <c r="AV82" i="4"/>
  <c r="B82" i="4"/>
  <c r="C82" i="4"/>
  <c r="AQ82" i="4"/>
  <c r="AL82" i="4"/>
  <c r="AB82" i="4"/>
  <c r="W82" i="4"/>
  <c r="R82" i="4"/>
  <c r="AV81" i="4"/>
  <c r="B81" i="4"/>
  <c r="C81" i="4"/>
  <c r="AQ81" i="4"/>
  <c r="AL81" i="4"/>
  <c r="AB81" i="4"/>
  <c r="W81" i="4"/>
  <c r="R81" i="4"/>
  <c r="AV80" i="4"/>
  <c r="B80" i="4"/>
  <c r="C80" i="4" s="1"/>
  <c r="AL80" i="4"/>
  <c r="AB80" i="4"/>
  <c r="R80" i="4"/>
  <c r="AV79" i="4"/>
  <c r="B79" i="4"/>
  <c r="C79" i="4"/>
  <c r="AL79" i="4"/>
  <c r="AB79" i="4"/>
  <c r="W79" i="4"/>
  <c r="R79" i="4"/>
  <c r="AV78" i="4"/>
  <c r="B78" i="4"/>
  <c r="C78" i="4" s="1"/>
  <c r="AL78" i="4"/>
  <c r="AB78" i="4"/>
  <c r="W78" i="4"/>
  <c r="R78" i="4"/>
  <c r="AV77" i="4"/>
  <c r="B77" i="4"/>
  <c r="C77" i="4" s="1"/>
  <c r="AL77" i="4"/>
  <c r="AB77" i="4"/>
  <c r="W77" i="4"/>
  <c r="R77" i="4"/>
  <c r="AV76" i="4"/>
  <c r="B76" i="4"/>
  <c r="C76" i="4" s="1"/>
  <c r="AQ76" i="4"/>
  <c r="AL76" i="4"/>
  <c r="AG76" i="4"/>
  <c r="AB76" i="4"/>
  <c r="W76" i="4"/>
  <c r="R76" i="4"/>
  <c r="AV74" i="4"/>
  <c r="B74" i="4"/>
  <c r="C74" i="4"/>
  <c r="AL74" i="4"/>
  <c r="AB74" i="4"/>
  <c r="W74" i="4"/>
  <c r="R74" i="4"/>
  <c r="AV73" i="4"/>
  <c r="B73" i="4"/>
  <c r="C73" i="4"/>
  <c r="AL73" i="4"/>
  <c r="AG73" i="4"/>
  <c r="AB73" i="4"/>
  <c r="W73" i="4"/>
  <c r="R73" i="4"/>
  <c r="AV72" i="4"/>
  <c r="B72" i="4"/>
  <c r="C72" i="4"/>
  <c r="AQ72" i="4"/>
  <c r="AL72" i="4"/>
  <c r="AB72" i="4"/>
  <c r="W72" i="4"/>
  <c r="R72" i="4"/>
  <c r="AV71" i="4"/>
  <c r="B71" i="4"/>
  <c r="C71" i="4" s="1"/>
  <c r="AL71" i="4"/>
  <c r="AB71" i="4"/>
  <c r="R71" i="4"/>
  <c r="AV70" i="4"/>
  <c r="B70" i="4"/>
  <c r="C70" i="4"/>
  <c r="AL70" i="4"/>
  <c r="AB70" i="4"/>
  <c r="W70" i="4"/>
  <c r="R70" i="4"/>
  <c r="AV69" i="4"/>
  <c r="B69" i="4"/>
  <c r="C69" i="4"/>
  <c r="AL69" i="4"/>
  <c r="AB69" i="4"/>
  <c r="W69" i="4"/>
  <c r="R69" i="4"/>
  <c r="AV68" i="4"/>
  <c r="B68" i="4"/>
  <c r="C68" i="4"/>
  <c r="AQ68" i="4"/>
  <c r="AL68" i="4"/>
  <c r="AB68" i="4"/>
  <c r="W68" i="4"/>
  <c r="R68" i="4"/>
  <c r="AV67" i="4"/>
  <c r="B67" i="4"/>
  <c r="C67" i="4" s="1"/>
  <c r="AL67" i="4"/>
  <c r="AB67" i="4"/>
  <c r="R67" i="4"/>
  <c r="AV66" i="4"/>
  <c r="B66" i="4"/>
  <c r="C66" i="4"/>
  <c r="AQ66" i="4"/>
  <c r="AL66" i="4"/>
  <c r="AB66" i="4"/>
  <c r="W66" i="4"/>
  <c r="R66" i="4"/>
  <c r="AV65" i="4"/>
  <c r="B65" i="4"/>
  <c r="C65" i="4"/>
  <c r="AQ65" i="4"/>
  <c r="AL65" i="4"/>
  <c r="AB65" i="4"/>
  <c r="W65" i="4"/>
  <c r="R65" i="4"/>
  <c r="AV64" i="4"/>
  <c r="B64" i="4"/>
  <c r="C64" i="4"/>
  <c r="AQ64" i="4"/>
  <c r="AL64" i="4"/>
  <c r="AB64" i="4"/>
  <c r="W64" i="4"/>
  <c r="R64" i="4"/>
  <c r="AV63" i="4"/>
  <c r="B63" i="4"/>
  <c r="C63" i="4" s="1"/>
  <c r="AQ63" i="4"/>
  <c r="AL63" i="4"/>
  <c r="AG63" i="4"/>
  <c r="AB63" i="4"/>
  <c r="W63" i="4"/>
  <c r="R63" i="4"/>
  <c r="AV61" i="4"/>
  <c r="B61" i="4"/>
  <c r="C61" i="4"/>
  <c r="AL61" i="4"/>
  <c r="AB61" i="4"/>
  <c r="W61" i="4"/>
  <c r="R61" i="4"/>
  <c r="AV60" i="4"/>
  <c r="B60" i="4"/>
  <c r="C60" i="4" s="1"/>
  <c r="AQ60" i="4"/>
  <c r="AL60" i="4"/>
  <c r="AB60" i="4"/>
  <c r="W60" i="4"/>
  <c r="R60" i="4"/>
  <c r="AV59" i="4"/>
  <c r="B59" i="4"/>
  <c r="C59" i="4"/>
  <c r="AQ59" i="4"/>
  <c r="AL59" i="4"/>
  <c r="AB59" i="4"/>
  <c r="W59" i="4"/>
  <c r="R59" i="4"/>
  <c r="AV58" i="4"/>
  <c r="B58" i="4"/>
  <c r="C58" i="4" s="1"/>
  <c r="AL58" i="4"/>
  <c r="AB58" i="4"/>
  <c r="W58" i="4"/>
  <c r="R58" i="4"/>
  <c r="AV57" i="4"/>
  <c r="B57" i="4"/>
  <c r="C57" i="4"/>
  <c r="AQ57" i="4"/>
  <c r="AL57" i="4"/>
  <c r="AB57" i="4"/>
  <c r="W57" i="4"/>
  <c r="R57" i="4"/>
  <c r="AV56" i="4"/>
  <c r="B56" i="4"/>
  <c r="C56" i="4" s="1"/>
  <c r="AQ56" i="4"/>
  <c r="AL56" i="4"/>
  <c r="AB56" i="4"/>
  <c r="W56" i="4"/>
  <c r="R56" i="4"/>
  <c r="AV55" i="4"/>
  <c r="B55" i="4"/>
  <c r="C55" i="4"/>
  <c r="AQ55" i="4"/>
  <c r="AL55" i="4"/>
  <c r="AB55" i="4"/>
  <c r="W55" i="4"/>
  <c r="R55" i="4"/>
  <c r="AV54" i="4"/>
  <c r="B54" i="4"/>
  <c r="C54" i="4" s="1"/>
  <c r="AL54" i="4"/>
  <c r="AB54" i="4"/>
  <c r="W54" i="4"/>
  <c r="R54" i="4"/>
  <c r="AV53" i="4"/>
  <c r="B53" i="4"/>
  <c r="C53" i="4"/>
  <c r="AQ53" i="4"/>
  <c r="AL53" i="4"/>
  <c r="AB53" i="4"/>
  <c r="W53" i="4"/>
  <c r="R53" i="4"/>
  <c r="AV52" i="4"/>
  <c r="B52" i="4"/>
  <c r="C52" i="4"/>
  <c r="AQ52" i="4"/>
  <c r="AL52" i="4"/>
  <c r="AB52" i="4"/>
  <c r="W52" i="4"/>
  <c r="R52" i="4"/>
  <c r="AV51" i="4"/>
  <c r="B51" i="4"/>
  <c r="C51" i="4"/>
  <c r="AQ51" i="4"/>
  <c r="AL51" i="4"/>
  <c r="AB51" i="4"/>
  <c r="W51" i="4"/>
  <c r="R51" i="4"/>
  <c r="AV50" i="4"/>
  <c r="B50" i="4"/>
  <c r="C50" i="4" s="1"/>
  <c r="AQ50" i="4"/>
  <c r="AL50" i="4"/>
  <c r="AG50" i="4"/>
  <c r="AB50" i="4"/>
  <c r="W50" i="4"/>
  <c r="R50" i="4"/>
  <c r="AV48" i="4"/>
  <c r="B48" i="4"/>
  <c r="C48" i="4"/>
  <c r="AQ48" i="4"/>
  <c r="AL48" i="4"/>
  <c r="AB48" i="4"/>
  <c r="W48" i="4"/>
  <c r="R48" i="4"/>
  <c r="AV47" i="4"/>
  <c r="B47" i="4"/>
  <c r="C47" i="4"/>
  <c r="AQ47" i="4"/>
  <c r="AL47" i="4"/>
  <c r="AB47" i="4"/>
  <c r="W47" i="4"/>
  <c r="R47" i="4"/>
  <c r="AV46" i="4"/>
  <c r="B46" i="4"/>
  <c r="C46" i="4" s="1"/>
  <c r="AQ46" i="4"/>
  <c r="AL46" i="4"/>
  <c r="AB46" i="4"/>
  <c r="W46" i="4"/>
  <c r="R46" i="4"/>
  <c r="AV45" i="4"/>
  <c r="B45" i="4"/>
  <c r="C45" i="4" s="1"/>
  <c r="AL45" i="4"/>
  <c r="AB45" i="4"/>
  <c r="W45" i="4"/>
  <c r="R45" i="4"/>
  <c r="AV44" i="4"/>
  <c r="B44" i="4"/>
  <c r="C44" i="4"/>
  <c r="AQ44" i="4"/>
  <c r="AL44" i="4"/>
  <c r="AB44" i="4"/>
  <c r="W44" i="4"/>
  <c r="R44" i="4"/>
  <c r="AV43" i="4"/>
  <c r="B43" i="4"/>
  <c r="C43" i="4" s="1"/>
  <c r="AQ43" i="4"/>
  <c r="AL43" i="4"/>
  <c r="AG43" i="4"/>
  <c r="AB43" i="4"/>
  <c r="W43" i="4"/>
  <c r="R43" i="4"/>
  <c r="AV42" i="4"/>
  <c r="B42" i="4"/>
  <c r="C42" i="4"/>
  <c r="AQ42" i="4"/>
  <c r="AL42" i="4"/>
  <c r="AB42" i="4"/>
  <c r="W42" i="4"/>
  <c r="R42" i="4"/>
  <c r="AV41" i="4"/>
  <c r="B41" i="4"/>
  <c r="C41" i="4" s="1"/>
  <c r="AL41" i="4"/>
  <c r="AB41" i="4"/>
  <c r="W41" i="4"/>
  <c r="R41" i="4"/>
  <c r="AV40" i="4"/>
  <c r="B40" i="4"/>
  <c r="C40" i="4"/>
  <c r="AQ40" i="4"/>
  <c r="AL40" i="4"/>
  <c r="AB40" i="4"/>
  <c r="W40" i="4"/>
  <c r="R40" i="4"/>
  <c r="AV39" i="4"/>
  <c r="B39" i="4"/>
  <c r="C39" i="4"/>
  <c r="AQ39" i="4"/>
  <c r="AL39" i="4"/>
  <c r="AB39" i="4"/>
  <c r="W39" i="4"/>
  <c r="R39" i="4"/>
  <c r="AV38" i="4"/>
  <c r="B38" i="4"/>
  <c r="C38" i="4" s="1"/>
  <c r="AQ38" i="4"/>
  <c r="AL38" i="4"/>
  <c r="AB38" i="4"/>
  <c r="W38" i="4"/>
  <c r="R38" i="4"/>
  <c r="AV37" i="4"/>
  <c r="B37" i="4"/>
  <c r="C37" i="4" s="1"/>
  <c r="AQ37" i="4"/>
  <c r="AL37" i="4"/>
  <c r="AG37" i="4"/>
  <c r="AB37" i="4"/>
  <c r="W37" i="4"/>
  <c r="R37" i="4"/>
  <c r="AV35" i="4"/>
  <c r="B35" i="4"/>
  <c r="C35" i="4"/>
  <c r="AQ35" i="4"/>
  <c r="AL35" i="4"/>
  <c r="AB35" i="4"/>
  <c r="W35" i="4"/>
  <c r="R35" i="4"/>
  <c r="AV34" i="4"/>
  <c r="B34" i="4"/>
  <c r="C34" i="4"/>
  <c r="AQ34" i="4"/>
  <c r="AL34" i="4"/>
  <c r="AB34" i="4"/>
  <c r="W34" i="4"/>
  <c r="R34" i="4"/>
  <c r="AV33" i="4"/>
  <c r="B33" i="4"/>
  <c r="C33" i="4"/>
  <c r="AQ33" i="4"/>
  <c r="AL33" i="4"/>
  <c r="AB33" i="4"/>
  <c r="W33" i="4"/>
  <c r="R33" i="4"/>
  <c r="AV32" i="4"/>
  <c r="B32" i="4"/>
  <c r="C32" i="4" s="1"/>
  <c r="AL32" i="4"/>
  <c r="AB32" i="4"/>
  <c r="W32" i="4"/>
  <c r="R32" i="4"/>
  <c r="AV31" i="4"/>
  <c r="B31" i="4"/>
  <c r="C31" i="4"/>
  <c r="AQ31" i="4"/>
  <c r="AL31" i="4"/>
  <c r="AB31" i="4"/>
  <c r="W31" i="4"/>
  <c r="R31" i="4"/>
  <c r="AV30" i="4"/>
  <c r="B30" i="4"/>
  <c r="C30" i="4" s="1"/>
  <c r="AQ30" i="4"/>
  <c r="AL30" i="4"/>
  <c r="AB30" i="4"/>
  <c r="W30" i="4"/>
  <c r="R30" i="4"/>
  <c r="AV29" i="4"/>
  <c r="B29" i="4"/>
  <c r="C29" i="4"/>
  <c r="AQ29" i="4"/>
  <c r="AL29" i="4"/>
  <c r="AB29" i="4"/>
  <c r="W29" i="4"/>
  <c r="R29" i="4"/>
  <c r="AV28" i="4"/>
  <c r="B28" i="4"/>
  <c r="C28" i="4" s="1"/>
  <c r="AQ28" i="4"/>
  <c r="AL28" i="4"/>
  <c r="AB28" i="4"/>
  <c r="W28" i="4"/>
  <c r="R28" i="4"/>
  <c r="AV27" i="4"/>
  <c r="B27" i="4"/>
  <c r="C27" i="4"/>
  <c r="AQ27" i="4"/>
  <c r="AL27" i="4"/>
  <c r="AB27" i="4"/>
  <c r="W27" i="4"/>
  <c r="R27" i="4"/>
  <c r="AV26" i="4"/>
  <c r="B26" i="4"/>
  <c r="C26" i="4" s="1"/>
  <c r="AQ26" i="4"/>
  <c r="AL26" i="4"/>
  <c r="AB26" i="4"/>
  <c r="W26" i="4"/>
  <c r="R26" i="4"/>
  <c r="AV25" i="4"/>
  <c r="B25" i="4"/>
  <c r="C25" i="4" s="1"/>
  <c r="AQ25" i="4"/>
  <c r="AL25" i="4"/>
  <c r="AB25" i="4"/>
  <c r="W25" i="4"/>
  <c r="R25" i="4"/>
  <c r="AV24" i="4"/>
  <c r="B24" i="4"/>
  <c r="C24" i="4"/>
  <c r="AR24" i="4" s="1"/>
  <c r="AQ24" i="4"/>
  <c r="AL24" i="4"/>
  <c r="AG24" i="4"/>
  <c r="AB24" i="4"/>
  <c r="W24" i="4"/>
  <c r="R24" i="4"/>
  <c r="B12" i="4"/>
  <c r="C12" i="4"/>
  <c r="AV12" i="4"/>
  <c r="B13" i="4"/>
  <c r="C13" i="4" s="1"/>
  <c r="AV13" i="4"/>
  <c r="B14" i="4"/>
  <c r="C14" i="4" s="1"/>
  <c r="AV14" i="4"/>
  <c r="B15" i="4"/>
  <c r="C15" i="4" s="1"/>
  <c r="AV15" i="4"/>
  <c r="B16" i="4"/>
  <c r="C16" i="4"/>
  <c r="AV16" i="4"/>
  <c r="B17" i="4"/>
  <c r="C17" i="4" s="1"/>
  <c r="AV17" i="4"/>
  <c r="B18" i="4"/>
  <c r="C18" i="4" s="1"/>
  <c r="AV18" i="4"/>
  <c r="B19" i="4"/>
  <c r="C19" i="4" s="1"/>
  <c r="AV19" i="4"/>
  <c r="B20" i="4"/>
  <c r="C20" i="4"/>
  <c r="AV20" i="4"/>
  <c r="B21" i="4"/>
  <c r="C21" i="4" s="1"/>
  <c r="AV21" i="4"/>
  <c r="B22" i="4"/>
  <c r="C22" i="4" s="1"/>
  <c r="AV22" i="4"/>
  <c r="AQ12" i="4"/>
  <c r="AQ13" i="4"/>
  <c r="AQ14" i="4"/>
  <c r="AQ15" i="4"/>
  <c r="AQ16" i="4"/>
  <c r="AQ17" i="4"/>
  <c r="AQ18" i="4"/>
  <c r="AQ19" i="4"/>
  <c r="AQ20" i="4"/>
  <c r="AQ21" i="4"/>
  <c r="AQ22" i="4"/>
  <c r="AL12" i="4"/>
  <c r="AL13" i="4"/>
  <c r="AL14" i="4"/>
  <c r="AL15" i="4"/>
  <c r="AL16" i="4"/>
  <c r="AL17" i="4"/>
  <c r="AL18" i="4"/>
  <c r="AL19" i="4"/>
  <c r="AL20" i="4"/>
  <c r="AL21" i="4"/>
  <c r="AL22" i="4"/>
  <c r="AG17" i="4"/>
  <c r="AB12" i="4"/>
  <c r="AB13" i="4"/>
  <c r="AB14" i="4"/>
  <c r="AB15" i="4"/>
  <c r="AB16" i="4"/>
  <c r="AB17" i="4"/>
  <c r="AB18" i="4"/>
  <c r="AB19" i="4"/>
  <c r="AB20" i="4"/>
  <c r="AB21" i="4"/>
  <c r="AB22" i="4"/>
  <c r="W12" i="4"/>
  <c r="W13" i="4"/>
  <c r="W14" i="4"/>
  <c r="W15" i="4"/>
  <c r="W16" i="4"/>
  <c r="W17" i="4"/>
  <c r="W18" i="4"/>
  <c r="W19" i="4"/>
  <c r="W20" i="4"/>
  <c r="W21" i="4"/>
  <c r="W22" i="4"/>
  <c r="R12" i="4"/>
  <c r="R13" i="4"/>
  <c r="R14" i="4"/>
  <c r="R15" i="4"/>
  <c r="R16" i="4"/>
  <c r="R17" i="4"/>
  <c r="R18" i="4"/>
  <c r="R19" i="4"/>
  <c r="R20" i="4"/>
  <c r="R21" i="4"/>
  <c r="R22" i="4"/>
  <c r="B11" i="4"/>
  <c r="C11" i="4"/>
  <c r="AC11" i="4" s="1"/>
  <c r="A12" i="10"/>
  <c r="B12" i="10"/>
  <c r="A11" i="6"/>
  <c r="A12" i="6"/>
  <c r="A13" i="6"/>
  <c r="A14" i="6"/>
  <c r="A15" i="6"/>
  <c r="A16" i="6"/>
  <c r="A17" i="6"/>
  <c r="A18" i="6"/>
  <c r="A19" i="6"/>
  <c r="A20" i="6"/>
  <c r="A21" i="6"/>
  <c r="A22" i="6"/>
  <c r="A24" i="6"/>
  <c r="A25" i="6"/>
  <c r="A26" i="6"/>
  <c r="A27" i="6"/>
  <c r="A28" i="6"/>
  <c r="A29" i="6"/>
  <c r="A30" i="6"/>
  <c r="A31" i="6"/>
  <c r="A32" i="6"/>
  <c r="A33" i="6"/>
  <c r="A34" i="6"/>
  <c r="A35" i="6"/>
  <c r="A37" i="6"/>
  <c r="A38" i="6"/>
  <c r="A39" i="6"/>
  <c r="A40" i="6"/>
  <c r="A41" i="6"/>
  <c r="A42" i="6"/>
  <c r="A43" i="6"/>
  <c r="A44" i="6"/>
  <c r="A45" i="6"/>
  <c r="A46" i="6"/>
  <c r="A47" i="6"/>
  <c r="A48" i="6"/>
  <c r="A50" i="6"/>
  <c r="A51" i="6"/>
  <c r="A52" i="6"/>
  <c r="A53" i="6"/>
  <c r="A54" i="6"/>
  <c r="A55" i="6"/>
  <c r="A56" i="6"/>
  <c r="A57" i="6"/>
  <c r="A58" i="6"/>
  <c r="A59" i="6"/>
  <c r="A60" i="6"/>
  <c r="A61" i="6"/>
  <c r="A63" i="6"/>
  <c r="A64" i="6"/>
  <c r="A65" i="6"/>
  <c r="A66" i="6"/>
  <c r="A67" i="6"/>
  <c r="A68" i="6"/>
  <c r="A69" i="6"/>
  <c r="A70" i="6"/>
  <c r="A71" i="6"/>
  <c r="A72" i="6"/>
  <c r="A73" i="6"/>
  <c r="A74" i="6"/>
  <c r="A76" i="6"/>
  <c r="A77" i="6"/>
  <c r="A78" i="6"/>
  <c r="A79" i="6"/>
  <c r="A80" i="6"/>
  <c r="A81" i="6"/>
  <c r="A82" i="6"/>
  <c r="A83" i="6"/>
  <c r="A84" i="6"/>
  <c r="A85" i="6"/>
  <c r="A86" i="6"/>
  <c r="A87" i="6"/>
  <c r="A89" i="6"/>
  <c r="A90" i="6"/>
  <c r="A91" i="6"/>
  <c r="A92" i="6"/>
  <c r="A93" i="6"/>
  <c r="A94" i="6"/>
  <c r="A95" i="6"/>
  <c r="A96" i="6"/>
  <c r="A97" i="6"/>
  <c r="A98" i="6"/>
  <c r="A99" i="6"/>
  <c r="A100" i="6"/>
  <c r="A11" i="4"/>
  <c r="J11" i="4"/>
  <c r="K11" i="4" s="1"/>
  <c r="AR11" i="4" s="1"/>
  <c r="AT11" i="4" s="1"/>
  <c r="A12" i="4"/>
  <c r="E12" i="4"/>
  <c r="J12" i="4" s="1"/>
  <c r="K12" i="4" s="1"/>
  <c r="G12" i="4"/>
  <c r="A13" i="4"/>
  <c r="G13" i="4"/>
  <c r="A14" i="4"/>
  <c r="I14" i="4"/>
  <c r="I27" i="4" s="1"/>
  <c r="I40" i="4" s="1"/>
  <c r="A15" i="4"/>
  <c r="G15" i="4"/>
  <c r="I15" i="4"/>
  <c r="I28" i="4" s="1"/>
  <c r="I41" i="4" s="1"/>
  <c r="I54" i="4" s="1"/>
  <c r="I67" i="4" s="1"/>
  <c r="A16" i="4"/>
  <c r="G16" i="4"/>
  <c r="I16" i="4"/>
  <c r="A17" i="4"/>
  <c r="I17" i="4"/>
  <c r="I30" i="4" s="1"/>
  <c r="I43" i="4" s="1"/>
  <c r="I56" i="4" s="1"/>
  <c r="I69" i="4" s="1"/>
  <c r="I82" i="4" s="1"/>
  <c r="I95" i="4" s="1"/>
  <c r="A18" i="4"/>
  <c r="G18" i="4"/>
  <c r="G31" i="4" s="1"/>
  <c r="I18" i="4"/>
  <c r="A19" i="4"/>
  <c r="G19" i="4"/>
  <c r="G32" i="4" s="1"/>
  <c r="G45" i="4" s="1"/>
  <c r="G58" i="4" s="1"/>
  <c r="G71" i="4" s="1"/>
  <c r="G84" i="4" s="1"/>
  <c r="G97" i="4" s="1"/>
  <c r="I19" i="4"/>
  <c r="I32" i="4" s="1"/>
  <c r="A20" i="4"/>
  <c r="I20" i="4"/>
  <c r="A21" i="4"/>
  <c r="G21" i="4"/>
  <c r="G34" i="4" s="1"/>
  <c r="I21" i="4"/>
  <c r="A22" i="4"/>
  <c r="G22" i="4"/>
  <c r="G35" i="4" s="1"/>
  <c r="G48" i="4" s="1"/>
  <c r="G61" i="4" s="1"/>
  <c r="G74" i="4" s="1"/>
  <c r="G87" i="4" s="1"/>
  <c r="G100" i="4" s="1"/>
  <c r="I22" i="4"/>
  <c r="I35" i="4" s="1"/>
  <c r="I48" i="4" s="1"/>
  <c r="A24" i="4"/>
  <c r="G24" i="4"/>
  <c r="I24" i="4"/>
  <c r="J24" i="4" s="1"/>
  <c r="K24" i="4" s="1"/>
  <c r="A25" i="4"/>
  <c r="E25" i="4"/>
  <c r="J25" i="4" s="1"/>
  <c r="K25" i="4" s="1"/>
  <c r="G25" i="4"/>
  <c r="G38" i="4" s="1"/>
  <c r="G51" i="4" s="1"/>
  <c r="I25" i="4"/>
  <c r="A26" i="4"/>
  <c r="E26" i="4"/>
  <c r="E27" i="4" s="1"/>
  <c r="E28" i="4" s="1"/>
  <c r="E29" i="4" s="1"/>
  <c r="J29" i="4" s="1"/>
  <c r="K29" i="4" s="1"/>
  <c r="G26" i="4"/>
  <c r="I26" i="4"/>
  <c r="A27" i="4"/>
  <c r="G27" i="4"/>
  <c r="J27" i="4"/>
  <c r="K27" i="4" s="1"/>
  <c r="A28" i="4"/>
  <c r="G28" i="4"/>
  <c r="A29" i="4"/>
  <c r="G29" i="4"/>
  <c r="I29" i="4"/>
  <c r="A30" i="4"/>
  <c r="E30" i="4"/>
  <c r="G30" i="4"/>
  <c r="A31" i="4"/>
  <c r="I31" i="4"/>
  <c r="A32" i="4"/>
  <c r="A33" i="4"/>
  <c r="G33" i="4"/>
  <c r="G46" i="4" s="1"/>
  <c r="G59" i="4" s="1"/>
  <c r="I33" i="4"/>
  <c r="A34" i="4"/>
  <c r="I34" i="4"/>
  <c r="A35" i="4"/>
  <c r="A37" i="4"/>
  <c r="G37" i="4"/>
  <c r="I37" i="4"/>
  <c r="A38" i="4"/>
  <c r="E38" i="4"/>
  <c r="I38" i="4"/>
  <c r="J38" i="4"/>
  <c r="K38" i="4" s="1"/>
  <c r="N38" i="4" s="1"/>
  <c r="A39" i="4"/>
  <c r="E39" i="4"/>
  <c r="G39" i="4"/>
  <c r="I39" i="4"/>
  <c r="A40" i="4"/>
  <c r="E40" i="4"/>
  <c r="J40" i="4" s="1"/>
  <c r="K40" i="4" s="1"/>
  <c r="G40" i="4"/>
  <c r="A41" i="4"/>
  <c r="E41" i="4"/>
  <c r="G41" i="4"/>
  <c r="A42" i="4"/>
  <c r="G42" i="4"/>
  <c r="I42" i="4"/>
  <c r="I55" i="4" s="1"/>
  <c r="I68" i="4" s="1"/>
  <c r="A43" i="4"/>
  <c r="G43" i="4"/>
  <c r="A44" i="4"/>
  <c r="G44" i="4"/>
  <c r="I44" i="4"/>
  <c r="I57" i="4" s="1"/>
  <c r="I70" i="4" s="1"/>
  <c r="I83" i="4" s="1"/>
  <c r="I96" i="4" s="1"/>
  <c r="A45" i="4"/>
  <c r="I45" i="4"/>
  <c r="I58" i="4" s="1"/>
  <c r="I71" i="4" s="1"/>
  <c r="I84" i="4" s="1"/>
  <c r="I97" i="4" s="1"/>
  <c r="A46" i="4"/>
  <c r="I46" i="4"/>
  <c r="A47" i="4"/>
  <c r="G47" i="4"/>
  <c r="G60" i="4" s="1"/>
  <c r="G73" i="4" s="1"/>
  <c r="G86" i="4" s="1"/>
  <c r="G99" i="4" s="1"/>
  <c r="I47" i="4"/>
  <c r="A48" i="4"/>
  <c r="A50" i="4"/>
  <c r="G50" i="4"/>
  <c r="A51" i="4"/>
  <c r="E51" i="4"/>
  <c r="I51" i="4"/>
  <c r="I64" i="4" s="1"/>
  <c r="I77" i="4" s="1"/>
  <c r="I90" i="4" s="1"/>
  <c r="A52" i="4"/>
  <c r="E52" i="4"/>
  <c r="I52" i="4"/>
  <c r="A53" i="4"/>
  <c r="G53" i="4"/>
  <c r="G66" i="4" s="1"/>
  <c r="G79" i="4" s="1"/>
  <c r="G92" i="4" s="1"/>
  <c r="I53" i="4"/>
  <c r="A54" i="4"/>
  <c r="G54" i="4"/>
  <c r="A55" i="4"/>
  <c r="G55" i="4"/>
  <c r="G68" i="4" s="1"/>
  <c r="G81" i="4" s="1"/>
  <c r="G94" i="4" s="1"/>
  <c r="A56" i="4"/>
  <c r="G56" i="4"/>
  <c r="G69" i="4" s="1"/>
  <c r="G82" i="4" s="1"/>
  <c r="G95" i="4" s="1"/>
  <c r="A57" i="4"/>
  <c r="G57" i="4"/>
  <c r="G70" i="4" s="1"/>
  <c r="G83" i="4" s="1"/>
  <c r="G96" i="4" s="1"/>
  <c r="A58" i="4"/>
  <c r="A59" i="4"/>
  <c r="I59" i="4"/>
  <c r="I72" i="4" s="1"/>
  <c r="I85" i="4" s="1"/>
  <c r="I98" i="4" s="1"/>
  <c r="A60" i="4"/>
  <c r="I60" i="4"/>
  <c r="I73" i="4" s="1"/>
  <c r="I86" i="4" s="1"/>
  <c r="I99" i="4" s="1"/>
  <c r="A61" i="4"/>
  <c r="I61" i="4"/>
  <c r="A63" i="4"/>
  <c r="G63" i="4"/>
  <c r="A64" i="4"/>
  <c r="E64" i="4"/>
  <c r="G64" i="4"/>
  <c r="G77" i="4" s="1"/>
  <c r="A65" i="4"/>
  <c r="I65" i="4"/>
  <c r="I78" i="4" s="1"/>
  <c r="A66" i="4"/>
  <c r="I66" i="4"/>
  <c r="I79" i="4" s="1"/>
  <c r="A67" i="4"/>
  <c r="G67" i="4"/>
  <c r="G80" i="4" s="1"/>
  <c r="G93" i="4" s="1"/>
  <c r="A68" i="4"/>
  <c r="A69" i="4"/>
  <c r="A70" i="4"/>
  <c r="A71" i="4"/>
  <c r="A72" i="4"/>
  <c r="G72" i="4"/>
  <c r="A73" i="4"/>
  <c r="A74" i="4"/>
  <c r="I74" i="4"/>
  <c r="I87" i="4" s="1"/>
  <c r="I100" i="4" s="1"/>
  <c r="A76" i="4"/>
  <c r="A77" i="4"/>
  <c r="E77" i="4"/>
  <c r="A78" i="4"/>
  <c r="E78" i="4"/>
  <c r="E79" i="4" s="1"/>
  <c r="E80" i="4" s="1"/>
  <c r="A79" i="4"/>
  <c r="A80" i="4"/>
  <c r="I80" i="4"/>
  <c r="I93" i="4" s="1"/>
  <c r="A81" i="4"/>
  <c r="I81" i="4"/>
  <c r="I94" i="4" s="1"/>
  <c r="A82" i="4"/>
  <c r="A83" i="4"/>
  <c r="A84" i="4"/>
  <c r="A85" i="4"/>
  <c r="G85" i="4"/>
  <c r="G98" i="4" s="1"/>
  <c r="A86" i="4"/>
  <c r="A87" i="4"/>
  <c r="A89" i="4"/>
  <c r="A90" i="4"/>
  <c r="E90" i="4"/>
  <c r="E91" i="4" s="1"/>
  <c r="A91" i="4"/>
  <c r="I91" i="4"/>
  <c r="A92" i="4"/>
  <c r="A93" i="4"/>
  <c r="A94" i="4"/>
  <c r="A95" i="4"/>
  <c r="A96" i="4"/>
  <c r="A97" i="4"/>
  <c r="A98" i="4"/>
  <c r="A99" i="4"/>
  <c r="A100" i="4"/>
  <c r="E90" i="2"/>
  <c r="E91" i="2" s="1"/>
  <c r="E92" i="2" s="1"/>
  <c r="G22" i="2"/>
  <c r="G35" i="2" s="1"/>
  <c r="G48" i="2"/>
  <c r="G61" i="2" s="1"/>
  <c r="G74" i="2" s="1"/>
  <c r="G87" i="2" s="1"/>
  <c r="G100" i="2" s="1"/>
  <c r="G21" i="2"/>
  <c r="G34" i="2" s="1"/>
  <c r="G47" i="2" s="1"/>
  <c r="G60" i="2" s="1"/>
  <c r="G73" i="2" s="1"/>
  <c r="G86" i="2" s="1"/>
  <c r="G99" i="2" s="1"/>
  <c r="G33" i="2"/>
  <c r="G46" i="2"/>
  <c r="G59" i="2"/>
  <c r="G72" i="2" s="1"/>
  <c r="G85" i="2" s="1"/>
  <c r="G98" i="2" s="1"/>
  <c r="G19" i="2"/>
  <c r="G32" i="2"/>
  <c r="G45" i="2" s="1"/>
  <c r="G58" i="2" s="1"/>
  <c r="G71" i="2" s="1"/>
  <c r="G84" i="2" s="1"/>
  <c r="G97" i="2" s="1"/>
  <c r="G18" i="2"/>
  <c r="G31" i="2"/>
  <c r="G44" i="2"/>
  <c r="G57" i="2" s="1"/>
  <c r="G70" i="2"/>
  <c r="G83" i="2" s="1"/>
  <c r="G96" i="2" s="1"/>
  <c r="G30" i="2"/>
  <c r="G43" i="2"/>
  <c r="G56" i="2"/>
  <c r="G69" i="2" s="1"/>
  <c r="G82" i="2" s="1"/>
  <c r="G95" i="2" s="1"/>
  <c r="G16" i="2"/>
  <c r="G29" i="2" s="1"/>
  <c r="G42" i="2" s="1"/>
  <c r="G55" i="2" s="1"/>
  <c r="G68" i="2" s="1"/>
  <c r="G81" i="2" s="1"/>
  <c r="G94" i="2" s="1"/>
  <c r="G15" i="2"/>
  <c r="G28" i="2" s="1"/>
  <c r="G41" i="2"/>
  <c r="G54" i="2"/>
  <c r="G67" i="2"/>
  <c r="G80" i="2" s="1"/>
  <c r="G93" i="2" s="1"/>
  <c r="G27" i="2"/>
  <c r="G40" i="2" s="1"/>
  <c r="E77" i="2"/>
  <c r="E78" i="2"/>
  <c r="E79" i="2"/>
  <c r="E80" i="2" s="1"/>
  <c r="E81" i="2" s="1"/>
  <c r="E51" i="2"/>
  <c r="E52" i="2"/>
  <c r="E38" i="2"/>
  <c r="E39" i="2"/>
  <c r="E40" i="2"/>
  <c r="E41" i="2"/>
  <c r="E25" i="2"/>
  <c r="E26" i="2" s="1"/>
  <c r="E27" i="2"/>
  <c r="E28" i="2" s="1"/>
  <c r="E12" i="2"/>
  <c r="E13" i="2" s="1"/>
  <c r="K11" i="2"/>
  <c r="I21" i="2"/>
  <c r="I34" i="2"/>
  <c r="I47" i="2"/>
  <c r="I60" i="2" s="1"/>
  <c r="I73" i="2" s="1"/>
  <c r="I86" i="2" s="1"/>
  <c r="I99" i="2" s="1"/>
  <c r="I22" i="2"/>
  <c r="I35" i="2" s="1"/>
  <c r="I48" i="2" s="1"/>
  <c r="I61" i="2" s="1"/>
  <c r="I74" i="2" s="1"/>
  <c r="I87" i="2" s="1"/>
  <c r="I100" i="2" s="1"/>
  <c r="I20" i="2"/>
  <c r="I33" i="2" s="1"/>
  <c r="I46" i="2"/>
  <c r="I59" i="2" s="1"/>
  <c r="I72" i="2" s="1"/>
  <c r="I85" i="2" s="1"/>
  <c r="I98" i="2" s="1"/>
  <c r="I19" i="2"/>
  <c r="I32" i="2"/>
  <c r="I45" i="2" s="1"/>
  <c r="I58" i="2"/>
  <c r="I71" i="2" s="1"/>
  <c r="I84" i="2" s="1"/>
  <c r="I97" i="2" s="1"/>
  <c r="I18" i="2"/>
  <c r="I31" i="2"/>
  <c r="I44" i="2" s="1"/>
  <c r="I57" i="2" s="1"/>
  <c r="I70" i="2" s="1"/>
  <c r="I83" i="2" s="1"/>
  <c r="I96" i="2" s="1"/>
  <c r="I17" i="2"/>
  <c r="I30" i="2" s="1"/>
  <c r="I43" i="2" s="1"/>
  <c r="I56" i="2" s="1"/>
  <c r="I69" i="2" s="1"/>
  <c r="I82" i="2" s="1"/>
  <c r="I95" i="2" s="1"/>
  <c r="I16" i="2"/>
  <c r="I29" i="2"/>
  <c r="I42" i="2" s="1"/>
  <c r="I55" i="2" s="1"/>
  <c r="I68" i="2" s="1"/>
  <c r="I81" i="2" s="1"/>
  <c r="I94" i="2" s="1"/>
  <c r="I15" i="2"/>
  <c r="I28" i="2" s="1"/>
  <c r="I41" i="2" s="1"/>
  <c r="I54" i="2" s="1"/>
  <c r="I67" i="2" s="1"/>
  <c r="I14" i="2"/>
  <c r="I27" i="2"/>
  <c r="J27" i="2" s="1"/>
  <c r="K27" i="2" s="1"/>
  <c r="G13" i="2"/>
  <c r="G26" i="2"/>
  <c r="G39" i="2" s="1"/>
  <c r="I26" i="2"/>
  <c r="I39" i="2" s="1"/>
  <c r="I52" i="2" s="1"/>
  <c r="I65" i="2" s="1"/>
  <c r="I78" i="2" s="1"/>
  <c r="I91" i="2" s="1"/>
  <c r="G12" i="2"/>
  <c r="G25" i="2"/>
  <c r="G38" i="2"/>
  <c r="I25" i="2"/>
  <c r="I38" i="2" s="1"/>
  <c r="I51" i="2" s="1"/>
  <c r="I64" i="2" s="1"/>
  <c r="I77" i="2" s="1"/>
  <c r="I90" i="2" s="1"/>
  <c r="G24" i="2"/>
  <c r="J24" i="2" s="1"/>
  <c r="K24" i="2" s="1"/>
  <c r="I24" i="2"/>
  <c r="I37" i="2"/>
  <c r="I50" i="2" s="1"/>
  <c r="I63" i="2" s="1"/>
  <c r="I76" i="2" s="1"/>
  <c r="I89" i="2" s="1"/>
  <c r="E64" i="2"/>
  <c r="E65" i="2"/>
  <c r="E66" i="2" s="1"/>
  <c r="E67" i="2"/>
  <c r="E68" i="2" s="1"/>
  <c r="A100" i="2"/>
  <c r="A99" i="2"/>
  <c r="A98" i="2"/>
  <c r="A97" i="2"/>
  <c r="A96" i="2"/>
  <c r="A95" i="2"/>
  <c r="A94" i="2"/>
  <c r="A93" i="2"/>
  <c r="A92" i="2"/>
  <c r="A91" i="2"/>
  <c r="A90" i="2"/>
  <c r="A89" i="2"/>
  <c r="A87" i="2"/>
  <c r="A86" i="2"/>
  <c r="A85" i="2"/>
  <c r="A84" i="2"/>
  <c r="A83" i="2"/>
  <c r="A82" i="2"/>
  <c r="A81" i="2"/>
  <c r="A80" i="2"/>
  <c r="A79" i="2"/>
  <c r="A78" i="2"/>
  <c r="A77" i="2"/>
  <c r="A76" i="2"/>
  <c r="A74" i="2"/>
  <c r="A73" i="2"/>
  <c r="A72" i="2"/>
  <c r="A71" i="2"/>
  <c r="A70" i="2"/>
  <c r="A69" i="2"/>
  <c r="A68" i="2"/>
  <c r="A67" i="2"/>
  <c r="A66" i="2"/>
  <c r="A65" i="2"/>
  <c r="A64" i="2"/>
  <c r="A63" i="2"/>
  <c r="A61" i="2"/>
  <c r="A60" i="2"/>
  <c r="A59" i="2"/>
  <c r="A58" i="2"/>
  <c r="A57" i="2"/>
  <c r="A56" i="2"/>
  <c r="A55" i="2"/>
  <c r="A54" i="2"/>
  <c r="A53" i="2"/>
  <c r="A52" i="2"/>
  <c r="A51" i="2"/>
  <c r="A50" i="2"/>
  <c r="A48" i="2"/>
  <c r="A47" i="2"/>
  <c r="A46" i="2"/>
  <c r="A45" i="2"/>
  <c r="A44" i="2"/>
  <c r="A43" i="2"/>
  <c r="A42" i="2"/>
  <c r="A41" i="2"/>
  <c r="A40" i="2"/>
  <c r="A39" i="2"/>
  <c r="A38" i="2"/>
  <c r="A37" i="2"/>
  <c r="A35" i="2"/>
  <c r="A34" i="2"/>
  <c r="A33" i="2"/>
  <c r="A32" i="2"/>
  <c r="A31" i="2"/>
  <c r="A30" i="2"/>
  <c r="A29" i="2"/>
  <c r="A28" i="2"/>
  <c r="A27" i="2"/>
  <c r="A26" i="2"/>
  <c r="A25" i="2"/>
  <c r="A24" i="2"/>
  <c r="A12" i="2"/>
  <c r="A13" i="2"/>
  <c r="A14" i="2"/>
  <c r="A15" i="2"/>
  <c r="A16" i="2"/>
  <c r="A17" i="2"/>
  <c r="A18" i="2"/>
  <c r="A19" i="2"/>
  <c r="A20" i="2"/>
  <c r="A21" i="2"/>
  <c r="A22" i="2"/>
  <c r="A11" i="2"/>
  <c r="R96" i="2" l="1"/>
  <c r="AS11" i="4"/>
  <c r="X24" i="4"/>
  <c r="AH35" i="6"/>
  <c r="AI35" i="6" s="1"/>
  <c r="X58" i="6"/>
  <c r="Z58" i="6" s="1"/>
  <c r="S71" i="6"/>
  <c r="AM35" i="6"/>
  <c r="AN35" i="6" s="1"/>
  <c r="Y48" i="6"/>
  <c r="AW55" i="6"/>
  <c r="AX55" i="6" s="1"/>
  <c r="S72" i="6"/>
  <c r="X59" i="6"/>
  <c r="X74" i="6"/>
  <c r="Y74" i="6" s="1"/>
  <c r="AH73" i="6"/>
  <c r="AJ73" i="6" s="1"/>
  <c r="O48" i="6"/>
  <c r="AC42" i="6"/>
  <c r="AD42" i="6" s="1"/>
  <c r="AN47" i="6"/>
  <c r="AV67" i="2"/>
  <c r="AV31" i="2"/>
  <c r="R91" i="2"/>
  <c r="R93" i="2"/>
  <c r="AQ30" i="2"/>
  <c r="W40" i="2"/>
  <c r="AB41" i="2"/>
  <c r="AB20" i="2"/>
  <c r="AV25" i="2"/>
  <c r="AB68" i="2"/>
  <c r="AB13" i="2"/>
  <c r="AB39" i="2"/>
  <c r="AL86" i="2"/>
  <c r="AB18" i="2"/>
  <c r="AB27" i="2"/>
  <c r="AC27" i="2" s="1"/>
  <c r="AB70" i="2"/>
  <c r="AQ17" i="2"/>
  <c r="AV33" i="2"/>
  <c r="AQ38" i="2"/>
  <c r="AL40" i="2"/>
  <c r="AV30" i="2"/>
  <c r="AV42" i="2"/>
  <c r="AV45" i="2"/>
  <c r="AV14" i="2"/>
  <c r="AV22" i="2"/>
  <c r="AV38" i="2"/>
  <c r="AV80" i="2"/>
  <c r="AV12" i="2"/>
  <c r="AW12" i="2" s="1"/>
  <c r="AV20" i="2"/>
  <c r="W46" i="2"/>
  <c r="AQ77" i="2"/>
  <c r="AV35" i="2"/>
  <c r="AL41" i="2"/>
  <c r="AB44" i="2"/>
  <c r="AV99" i="2"/>
  <c r="AV16" i="2"/>
  <c r="AV21" i="2"/>
  <c r="AL38" i="2"/>
  <c r="W16" i="2"/>
  <c r="AQ41" i="2"/>
  <c r="AR41" i="2" s="1"/>
  <c r="AB46" i="2"/>
  <c r="AB55" i="2"/>
  <c r="AB58" i="2"/>
  <c r="AB71" i="2"/>
  <c r="AQ47" i="2"/>
  <c r="W12" i="2"/>
  <c r="X12" i="2" s="1"/>
  <c r="W14" i="2"/>
  <c r="AB29" i="2"/>
  <c r="AB42" i="2"/>
  <c r="AB56" i="2"/>
  <c r="AB69" i="2"/>
  <c r="W72" i="2"/>
  <c r="AB82" i="2"/>
  <c r="W17" i="2"/>
  <c r="AB32" i="2"/>
  <c r="AB35" i="2"/>
  <c r="AB53" i="2"/>
  <c r="AB66" i="2"/>
  <c r="W33" i="2"/>
  <c r="AQ39" i="2"/>
  <c r="AR39" i="2" s="1"/>
  <c r="AB14" i="2"/>
  <c r="AB16" i="2"/>
  <c r="AV19" i="2"/>
  <c r="W26" i="2"/>
  <c r="AV27" i="2"/>
  <c r="AW27" i="2" s="1"/>
  <c r="W30" i="2"/>
  <c r="AV40" i="2"/>
  <c r="AQ42" i="2"/>
  <c r="AB54" i="2"/>
  <c r="AV58" i="2"/>
  <c r="AV69" i="2"/>
  <c r="AV77" i="2"/>
  <c r="W13" i="2"/>
  <c r="X13" i="2" s="1"/>
  <c r="W22" i="2"/>
  <c r="AB26" i="2"/>
  <c r="AB30" i="2"/>
  <c r="W32" i="2"/>
  <c r="AB34" i="2"/>
  <c r="AV44" i="2"/>
  <c r="AB47" i="2"/>
  <c r="AB51" i="2"/>
  <c r="AQ54" i="2"/>
  <c r="AV56" i="2"/>
  <c r="AB15" i="2"/>
  <c r="AQ18" i="2"/>
  <c r="AV28" i="2"/>
  <c r="AW28" i="2" s="1"/>
  <c r="AB40" i="2"/>
  <c r="AB57" i="2"/>
  <c r="AV59" i="2"/>
  <c r="AQ65" i="2"/>
  <c r="AB74" i="2"/>
  <c r="AQ82" i="2"/>
  <c r="AB12" i="2"/>
  <c r="AC12" i="2" s="1"/>
  <c r="AV13" i="2"/>
  <c r="AW13" i="2" s="1"/>
  <c r="AV15" i="2"/>
  <c r="AB17" i="2"/>
  <c r="AV18" i="2"/>
  <c r="W27" i="2"/>
  <c r="W29" i="2"/>
  <c r="AB33" i="2"/>
  <c r="AQ35" i="2"/>
  <c r="AQ40" i="2"/>
  <c r="AV43" i="2"/>
  <c r="AV47" i="2"/>
  <c r="AB60" i="2"/>
  <c r="AV65" i="2"/>
  <c r="AB80" i="2"/>
  <c r="AB91" i="2"/>
  <c r="AV54" i="2"/>
  <c r="AV61" i="2"/>
  <c r="AV78" i="2"/>
  <c r="AV83" i="2"/>
  <c r="AV52" i="2"/>
  <c r="AG59" i="2"/>
  <c r="AV71" i="2"/>
  <c r="AV81" i="2"/>
  <c r="AV94" i="2"/>
  <c r="AV48" i="2"/>
  <c r="AV74" i="2"/>
  <c r="AV79" i="2"/>
  <c r="AV84" i="2"/>
  <c r="AG64" i="2"/>
  <c r="AG67" i="2"/>
  <c r="AG40" i="2"/>
  <c r="AG41" i="2"/>
  <c r="AH41" i="2" s="1"/>
  <c r="W58" i="2"/>
  <c r="W80" i="2"/>
  <c r="AV85" i="2"/>
  <c r="AV95" i="2"/>
  <c r="AV51" i="2"/>
  <c r="AV82" i="2"/>
  <c r="R15" i="2"/>
  <c r="AQ16" i="2"/>
  <c r="AB19" i="2"/>
  <c r="AB21" i="2"/>
  <c r="R25" i="2"/>
  <c r="S25" i="2" s="1"/>
  <c r="W28" i="2"/>
  <c r="X28" i="2" s="1"/>
  <c r="AV29" i="2"/>
  <c r="W31" i="2"/>
  <c r="AV32" i="2"/>
  <c r="AB38" i="2"/>
  <c r="AC38" i="2" s="1"/>
  <c r="AB43" i="2"/>
  <c r="W45" i="2"/>
  <c r="AV46" i="2"/>
  <c r="W48" i="2"/>
  <c r="R52" i="2"/>
  <c r="AV53" i="2"/>
  <c r="W59" i="2"/>
  <c r="R61" i="2"/>
  <c r="AV64" i="2"/>
  <c r="AV66" i="2"/>
  <c r="AV68" i="2"/>
  <c r="AW68" i="2" s="1"/>
  <c r="AV70" i="2"/>
  <c r="AV72" i="2"/>
  <c r="R77" i="2"/>
  <c r="AB79" i="2"/>
  <c r="R81" i="2"/>
  <c r="R83" i="2"/>
  <c r="R95" i="2"/>
  <c r="R97" i="2"/>
  <c r="W15" i="2"/>
  <c r="AV17" i="2"/>
  <c r="AB25" i="2"/>
  <c r="AC25" i="2" s="1"/>
  <c r="AV26" i="2"/>
  <c r="AB28" i="2"/>
  <c r="AC28" i="2" s="1"/>
  <c r="R30" i="2"/>
  <c r="AB31" i="2"/>
  <c r="R33" i="2"/>
  <c r="AV34" i="2"/>
  <c r="AV39" i="2"/>
  <c r="AW39" i="2" s="1"/>
  <c r="AV41" i="2"/>
  <c r="AW41" i="2" s="1"/>
  <c r="AB45" i="2"/>
  <c r="R47" i="2"/>
  <c r="AB48" i="2"/>
  <c r="AB52" i="2"/>
  <c r="R54" i="2"/>
  <c r="AV55" i="2"/>
  <c r="AV57" i="2"/>
  <c r="AB59" i="2"/>
  <c r="AB61" i="2"/>
  <c r="R65" i="2"/>
  <c r="S65" i="2" s="1"/>
  <c r="R67" i="2"/>
  <c r="R69" i="2"/>
  <c r="R71" i="2"/>
  <c r="R73" i="2"/>
  <c r="AB77" i="2"/>
  <c r="AB83" i="2"/>
  <c r="AQ86" i="2"/>
  <c r="R92" i="2"/>
  <c r="AB95" i="2"/>
  <c r="AB87" i="2"/>
  <c r="AG14" i="2"/>
  <c r="AG19" i="2"/>
  <c r="AG22" i="2"/>
  <c r="AG39" i="2"/>
  <c r="AH39" i="2" s="1"/>
  <c r="W47" i="2"/>
  <c r="AG72" i="2"/>
  <c r="AG74" i="2"/>
  <c r="AG79" i="2"/>
  <c r="AG13" i="2"/>
  <c r="AG38" i="2"/>
  <c r="AH38" i="2" s="1"/>
  <c r="W52" i="2"/>
  <c r="X52" i="2" s="1"/>
  <c r="AG58" i="2"/>
  <c r="AG61" i="2"/>
  <c r="AG69" i="2"/>
  <c r="AG99" i="2"/>
  <c r="AG18" i="2"/>
  <c r="AG21" i="2"/>
  <c r="AG44" i="2"/>
  <c r="AG55" i="2"/>
  <c r="AG66" i="2"/>
  <c r="AG12" i="2"/>
  <c r="AH12" i="2" s="1"/>
  <c r="AG17" i="2"/>
  <c r="AG35" i="2"/>
  <c r="W60" i="2"/>
  <c r="W65" i="2"/>
  <c r="X65" i="2" s="1"/>
  <c r="AG71" i="2"/>
  <c r="AG16" i="2"/>
  <c r="AG26" i="2"/>
  <c r="W51" i="2"/>
  <c r="AG54" i="2"/>
  <c r="AG65" i="2"/>
  <c r="AH65" i="2" s="1"/>
  <c r="AG68" i="2"/>
  <c r="AG73" i="2"/>
  <c r="AG78" i="2"/>
  <c r="W83" i="2"/>
  <c r="AG91" i="2"/>
  <c r="AG20" i="2"/>
  <c r="AG25" i="2"/>
  <c r="AH25" i="2" s="1"/>
  <c r="AG43" i="2"/>
  <c r="AG60" i="2"/>
  <c r="AG15" i="2"/>
  <c r="AG42" i="2"/>
  <c r="W64" i="2"/>
  <c r="W67" i="2"/>
  <c r="X67" i="2" s="1"/>
  <c r="AG70" i="2"/>
  <c r="AG77" i="2"/>
  <c r="AG82" i="2"/>
  <c r="AQ70" i="2"/>
  <c r="W84" i="2"/>
  <c r="R86" i="2"/>
  <c r="R79" i="2"/>
  <c r="AQ74" i="2"/>
  <c r="R85" i="2"/>
  <c r="R87" i="2"/>
  <c r="R100" i="2"/>
  <c r="W85" i="2"/>
  <c r="W78" i="2"/>
  <c r="W81" i="2"/>
  <c r="R84" i="2"/>
  <c r="R90" i="2"/>
  <c r="AL34" i="2"/>
  <c r="AL53" i="2"/>
  <c r="AL61" i="2"/>
  <c r="AQ13" i="2"/>
  <c r="AR13" i="2" s="1"/>
  <c r="AQ14" i="2"/>
  <c r="AQ15" i="2"/>
  <c r="AQ29" i="2"/>
  <c r="AQ34" i="2"/>
  <c r="AQ46" i="2"/>
  <c r="AQ53" i="2"/>
  <c r="AQ57" i="2"/>
  <c r="AL58" i="2"/>
  <c r="AL59" i="2"/>
  <c r="AL60" i="2"/>
  <c r="AQ61" i="2"/>
  <c r="AQ64" i="2"/>
  <c r="AQ69" i="2"/>
  <c r="AL73" i="2"/>
  <c r="AQ81" i="2"/>
  <c r="AR81" i="2" s="1"/>
  <c r="AL91" i="2"/>
  <c r="AM91" i="2" s="1"/>
  <c r="W96" i="2"/>
  <c r="AV97" i="2"/>
  <c r="AQ12" i="2"/>
  <c r="AQ33" i="2"/>
  <c r="AQ52" i="2"/>
  <c r="AQ58" i="2"/>
  <c r="AQ59" i="2"/>
  <c r="AQ60" i="2"/>
  <c r="AQ73" i="2"/>
  <c r="AQ85" i="2"/>
  <c r="AL90" i="2"/>
  <c r="AQ91" i="2"/>
  <c r="W93" i="2"/>
  <c r="W95" i="2"/>
  <c r="AQ96" i="2"/>
  <c r="AQ98" i="2"/>
  <c r="AV100" i="2"/>
  <c r="AQ28" i="2"/>
  <c r="AR28" i="2" s="1"/>
  <c r="AQ45" i="2"/>
  <c r="AQ68" i="2"/>
  <c r="AQ80" i="2"/>
  <c r="AQ90" i="2"/>
  <c r="AQ93" i="2"/>
  <c r="AL21" i="2"/>
  <c r="AQ32" i="2"/>
  <c r="AQ44" i="2"/>
  <c r="AQ51" i="2"/>
  <c r="AQ56" i="2"/>
  <c r="AQ72" i="2"/>
  <c r="AQ79" i="2"/>
  <c r="AQ84" i="2"/>
  <c r="AG87" i="2"/>
  <c r="AQ95" i="2"/>
  <c r="R99" i="2"/>
  <c r="AL19" i="2"/>
  <c r="AQ20" i="2"/>
  <c r="AQ21" i="2"/>
  <c r="AL22" i="2"/>
  <c r="AL25" i="2"/>
  <c r="AM25" i="2" s="1"/>
  <c r="AQ27" i="2"/>
  <c r="AR27" i="2" s="1"/>
  <c r="AQ31" i="2"/>
  <c r="AQ67" i="2"/>
  <c r="AQ71" i="2"/>
  <c r="AL87" i="2"/>
  <c r="AL18" i="2"/>
  <c r="AQ19" i="2"/>
  <c r="AQ22" i="2"/>
  <c r="AQ25" i="2"/>
  <c r="AR25" i="2" s="1"/>
  <c r="AQ26" i="2"/>
  <c r="AL39" i="2"/>
  <c r="AM39" i="2" s="1"/>
  <c r="AL42" i="2"/>
  <c r="AQ43" i="2"/>
  <c r="AQ48" i="2"/>
  <c r="AQ55" i="2"/>
  <c r="AQ66" i="2"/>
  <c r="AQ78" i="2"/>
  <c r="AR78" i="2" s="1"/>
  <c r="AQ83" i="2"/>
  <c r="AG86" i="2"/>
  <c r="AQ87" i="2"/>
  <c r="W91" i="2"/>
  <c r="X91" i="2" s="1"/>
  <c r="AQ92" i="2"/>
  <c r="AQ94" i="2"/>
  <c r="AQ97" i="2"/>
  <c r="AQ99" i="2"/>
  <c r="AL100" i="2"/>
  <c r="AL12" i="2"/>
  <c r="AM12" i="2" s="1"/>
  <c r="AL13" i="2"/>
  <c r="W18" i="2"/>
  <c r="W19" i="2"/>
  <c r="AL26" i="2"/>
  <c r="AG27" i="2"/>
  <c r="AH27" i="2" s="1"/>
  <c r="AG28" i="2"/>
  <c r="AH28" i="2" s="1"/>
  <c r="AG29" i="2"/>
  <c r="AG30" i="2"/>
  <c r="AG31" i="2"/>
  <c r="W34" i="2"/>
  <c r="AL43" i="2"/>
  <c r="AL44" i="2"/>
  <c r="AG45" i="2"/>
  <c r="AG46" i="2"/>
  <c r="AG47" i="2"/>
  <c r="W53" i="2"/>
  <c r="AL64" i="2"/>
  <c r="AL65" i="2"/>
  <c r="AM65" i="2" s="1"/>
  <c r="AL66" i="2"/>
  <c r="AL67" i="2"/>
  <c r="AM67" i="2" s="1"/>
  <c r="AL68" i="2"/>
  <c r="AM68" i="2" s="1"/>
  <c r="AL69" i="2"/>
  <c r="AL70" i="2"/>
  <c r="AL71" i="2"/>
  <c r="AL72" i="2"/>
  <c r="AL77" i="2"/>
  <c r="AL78" i="2"/>
  <c r="AL79" i="2"/>
  <c r="AG80" i="2"/>
  <c r="AL81" i="2"/>
  <c r="AL82" i="2"/>
  <c r="AG83" i="2"/>
  <c r="AG84" i="2"/>
  <c r="AL85" i="2"/>
  <c r="AV93" i="2"/>
  <c r="AG95" i="2"/>
  <c r="AL97" i="2"/>
  <c r="AV98" i="2"/>
  <c r="AL14" i="2"/>
  <c r="W20" i="2"/>
  <c r="AL27" i="2"/>
  <c r="AM27" i="2" s="1"/>
  <c r="AL28" i="2"/>
  <c r="AM28" i="2" s="1"/>
  <c r="AL29" i="2"/>
  <c r="AL30" i="2"/>
  <c r="AL31" i="2"/>
  <c r="AG32" i="2"/>
  <c r="AG33" i="2"/>
  <c r="W35" i="2"/>
  <c r="AL45" i="2"/>
  <c r="AL46" i="2"/>
  <c r="AL47" i="2"/>
  <c r="AG48" i="2"/>
  <c r="AG51" i="2"/>
  <c r="AG52" i="2"/>
  <c r="W54" i="2"/>
  <c r="W55" i="2"/>
  <c r="AL80" i="2"/>
  <c r="AL83" i="2"/>
  <c r="AL84" i="2"/>
  <c r="AV90" i="2"/>
  <c r="AV92" i="2"/>
  <c r="W94" i="2"/>
  <c r="AL95" i="2"/>
  <c r="AG96" i="2"/>
  <c r="AL15" i="2"/>
  <c r="AL16" i="2"/>
  <c r="AL17" i="2"/>
  <c r="W21" i="2"/>
  <c r="AL32" i="2"/>
  <c r="AL33" i="2"/>
  <c r="AG34" i="2"/>
  <c r="W38" i="2"/>
  <c r="X38" i="2" s="1"/>
  <c r="W39" i="2"/>
  <c r="X39" i="2" s="1"/>
  <c r="AL48" i="2"/>
  <c r="AL51" i="2"/>
  <c r="AL52" i="2"/>
  <c r="AG53" i="2"/>
  <c r="W56" i="2"/>
  <c r="W57" i="2"/>
  <c r="AV60" i="2"/>
  <c r="AV73" i="2"/>
  <c r="AV86" i="2"/>
  <c r="AV87" i="2"/>
  <c r="AV91" i="2"/>
  <c r="AL96" i="2"/>
  <c r="W99" i="2"/>
  <c r="W100" i="2"/>
  <c r="AL20" i="2"/>
  <c r="W25" i="2"/>
  <c r="X25" i="2" s="1"/>
  <c r="AL35" i="2"/>
  <c r="W41" i="2"/>
  <c r="X41" i="2" s="1"/>
  <c r="W42" i="2"/>
  <c r="AL54" i="2"/>
  <c r="AL55" i="2"/>
  <c r="AG56" i="2"/>
  <c r="AG57" i="2"/>
  <c r="W61" i="2"/>
  <c r="W74" i="2"/>
  <c r="W87" i="2"/>
  <c r="W92" i="2"/>
  <c r="AL93" i="2"/>
  <c r="AL99" i="2"/>
  <c r="W43" i="2"/>
  <c r="W44" i="2"/>
  <c r="AL56" i="2"/>
  <c r="AL57" i="2"/>
  <c r="W66" i="2"/>
  <c r="W68" i="2"/>
  <c r="W69" i="2"/>
  <c r="W70" i="2"/>
  <c r="W71" i="2"/>
  <c r="W73" i="2"/>
  <c r="W77" i="2"/>
  <c r="W79" i="2"/>
  <c r="W82" i="2"/>
  <c r="W86" i="2"/>
  <c r="W90" i="2"/>
  <c r="AL92" i="2"/>
  <c r="W98" i="2"/>
  <c r="AJ24" i="6"/>
  <c r="AI24" i="6"/>
  <c r="AN58" i="6"/>
  <c r="AO58" i="6"/>
  <c r="AS73" i="6"/>
  <c r="AT73" i="6"/>
  <c r="AO48" i="6"/>
  <c r="AN48" i="6"/>
  <c r="AC13" i="6"/>
  <c r="AE13" i="6" s="1"/>
  <c r="S24" i="6"/>
  <c r="S35" i="6"/>
  <c r="T35" i="6" s="1"/>
  <c r="AR35" i="6"/>
  <c r="AS35" i="6" s="1"/>
  <c r="AM42" i="6"/>
  <c r="AN42" i="6" s="1"/>
  <c r="AW58" i="6"/>
  <c r="AW59" i="6"/>
  <c r="AX59" i="6" s="1"/>
  <c r="N73" i="6"/>
  <c r="AC74" i="6"/>
  <c r="AE74" i="6" s="1"/>
  <c r="N12" i="6"/>
  <c r="AW35" i="6"/>
  <c r="AX35" i="6" s="1"/>
  <c r="N42" i="6"/>
  <c r="P42" i="6" s="1"/>
  <c r="N47" i="6"/>
  <c r="O47" i="6" s="1"/>
  <c r="T48" i="6"/>
  <c r="AR48" i="6"/>
  <c r="N55" i="6"/>
  <c r="P55" i="6" s="1"/>
  <c r="AC55" i="6"/>
  <c r="AC59" i="6"/>
  <c r="N60" i="6"/>
  <c r="P60" i="6" s="1"/>
  <c r="AC60" i="6"/>
  <c r="X24" i="6"/>
  <c r="Y24" i="6" s="1"/>
  <c r="AR24" i="6"/>
  <c r="AT24" i="6" s="1"/>
  <c r="S42" i="6"/>
  <c r="T42" i="6" s="1"/>
  <c r="S47" i="6"/>
  <c r="U47" i="6" s="1"/>
  <c r="AC48" i="6"/>
  <c r="AH58" i="6"/>
  <c r="AH74" i="6"/>
  <c r="AJ74" i="6" s="1"/>
  <c r="AC35" i="6"/>
  <c r="AD35" i="6" s="1"/>
  <c r="AR42" i="6"/>
  <c r="AY48" i="6"/>
  <c r="AI55" i="6"/>
  <c r="X61" i="6"/>
  <c r="X73" i="6"/>
  <c r="AC24" i="6"/>
  <c r="AW24" i="6"/>
  <c r="X42" i="6"/>
  <c r="Y42" i="6" s="1"/>
  <c r="S45" i="6"/>
  <c r="AX45" i="6"/>
  <c r="S55" i="6"/>
  <c r="N59" i="6"/>
  <c r="P59" i="6" s="1"/>
  <c r="AM59" i="6"/>
  <c r="S60" i="6"/>
  <c r="N58" i="6"/>
  <c r="O58" i="6" s="1"/>
  <c r="S59" i="6"/>
  <c r="T59" i="6" s="1"/>
  <c r="AR68" i="6"/>
  <c r="AT68" i="6" s="1"/>
  <c r="AY55" i="6"/>
  <c r="AW60" i="6"/>
  <c r="AH42" i="6"/>
  <c r="AI42" i="6" s="1"/>
  <c r="AC45" i="6"/>
  <c r="AD45" i="6" s="1"/>
  <c r="X40" i="4"/>
  <c r="G52" i="2"/>
  <c r="G65" i="2" s="1"/>
  <c r="G78" i="2" s="1"/>
  <c r="G91" i="2" s="1"/>
  <c r="J39" i="2"/>
  <c r="K39" i="2" s="1"/>
  <c r="J67" i="2"/>
  <c r="K67" i="2" s="1"/>
  <c r="I80" i="2"/>
  <c r="I93" i="2" s="1"/>
  <c r="J77" i="4"/>
  <c r="K77" i="4" s="1"/>
  <c r="N77" i="4" s="1"/>
  <c r="G90" i="4"/>
  <c r="J90" i="4" s="1"/>
  <c r="K90" i="4" s="1"/>
  <c r="E29" i="2"/>
  <c r="J28" i="2"/>
  <c r="K28" i="2" s="1"/>
  <c r="J79" i="4"/>
  <c r="K79" i="4" s="1"/>
  <c r="I92" i="4"/>
  <c r="E69" i="2"/>
  <c r="J68" i="2"/>
  <c r="K68" i="2" s="1"/>
  <c r="E14" i="2"/>
  <c r="J81" i="2"/>
  <c r="K81" i="2" s="1"/>
  <c r="S24" i="2"/>
  <c r="AC24" i="2"/>
  <c r="J38" i="2"/>
  <c r="K38" i="2" s="1"/>
  <c r="G51" i="2"/>
  <c r="J41" i="2"/>
  <c r="K41" i="2" s="1"/>
  <c r="J52" i="2"/>
  <c r="K52" i="2" s="1"/>
  <c r="E93" i="2"/>
  <c r="AS24" i="6"/>
  <c r="I40" i="2"/>
  <c r="I53" i="2" s="1"/>
  <c r="I66" i="2" s="1"/>
  <c r="I79" i="2" s="1"/>
  <c r="I92" i="2" s="1"/>
  <c r="J25" i="2"/>
  <c r="K25" i="2" s="1"/>
  <c r="J80" i="2"/>
  <c r="K80" i="2" s="1"/>
  <c r="AC80" i="2" s="1"/>
  <c r="E82" i="2"/>
  <c r="G53" i="2"/>
  <c r="G66" i="2" s="1"/>
  <c r="G79" i="2" s="1"/>
  <c r="G92" i="2" s="1"/>
  <c r="J92" i="2" s="1"/>
  <c r="K92" i="2" s="1"/>
  <c r="J51" i="4"/>
  <c r="K51" i="4" s="1"/>
  <c r="J37" i="4"/>
  <c r="K37" i="4" s="1"/>
  <c r="I50" i="4"/>
  <c r="I63" i="4" s="1"/>
  <c r="I76" i="4" s="1"/>
  <c r="I89" i="4" s="1"/>
  <c r="AW77" i="4"/>
  <c r="AM77" i="4"/>
  <c r="AC77" i="4"/>
  <c r="S77" i="4"/>
  <c r="X77" i="4"/>
  <c r="AD11" i="4"/>
  <c r="AE11" i="4"/>
  <c r="J78" i="2"/>
  <c r="K78" i="2" s="1"/>
  <c r="J80" i="4"/>
  <c r="K80" i="4" s="1"/>
  <c r="S80" i="4" s="1"/>
  <c r="E81" i="4"/>
  <c r="G76" i="4"/>
  <c r="G52" i="4"/>
  <c r="G65" i="4" s="1"/>
  <c r="G78" i="4" s="1"/>
  <c r="G91" i="4" s="1"/>
  <c r="J91" i="4" s="1"/>
  <c r="K91" i="4" s="1"/>
  <c r="J39" i="4"/>
  <c r="K39" i="4" s="1"/>
  <c r="X39" i="4" s="1"/>
  <c r="AW37" i="4"/>
  <c r="E42" i="4"/>
  <c r="J41" i="4"/>
  <c r="K41" i="4" s="1"/>
  <c r="AM41" i="4" s="1"/>
  <c r="N80" i="4"/>
  <c r="X80" i="4"/>
  <c r="AM80" i="4"/>
  <c r="AW80" i="4"/>
  <c r="AC80" i="4"/>
  <c r="I64" i="6"/>
  <c r="J51" i="6"/>
  <c r="K51" i="6" s="1"/>
  <c r="J50" i="4"/>
  <c r="K50" i="4" s="1"/>
  <c r="P38" i="4"/>
  <c r="O38" i="4"/>
  <c r="J26" i="4"/>
  <c r="K26" i="4" s="1"/>
  <c r="Z24" i="4"/>
  <c r="Y24" i="4"/>
  <c r="AW25" i="4"/>
  <c r="AM25" i="4"/>
  <c r="AC25" i="4"/>
  <c r="S25" i="4"/>
  <c r="AR25" i="4"/>
  <c r="X25" i="4"/>
  <c r="N25" i="4"/>
  <c r="AX72" i="6"/>
  <c r="AY72" i="6"/>
  <c r="J30" i="4"/>
  <c r="K30" i="4" s="1"/>
  <c r="E31" i="4"/>
  <c r="AT24" i="4"/>
  <c r="AS24" i="4"/>
  <c r="J26" i="2"/>
  <c r="K26" i="2" s="1"/>
  <c r="J65" i="2"/>
  <c r="K65" i="2" s="1"/>
  <c r="J91" i="2"/>
  <c r="K91" i="2" s="1"/>
  <c r="E92" i="4"/>
  <c r="AW24" i="4"/>
  <c r="AM24" i="4"/>
  <c r="AC24" i="4"/>
  <c r="S24" i="4"/>
  <c r="AH24" i="4"/>
  <c r="N79" i="4"/>
  <c r="X79" i="4"/>
  <c r="AW79" i="4"/>
  <c r="S79" i="4"/>
  <c r="AM79" i="4"/>
  <c r="AC79" i="4"/>
  <c r="G37" i="2"/>
  <c r="E42" i="2"/>
  <c r="E53" i="2"/>
  <c r="Y40" i="4"/>
  <c r="Z40" i="4"/>
  <c r="J28" i="4"/>
  <c r="K28" i="4" s="1"/>
  <c r="S28" i="4" s="1"/>
  <c r="AG99" i="4"/>
  <c r="AG91" i="4"/>
  <c r="AG97" i="4"/>
  <c r="AG100" i="4"/>
  <c r="AG95" i="4"/>
  <c r="AG80" i="4"/>
  <c r="AH80" i="4" s="1"/>
  <c r="AG71" i="4"/>
  <c r="AG54" i="4"/>
  <c r="AG45" i="4"/>
  <c r="AG98" i="4"/>
  <c r="AG87" i="4"/>
  <c r="AG79" i="4"/>
  <c r="AH79" i="4" s="1"/>
  <c r="AG70" i="4"/>
  <c r="AG61" i="4"/>
  <c r="AG86" i="4"/>
  <c r="AG78" i="4"/>
  <c r="AG69" i="4"/>
  <c r="AG96" i="4"/>
  <c r="AG90" i="4"/>
  <c r="AG85" i="4"/>
  <c r="AG77" i="4"/>
  <c r="AH77" i="4" s="1"/>
  <c r="AG84" i="4"/>
  <c r="AG67" i="4"/>
  <c r="AG58" i="4"/>
  <c r="AG41" i="4"/>
  <c r="AG32" i="4"/>
  <c r="AG82" i="4"/>
  <c r="AG72" i="4"/>
  <c r="AG68" i="4"/>
  <c r="AG66" i="4"/>
  <c r="AG57" i="4"/>
  <c r="AG42" i="4"/>
  <c r="AG39" i="4"/>
  <c r="AG30" i="4"/>
  <c r="AG94" i="4"/>
  <c r="AG65" i="4"/>
  <c r="AG53" i="4"/>
  <c r="AG38" i="4"/>
  <c r="AG35" i="4"/>
  <c r="AG29" i="4"/>
  <c r="AG74" i="4"/>
  <c r="AG59" i="4"/>
  <c r="AG56" i="4"/>
  <c r="AG31" i="4"/>
  <c r="AG28" i="4"/>
  <c r="AG81" i="4"/>
  <c r="AG55" i="4"/>
  <c r="AG52" i="4"/>
  <c r="AG34" i="4"/>
  <c r="AG27" i="4"/>
  <c r="AG12" i="4"/>
  <c r="AG14" i="4"/>
  <c r="AG16" i="4"/>
  <c r="AG18" i="4"/>
  <c r="AG20" i="4"/>
  <c r="AG22" i="4"/>
  <c r="AG92" i="4"/>
  <c r="AG51" i="4"/>
  <c r="AG48" i="4"/>
  <c r="AG33" i="4"/>
  <c r="AG26" i="4"/>
  <c r="AG93" i="4"/>
  <c r="AG47" i="4"/>
  <c r="AG40" i="4"/>
  <c r="AG83" i="4"/>
  <c r="AG19" i="4"/>
  <c r="AG44" i="4"/>
  <c r="AG25" i="4"/>
  <c r="AH25" i="4" s="1"/>
  <c r="AG46" i="4"/>
  <c r="AG13" i="4"/>
  <c r="AG21" i="4"/>
  <c r="AG64" i="4"/>
  <c r="AG60" i="4"/>
  <c r="AG15" i="4"/>
  <c r="AR11" i="6"/>
  <c r="X11" i="6"/>
  <c r="J64" i="4"/>
  <c r="K64" i="4" s="1"/>
  <c r="X64" i="4" s="1"/>
  <c r="E53" i="4"/>
  <c r="E13" i="4"/>
  <c r="N11" i="4"/>
  <c r="AW27" i="4"/>
  <c r="AM27" i="4"/>
  <c r="AC27" i="4"/>
  <c r="S27" i="4"/>
  <c r="N27" i="4"/>
  <c r="AR27" i="4"/>
  <c r="AH27" i="4"/>
  <c r="X27" i="4"/>
  <c r="AX47" i="6"/>
  <c r="AY47" i="6"/>
  <c r="X11" i="4"/>
  <c r="AW12" i="4"/>
  <c r="N24" i="4"/>
  <c r="S40" i="4"/>
  <c r="AR40" i="4"/>
  <c r="AC40" i="4"/>
  <c r="N40" i="4"/>
  <c r="AM40" i="4"/>
  <c r="AW40" i="4"/>
  <c r="X11" i="2"/>
  <c r="S11" i="2"/>
  <c r="N29" i="4"/>
  <c r="AR29" i="4"/>
  <c r="AH29" i="4"/>
  <c r="X29" i="4"/>
  <c r="AW29" i="4"/>
  <c r="AM29" i="4"/>
  <c r="AC29" i="4"/>
  <c r="S29" i="4"/>
  <c r="N30" i="4"/>
  <c r="AR38" i="4"/>
  <c r="AH38" i="4"/>
  <c r="X38" i="4"/>
  <c r="AW38" i="4"/>
  <c r="AM38" i="4"/>
  <c r="AC38" i="4"/>
  <c r="S38" i="4"/>
  <c r="AE45" i="6"/>
  <c r="P63" i="6"/>
  <c r="O63" i="6"/>
  <c r="AM12" i="4"/>
  <c r="AC12" i="4"/>
  <c r="S12" i="4"/>
  <c r="N12" i="4"/>
  <c r="AH12" i="4"/>
  <c r="X12" i="4"/>
  <c r="AC90" i="4"/>
  <c r="AO13" i="6"/>
  <c r="AN13" i="6"/>
  <c r="E65" i="4"/>
  <c r="AM11" i="4"/>
  <c r="AH11" i="4"/>
  <c r="S11" i="4"/>
  <c r="AW11" i="4"/>
  <c r="AH40" i="4"/>
  <c r="N41" i="4"/>
  <c r="AW41" i="4"/>
  <c r="AH41" i="4"/>
  <c r="X41" i="4"/>
  <c r="AR41" i="4"/>
  <c r="AC41" i="4"/>
  <c r="S41" i="4"/>
  <c r="AW50" i="4"/>
  <c r="AW26" i="4"/>
  <c r="AM26" i="4"/>
  <c r="AC26" i="4"/>
  <c r="S26" i="4"/>
  <c r="N26" i="4"/>
  <c r="AM30" i="4"/>
  <c r="AW39" i="4"/>
  <c r="AH39" i="4"/>
  <c r="S39" i="4"/>
  <c r="AR39" i="4"/>
  <c r="AC39" i="4"/>
  <c r="N39" i="4"/>
  <c r="AM39" i="4"/>
  <c r="AH64" i="4"/>
  <c r="N64" i="4"/>
  <c r="P35" i="6"/>
  <c r="O35" i="6"/>
  <c r="J14" i="6"/>
  <c r="K14" i="6" s="1"/>
  <c r="E15" i="6"/>
  <c r="Z24" i="6"/>
  <c r="P45" i="6"/>
  <c r="O45" i="6"/>
  <c r="J92" i="6"/>
  <c r="K92" i="6" s="1"/>
  <c r="AR12" i="4"/>
  <c r="S50" i="4"/>
  <c r="AC50" i="4"/>
  <c r="AM50" i="4"/>
  <c r="AE24" i="6"/>
  <c r="AD24" i="6"/>
  <c r="U35" i="6"/>
  <c r="AJ60" i="6"/>
  <c r="AI60" i="6"/>
  <c r="N50" i="4"/>
  <c r="AW51" i="4"/>
  <c r="AM51" i="4"/>
  <c r="AC51" i="4"/>
  <c r="S51" i="4"/>
  <c r="AR51" i="4"/>
  <c r="AH51" i="4"/>
  <c r="X51" i="4"/>
  <c r="AW14" i="6"/>
  <c r="AM14" i="6"/>
  <c r="AC14" i="6"/>
  <c r="S14" i="6"/>
  <c r="AR14" i="6"/>
  <c r="AH14" i="6"/>
  <c r="X14" i="6"/>
  <c r="N14" i="6"/>
  <c r="AW22" i="6"/>
  <c r="AM22" i="6"/>
  <c r="AC22" i="6"/>
  <c r="S22" i="6"/>
  <c r="AR22" i="6"/>
  <c r="AH22" i="6"/>
  <c r="X22" i="6"/>
  <c r="N22" i="6"/>
  <c r="AY59" i="6"/>
  <c r="AQ99" i="4"/>
  <c r="AQ91" i="4"/>
  <c r="AQ100" i="4"/>
  <c r="AQ97" i="4"/>
  <c r="AQ95" i="4"/>
  <c r="AQ92" i="4"/>
  <c r="AQ80" i="4"/>
  <c r="AR80" i="4" s="1"/>
  <c r="AQ71" i="4"/>
  <c r="AQ54" i="4"/>
  <c r="AQ45" i="4"/>
  <c r="AQ94" i="4"/>
  <c r="AQ87" i="4"/>
  <c r="AQ79" i="4"/>
  <c r="AR79" i="4" s="1"/>
  <c r="AQ70" i="4"/>
  <c r="AQ61" i="4"/>
  <c r="AQ86" i="4"/>
  <c r="AQ78" i="4"/>
  <c r="AQ69" i="4"/>
  <c r="AQ85" i="4"/>
  <c r="AQ77" i="4"/>
  <c r="AR77" i="4" s="1"/>
  <c r="AQ98" i="4"/>
  <c r="AQ90" i="4"/>
  <c r="AQ84" i="4"/>
  <c r="AQ67" i="4"/>
  <c r="AQ58" i="4"/>
  <c r="AQ41" i="4"/>
  <c r="AQ32" i="4"/>
  <c r="AE59" i="6"/>
  <c r="AD59" i="6"/>
  <c r="S37" i="4"/>
  <c r="AC37" i="4"/>
  <c r="AM37" i="4"/>
  <c r="AQ73" i="4"/>
  <c r="AQ83" i="4"/>
  <c r="P12" i="6"/>
  <c r="O12" i="6"/>
  <c r="AO42" i="6"/>
  <c r="N37" i="4"/>
  <c r="X50" i="4"/>
  <c r="AH50" i="4"/>
  <c r="AR50" i="4"/>
  <c r="N51" i="4"/>
  <c r="N13" i="6"/>
  <c r="X13" i="6"/>
  <c r="AW13" i="6"/>
  <c r="AH13" i="6"/>
  <c r="S13" i="6"/>
  <c r="AR13" i="6"/>
  <c r="AH53" i="6"/>
  <c r="AR53" i="6"/>
  <c r="AM53" i="6"/>
  <c r="N53" i="6"/>
  <c r="J39" i="6"/>
  <c r="K39" i="6" s="1"/>
  <c r="E40" i="6"/>
  <c r="AJ58" i="6"/>
  <c r="AI58" i="6"/>
  <c r="S63" i="6"/>
  <c r="AW63" i="6"/>
  <c r="AR63" i="6"/>
  <c r="AM63" i="6"/>
  <c r="X63" i="6"/>
  <c r="AH63" i="6"/>
  <c r="U72" i="6"/>
  <c r="T72" i="6"/>
  <c r="W67" i="4"/>
  <c r="AH90" i="4"/>
  <c r="AW46" i="6"/>
  <c r="N46" i="6"/>
  <c r="AR46" i="6"/>
  <c r="AC46" i="6"/>
  <c r="X46" i="6"/>
  <c r="AM46" i="6"/>
  <c r="AH46" i="6"/>
  <c r="S46" i="6"/>
  <c r="O59" i="6"/>
  <c r="AC63" i="6"/>
  <c r="W99" i="4"/>
  <c r="W91" i="4"/>
  <c r="W97" i="4"/>
  <c r="W95" i="4"/>
  <c r="W100" i="4"/>
  <c r="AM11" i="6"/>
  <c r="AW11" i="6"/>
  <c r="S11" i="6"/>
  <c r="AC11" i="6"/>
  <c r="AY24" i="6"/>
  <c r="AX24" i="6"/>
  <c r="AR25" i="6"/>
  <c r="Y35" i="6"/>
  <c r="Z35" i="6"/>
  <c r="P58" i="6"/>
  <c r="U59" i="6"/>
  <c r="O71" i="6"/>
  <c r="P71" i="6"/>
  <c r="Z87" i="6"/>
  <c r="Y87" i="6"/>
  <c r="AH11" i="6"/>
  <c r="U24" i="6"/>
  <c r="T24" i="6"/>
  <c r="E26" i="6"/>
  <c r="J25" i="6"/>
  <c r="K25" i="6" s="1"/>
  <c r="N25" i="6" s="1"/>
  <c r="AW37" i="6"/>
  <c r="AM37" i="6"/>
  <c r="AC37" i="6"/>
  <c r="S37" i="6"/>
  <c r="N37" i="6"/>
  <c r="X37" i="6"/>
  <c r="AH37" i="6"/>
  <c r="AR37" i="6"/>
  <c r="AE42" i="6"/>
  <c r="U71" i="6"/>
  <c r="T71" i="6"/>
  <c r="Z74" i="6"/>
  <c r="J76" i="6"/>
  <c r="K76" i="6" s="1"/>
  <c r="G89" i="6"/>
  <c r="J89" i="6" s="1"/>
  <c r="K89" i="6" s="1"/>
  <c r="AC89" i="6" s="1"/>
  <c r="N24" i="6"/>
  <c r="AS47" i="6"/>
  <c r="AT47" i="6"/>
  <c r="AR52" i="6"/>
  <c r="AI59" i="6"/>
  <c r="AJ59" i="6"/>
  <c r="X71" i="6"/>
  <c r="AC71" i="6"/>
  <c r="AR71" i="6"/>
  <c r="AM71" i="6"/>
  <c r="AW71" i="6"/>
  <c r="W71" i="4"/>
  <c r="W80" i="4"/>
  <c r="W96" i="4"/>
  <c r="N11" i="6"/>
  <c r="AW12" i="6"/>
  <c r="AM12" i="6"/>
  <c r="AC12" i="6"/>
  <c r="S12" i="6"/>
  <c r="AR12" i="6"/>
  <c r="AH12" i="6"/>
  <c r="X12" i="6"/>
  <c r="AM24" i="6"/>
  <c r="AC39" i="6"/>
  <c r="T47" i="6"/>
  <c r="AW50" i="6"/>
  <c r="AM50" i="6"/>
  <c r="AC50" i="6"/>
  <c r="S50" i="6"/>
  <c r="AR50" i="6"/>
  <c r="N50" i="6"/>
  <c r="X50" i="6"/>
  <c r="AH50" i="6"/>
  <c r="J53" i="6"/>
  <c r="K53" i="6" s="1"/>
  <c r="X53" i="6" s="1"/>
  <c r="E54" i="6"/>
  <c r="AY58" i="6"/>
  <c r="AX58" i="6"/>
  <c r="P68" i="6"/>
  <c r="O68" i="6"/>
  <c r="J65" i="6"/>
  <c r="K65" i="6" s="1"/>
  <c r="E66" i="6"/>
  <c r="AY74" i="6"/>
  <c r="AX74" i="6"/>
  <c r="O55" i="6"/>
  <c r="E79" i="6"/>
  <c r="J78" i="6"/>
  <c r="K78" i="6" s="1"/>
  <c r="AW87" i="6"/>
  <c r="AM87" i="6"/>
  <c r="AC87" i="6"/>
  <c r="S87" i="6"/>
  <c r="N87" i="6"/>
  <c r="J93" i="6"/>
  <c r="K93" i="6" s="1"/>
  <c r="AL99" i="4"/>
  <c r="AM25" i="6"/>
  <c r="U42" i="6"/>
  <c r="Y58" i="6"/>
  <c r="S58" i="6"/>
  <c r="AC58" i="6"/>
  <c r="N72" i="6"/>
  <c r="X72" i="6"/>
  <c r="AW93" i="6"/>
  <c r="AM93" i="6"/>
  <c r="AC93" i="6"/>
  <c r="S93" i="6"/>
  <c r="N93" i="6"/>
  <c r="AH93" i="6"/>
  <c r="X93" i="6"/>
  <c r="Y59" i="6"/>
  <c r="Z59" i="6"/>
  <c r="AW68" i="6"/>
  <c r="AM68" i="6"/>
  <c r="AC68" i="6"/>
  <c r="S68" i="6"/>
  <c r="X68" i="6"/>
  <c r="AO35" i="6"/>
  <c r="AY42" i="6"/>
  <c r="AR45" i="6"/>
  <c r="AH45" i="6"/>
  <c r="X45" i="6"/>
  <c r="AM45" i="6"/>
  <c r="AI61" i="6"/>
  <c r="AW61" i="6"/>
  <c r="AM61" i="6"/>
  <c r="AC61" i="6"/>
  <c r="S61" i="6"/>
  <c r="N61" i="6"/>
  <c r="AR61" i="6"/>
  <c r="X89" i="6"/>
  <c r="J38" i="6"/>
  <c r="K38" i="6" s="1"/>
  <c r="AH38" i="6" s="1"/>
  <c r="AC47" i="6"/>
  <c r="AH68" i="6"/>
  <c r="AI74" i="6"/>
  <c r="AR74" i="6"/>
  <c r="AM74" i="6"/>
  <c r="N74" i="6"/>
  <c r="X25" i="6"/>
  <c r="AH25" i="6"/>
  <c r="AR58" i="6"/>
  <c r="AC72" i="6"/>
  <c r="AR72" i="6"/>
  <c r="S74" i="6"/>
  <c r="AR87" i="6"/>
  <c r="X47" i="6"/>
  <c r="AG47" i="6"/>
  <c r="AH47" i="6" s="1"/>
  <c r="AG48" i="6"/>
  <c r="AH48" i="6" s="1"/>
  <c r="S27" i="2"/>
  <c r="X27" i="2"/>
  <c r="N27" i="2"/>
  <c r="N38" i="2"/>
  <c r="AR38" i="2"/>
  <c r="S38" i="2"/>
  <c r="AM38" i="2"/>
  <c r="AG100" i="6"/>
  <c r="AG98" i="6"/>
  <c r="AG96" i="6"/>
  <c r="AG95" i="6"/>
  <c r="AG86" i="6"/>
  <c r="AG80" i="6"/>
  <c r="AG94" i="6"/>
  <c r="AG93" i="6"/>
  <c r="AG92" i="6"/>
  <c r="AH92" i="6" s="1"/>
  <c r="AG91" i="6"/>
  <c r="AG90" i="6"/>
  <c r="AG87" i="6"/>
  <c r="AH87" i="6" s="1"/>
  <c r="AG85" i="6"/>
  <c r="AG77" i="6"/>
  <c r="AG81" i="6"/>
  <c r="AG79" i="6"/>
  <c r="AG57" i="6"/>
  <c r="AG51" i="6"/>
  <c r="S28" i="2"/>
  <c r="N28" i="2"/>
  <c r="AG54" i="6"/>
  <c r="AR55" i="6"/>
  <c r="J52" i="6"/>
  <c r="K52" i="6" s="1"/>
  <c r="AM52" i="6" s="1"/>
  <c r="AR59" i="6"/>
  <c r="AR60" i="6"/>
  <c r="AG68" i="6"/>
  <c r="AW73" i="6"/>
  <c r="AM73" i="6"/>
  <c r="AC73" i="6"/>
  <c r="S73" i="6"/>
  <c r="AW92" i="6"/>
  <c r="AM92" i="6"/>
  <c r="AC92" i="6"/>
  <c r="S92" i="6"/>
  <c r="N92" i="6"/>
  <c r="X92" i="6"/>
  <c r="AG99" i="6"/>
  <c r="E95" i="6"/>
  <c r="J94" i="6"/>
  <c r="K94" i="6" s="1"/>
  <c r="AW25" i="2"/>
  <c r="N25" i="2"/>
  <c r="AG41" i="6"/>
  <c r="X55" i="6"/>
  <c r="X60" i="6"/>
  <c r="AG67" i="6"/>
  <c r="AG71" i="6"/>
  <c r="AH71" i="6" s="1"/>
  <c r="AG72" i="6"/>
  <c r="AH72" i="6" s="1"/>
  <c r="AW76" i="6"/>
  <c r="AM76" i="6"/>
  <c r="AC76" i="6"/>
  <c r="S76" i="6"/>
  <c r="AG78" i="6"/>
  <c r="AG82" i="6"/>
  <c r="J91" i="6"/>
  <c r="K91" i="6" s="1"/>
  <c r="AW91" i="6" s="1"/>
  <c r="AL99" i="6"/>
  <c r="AL98" i="6"/>
  <c r="AL100" i="6"/>
  <c r="AL97" i="6"/>
  <c r="AL94" i="6"/>
  <c r="AL82" i="6"/>
  <c r="AL84" i="6"/>
  <c r="AL96" i="6"/>
  <c r="AL81" i="6"/>
  <c r="AL55" i="6"/>
  <c r="AM55" i="6" s="1"/>
  <c r="AL60" i="6"/>
  <c r="AM60" i="6" s="1"/>
  <c r="AL65" i="6"/>
  <c r="AL72" i="6"/>
  <c r="AM72" i="6" s="1"/>
  <c r="AL85" i="6"/>
  <c r="AC91" i="6"/>
  <c r="AR91" i="6"/>
  <c r="X91" i="6"/>
  <c r="R99" i="6"/>
  <c r="R97" i="6"/>
  <c r="R82" i="6"/>
  <c r="R100" i="6"/>
  <c r="R84" i="6"/>
  <c r="R95" i="6"/>
  <c r="R81" i="6"/>
  <c r="AW11" i="2"/>
  <c r="AQ96" i="6"/>
  <c r="AQ95" i="6"/>
  <c r="AQ100" i="6"/>
  <c r="AR12" i="2"/>
  <c r="S12" i="2"/>
  <c r="N12" i="2"/>
  <c r="S13" i="2"/>
  <c r="AQ90" i="6"/>
  <c r="AQ91" i="6"/>
  <c r="AQ92" i="6"/>
  <c r="AR92" i="6" s="1"/>
  <c r="AQ93" i="6"/>
  <c r="AR93" i="6" s="1"/>
  <c r="AB99" i="6"/>
  <c r="AB98" i="6"/>
  <c r="AB97" i="6"/>
  <c r="AR24" i="2"/>
  <c r="AH24" i="2"/>
  <c r="X24" i="2"/>
  <c r="N24" i="2"/>
  <c r="AM24" i="2"/>
  <c r="AW24" i="2"/>
  <c r="AH11" i="2"/>
  <c r="AC11" i="2"/>
  <c r="AR11" i="2"/>
  <c r="AM11" i="2"/>
  <c r="N39" i="2"/>
  <c r="AQ97" i="6"/>
  <c r="S52" i="2"/>
  <c r="W95" i="6"/>
  <c r="W96" i="6"/>
  <c r="AC68" i="2"/>
  <c r="S68" i="2"/>
  <c r="N68" i="2"/>
  <c r="AH68" i="2"/>
  <c r="AW65" i="2"/>
  <c r="AB100" i="2"/>
  <c r="AB94" i="2"/>
  <c r="AB85" i="2"/>
  <c r="AB93" i="2"/>
  <c r="AB84" i="2"/>
  <c r="AB98" i="2"/>
  <c r="AB90" i="2"/>
  <c r="AB81" i="2"/>
  <c r="AB97" i="2"/>
  <c r="AB67" i="2"/>
  <c r="AB92" i="2"/>
  <c r="AB86" i="2"/>
  <c r="AB73" i="2"/>
  <c r="AB65" i="2"/>
  <c r="AC65" i="2" s="1"/>
  <c r="AB99" i="2"/>
  <c r="AB72" i="2"/>
  <c r="AB64" i="2"/>
  <c r="AB78" i="2"/>
  <c r="N81" i="2"/>
  <c r="AG98" i="2"/>
  <c r="AG90" i="2"/>
  <c r="AG81" i="2"/>
  <c r="AG97" i="2"/>
  <c r="AG94" i="2"/>
  <c r="AG85" i="2"/>
  <c r="AG93" i="2"/>
  <c r="AG92" i="2"/>
  <c r="M12" i="10"/>
  <c r="AG12" i="10"/>
  <c r="R98" i="2"/>
  <c r="AL98" i="2"/>
  <c r="AW38" i="2" l="1"/>
  <c r="AX38" i="2" s="1"/>
  <c r="O60" i="6"/>
  <c r="AI73" i="6"/>
  <c r="AJ35" i="6"/>
  <c r="Z42" i="6"/>
  <c r="AY35" i="6"/>
  <c r="AC91" i="2"/>
  <c r="AE91" i="2" s="1"/>
  <c r="AH52" i="2"/>
  <c r="AJ52" i="2" s="1"/>
  <c r="Z73" i="6"/>
  <c r="Y73" i="6"/>
  <c r="Y61" i="6"/>
  <c r="Z61" i="6"/>
  <c r="AD74" i="6"/>
  <c r="AJ42" i="6"/>
  <c r="AS68" i="6"/>
  <c r="AT35" i="6"/>
  <c r="O42" i="6"/>
  <c r="AX60" i="6"/>
  <c r="AY60" i="6"/>
  <c r="U55" i="6"/>
  <c r="T55" i="6"/>
  <c r="AS48" i="6"/>
  <c r="AT48" i="6"/>
  <c r="AO59" i="6"/>
  <c r="AN59" i="6"/>
  <c r="AD55" i="6"/>
  <c r="AE55" i="6"/>
  <c r="P73" i="6"/>
  <c r="O73" i="6"/>
  <c r="AD13" i="6"/>
  <c r="AS42" i="6"/>
  <c r="AT42" i="6"/>
  <c r="AD60" i="6"/>
  <c r="AE60" i="6"/>
  <c r="AE35" i="6"/>
  <c r="T45" i="6"/>
  <c r="U45" i="6"/>
  <c r="P47" i="6"/>
  <c r="U60" i="6"/>
  <c r="T60" i="6"/>
  <c r="AE48" i="6"/>
  <c r="AD48" i="6"/>
  <c r="AJ92" i="6"/>
  <c r="AI92" i="6"/>
  <c r="X92" i="2"/>
  <c r="S92" i="2"/>
  <c r="AR92" i="2"/>
  <c r="AH92" i="2"/>
  <c r="AM92" i="2"/>
  <c r="AC92" i="2"/>
  <c r="AW92" i="2"/>
  <c r="N92" i="2"/>
  <c r="AE65" i="2"/>
  <c r="AD65" i="2"/>
  <c r="AT80" i="4"/>
  <c r="AS80" i="4"/>
  <c r="AH91" i="4"/>
  <c r="AW91" i="4"/>
  <c r="AC91" i="4"/>
  <c r="N91" i="4"/>
  <c r="AM91" i="4"/>
  <c r="X91" i="4"/>
  <c r="AR91" i="4"/>
  <c r="S91" i="4"/>
  <c r="AO72" i="6"/>
  <c r="AN72" i="6"/>
  <c r="AI25" i="4"/>
  <c r="AJ25" i="4"/>
  <c r="AJ79" i="4"/>
  <c r="AI79" i="4"/>
  <c r="AD80" i="2"/>
  <c r="AE80" i="2"/>
  <c r="P77" i="4"/>
  <c r="O77" i="4"/>
  <c r="AT92" i="6"/>
  <c r="AS92" i="6"/>
  <c r="AT79" i="4"/>
  <c r="AS79" i="4"/>
  <c r="AI38" i="6"/>
  <c r="AJ38" i="6"/>
  <c r="AE89" i="6"/>
  <c r="AD89" i="6"/>
  <c r="AS77" i="4"/>
  <c r="AT77" i="4"/>
  <c r="U80" i="4"/>
  <c r="T80" i="4"/>
  <c r="AX91" i="6"/>
  <c r="AY91" i="6"/>
  <c r="Z64" i="4"/>
  <c r="Y64" i="4"/>
  <c r="AJ77" i="4"/>
  <c r="AI77" i="4"/>
  <c r="AO52" i="6"/>
  <c r="AN52" i="6"/>
  <c r="AI71" i="6"/>
  <c r="AJ71" i="6"/>
  <c r="AJ80" i="4"/>
  <c r="AI80" i="4"/>
  <c r="AT93" i="6"/>
  <c r="AS93" i="6"/>
  <c r="AI72" i="6"/>
  <c r="AJ72" i="6"/>
  <c r="U28" i="4"/>
  <c r="T28" i="4"/>
  <c r="AS81" i="2"/>
  <c r="AT81" i="2"/>
  <c r="AO91" i="2"/>
  <c r="AN91" i="2"/>
  <c r="O68" i="2"/>
  <c r="P68" i="2"/>
  <c r="AY24" i="2"/>
  <c r="AX24" i="2"/>
  <c r="AM94" i="6"/>
  <c r="S94" i="6"/>
  <c r="AR94" i="6"/>
  <c r="AD92" i="6"/>
  <c r="AE92" i="6"/>
  <c r="Z28" i="2"/>
  <c r="Y28" i="2"/>
  <c r="AO38" i="2"/>
  <c r="AN38" i="2"/>
  <c r="Z89" i="6"/>
  <c r="Y89" i="6"/>
  <c r="AS61" i="6"/>
  <c r="AT61" i="6"/>
  <c r="AI93" i="6"/>
  <c r="AJ93" i="6"/>
  <c r="P87" i="6"/>
  <c r="O87" i="6"/>
  <c r="O50" i="6"/>
  <c r="P50" i="6"/>
  <c r="AX12" i="6"/>
  <c r="AY12" i="6"/>
  <c r="Y71" i="6"/>
  <c r="Z71" i="6"/>
  <c r="AS52" i="6"/>
  <c r="AT52" i="6"/>
  <c r="AD37" i="6"/>
  <c r="AE37" i="6"/>
  <c r="AJ11" i="6"/>
  <c r="AI11" i="6"/>
  <c r="AO46" i="6"/>
  <c r="AN46" i="6"/>
  <c r="AJ90" i="4"/>
  <c r="AI90" i="4"/>
  <c r="AY63" i="6"/>
  <c r="AX63" i="6"/>
  <c r="AO53" i="6"/>
  <c r="AN53" i="6"/>
  <c r="Z13" i="6"/>
  <c r="Y13" i="6"/>
  <c r="P22" i="6"/>
  <c r="O22" i="6"/>
  <c r="P14" i="6"/>
  <c r="O14" i="6"/>
  <c r="AI51" i="4"/>
  <c r="AJ51" i="4"/>
  <c r="AT12" i="4"/>
  <c r="AS12" i="4"/>
  <c r="AJ64" i="4"/>
  <c r="AI64" i="4"/>
  <c r="AO39" i="4"/>
  <c r="AN39" i="4"/>
  <c r="AO30" i="4"/>
  <c r="AN30" i="4"/>
  <c r="T41" i="4"/>
  <c r="U41" i="4"/>
  <c r="AX11" i="4"/>
  <c r="AY11" i="4"/>
  <c r="AN12" i="4"/>
  <c r="AO12" i="4"/>
  <c r="Z38" i="4"/>
  <c r="Y38" i="4"/>
  <c r="P30" i="4"/>
  <c r="O30" i="4"/>
  <c r="P29" i="4"/>
  <c r="O29" i="4"/>
  <c r="P40" i="4"/>
  <c r="O40" i="4"/>
  <c r="AI27" i="4"/>
  <c r="AJ27" i="4"/>
  <c r="E14" i="4"/>
  <c r="J13" i="4"/>
  <c r="K13" i="4" s="1"/>
  <c r="J37" i="2"/>
  <c r="K37" i="2" s="1"/>
  <c r="G50" i="2"/>
  <c r="P79" i="4"/>
  <c r="O79" i="4"/>
  <c r="AC30" i="4"/>
  <c r="AW30" i="4"/>
  <c r="S30" i="4"/>
  <c r="U25" i="4"/>
  <c r="T25" i="4"/>
  <c r="Z80" i="4"/>
  <c r="Y80" i="4"/>
  <c r="AY37" i="4"/>
  <c r="AX37" i="4"/>
  <c r="S78" i="2"/>
  <c r="AW78" i="2"/>
  <c r="AC78" i="2"/>
  <c r="AE77" i="4"/>
  <c r="AD77" i="4"/>
  <c r="X28" i="4"/>
  <c r="X81" i="2"/>
  <c r="AH81" i="2"/>
  <c r="AW81" i="2"/>
  <c r="AM81" i="2"/>
  <c r="J29" i="2"/>
  <c r="K29" i="2" s="1"/>
  <c r="E30" i="2"/>
  <c r="Z65" i="2"/>
  <c r="Y65" i="2"/>
  <c r="AW91" i="2"/>
  <c r="N78" i="2"/>
  <c r="T68" i="2"/>
  <c r="U68" i="2"/>
  <c r="N52" i="2"/>
  <c r="AX39" i="2"/>
  <c r="AY39" i="2"/>
  <c r="AT11" i="2"/>
  <c r="AS11" i="2"/>
  <c r="Z41" i="2"/>
  <c r="Y41" i="2"/>
  <c r="AN24" i="2"/>
  <c r="AO24" i="2"/>
  <c r="AT13" i="2"/>
  <c r="AS13" i="2"/>
  <c r="AY11" i="2"/>
  <c r="AX11" i="2"/>
  <c r="AH91" i="6"/>
  <c r="AO55" i="6"/>
  <c r="AN55" i="6"/>
  <c r="AJ25" i="2"/>
  <c r="AI25" i="2"/>
  <c r="E96" i="6"/>
  <c r="J95" i="6"/>
  <c r="K95" i="6" s="1"/>
  <c r="AN92" i="6"/>
  <c r="AO92" i="6"/>
  <c r="AT60" i="6"/>
  <c r="AS60" i="6"/>
  <c r="AS28" i="2"/>
  <c r="AT28" i="2"/>
  <c r="U38" i="2"/>
  <c r="T38" i="2"/>
  <c r="AJ27" i="2"/>
  <c r="AI27" i="2"/>
  <c r="AS72" i="6"/>
  <c r="AT72" i="6"/>
  <c r="AR38" i="6"/>
  <c r="AE47" i="6"/>
  <c r="AD47" i="6"/>
  <c r="AH89" i="6"/>
  <c r="P61" i="6"/>
  <c r="O61" i="6"/>
  <c r="AO45" i="6"/>
  <c r="AN45" i="6"/>
  <c r="P72" i="6"/>
  <c r="O72" i="6"/>
  <c r="T87" i="6"/>
  <c r="U87" i="6"/>
  <c r="AT50" i="6"/>
  <c r="AS50" i="6"/>
  <c r="P11" i="6"/>
  <c r="O11" i="6"/>
  <c r="O24" i="6"/>
  <c r="P24" i="6"/>
  <c r="AH76" i="6"/>
  <c r="AR76" i="6"/>
  <c r="X76" i="6"/>
  <c r="N76" i="6"/>
  <c r="AO37" i="6"/>
  <c r="AN37" i="6"/>
  <c r="AD11" i="6"/>
  <c r="AE11" i="6"/>
  <c r="Z46" i="6"/>
  <c r="Y46" i="6"/>
  <c r="U63" i="6"/>
  <c r="T63" i="6"/>
  <c r="AC53" i="6"/>
  <c r="O13" i="6"/>
  <c r="P13" i="6"/>
  <c r="AO37" i="4"/>
  <c r="AN37" i="4"/>
  <c r="Y22" i="6"/>
  <c r="Z22" i="6"/>
  <c r="Y14" i="6"/>
  <c r="Z14" i="6"/>
  <c r="AS51" i="4"/>
  <c r="AT51" i="4"/>
  <c r="AR64" i="4"/>
  <c r="O39" i="4"/>
  <c r="P39" i="4"/>
  <c r="O26" i="4"/>
  <c r="P26" i="4"/>
  <c r="AD41" i="4"/>
  <c r="AE41" i="4"/>
  <c r="U11" i="4"/>
  <c r="T11" i="4"/>
  <c r="AJ38" i="4"/>
  <c r="AI38" i="4"/>
  <c r="T29" i="4"/>
  <c r="U29" i="4"/>
  <c r="T11" i="2"/>
  <c r="U11" i="2"/>
  <c r="AD40" i="4"/>
  <c r="AE40" i="4"/>
  <c r="AS27" i="4"/>
  <c r="AT27" i="4"/>
  <c r="J53" i="4"/>
  <c r="K53" i="4" s="1"/>
  <c r="E54" i="4"/>
  <c r="AW28" i="4"/>
  <c r="AD79" i="4"/>
  <c r="AE79" i="4"/>
  <c r="N65" i="2"/>
  <c r="AR65" i="2"/>
  <c r="AE25" i="4"/>
  <c r="AD25" i="4"/>
  <c r="Z39" i="4"/>
  <c r="Y39" i="4"/>
  <c r="AO77" i="4"/>
  <c r="AN77" i="4"/>
  <c r="J82" i="2"/>
  <c r="K82" i="2" s="1"/>
  <c r="E83" i="2"/>
  <c r="AH28" i="4"/>
  <c r="N41" i="2"/>
  <c r="AC41" i="2"/>
  <c r="AM41" i="2"/>
  <c r="S41" i="2"/>
  <c r="AM13" i="2"/>
  <c r="AH13" i="2"/>
  <c r="AC13" i="2"/>
  <c r="J40" i="2"/>
  <c r="K40" i="2" s="1"/>
  <c r="AD68" i="2"/>
  <c r="AE68" i="2"/>
  <c r="Z25" i="2"/>
  <c r="Y25" i="2"/>
  <c r="AM38" i="6"/>
  <c r="AW38" i="6"/>
  <c r="S38" i="6"/>
  <c r="AE39" i="4"/>
  <c r="AD39" i="4"/>
  <c r="AM90" i="4"/>
  <c r="N90" i="4"/>
  <c r="AW90" i="4"/>
  <c r="X90" i="4"/>
  <c r="S90" i="4"/>
  <c r="AR90" i="4"/>
  <c r="AC81" i="2"/>
  <c r="AY65" i="2"/>
  <c r="AX65" i="2"/>
  <c r="AH94" i="6"/>
  <c r="N91" i="6"/>
  <c r="Z60" i="6"/>
  <c r="Y60" i="6"/>
  <c r="AT25" i="2"/>
  <c r="AS25" i="2"/>
  <c r="Z92" i="6"/>
  <c r="Y92" i="6"/>
  <c r="U28" i="2"/>
  <c r="T28" i="2"/>
  <c r="T27" i="2"/>
  <c r="U27" i="2"/>
  <c r="AI47" i="6"/>
  <c r="AJ47" i="6"/>
  <c r="Z25" i="6"/>
  <c r="Y25" i="6"/>
  <c r="P74" i="6"/>
  <c r="O74" i="6"/>
  <c r="AC38" i="6"/>
  <c r="N89" i="6"/>
  <c r="AD61" i="6"/>
  <c r="AE61" i="6"/>
  <c r="AJ45" i="6"/>
  <c r="AI45" i="6"/>
  <c r="U68" i="6"/>
  <c r="T68" i="6"/>
  <c r="T93" i="6"/>
  <c r="U93" i="6"/>
  <c r="AN87" i="6"/>
  <c r="AO87" i="6"/>
  <c r="E55" i="6"/>
  <c r="J54" i="6"/>
  <c r="K54" i="6" s="1"/>
  <c r="AD50" i="6"/>
  <c r="AE50" i="6"/>
  <c r="AI12" i="6"/>
  <c r="AJ12" i="6"/>
  <c r="AX71" i="6"/>
  <c r="AY71" i="6"/>
  <c r="AC52" i="6"/>
  <c r="AT37" i="6"/>
  <c r="AS37" i="6"/>
  <c r="AX11" i="6"/>
  <c r="AY11" i="6"/>
  <c r="AT46" i="6"/>
  <c r="AS46" i="6"/>
  <c r="AJ53" i="6"/>
  <c r="AI53" i="6"/>
  <c r="AT50" i="4"/>
  <c r="AS50" i="4"/>
  <c r="X38" i="6"/>
  <c r="U37" i="4"/>
  <c r="T37" i="4"/>
  <c r="AS22" i="6"/>
  <c r="AT22" i="6"/>
  <c r="AS14" i="6"/>
  <c r="AT14" i="6"/>
  <c r="AE51" i="4"/>
  <c r="AD51" i="4"/>
  <c r="AD50" i="4"/>
  <c r="AE50" i="4"/>
  <c r="S64" i="4"/>
  <c r="AT39" i="4"/>
  <c r="AS39" i="4"/>
  <c r="AE26" i="4"/>
  <c r="AD26" i="4"/>
  <c r="Z41" i="4"/>
  <c r="Y41" i="4"/>
  <c r="AO11" i="4"/>
  <c r="AN11" i="4"/>
  <c r="Z12" i="4"/>
  <c r="Y12" i="4"/>
  <c r="AN29" i="4"/>
  <c r="AO29" i="4"/>
  <c r="T40" i="4"/>
  <c r="U40" i="4"/>
  <c r="U27" i="4"/>
  <c r="T27" i="4"/>
  <c r="Z11" i="6"/>
  <c r="Y11" i="6"/>
  <c r="T79" i="4"/>
  <c r="U79" i="4"/>
  <c r="U24" i="4"/>
  <c r="T24" i="4"/>
  <c r="AC26" i="2"/>
  <c r="N26" i="2"/>
  <c r="X26" i="2"/>
  <c r="S26" i="2"/>
  <c r="AR26" i="2"/>
  <c r="AM26" i="2"/>
  <c r="AH26" i="2"/>
  <c r="AW26" i="2"/>
  <c r="AY25" i="4"/>
  <c r="AX25" i="4"/>
  <c r="I77" i="6"/>
  <c r="J64" i="6"/>
  <c r="K64" i="6" s="1"/>
  <c r="P80" i="4"/>
  <c r="O80" i="4"/>
  <c r="G89" i="4"/>
  <c r="J89" i="4" s="1"/>
  <c r="K89" i="4" s="1"/>
  <c r="J76" i="4"/>
  <c r="K76" i="4" s="1"/>
  <c r="Z77" i="4"/>
  <c r="Y77" i="4"/>
  <c r="N28" i="4"/>
  <c r="AO12" i="2"/>
  <c r="AN12" i="2"/>
  <c r="X68" i="2"/>
  <c r="AR68" i="2"/>
  <c r="O81" i="2"/>
  <c r="P81" i="2"/>
  <c r="AJ41" i="2"/>
  <c r="AI41" i="2"/>
  <c r="AX13" i="2"/>
  <c r="AY13" i="2"/>
  <c r="Z91" i="6"/>
  <c r="Y91" i="6"/>
  <c r="AN39" i="2"/>
  <c r="AO39" i="2"/>
  <c r="P24" i="2"/>
  <c r="O24" i="2"/>
  <c r="T13" i="2"/>
  <c r="U13" i="2"/>
  <c r="AT91" i="6"/>
  <c r="AS91" i="6"/>
  <c r="O28" i="2"/>
  <c r="P28" i="2"/>
  <c r="AE38" i="2"/>
  <c r="AD38" i="2"/>
  <c r="AJ25" i="6"/>
  <c r="AI25" i="6"/>
  <c r="Y45" i="6"/>
  <c r="Z45" i="6"/>
  <c r="Y68" i="6"/>
  <c r="Z68" i="6"/>
  <c r="AX37" i="6"/>
  <c r="AY37" i="6"/>
  <c r="AT25" i="6"/>
  <c r="AS25" i="6"/>
  <c r="P51" i="4"/>
  <c r="O51" i="4"/>
  <c r="AI14" i="6"/>
  <c r="AJ14" i="6"/>
  <c r="AN50" i="4"/>
  <c r="AO50" i="4"/>
  <c r="AD29" i="4"/>
  <c r="AE29" i="4"/>
  <c r="AS40" i="4"/>
  <c r="AT40" i="4"/>
  <c r="E15" i="2"/>
  <c r="J14" i="2"/>
  <c r="K14" i="2" s="1"/>
  <c r="N80" i="2"/>
  <c r="AH91" i="2"/>
  <c r="AN68" i="2"/>
  <c r="AO68" i="2"/>
  <c r="AC52" i="2"/>
  <c r="Z39" i="2"/>
  <c r="Y39" i="2"/>
  <c r="AJ11" i="2"/>
  <c r="AI11" i="2"/>
  <c r="Z24" i="2"/>
  <c r="Y24" i="2"/>
  <c r="P12" i="2"/>
  <c r="O12" i="2"/>
  <c r="Z38" i="2"/>
  <c r="Y38" i="2"/>
  <c r="S81" i="2"/>
  <c r="AR91" i="2"/>
  <c r="AX68" i="2"/>
  <c r="AY68" i="2"/>
  <c r="AM52" i="2"/>
  <c r="AJ39" i="2"/>
  <c r="AI39" i="2"/>
  <c r="AJ24" i="2"/>
  <c r="AI24" i="2"/>
  <c r="AE12" i="2"/>
  <c r="AD12" i="2"/>
  <c r="X94" i="6"/>
  <c r="S91" i="6"/>
  <c r="T76" i="6"/>
  <c r="U76" i="6"/>
  <c r="Z55" i="6"/>
  <c r="Y55" i="6"/>
  <c r="T25" i="2"/>
  <c r="U25" i="2"/>
  <c r="T73" i="6"/>
  <c r="U73" i="6"/>
  <c r="AT55" i="6"/>
  <c r="AS55" i="6"/>
  <c r="AE28" i="2"/>
  <c r="AD28" i="2"/>
  <c r="AJ38" i="2"/>
  <c r="AI38" i="2"/>
  <c r="AD27" i="2"/>
  <c r="AE27" i="2"/>
  <c r="Y47" i="6"/>
  <c r="Z47" i="6"/>
  <c r="AO74" i="6"/>
  <c r="AN74" i="6"/>
  <c r="S89" i="6"/>
  <c r="AO61" i="6"/>
  <c r="AN61" i="6"/>
  <c r="AT45" i="6"/>
  <c r="AS45" i="6"/>
  <c r="AE68" i="6"/>
  <c r="AD68" i="6"/>
  <c r="AD93" i="6"/>
  <c r="AE93" i="6"/>
  <c r="AW25" i="6"/>
  <c r="AX87" i="6"/>
  <c r="AY87" i="6"/>
  <c r="Z53" i="6"/>
  <c r="Y53" i="6"/>
  <c r="AO50" i="6"/>
  <c r="AN50" i="6"/>
  <c r="AS12" i="6"/>
  <c r="AT12" i="6"/>
  <c r="AN71" i="6"/>
  <c r="AO71" i="6"/>
  <c r="AH52" i="6"/>
  <c r="AJ37" i="6"/>
  <c r="AI37" i="6"/>
  <c r="AN11" i="6"/>
  <c r="AO11" i="6"/>
  <c r="AE63" i="6"/>
  <c r="AD63" i="6"/>
  <c r="O46" i="6"/>
  <c r="P46" i="6"/>
  <c r="AI63" i="6"/>
  <c r="AJ63" i="6"/>
  <c r="E41" i="6"/>
  <c r="J40" i="6"/>
  <c r="K40" i="6" s="1"/>
  <c r="AT13" i="6"/>
  <c r="AS13" i="6"/>
  <c r="AJ50" i="4"/>
  <c r="AI50" i="4"/>
  <c r="U22" i="6"/>
  <c r="T22" i="6"/>
  <c r="T14" i="6"/>
  <c r="U14" i="6"/>
  <c r="AO51" i="4"/>
  <c r="AN51" i="4"/>
  <c r="T50" i="4"/>
  <c r="U50" i="4"/>
  <c r="AC64" i="4"/>
  <c r="U39" i="4"/>
  <c r="T39" i="4"/>
  <c r="AO26" i="4"/>
  <c r="AN26" i="4"/>
  <c r="AJ41" i="4"/>
  <c r="AI41" i="4"/>
  <c r="J65" i="4"/>
  <c r="K65" i="4" s="1"/>
  <c r="E66" i="4"/>
  <c r="AJ12" i="4"/>
  <c r="AI12" i="4"/>
  <c r="U38" i="4"/>
  <c r="T38" i="4"/>
  <c r="AX29" i="4"/>
  <c r="AY29" i="4"/>
  <c r="O24" i="4"/>
  <c r="P24" i="4"/>
  <c r="AE27" i="4"/>
  <c r="AD27" i="4"/>
  <c r="AT11" i="6"/>
  <c r="AS11" i="6"/>
  <c r="AX79" i="4"/>
  <c r="AY79" i="4"/>
  <c r="AE24" i="4"/>
  <c r="AD24" i="4"/>
  <c r="J66" i="2"/>
  <c r="K66" i="2" s="1"/>
  <c r="P25" i="4"/>
  <c r="O25" i="4"/>
  <c r="AD80" i="4"/>
  <c r="AE80" i="4"/>
  <c r="J63" i="4"/>
  <c r="K63" i="4" s="1"/>
  <c r="J51" i="2"/>
  <c r="K51" i="2" s="1"/>
  <c r="G64" i="2"/>
  <c r="J69" i="2"/>
  <c r="K69" i="2" s="1"/>
  <c r="E70" i="2"/>
  <c r="AT78" i="2"/>
  <c r="AS78" i="2"/>
  <c r="O27" i="2"/>
  <c r="P27" i="2"/>
  <c r="Y27" i="2"/>
  <c r="Z27" i="2"/>
  <c r="T50" i="6"/>
  <c r="U50" i="6"/>
  <c r="AD90" i="4"/>
  <c r="AE90" i="4"/>
  <c r="P27" i="4"/>
  <c r="O27" i="4"/>
  <c r="N91" i="2"/>
  <c r="AT38" i="2"/>
  <c r="AS38" i="2"/>
  <c r="AN27" i="2"/>
  <c r="AO27" i="2"/>
  <c r="AT58" i="6"/>
  <c r="AS58" i="6"/>
  <c r="AT74" i="6"/>
  <c r="AS74" i="6"/>
  <c r="AW89" i="6"/>
  <c r="AN68" i="6"/>
  <c r="AO68" i="6"/>
  <c r="AN93" i="6"/>
  <c r="AO93" i="6"/>
  <c r="AN25" i="6"/>
  <c r="AO25" i="6"/>
  <c r="AM78" i="6"/>
  <c r="AW78" i="6"/>
  <c r="S78" i="6"/>
  <c r="AH78" i="6"/>
  <c r="AR78" i="6"/>
  <c r="N78" i="6"/>
  <c r="AC78" i="6"/>
  <c r="X78" i="6"/>
  <c r="J66" i="6"/>
  <c r="K66" i="6" s="1"/>
  <c r="E67" i="6"/>
  <c r="X52" i="6"/>
  <c r="AX50" i="6"/>
  <c r="AY50" i="6"/>
  <c r="AO24" i="6"/>
  <c r="AN24" i="6"/>
  <c r="T12" i="6"/>
  <c r="U12" i="6"/>
  <c r="AS71" i="6"/>
  <c r="AT71" i="6"/>
  <c r="N52" i="6"/>
  <c r="Z37" i="6"/>
  <c r="Y37" i="6"/>
  <c r="P25" i="6"/>
  <c r="O25" i="6"/>
  <c r="AY46" i="6"/>
  <c r="AX46" i="6"/>
  <c r="Z63" i="6"/>
  <c r="Y63" i="6"/>
  <c r="AR39" i="6"/>
  <c r="AM39" i="6"/>
  <c r="X39" i="6"/>
  <c r="AW39" i="6"/>
  <c r="AH39" i="6"/>
  <c r="S39" i="6"/>
  <c r="N39" i="6"/>
  <c r="P53" i="6"/>
  <c r="O53" i="6"/>
  <c r="U13" i="6"/>
  <c r="T13" i="6"/>
  <c r="Z50" i="4"/>
  <c r="Y50" i="4"/>
  <c r="AE22" i="6"/>
  <c r="AD22" i="6"/>
  <c r="AD14" i="6"/>
  <c r="AE14" i="6"/>
  <c r="AY51" i="4"/>
  <c r="AX51" i="4"/>
  <c r="AM64" i="4"/>
  <c r="AJ39" i="4"/>
  <c r="AI39" i="4"/>
  <c r="AY26" i="4"/>
  <c r="AX26" i="4"/>
  <c r="AY41" i="4"/>
  <c r="AX41" i="4"/>
  <c r="J78" i="4"/>
  <c r="K78" i="4" s="1"/>
  <c r="O12" i="4"/>
  <c r="P12" i="4"/>
  <c r="AD38" i="4"/>
  <c r="AE38" i="4"/>
  <c r="X30" i="4"/>
  <c r="Z29" i="4"/>
  <c r="Y29" i="4"/>
  <c r="AY12" i="4"/>
  <c r="AX12" i="4"/>
  <c r="Y11" i="4"/>
  <c r="Z11" i="4"/>
  <c r="AO27" i="4"/>
  <c r="AN27" i="4"/>
  <c r="J52" i="4"/>
  <c r="K52" i="4" s="1"/>
  <c r="Z79" i="4"/>
  <c r="Y79" i="4"/>
  <c r="AO24" i="4"/>
  <c r="AN24" i="4"/>
  <c r="Y25" i="4"/>
  <c r="Z25" i="4"/>
  <c r="AX80" i="4"/>
  <c r="AY80" i="4"/>
  <c r="AO41" i="4"/>
  <c r="AN41" i="4"/>
  <c r="AC28" i="4"/>
  <c r="J93" i="2"/>
  <c r="K93" i="2" s="1"/>
  <c r="E94" i="2"/>
  <c r="AH67" i="2"/>
  <c r="N67" i="2"/>
  <c r="AW67" i="2"/>
  <c r="AR67" i="2"/>
  <c r="S67" i="2"/>
  <c r="AC67" i="2"/>
  <c r="U65" i="2"/>
  <c r="T65" i="2"/>
  <c r="AO11" i="2"/>
  <c r="AN11" i="2"/>
  <c r="AS12" i="2"/>
  <c r="AT12" i="2"/>
  <c r="O25" i="2"/>
  <c r="P25" i="2"/>
  <c r="U74" i="6"/>
  <c r="T74" i="6"/>
  <c r="AS59" i="6"/>
  <c r="AT59" i="6"/>
  <c r="AJ48" i="6"/>
  <c r="AI48" i="6"/>
  <c r="U61" i="6"/>
  <c r="T61" i="6"/>
  <c r="AE39" i="6"/>
  <c r="AD39" i="6"/>
  <c r="T11" i="6"/>
  <c r="U11" i="6"/>
  <c r="AE37" i="4"/>
  <c r="AD37" i="4"/>
  <c r="P64" i="4"/>
  <c r="O64" i="4"/>
  <c r="AT41" i="4"/>
  <c r="AS41" i="4"/>
  <c r="Y11" i="2"/>
  <c r="Z11" i="2"/>
  <c r="AJ24" i="4"/>
  <c r="AI24" i="4"/>
  <c r="AO25" i="4"/>
  <c r="AN25" i="4"/>
  <c r="AW51" i="6"/>
  <c r="AM51" i="6"/>
  <c r="AH51" i="6"/>
  <c r="AC51" i="6"/>
  <c r="X51" i="6"/>
  <c r="S51" i="6"/>
  <c r="AY77" i="4"/>
  <c r="AX77" i="4"/>
  <c r="AR80" i="2"/>
  <c r="S80" i="2"/>
  <c r="X80" i="2"/>
  <c r="AR28" i="4"/>
  <c r="AM78" i="2"/>
  <c r="AT39" i="2"/>
  <c r="AS39" i="2"/>
  <c r="AT24" i="2"/>
  <c r="AS24" i="2"/>
  <c r="AD91" i="6"/>
  <c r="AE91" i="6"/>
  <c r="AE25" i="2"/>
  <c r="AD25" i="2"/>
  <c r="AO28" i="2"/>
  <c r="AN28" i="2"/>
  <c r="AY61" i="6"/>
  <c r="AX61" i="6"/>
  <c r="AW80" i="2"/>
  <c r="S91" i="2"/>
  <c r="X78" i="2"/>
  <c r="Z67" i="2"/>
  <c r="Y67" i="2"/>
  <c r="P39" i="2"/>
  <c r="O39" i="2"/>
  <c r="O13" i="2"/>
  <c r="P13" i="2"/>
  <c r="AX41" i="2"/>
  <c r="AY41" i="2"/>
  <c r="Z12" i="2"/>
  <c r="Y12" i="2"/>
  <c r="AW94" i="6"/>
  <c r="AM91" i="6"/>
  <c r="AO76" i="6"/>
  <c r="AN76" i="6"/>
  <c r="AO25" i="2"/>
  <c r="AN25" i="2"/>
  <c r="P92" i="6"/>
  <c r="O92" i="6"/>
  <c r="AO73" i="6"/>
  <c r="AN73" i="6"/>
  <c r="N51" i="6"/>
  <c r="AY28" i="2"/>
  <c r="AX28" i="2"/>
  <c r="P38" i="2"/>
  <c r="O38" i="2"/>
  <c r="AX27" i="2"/>
  <c r="AY27" i="2"/>
  <c r="AM89" i="6"/>
  <c r="AY68" i="6"/>
  <c r="AX68" i="6"/>
  <c r="N38" i="6"/>
  <c r="AX93" i="6"/>
  <c r="AY93" i="6"/>
  <c r="AE58" i="6"/>
  <c r="AD58" i="6"/>
  <c r="AC25" i="6"/>
  <c r="J79" i="6"/>
  <c r="K79" i="6" s="1"/>
  <c r="E80" i="6"/>
  <c r="AR65" i="6"/>
  <c r="AM65" i="6"/>
  <c r="X65" i="6"/>
  <c r="AH65" i="6"/>
  <c r="AW65" i="6"/>
  <c r="S65" i="6"/>
  <c r="N65" i="6"/>
  <c r="AC65" i="6"/>
  <c r="AJ50" i="6"/>
  <c r="AI50" i="6"/>
  <c r="AD12" i="6"/>
  <c r="AE12" i="6"/>
  <c r="AE71" i="6"/>
  <c r="AD71" i="6"/>
  <c r="AW52" i="6"/>
  <c r="P37" i="6"/>
  <c r="O37" i="6"/>
  <c r="E27" i="6"/>
  <c r="J26" i="6"/>
  <c r="K26" i="6" s="1"/>
  <c r="T46" i="6"/>
  <c r="U46" i="6"/>
  <c r="AO63" i="6"/>
  <c r="AN63" i="6"/>
  <c r="AW53" i="6"/>
  <c r="AJ13" i="6"/>
  <c r="AI13" i="6"/>
  <c r="AO22" i="6"/>
  <c r="AN22" i="6"/>
  <c r="AN14" i="6"/>
  <c r="AO14" i="6"/>
  <c r="O50" i="4"/>
  <c r="P50" i="4"/>
  <c r="J15" i="6"/>
  <c r="K15" i="6" s="1"/>
  <c r="E16" i="6"/>
  <c r="AW64" i="4"/>
  <c r="AY39" i="4"/>
  <c r="AX39" i="4"/>
  <c r="P41" i="4"/>
  <c r="O41" i="4"/>
  <c r="T12" i="4"/>
  <c r="U12" i="4"/>
  <c r="AN38" i="4"/>
  <c r="AO38" i="4"/>
  <c r="AH30" i="4"/>
  <c r="AJ29" i="4"/>
  <c r="AI29" i="4"/>
  <c r="AX40" i="4"/>
  <c r="AY40" i="4"/>
  <c r="AY27" i="4"/>
  <c r="AX27" i="4"/>
  <c r="E54" i="2"/>
  <c r="J53" i="2"/>
  <c r="K53" i="2" s="1"/>
  <c r="AY24" i="4"/>
  <c r="AX24" i="4"/>
  <c r="X26" i="4"/>
  <c r="AR26" i="4"/>
  <c r="AH26" i="4"/>
  <c r="E43" i="4"/>
  <c r="J42" i="4"/>
  <c r="K42" i="4" s="1"/>
  <c r="J81" i="4"/>
  <c r="K81" i="4" s="1"/>
  <c r="E82" i="4"/>
  <c r="AR37" i="4"/>
  <c r="X37" i="4"/>
  <c r="AH37" i="4"/>
  <c r="AM28" i="4"/>
  <c r="AE24" i="2"/>
  <c r="AD24" i="2"/>
  <c r="AC39" i="2"/>
  <c r="S39" i="2"/>
  <c r="Z52" i="2"/>
  <c r="Y52" i="2"/>
  <c r="AO60" i="6"/>
  <c r="AN60" i="6"/>
  <c r="AI68" i="6"/>
  <c r="AJ68" i="6"/>
  <c r="Z91" i="2"/>
  <c r="Y91" i="2"/>
  <c r="AO65" i="2"/>
  <c r="AN65" i="2"/>
  <c r="U52" i="2"/>
  <c r="T52" i="2"/>
  <c r="Z13" i="2"/>
  <c r="Y13" i="2"/>
  <c r="AE11" i="2"/>
  <c r="AD11" i="2"/>
  <c r="AX92" i="6"/>
  <c r="AY92" i="6"/>
  <c r="AE72" i="6"/>
  <c r="AD72" i="6"/>
  <c r="AR89" i="6"/>
  <c r="P93" i="6"/>
  <c r="O93" i="6"/>
  <c r="AD87" i="6"/>
  <c r="AE87" i="6"/>
  <c r="Y12" i="6"/>
  <c r="Z12" i="6"/>
  <c r="AD46" i="6"/>
  <c r="AE46" i="6"/>
  <c r="AS53" i="6"/>
  <c r="AT53" i="6"/>
  <c r="AI22" i="6"/>
  <c r="AJ22" i="6"/>
  <c r="U51" i="4"/>
  <c r="T51" i="4"/>
  <c r="U26" i="4"/>
  <c r="T26" i="4"/>
  <c r="AI11" i="4"/>
  <c r="AJ11" i="4"/>
  <c r="AT38" i="4"/>
  <c r="AS38" i="4"/>
  <c r="AN79" i="4"/>
  <c r="AO79" i="4"/>
  <c r="AY12" i="2"/>
  <c r="AX12" i="2"/>
  <c r="AH80" i="2"/>
  <c r="AO67" i="2"/>
  <c r="AN67" i="2"/>
  <c r="AW52" i="2"/>
  <c r="AR52" i="2"/>
  <c r="U12" i="2"/>
  <c r="T12" i="2"/>
  <c r="N94" i="6"/>
  <c r="AE76" i="6"/>
  <c r="AD76" i="6"/>
  <c r="AR51" i="6"/>
  <c r="AE73" i="6"/>
  <c r="AD73" i="6"/>
  <c r="AJ87" i="6"/>
  <c r="AI87" i="6"/>
  <c r="AM80" i="2"/>
  <c r="AH78" i="2"/>
  <c r="AJ65" i="2"/>
  <c r="AI65" i="2"/>
  <c r="AJ68" i="2"/>
  <c r="AI68" i="2"/>
  <c r="O11" i="2"/>
  <c r="P11" i="2"/>
  <c r="AT41" i="2"/>
  <c r="AS41" i="2"/>
  <c r="AJ12" i="2"/>
  <c r="AI12" i="2"/>
  <c r="AC94" i="6"/>
  <c r="AY76" i="6"/>
  <c r="AX76" i="6"/>
  <c r="AY25" i="2"/>
  <c r="AX25" i="2"/>
  <c r="T92" i="6"/>
  <c r="U92" i="6"/>
  <c r="AX73" i="6"/>
  <c r="AY73" i="6"/>
  <c r="AI28" i="2"/>
  <c r="AJ28" i="2"/>
  <c r="AT27" i="2"/>
  <c r="AS27" i="2"/>
  <c r="AS87" i="6"/>
  <c r="AT87" i="6"/>
  <c r="Z93" i="6"/>
  <c r="Y93" i="6"/>
  <c r="Z72" i="6"/>
  <c r="Y72" i="6"/>
  <c r="U58" i="6"/>
  <c r="T58" i="6"/>
  <c r="S25" i="6"/>
  <c r="Y50" i="6"/>
  <c r="Z50" i="6"/>
  <c r="AN12" i="6"/>
  <c r="AO12" i="6"/>
  <c r="S52" i="6"/>
  <c r="U37" i="6"/>
  <c r="T37" i="6"/>
  <c r="AJ46" i="6"/>
  <c r="AI46" i="6"/>
  <c r="AT63" i="6"/>
  <c r="AS63" i="6"/>
  <c r="S53" i="6"/>
  <c r="AY13" i="6"/>
  <c r="AX13" i="6"/>
  <c r="P37" i="4"/>
  <c r="O37" i="4"/>
  <c r="AY22" i="6"/>
  <c r="AX22" i="6"/>
  <c r="AX14" i="6"/>
  <c r="AY14" i="6"/>
  <c r="Z51" i="4"/>
  <c r="Y51" i="4"/>
  <c r="AX50" i="4"/>
  <c r="AY50" i="4"/>
  <c r="AI40" i="4"/>
  <c r="AJ40" i="4"/>
  <c r="AD12" i="4"/>
  <c r="AE12" i="4"/>
  <c r="AY38" i="4"/>
  <c r="AX38" i="4"/>
  <c r="AR30" i="4"/>
  <c r="AT29" i="4"/>
  <c r="AS29" i="4"/>
  <c r="AN40" i="4"/>
  <c r="AO40" i="4"/>
  <c r="Y27" i="4"/>
  <c r="Z27" i="4"/>
  <c r="O11" i="4"/>
  <c r="P11" i="4"/>
  <c r="E43" i="2"/>
  <c r="J42" i="2"/>
  <c r="K42" i="2" s="1"/>
  <c r="J92" i="4"/>
  <c r="K92" i="4" s="1"/>
  <c r="E93" i="4"/>
  <c r="J31" i="4"/>
  <c r="K31" i="4" s="1"/>
  <c r="E32" i="4"/>
  <c r="AS25" i="4"/>
  <c r="AT25" i="4"/>
  <c r="AO80" i="4"/>
  <c r="AN80" i="4"/>
  <c r="U77" i="4"/>
  <c r="T77" i="4"/>
  <c r="J79" i="2"/>
  <c r="K79" i="2" s="1"/>
  <c r="U24" i="2"/>
  <c r="T24" i="2"/>
  <c r="AY38" i="2" l="1"/>
  <c r="AD91" i="2"/>
  <c r="AI52" i="2"/>
  <c r="AJ30" i="4"/>
  <c r="AI30" i="4"/>
  <c r="U51" i="6"/>
  <c r="T51" i="6"/>
  <c r="AY39" i="6"/>
  <c r="AX39" i="6"/>
  <c r="J93" i="4"/>
  <c r="K93" i="4" s="1"/>
  <c r="E94" i="4"/>
  <c r="AD94" i="6"/>
  <c r="AE94" i="6"/>
  <c r="AY52" i="2"/>
  <c r="AX52" i="2"/>
  <c r="AT37" i="4"/>
  <c r="AS37" i="4"/>
  <c r="T65" i="6"/>
  <c r="U65" i="6"/>
  <c r="AD25" i="6"/>
  <c r="AE25" i="6"/>
  <c r="AO89" i="6"/>
  <c r="AN89" i="6"/>
  <c r="AN91" i="6"/>
  <c r="AO91" i="6"/>
  <c r="AE67" i="2"/>
  <c r="AD67" i="2"/>
  <c r="E95" i="2"/>
  <c r="J94" i="2"/>
  <c r="K94" i="2" s="1"/>
  <c r="U39" i="6"/>
  <c r="T39" i="6"/>
  <c r="E68" i="6"/>
  <c r="J67" i="6"/>
  <c r="K67" i="6" s="1"/>
  <c r="AY78" i="6"/>
  <c r="AX78" i="6"/>
  <c r="AY89" i="6"/>
  <c r="AX89" i="6"/>
  <c r="G77" i="2"/>
  <c r="J64" i="2"/>
  <c r="K64" i="2" s="1"/>
  <c r="E67" i="4"/>
  <c r="J66" i="4"/>
  <c r="K66" i="4" s="1"/>
  <c r="AE64" i="4"/>
  <c r="AD64" i="4"/>
  <c r="AS68" i="2"/>
  <c r="AT68" i="2"/>
  <c r="AC89" i="4"/>
  <c r="AM89" i="4"/>
  <c r="X89" i="4"/>
  <c r="N89" i="4"/>
  <c r="AW89" i="4"/>
  <c r="AH89" i="4"/>
  <c r="AR89" i="4"/>
  <c r="S89" i="4"/>
  <c r="AI26" i="2"/>
  <c r="AJ26" i="2"/>
  <c r="Y38" i="6"/>
  <c r="Z38" i="6"/>
  <c r="P91" i="6"/>
  <c r="O91" i="6"/>
  <c r="AX90" i="4"/>
  <c r="AY90" i="4"/>
  <c r="U41" i="2"/>
  <c r="T41" i="2"/>
  <c r="AN81" i="2"/>
  <c r="AO81" i="2"/>
  <c r="AY78" i="2"/>
  <c r="AX78" i="2"/>
  <c r="U30" i="4"/>
  <c r="T30" i="4"/>
  <c r="J14" i="4"/>
  <c r="K14" i="4" s="1"/>
  <c r="E15" i="4"/>
  <c r="AY91" i="4"/>
  <c r="AX91" i="4"/>
  <c r="AE92" i="2"/>
  <c r="AD92" i="2"/>
  <c r="AR92" i="4"/>
  <c r="AH92" i="4"/>
  <c r="AC92" i="4"/>
  <c r="X92" i="4"/>
  <c r="AW92" i="4"/>
  <c r="AM92" i="4"/>
  <c r="S92" i="4"/>
  <c r="N92" i="4"/>
  <c r="AT51" i="6"/>
  <c r="AS51" i="6"/>
  <c r="T39" i="2"/>
  <c r="U39" i="2"/>
  <c r="J82" i="4"/>
  <c r="K82" i="4" s="1"/>
  <c r="E83" i="4"/>
  <c r="AY65" i="6"/>
  <c r="AX65" i="6"/>
  <c r="AX94" i="6"/>
  <c r="AY94" i="6"/>
  <c r="U67" i="2"/>
  <c r="T67" i="2"/>
  <c r="N93" i="2"/>
  <c r="AM93" i="2"/>
  <c r="AC93" i="2"/>
  <c r="AW93" i="2"/>
  <c r="X93" i="2"/>
  <c r="S93" i="2"/>
  <c r="AR93" i="2"/>
  <c r="AH93" i="2"/>
  <c r="AJ39" i="6"/>
  <c r="AI39" i="6"/>
  <c r="S66" i="6"/>
  <c r="AH66" i="6"/>
  <c r="AW66" i="6"/>
  <c r="N66" i="6"/>
  <c r="AR66" i="6"/>
  <c r="AM66" i="6"/>
  <c r="AC66" i="6"/>
  <c r="X66" i="6"/>
  <c r="AO78" i="6"/>
  <c r="AN78" i="6"/>
  <c r="P91" i="2"/>
  <c r="O91" i="2"/>
  <c r="S51" i="2"/>
  <c r="AR51" i="2"/>
  <c r="AW51" i="2"/>
  <c r="AC51" i="2"/>
  <c r="AH51" i="2"/>
  <c r="X51" i="2"/>
  <c r="N51" i="2"/>
  <c r="AM51" i="2"/>
  <c r="S65" i="4"/>
  <c r="AW65" i="4"/>
  <c r="AH65" i="4"/>
  <c r="N65" i="4"/>
  <c r="AC65" i="4"/>
  <c r="AM65" i="4"/>
  <c r="X65" i="4"/>
  <c r="AR65" i="4"/>
  <c r="AI52" i="6"/>
  <c r="AJ52" i="6"/>
  <c r="AE52" i="2"/>
  <c r="AD52" i="2"/>
  <c r="Z68" i="2"/>
  <c r="Y68" i="2"/>
  <c r="AO26" i="2"/>
  <c r="AN26" i="2"/>
  <c r="AJ94" i="6"/>
  <c r="AI94" i="6"/>
  <c r="P90" i="4"/>
  <c r="O90" i="4"/>
  <c r="AO41" i="2"/>
  <c r="AN41" i="2"/>
  <c r="AY28" i="4"/>
  <c r="AX28" i="4"/>
  <c r="AE53" i="6"/>
  <c r="AD53" i="6"/>
  <c r="AX81" i="2"/>
  <c r="AY81" i="2"/>
  <c r="U78" i="2"/>
  <c r="T78" i="2"/>
  <c r="AY30" i="4"/>
  <c r="AX30" i="4"/>
  <c r="AJ91" i="4"/>
  <c r="AI91" i="4"/>
  <c r="AO92" i="2"/>
  <c r="AN92" i="2"/>
  <c r="N81" i="4"/>
  <c r="AM81" i="4"/>
  <c r="X81" i="4"/>
  <c r="AH81" i="4"/>
  <c r="S81" i="4"/>
  <c r="AR81" i="4"/>
  <c r="AC81" i="4"/>
  <c r="AW81" i="4"/>
  <c r="AS26" i="2"/>
  <c r="AT26" i="2"/>
  <c r="S54" i="6"/>
  <c r="AM54" i="6"/>
  <c r="AW54" i="6"/>
  <c r="N54" i="6"/>
  <c r="AC54" i="6"/>
  <c r="X54" i="6"/>
  <c r="AR54" i="6"/>
  <c r="AH54" i="6"/>
  <c r="P76" i="6"/>
  <c r="O76" i="6"/>
  <c r="AJ81" i="2"/>
  <c r="AI81" i="2"/>
  <c r="AJ92" i="2"/>
  <c r="AI92" i="2"/>
  <c r="AM42" i="4"/>
  <c r="AC42" i="4"/>
  <c r="S42" i="4"/>
  <c r="AR42" i="4"/>
  <c r="X42" i="4"/>
  <c r="AH42" i="4"/>
  <c r="N42" i="4"/>
  <c r="AW42" i="4"/>
  <c r="Z51" i="6"/>
  <c r="Y51" i="6"/>
  <c r="AD78" i="6"/>
  <c r="AE78" i="6"/>
  <c r="P41" i="2"/>
  <c r="O41" i="2"/>
  <c r="AS94" i="6"/>
  <c r="AT94" i="6"/>
  <c r="AT92" i="2"/>
  <c r="AS92" i="2"/>
  <c r="AT30" i="4"/>
  <c r="AS30" i="4"/>
  <c r="AN80" i="2"/>
  <c r="AO80" i="2"/>
  <c r="P94" i="6"/>
  <c r="O94" i="6"/>
  <c r="AS89" i="6"/>
  <c r="AT89" i="6"/>
  <c r="J43" i="4"/>
  <c r="K43" i="4" s="1"/>
  <c r="E44" i="4"/>
  <c r="J16" i="6"/>
  <c r="K16" i="6" s="1"/>
  <c r="E17" i="6"/>
  <c r="J27" i="6"/>
  <c r="K27" i="6" s="1"/>
  <c r="E28" i="6"/>
  <c r="AN65" i="6"/>
  <c r="AO65" i="6"/>
  <c r="Z78" i="2"/>
  <c r="Y78" i="2"/>
  <c r="AT28" i="4"/>
  <c r="AS28" i="4"/>
  <c r="AE51" i="6"/>
  <c r="AD51" i="6"/>
  <c r="P67" i="2"/>
  <c r="O67" i="2"/>
  <c r="AO39" i="6"/>
  <c r="AN39" i="6"/>
  <c r="O78" i="6"/>
  <c r="P78" i="6"/>
  <c r="AX25" i="6"/>
  <c r="AY25" i="6"/>
  <c r="AJ91" i="2"/>
  <c r="AI91" i="2"/>
  <c r="P28" i="4"/>
  <c r="O28" i="4"/>
  <c r="J77" i="6"/>
  <c r="K77" i="6" s="1"/>
  <c r="I90" i="6"/>
  <c r="J90" i="6" s="1"/>
  <c r="K90" i="6" s="1"/>
  <c r="Y26" i="2"/>
  <c r="Z26" i="2"/>
  <c r="AE81" i="2"/>
  <c r="AD81" i="2"/>
  <c r="S40" i="2"/>
  <c r="AR40" i="2"/>
  <c r="X40" i="2"/>
  <c r="N40" i="2"/>
  <c r="AH40" i="2"/>
  <c r="AC40" i="2"/>
  <c r="AW40" i="2"/>
  <c r="AM40" i="2"/>
  <c r="AJ28" i="4"/>
  <c r="AI28" i="4"/>
  <c r="AT76" i="6"/>
  <c r="AS76" i="6"/>
  <c r="AJ89" i="6"/>
  <c r="AI89" i="6"/>
  <c r="AW95" i="6"/>
  <c r="AM95" i="6"/>
  <c r="AH95" i="6"/>
  <c r="AC95" i="6"/>
  <c r="S95" i="6"/>
  <c r="X95" i="6"/>
  <c r="N95" i="6"/>
  <c r="AR95" i="6"/>
  <c r="Z28" i="4"/>
  <c r="Y28" i="4"/>
  <c r="U94" i="6"/>
  <c r="T94" i="6"/>
  <c r="Y91" i="4"/>
  <c r="Z91" i="4"/>
  <c r="U92" i="2"/>
  <c r="T92" i="2"/>
  <c r="Z78" i="6"/>
  <c r="Y78" i="6"/>
  <c r="AO52" i="2"/>
  <c r="AN52" i="2"/>
  <c r="AE41" i="2"/>
  <c r="AD41" i="2"/>
  <c r="AE30" i="4"/>
  <c r="AD30" i="4"/>
  <c r="AI80" i="2"/>
  <c r="AJ80" i="2"/>
  <c r="AO78" i="2"/>
  <c r="AN78" i="2"/>
  <c r="U26" i="2"/>
  <c r="T26" i="2"/>
  <c r="X53" i="4"/>
  <c r="S53" i="4"/>
  <c r="AM53" i="4"/>
  <c r="AC53" i="4"/>
  <c r="N53" i="4"/>
  <c r="AW53" i="4"/>
  <c r="AR53" i="4"/>
  <c r="AH53" i="4"/>
  <c r="AR15" i="6"/>
  <c r="AC15" i="6"/>
  <c r="AM15" i="6"/>
  <c r="AH15" i="6"/>
  <c r="X15" i="6"/>
  <c r="AW15" i="6"/>
  <c r="N15" i="6"/>
  <c r="S15" i="6"/>
  <c r="U91" i="2"/>
  <c r="T91" i="2"/>
  <c r="AJ51" i="6"/>
  <c r="AI51" i="6"/>
  <c r="AJ67" i="2"/>
  <c r="AI67" i="2"/>
  <c r="X52" i="4"/>
  <c r="AW52" i="4"/>
  <c r="AH52" i="4"/>
  <c r="S52" i="4"/>
  <c r="N52" i="4"/>
  <c r="AC52" i="4"/>
  <c r="AR52" i="4"/>
  <c r="AM52" i="4"/>
  <c r="AT39" i="6"/>
  <c r="AS39" i="6"/>
  <c r="AT78" i="6"/>
  <c r="AS78" i="6"/>
  <c r="N40" i="6"/>
  <c r="AM40" i="6"/>
  <c r="X40" i="6"/>
  <c r="AC40" i="6"/>
  <c r="S40" i="6"/>
  <c r="AR40" i="6"/>
  <c r="AH40" i="6"/>
  <c r="AW40" i="6"/>
  <c r="U89" i="6"/>
  <c r="T89" i="6"/>
  <c r="AT91" i="2"/>
  <c r="AS91" i="2"/>
  <c r="O80" i="2"/>
  <c r="P80" i="2"/>
  <c r="P26" i="2"/>
  <c r="O26" i="2"/>
  <c r="T64" i="4"/>
  <c r="U64" i="4"/>
  <c r="AS90" i="4"/>
  <c r="AT90" i="4"/>
  <c r="T38" i="6"/>
  <c r="U38" i="6"/>
  <c r="AD13" i="2"/>
  <c r="AE13" i="2"/>
  <c r="E84" i="2"/>
  <c r="J83" i="2"/>
  <c r="K83" i="2" s="1"/>
  <c r="AT65" i="2"/>
  <c r="AS65" i="2"/>
  <c r="AI76" i="6"/>
  <c r="AJ76" i="6"/>
  <c r="E97" i="6"/>
  <c r="J96" i="6"/>
  <c r="K96" i="6" s="1"/>
  <c r="G63" i="2"/>
  <c r="J50" i="2"/>
  <c r="K50" i="2" s="1"/>
  <c r="AN94" i="6"/>
  <c r="AO94" i="6"/>
  <c r="AO91" i="4"/>
  <c r="AN91" i="4"/>
  <c r="Z92" i="2"/>
  <c r="Y92" i="2"/>
  <c r="N42" i="2"/>
  <c r="AM42" i="2"/>
  <c r="AW42" i="2"/>
  <c r="S42" i="2"/>
  <c r="AH42" i="2"/>
  <c r="X42" i="2"/>
  <c r="AC42" i="2"/>
  <c r="AR42" i="2"/>
  <c r="AD39" i="2"/>
  <c r="AE39" i="2"/>
  <c r="AI65" i="6"/>
  <c r="AJ65" i="6"/>
  <c r="AT67" i="2"/>
  <c r="AS67" i="2"/>
  <c r="AN64" i="4"/>
  <c r="AO64" i="4"/>
  <c r="AN90" i="4"/>
  <c r="AO90" i="4"/>
  <c r="P78" i="2"/>
  <c r="O78" i="2"/>
  <c r="J43" i="2"/>
  <c r="K43" i="2" s="1"/>
  <c r="E44" i="2"/>
  <c r="E55" i="2"/>
  <c r="J54" i="2"/>
  <c r="K54" i="2" s="1"/>
  <c r="N26" i="6"/>
  <c r="AR26" i="6"/>
  <c r="X26" i="6"/>
  <c r="AM26" i="6"/>
  <c r="AW26" i="6"/>
  <c r="AC26" i="6"/>
  <c r="AH26" i="6"/>
  <c r="S26" i="6"/>
  <c r="AY67" i="2"/>
  <c r="AX67" i="2"/>
  <c r="Z94" i="6"/>
  <c r="Y94" i="6"/>
  <c r="AW64" i="6"/>
  <c r="S64" i="6"/>
  <c r="N64" i="6"/>
  <c r="AR64" i="6"/>
  <c r="AH64" i="6"/>
  <c r="AC64" i="6"/>
  <c r="X64" i="6"/>
  <c r="AM64" i="6"/>
  <c r="AD52" i="6"/>
  <c r="AE52" i="6"/>
  <c r="Y76" i="6"/>
  <c r="Z76" i="6"/>
  <c r="AY91" i="2"/>
  <c r="AX91" i="2"/>
  <c r="AO28" i="4"/>
  <c r="AN28" i="4"/>
  <c r="P38" i="6"/>
  <c r="O38" i="6"/>
  <c r="U52" i="6"/>
  <c r="T52" i="6"/>
  <c r="AJ37" i="4"/>
  <c r="AI37" i="4"/>
  <c r="AT26" i="4"/>
  <c r="AS26" i="4"/>
  <c r="AY53" i="6"/>
  <c r="AX53" i="6"/>
  <c r="AD65" i="6"/>
  <c r="AE65" i="6"/>
  <c r="J80" i="6"/>
  <c r="K80" i="6" s="1"/>
  <c r="E81" i="6"/>
  <c r="AX80" i="2"/>
  <c r="AY80" i="2"/>
  <c r="T80" i="2"/>
  <c r="U80" i="2"/>
  <c r="AO51" i="6"/>
  <c r="AN51" i="6"/>
  <c r="Z30" i="4"/>
  <c r="Y30" i="4"/>
  <c r="P52" i="6"/>
  <c r="O52" i="6"/>
  <c r="AJ78" i="6"/>
  <c r="AI78" i="6"/>
  <c r="E71" i="2"/>
  <c r="J70" i="2"/>
  <c r="K70" i="2" s="1"/>
  <c r="E42" i="6"/>
  <c r="J41" i="6"/>
  <c r="K41" i="6" s="1"/>
  <c r="U81" i="2"/>
  <c r="T81" i="2"/>
  <c r="AM14" i="2"/>
  <c r="AW14" i="2"/>
  <c r="X14" i="2"/>
  <c r="S14" i="2"/>
  <c r="AH14" i="2"/>
  <c r="AC14" i="2"/>
  <c r="AR14" i="2"/>
  <c r="N14" i="2"/>
  <c r="AE26" i="2"/>
  <c r="AD26" i="2"/>
  <c r="P89" i="6"/>
  <c r="O89" i="6"/>
  <c r="T90" i="4"/>
  <c r="U90" i="4"/>
  <c r="AX38" i="6"/>
  <c r="AY38" i="6"/>
  <c r="AJ13" i="2"/>
  <c r="AI13" i="2"/>
  <c r="AH82" i="2"/>
  <c r="X82" i="2"/>
  <c r="AR82" i="2"/>
  <c r="AW82" i="2"/>
  <c r="AM82" i="2"/>
  <c r="AC82" i="2"/>
  <c r="S82" i="2"/>
  <c r="N82" i="2"/>
  <c r="O65" i="2"/>
  <c r="P65" i="2"/>
  <c r="AT64" i="4"/>
  <c r="AS64" i="4"/>
  <c r="E31" i="2"/>
  <c r="J30" i="2"/>
  <c r="K30" i="2" s="1"/>
  <c r="AR37" i="2"/>
  <c r="AM37" i="2"/>
  <c r="X37" i="2"/>
  <c r="AW37" i="2"/>
  <c r="N37" i="2"/>
  <c r="AC37" i="2"/>
  <c r="S37" i="2"/>
  <c r="AH37" i="2"/>
  <c r="P91" i="4"/>
  <c r="O91" i="4"/>
  <c r="O92" i="2"/>
  <c r="P92" i="2"/>
  <c r="N53" i="2"/>
  <c r="AW53" i="2"/>
  <c r="AR53" i="2"/>
  <c r="X53" i="2"/>
  <c r="AH53" i="2"/>
  <c r="AM53" i="2"/>
  <c r="AC53" i="2"/>
  <c r="S53" i="2"/>
  <c r="AE28" i="4"/>
  <c r="AD28" i="4"/>
  <c r="AM63" i="4"/>
  <c r="N63" i="4"/>
  <c r="AC63" i="4"/>
  <c r="AW63" i="4"/>
  <c r="AR63" i="4"/>
  <c r="AH63" i="4"/>
  <c r="X63" i="4"/>
  <c r="S63" i="4"/>
  <c r="T91" i="6"/>
  <c r="U91" i="6"/>
  <c r="J54" i="4"/>
  <c r="K54" i="4" s="1"/>
  <c r="E55" i="4"/>
  <c r="AI91" i="6"/>
  <c r="AJ91" i="6"/>
  <c r="U91" i="4"/>
  <c r="T91" i="4"/>
  <c r="T25" i="6"/>
  <c r="U25" i="6"/>
  <c r="AI78" i="2"/>
  <c r="AJ78" i="2"/>
  <c r="AY64" i="4"/>
  <c r="AX64" i="4"/>
  <c r="Y65" i="6"/>
  <c r="Z65" i="6"/>
  <c r="AC78" i="4"/>
  <c r="AW78" i="4"/>
  <c r="X78" i="4"/>
  <c r="N78" i="4"/>
  <c r="AR78" i="4"/>
  <c r="AH78" i="4"/>
  <c r="S78" i="4"/>
  <c r="AM78" i="4"/>
  <c r="Z39" i="6"/>
  <c r="Y39" i="6"/>
  <c r="E56" i="6"/>
  <c r="J55" i="6"/>
  <c r="Y81" i="2"/>
  <c r="Z81" i="2"/>
  <c r="AT91" i="4"/>
  <c r="AS91" i="4"/>
  <c r="AJ26" i="4"/>
  <c r="AI26" i="4"/>
  <c r="AT65" i="6"/>
  <c r="AS65" i="6"/>
  <c r="Y80" i="2"/>
  <c r="Z80" i="2"/>
  <c r="J32" i="4"/>
  <c r="K32" i="4" s="1"/>
  <c r="E33" i="4"/>
  <c r="X79" i="2"/>
  <c r="S79" i="2"/>
  <c r="N79" i="2"/>
  <c r="AH79" i="2"/>
  <c r="AR79" i="2"/>
  <c r="AW79" i="2"/>
  <c r="AM79" i="2"/>
  <c r="AC79" i="2"/>
  <c r="AM31" i="4"/>
  <c r="X31" i="4"/>
  <c r="AW31" i="4"/>
  <c r="AH31" i="4"/>
  <c r="S31" i="4"/>
  <c r="N31" i="4"/>
  <c r="AR31" i="4"/>
  <c r="AC31" i="4"/>
  <c r="U53" i="6"/>
  <c r="T53" i="6"/>
  <c r="AT52" i="2"/>
  <c r="AS52" i="2"/>
  <c r="Z37" i="4"/>
  <c r="Y37" i="4"/>
  <c r="Z26" i="4"/>
  <c r="Y26" i="4"/>
  <c r="AY52" i="6"/>
  <c r="AX52" i="6"/>
  <c r="P65" i="6"/>
  <c r="O65" i="6"/>
  <c r="AH79" i="6"/>
  <c r="AR79" i="6"/>
  <c r="N79" i="6"/>
  <c r="X79" i="6"/>
  <c r="S79" i="6"/>
  <c r="AC79" i="6"/>
  <c r="AW79" i="6"/>
  <c r="AM79" i="6"/>
  <c r="P51" i="6"/>
  <c r="O51" i="6"/>
  <c r="AS80" i="2"/>
  <c r="AT80" i="2"/>
  <c r="AY51" i="6"/>
  <c r="AX51" i="6"/>
  <c r="O39" i="6"/>
  <c r="P39" i="6"/>
  <c r="Y52" i="6"/>
  <c r="Z52" i="6"/>
  <c r="U78" i="6"/>
  <c r="T78" i="6"/>
  <c r="AW69" i="2"/>
  <c r="N69" i="2"/>
  <c r="AM69" i="2"/>
  <c r="AR69" i="2"/>
  <c r="AH69" i="2"/>
  <c r="X69" i="2"/>
  <c r="AC69" i="2"/>
  <c r="S69" i="2"/>
  <c r="AR66" i="2"/>
  <c r="X66" i="2"/>
  <c r="AH66" i="2"/>
  <c r="AW66" i="2"/>
  <c r="AM66" i="2"/>
  <c r="AC66" i="2"/>
  <c r="N66" i="2"/>
  <c r="S66" i="2"/>
  <c r="J15" i="2"/>
  <c r="K15" i="2" s="1"/>
  <c r="E16" i="2"/>
  <c r="AH76" i="4"/>
  <c r="AR76" i="4"/>
  <c r="X76" i="4"/>
  <c r="AM76" i="4"/>
  <c r="AC76" i="4"/>
  <c r="S76" i="4"/>
  <c r="N76" i="4"/>
  <c r="AW76" i="4"/>
  <c r="AY26" i="2"/>
  <c r="AX26" i="2"/>
  <c r="AD38" i="6"/>
  <c r="AE38" i="6"/>
  <c r="Z90" i="4"/>
  <c r="Y90" i="4"/>
  <c r="AN38" i="6"/>
  <c r="AO38" i="6"/>
  <c r="AN13" i="2"/>
  <c r="AO13" i="2"/>
  <c r="AS38" i="6"/>
  <c r="AT38" i="6"/>
  <c r="P52" i="2"/>
  <c r="O52" i="2"/>
  <c r="S29" i="2"/>
  <c r="N29" i="2"/>
  <c r="AW29" i="2"/>
  <c r="AH29" i="2"/>
  <c r="AM29" i="2"/>
  <c r="AR29" i="2"/>
  <c r="X29" i="2"/>
  <c r="AC29" i="2"/>
  <c r="AE78" i="2"/>
  <c r="AD78" i="2"/>
  <c r="X13" i="4"/>
  <c r="AW13" i="4"/>
  <c r="N13" i="4"/>
  <c r="AM13" i="4"/>
  <c r="AC13" i="4"/>
  <c r="S13" i="4"/>
  <c r="AR13" i="4"/>
  <c r="AH13" i="4"/>
  <c r="AE91" i="4"/>
  <c r="AD91" i="4"/>
  <c r="AY92" i="2"/>
  <c r="AX92" i="2"/>
  <c r="U13" i="4" l="1"/>
  <c r="T13" i="4"/>
  <c r="AE13" i="4"/>
  <c r="AD13" i="4"/>
  <c r="Z76" i="4"/>
  <c r="Y76" i="4"/>
  <c r="AO66" i="2"/>
  <c r="AN66" i="2"/>
  <c r="AJ69" i="2"/>
  <c r="AI69" i="2"/>
  <c r="AJ79" i="6"/>
  <c r="AI79" i="6"/>
  <c r="T31" i="4"/>
  <c r="U31" i="4"/>
  <c r="AT79" i="2"/>
  <c r="AS79" i="2"/>
  <c r="AT78" i="4"/>
  <c r="AS78" i="4"/>
  <c r="AT63" i="4"/>
  <c r="AS63" i="4"/>
  <c r="AE53" i="2"/>
  <c r="AD53" i="2"/>
  <c r="Y37" i="2"/>
  <c r="Z37" i="2"/>
  <c r="AJ82" i="2"/>
  <c r="AI82" i="2"/>
  <c r="Y14" i="2"/>
  <c r="Z14" i="2"/>
  <c r="J71" i="2"/>
  <c r="K71" i="2" s="1"/>
  <c r="E72" i="2"/>
  <c r="P64" i="6"/>
  <c r="O64" i="6"/>
  <c r="AJ26" i="6"/>
  <c r="AI26" i="6"/>
  <c r="J55" i="2"/>
  <c r="K55" i="2" s="1"/>
  <c r="E56" i="2"/>
  <c r="AE42" i="2"/>
  <c r="AD42" i="2"/>
  <c r="E98" i="6"/>
  <c r="J97" i="6"/>
  <c r="K97" i="6" s="1"/>
  <c r="AJ40" i="6"/>
  <c r="AI40" i="6"/>
  <c r="AJ52" i="4"/>
  <c r="AI52" i="4"/>
  <c r="AT15" i="6"/>
  <c r="AS15" i="6"/>
  <c r="Y53" i="4"/>
  <c r="Z53" i="4"/>
  <c r="O95" i="6"/>
  <c r="P95" i="6"/>
  <c r="AJ40" i="2"/>
  <c r="AI40" i="2"/>
  <c r="AM27" i="6"/>
  <c r="AC27" i="6"/>
  <c r="S27" i="6"/>
  <c r="N27" i="6"/>
  <c r="AH27" i="6"/>
  <c r="AR27" i="6"/>
  <c r="X27" i="6"/>
  <c r="AW27" i="6"/>
  <c r="P42" i="4"/>
  <c r="O42" i="4"/>
  <c r="AE54" i="6"/>
  <c r="AD54" i="6"/>
  <c r="AD81" i="4"/>
  <c r="AE81" i="4"/>
  <c r="AJ65" i="4"/>
  <c r="AI65" i="4"/>
  <c r="AX51" i="2"/>
  <c r="AY51" i="2"/>
  <c r="AD66" i="6"/>
  <c r="AE66" i="6"/>
  <c r="P93" i="2"/>
  <c r="O93" i="2"/>
  <c r="AW82" i="4"/>
  <c r="AM82" i="4"/>
  <c r="AC82" i="4"/>
  <c r="S82" i="4"/>
  <c r="N82" i="4"/>
  <c r="AH82" i="4"/>
  <c r="X82" i="4"/>
  <c r="AR82" i="4"/>
  <c r="AY92" i="4"/>
  <c r="AX92" i="4"/>
  <c r="Z89" i="4"/>
  <c r="Y89" i="4"/>
  <c r="J67" i="4"/>
  <c r="K67" i="4" s="1"/>
  <c r="E68" i="4"/>
  <c r="E69" i="6"/>
  <c r="J68" i="6"/>
  <c r="U69" i="2"/>
  <c r="T69" i="2"/>
  <c r="AD31" i="4"/>
  <c r="AE31" i="4"/>
  <c r="AE37" i="2"/>
  <c r="AD37" i="2"/>
  <c r="AY82" i="2"/>
  <c r="AX82" i="2"/>
  <c r="X83" i="2"/>
  <c r="AW83" i="2"/>
  <c r="AC83" i="2"/>
  <c r="N83" i="2"/>
  <c r="AH83" i="2"/>
  <c r="AR83" i="2"/>
  <c r="S83" i="2"/>
  <c r="AM83" i="2"/>
  <c r="AE52" i="4"/>
  <c r="AD52" i="4"/>
  <c r="AN40" i="2"/>
  <c r="AO40" i="2"/>
  <c r="AE42" i="4"/>
  <c r="AD42" i="4"/>
  <c r="Z51" i="2"/>
  <c r="Y51" i="2"/>
  <c r="E95" i="4"/>
  <c r="J94" i="4"/>
  <c r="K94" i="4" s="1"/>
  <c r="AE76" i="4"/>
  <c r="AD76" i="4"/>
  <c r="O79" i="6"/>
  <c r="P79" i="6"/>
  <c r="AM32" i="4"/>
  <c r="AR32" i="4"/>
  <c r="N32" i="4"/>
  <c r="X32" i="4"/>
  <c r="AW32" i="4"/>
  <c r="AH32" i="4"/>
  <c r="S32" i="4"/>
  <c r="AC32" i="4"/>
  <c r="AT82" i="2"/>
  <c r="AS82" i="2"/>
  <c r="AJ64" i="6"/>
  <c r="AI64" i="6"/>
  <c r="P42" i="2"/>
  <c r="O42" i="2"/>
  <c r="P40" i="6"/>
  <c r="O40" i="6"/>
  <c r="AN53" i="4"/>
  <c r="AO53" i="4"/>
  <c r="AY95" i="6"/>
  <c r="AX95" i="6"/>
  <c r="AO42" i="4"/>
  <c r="AN42" i="4"/>
  <c r="AD93" i="2"/>
  <c r="AE93" i="2"/>
  <c r="AY89" i="4"/>
  <c r="AX89" i="4"/>
  <c r="AC93" i="4"/>
  <c r="N93" i="4"/>
  <c r="AM93" i="4"/>
  <c r="X93" i="4"/>
  <c r="AW93" i="4"/>
  <c r="AH93" i="4"/>
  <c r="S93" i="4"/>
  <c r="AR93" i="4"/>
  <c r="AO76" i="4"/>
  <c r="AN76" i="4"/>
  <c r="AJ78" i="4"/>
  <c r="AI78" i="4"/>
  <c r="AI63" i="4"/>
  <c r="AJ63" i="4"/>
  <c r="Z82" i="2"/>
  <c r="Y82" i="2"/>
  <c r="S54" i="2"/>
  <c r="AH54" i="2"/>
  <c r="AC54" i="2"/>
  <c r="N54" i="2"/>
  <c r="AM54" i="2"/>
  <c r="AW54" i="2"/>
  <c r="X54" i="2"/>
  <c r="AR54" i="2"/>
  <c r="X96" i="6"/>
  <c r="AH96" i="6"/>
  <c r="N96" i="6"/>
  <c r="S96" i="6"/>
  <c r="AR96" i="6"/>
  <c r="AC96" i="6"/>
  <c r="AM96" i="6"/>
  <c r="AW96" i="6"/>
  <c r="AE15" i="6"/>
  <c r="AD15" i="6"/>
  <c r="AE40" i="2"/>
  <c r="AD40" i="2"/>
  <c r="Z54" i="6"/>
  <c r="Y54" i="6"/>
  <c r="O65" i="4"/>
  <c r="P65" i="4"/>
  <c r="Y66" i="6"/>
  <c r="Z66" i="6"/>
  <c r="AO92" i="4"/>
  <c r="AN92" i="4"/>
  <c r="AW66" i="4"/>
  <c r="AH66" i="4"/>
  <c r="S66" i="4"/>
  <c r="AR66" i="4"/>
  <c r="AC66" i="4"/>
  <c r="N66" i="4"/>
  <c r="AM66" i="4"/>
  <c r="X66" i="4"/>
  <c r="AO29" i="2"/>
  <c r="AN29" i="2"/>
  <c r="AX13" i="4"/>
  <c r="AY13" i="4"/>
  <c r="AY66" i="2"/>
  <c r="AX66" i="2"/>
  <c r="AO79" i="6"/>
  <c r="AN79" i="6"/>
  <c r="AI31" i="4"/>
  <c r="AJ31" i="4"/>
  <c r="AX63" i="4"/>
  <c r="AY63" i="4"/>
  <c r="AO53" i="2"/>
  <c r="AN53" i="2"/>
  <c r="AO37" i="2"/>
  <c r="AN37" i="2"/>
  <c r="P82" i="2"/>
  <c r="O82" i="2"/>
  <c r="AX14" i="2"/>
  <c r="AY14" i="2"/>
  <c r="T64" i="6"/>
  <c r="U64" i="6"/>
  <c r="AE26" i="6"/>
  <c r="AD26" i="6"/>
  <c r="E45" i="2"/>
  <c r="J44" i="2"/>
  <c r="K44" i="2" s="1"/>
  <c r="Y42" i="2"/>
  <c r="Z42" i="2"/>
  <c r="AT40" i="6"/>
  <c r="AS40" i="6"/>
  <c r="AY52" i="4"/>
  <c r="AX52" i="4"/>
  <c r="U15" i="6"/>
  <c r="T15" i="6"/>
  <c r="AI53" i="4"/>
  <c r="AJ53" i="4"/>
  <c r="Y95" i="6"/>
  <c r="Z95" i="6"/>
  <c r="P40" i="2"/>
  <c r="O40" i="2"/>
  <c r="AH90" i="6"/>
  <c r="AC90" i="6"/>
  <c r="S90" i="6"/>
  <c r="AR90" i="6"/>
  <c r="N90" i="6"/>
  <c r="X90" i="6"/>
  <c r="AM90" i="6"/>
  <c r="AW90" i="6"/>
  <c r="J17" i="6"/>
  <c r="K17" i="6" s="1"/>
  <c r="E18" i="6"/>
  <c r="AJ42" i="4"/>
  <c r="AI42" i="4"/>
  <c r="P54" i="6"/>
  <c r="O54" i="6"/>
  <c r="AT81" i="4"/>
  <c r="AS81" i="4"/>
  <c r="AY65" i="4"/>
  <c r="AX65" i="4"/>
  <c r="AT51" i="2"/>
  <c r="AS51" i="2"/>
  <c r="AN66" i="6"/>
  <c r="AO66" i="6"/>
  <c r="AI93" i="2"/>
  <c r="AJ93" i="2"/>
  <c r="Z92" i="4"/>
  <c r="Y92" i="4"/>
  <c r="E16" i="4"/>
  <c r="J15" i="4"/>
  <c r="K15" i="4" s="1"/>
  <c r="AO89" i="4"/>
  <c r="AN89" i="4"/>
  <c r="AW64" i="2"/>
  <c r="S64" i="2"/>
  <c r="AC64" i="2"/>
  <c r="N64" i="2"/>
  <c r="AM64" i="2"/>
  <c r="X64" i="2"/>
  <c r="AR64" i="2"/>
  <c r="AH64" i="2"/>
  <c r="AE29" i="2"/>
  <c r="AD29" i="2"/>
  <c r="U76" i="4"/>
  <c r="T76" i="4"/>
  <c r="Z79" i="6"/>
  <c r="Y79" i="6"/>
  <c r="AE79" i="2"/>
  <c r="AD79" i="2"/>
  <c r="U63" i="4"/>
  <c r="T63" i="4"/>
  <c r="AE14" i="2"/>
  <c r="AD14" i="2"/>
  <c r="J81" i="6"/>
  <c r="K81" i="6" s="1"/>
  <c r="E82" i="6"/>
  <c r="AT26" i="6"/>
  <c r="AS26" i="6"/>
  <c r="AW50" i="2"/>
  <c r="AR50" i="2"/>
  <c r="N50" i="2"/>
  <c r="S50" i="2"/>
  <c r="AH50" i="2"/>
  <c r="AC50" i="2"/>
  <c r="X50" i="2"/>
  <c r="AM50" i="2"/>
  <c r="AO40" i="6"/>
  <c r="AN40" i="6"/>
  <c r="AD53" i="4"/>
  <c r="AE53" i="4"/>
  <c r="AN95" i="6"/>
  <c r="AO95" i="6"/>
  <c r="AO81" i="4"/>
  <c r="AN81" i="4"/>
  <c r="AO65" i="4"/>
  <c r="AN65" i="4"/>
  <c r="P92" i="4"/>
  <c r="O92" i="4"/>
  <c r="AJ89" i="4"/>
  <c r="AI89" i="4"/>
  <c r="Z29" i="2"/>
  <c r="Y29" i="2"/>
  <c r="P66" i="2"/>
  <c r="O66" i="2"/>
  <c r="AS31" i="4"/>
  <c r="AT31" i="4"/>
  <c r="Z63" i="4"/>
  <c r="Y63" i="4"/>
  <c r="O37" i="2"/>
  <c r="P37" i="2"/>
  <c r="AI14" i="2"/>
  <c r="AJ14" i="2"/>
  <c r="O26" i="6"/>
  <c r="P26" i="6"/>
  <c r="AO15" i="6"/>
  <c r="AN15" i="6"/>
  <c r="AX40" i="2"/>
  <c r="AY40" i="2"/>
  <c r="AS54" i="6"/>
  <c r="AT54" i="6"/>
  <c r="AJ51" i="2"/>
  <c r="AI51" i="2"/>
  <c r="T66" i="6"/>
  <c r="U66" i="6"/>
  <c r="AO13" i="4"/>
  <c r="AN13" i="4"/>
  <c r="AE66" i="2"/>
  <c r="AD66" i="2"/>
  <c r="AS79" i="6"/>
  <c r="AT79" i="6"/>
  <c r="P31" i="4"/>
  <c r="O31" i="4"/>
  <c r="AY37" i="2"/>
  <c r="AX37" i="2"/>
  <c r="T14" i="2"/>
  <c r="U14" i="2"/>
  <c r="U26" i="6"/>
  <c r="T26" i="6"/>
  <c r="AS42" i="2"/>
  <c r="AT42" i="2"/>
  <c r="U52" i="4"/>
  <c r="T52" i="4"/>
  <c r="T53" i="4"/>
  <c r="U53" i="4"/>
  <c r="AT95" i="6"/>
  <c r="AS95" i="6"/>
  <c r="E29" i="6"/>
  <c r="J28" i="6"/>
  <c r="K28" i="6" s="1"/>
  <c r="AY42" i="4"/>
  <c r="AX42" i="4"/>
  <c r="AX81" i="4"/>
  <c r="AY81" i="4"/>
  <c r="AE51" i="2"/>
  <c r="AD51" i="2"/>
  <c r="E84" i="4"/>
  <c r="J83" i="4"/>
  <c r="K83" i="4" s="1"/>
  <c r="P89" i="4"/>
  <c r="O89" i="4"/>
  <c r="N67" i="6"/>
  <c r="AR67" i="6"/>
  <c r="AM67" i="6"/>
  <c r="S67" i="6"/>
  <c r="X67" i="6"/>
  <c r="AH67" i="6"/>
  <c r="AC67" i="6"/>
  <c r="AW67" i="6"/>
  <c r="P13" i="4"/>
  <c r="O13" i="4"/>
  <c r="AJ29" i="2"/>
  <c r="AI29" i="2"/>
  <c r="AS69" i="2"/>
  <c r="AT69" i="2"/>
  <c r="AJ79" i="2"/>
  <c r="AI79" i="2"/>
  <c r="E56" i="4"/>
  <c r="J55" i="4"/>
  <c r="K55" i="4" s="1"/>
  <c r="Y13" i="4"/>
  <c r="Z13" i="4"/>
  <c r="AY29" i="2"/>
  <c r="AX29" i="2"/>
  <c r="AJ76" i="4"/>
  <c r="AI76" i="4"/>
  <c r="AI66" i="2"/>
  <c r="AJ66" i="2"/>
  <c r="AO69" i="2"/>
  <c r="AN69" i="2"/>
  <c r="AY79" i="6"/>
  <c r="AX79" i="6"/>
  <c r="AX31" i="4"/>
  <c r="AY31" i="4"/>
  <c r="P79" i="2"/>
  <c r="O79" i="2"/>
  <c r="J56" i="6"/>
  <c r="K56" i="6" s="1"/>
  <c r="E57" i="6"/>
  <c r="Z78" i="4"/>
  <c r="Y78" i="4"/>
  <c r="AM54" i="4"/>
  <c r="AW54" i="4"/>
  <c r="AH54" i="4"/>
  <c r="X54" i="4"/>
  <c r="N54" i="4"/>
  <c r="S54" i="4"/>
  <c r="AC54" i="4"/>
  <c r="AR54" i="4"/>
  <c r="AE63" i="4"/>
  <c r="AD63" i="4"/>
  <c r="AJ53" i="2"/>
  <c r="AI53" i="2"/>
  <c r="AS37" i="2"/>
  <c r="AT37" i="2"/>
  <c r="U82" i="2"/>
  <c r="T82" i="2"/>
  <c r="AO14" i="2"/>
  <c r="AN14" i="2"/>
  <c r="AX64" i="6"/>
  <c r="AY64" i="6"/>
  <c r="AY26" i="6"/>
  <c r="AX26" i="6"/>
  <c r="AW43" i="2"/>
  <c r="N43" i="2"/>
  <c r="AC43" i="2"/>
  <c r="AH43" i="2"/>
  <c r="AM43" i="2"/>
  <c r="AR43" i="2"/>
  <c r="X43" i="2"/>
  <c r="S43" i="2"/>
  <c r="AI42" i="2"/>
  <c r="AJ42" i="2"/>
  <c r="U40" i="6"/>
  <c r="T40" i="6"/>
  <c r="Z52" i="4"/>
  <c r="Y52" i="4"/>
  <c r="O15" i="6"/>
  <c r="P15" i="6"/>
  <c r="AS53" i="4"/>
  <c r="AT53" i="4"/>
  <c r="U95" i="6"/>
  <c r="T95" i="6"/>
  <c r="Z40" i="2"/>
  <c r="Y40" i="2"/>
  <c r="AC77" i="6"/>
  <c r="X77" i="6"/>
  <c r="AR77" i="6"/>
  <c r="S77" i="6"/>
  <c r="AW77" i="6"/>
  <c r="AH77" i="6"/>
  <c r="N77" i="6"/>
  <c r="AM77" i="6"/>
  <c r="AR16" i="6"/>
  <c r="AC16" i="6"/>
  <c r="AH16" i="6"/>
  <c r="X16" i="6"/>
  <c r="AW16" i="6"/>
  <c r="N16" i="6"/>
  <c r="AM16" i="6"/>
  <c r="S16" i="6"/>
  <c r="Y42" i="4"/>
  <c r="Z42" i="4"/>
  <c r="AY54" i="6"/>
  <c r="AX54" i="6"/>
  <c r="U81" i="4"/>
  <c r="T81" i="4"/>
  <c r="U65" i="4"/>
  <c r="T65" i="4"/>
  <c r="U51" i="2"/>
  <c r="T51" i="2"/>
  <c r="AT66" i="6"/>
  <c r="AS66" i="6"/>
  <c r="AS93" i="2"/>
  <c r="AT93" i="2"/>
  <c r="AE92" i="4"/>
  <c r="AD92" i="4"/>
  <c r="AW14" i="4"/>
  <c r="AM14" i="4"/>
  <c r="AC14" i="4"/>
  <c r="S14" i="4"/>
  <c r="AR14" i="4"/>
  <c r="N14" i="4"/>
  <c r="AH14" i="4"/>
  <c r="X14" i="4"/>
  <c r="AE89" i="4"/>
  <c r="AD89" i="4"/>
  <c r="J77" i="2"/>
  <c r="K77" i="2" s="1"/>
  <c r="G90" i="2"/>
  <c r="J90" i="2" s="1"/>
  <c r="K90" i="2" s="1"/>
  <c r="U66" i="2"/>
  <c r="T66" i="2"/>
  <c r="AO78" i="4"/>
  <c r="AN78" i="4"/>
  <c r="AE64" i="6"/>
  <c r="AD64" i="6"/>
  <c r="AO42" i="2"/>
  <c r="AN42" i="2"/>
  <c r="AJ54" i="6"/>
  <c r="AI54" i="6"/>
  <c r="AX93" i="2"/>
  <c r="AY93" i="2"/>
  <c r="AE69" i="2"/>
  <c r="AD69" i="2"/>
  <c r="AO79" i="2"/>
  <c r="AN79" i="2"/>
  <c r="P53" i="2"/>
  <c r="O53" i="2"/>
  <c r="AH80" i="6"/>
  <c r="X80" i="6"/>
  <c r="AM80" i="6"/>
  <c r="S80" i="6"/>
  <c r="AC80" i="6"/>
  <c r="AW80" i="6"/>
  <c r="N80" i="6"/>
  <c r="AR80" i="6"/>
  <c r="J84" i="2"/>
  <c r="K84" i="2" s="1"/>
  <c r="E85" i="2"/>
  <c r="O52" i="4"/>
  <c r="P52" i="4"/>
  <c r="P81" i="4"/>
  <c r="O81" i="4"/>
  <c r="AE65" i="4"/>
  <c r="AD65" i="4"/>
  <c r="U92" i="4"/>
  <c r="T92" i="4"/>
  <c r="AT29" i="2"/>
  <c r="AS29" i="2"/>
  <c r="Z69" i="2"/>
  <c r="Y69" i="2"/>
  <c r="AY79" i="2"/>
  <c r="AX79" i="2"/>
  <c r="U53" i="2"/>
  <c r="T53" i="2"/>
  <c r="AW70" i="2"/>
  <c r="AM70" i="2"/>
  <c r="N70" i="2"/>
  <c r="S70" i="2"/>
  <c r="X70" i="2"/>
  <c r="AC70" i="2"/>
  <c r="AR70" i="2"/>
  <c r="AH70" i="2"/>
  <c r="AT64" i="6"/>
  <c r="AS64" i="6"/>
  <c r="AY40" i="6"/>
  <c r="AX40" i="6"/>
  <c r="AN93" i="2"/>
  <c r="AO93" i="2"/>
  <c r="AT76" i="4"/>
  <c r="AS76" i="4"/>
  <c r="P78" i="4"/>
  <c r="O78" i="4"/>
  <c r="AI13" i="4"/>
  <c r="AJ13" i="4"/>
  <c r="P29" i="2"/>
  <c r="O29" i="2"/>
  <c r="AY76" i="4"/>
  <c r="AX76" i="4"/>
  <c r="E17" i="2"/>
  <c r="J16" i="2"/>
  <c r="K16" i="2" s="1"/>
  <c r="Y66" i="2"/>
  <c r="Z66" i="2"/>
  <c r="P69" i="2"/>
  <c r="O69" i="2"/>
  <c r="AE79" i="6"/>
  <c r="AD79" i="6"/>
  <c r="Y31" i="4"/>
  <c r="Z31" i="4"/>
  <c r="T79" i="2"/>
  <c r="U79" i="2"/>
  <c r="AY78" i="4"/>
  <c r="AX78" i="4"/>
  <c r="P63" i="4"/>
  <c r="O63" i="4"/>
  <c r="Z53" i="2"/>
  <c r="Y53" i="2"/>
  <c r="AI37" i="2"/>
  <c r="AJ37" i="2"/>
  <c r="AM30" i="2"/>
  <c r="AR30" i="2"/>
  <c r="AH30" i="2"/>
  <c r="AC30" i="2"/>
  <c r="S30" i="2"/>
  <c r="AW30" i="2"/>
  <c r="X30" i="2"/>
  <c r="N30" i="2"/>
  <c r="AE82" i="2"/>
  <c r="AD82" i="2"/>
  <c r="P14" i="2"/>
  <c r="O14" i="2"/>
  <c r="AO64" i="6"/>
  <c r="AN64" i="6"/>
  <c r="AO26" i="6"/>
  <c r="AN26" i="6"/>
  <c r="T42" i="2"/>
  <c r="U42" i="2"/>
  <c r="AE40" i="6"/>
  <c r="AD40" i="6"/>
  <c r="AO52" i="4"/>
  <c r="AN52" i="4"/>
  <c r="AY15" i="6"/>
  <c r="AX15" i="6"/>
  <c r="AX53" i="4"/>
  <c r="AY53" i="4"/>
  <c r="AE95" i="6"/>
  <c r="AD95" i="6"/>
  <c r="AT40" i="2"/>
  <c r="AS40" i="2"/>
  <c r="J44" i="4"/>
  <c r="K44" i="4" s="1"/>
  <c r="E45" i="4"/>
  <c r="AT42" i="4"/>
  <c r="AS42" i="4"/>
  <c r="AN54" i="6"/>
  <c r="AO54" i="6"/>
  <c r="AJ81" i="4"/>
  <c r="AI81" i="4"/>
  <c r="AT65" i="4"/>
  <c r="AS65" i="4"/>
  <c r="AO51" i="2"/>
  <c r="AN51" i="2"/>
  <c r="O66" i="6"/>
  <c r="P66" i="6"/>
  <c r="T93" i="2"/>
  <c r="U93" i="2"/>
  <c r="AI92" i="4"/>
  <c r="AJ92" i="4"/>
  <c r="U89" i="4"/>
  <c r="T89" i="4"/>
  <c r="AM94" i="2"/>
  <c r="AC94" i="2"/>
  <c r="S94" i="2"/>
  <c r="AW94" i="2"/>
  <c r="AH94" i="2"/>
  <c r="N94" i="2"/>
  <c r="AR94" i="2"/>
  <c r="X94" i="2"/>
  <c r="E34" i="4"/>
  <c r="J33" i="4"/>
  <c r="K33" i="4" s="1"/>
  <c r="AY53" i="2"/>
  <c r="AX53" i="2"/>
  <c r="AC41" i="6"/>
  <c r="AM41" i="6"/>
  <c r="AH41" i="6"/>
  <c r="X41" i="6"/>
  <c r="AW41" i="6"/>
  <c r="N41" i="6"/>
  <c r="AR41" i="6"/>
  <c r="S41" i="6"/>
  <c r="AJ15" i="6"/>
  <c r="AI15" i="6"/>
  <c r="AJ66" i="6"/>
  <c r="AI66" i="6"/>
  <c r="U78" i="4"/>
  <c r="T78" i="4"/>
  <c r="E43" i="6"/>
  <c r="J42" i="6"/>
  <c r="G76" i="2"/>
  <c r="J63" i="2"/>
  <c r="K63" i="2" s="1"/>
  <c r="AS13" i="4"/>
  <c r="AT13" i="4"/>
  <c r="U29" i="2"/>
  <c r="T29" i="2"/>
  <c r="P76" i="4"/>
  <c r="O76" i="4"/>
  <c r="S15" i="2"/>
  <c r="AM15" i="2"/>
  <c r="AC15" i="2"/>
  <c r="N15" i="2"/>
  <c r="AW15" i="2"/>
  <c r="AR15" i="2"/>
  <c r="X15" i="2"/>
  <c r="AH15" i="2"/>
  <c r="AS66" i="2"/>
  <c r="AT66" i="2"/>
  <c r="AY69" i="2"/>
  <c r="AX69" i="2"/>
  <c r="U79" i="6"/>
  <c r="T79" i="6"/>
  <c r="AN31" i="4"/>
  <c r="AO31" i="4"/>
  <c r="Z79" i="2"/>
  <c r="Y79" i="2"/>
  <c r="AE78" i="4"/>
  <c r="AD78" i="4"/>
  <c r="AO63" i="4"/>
  <c r="AN63" i="4"/>
  <c r="AS53" i="2"/>
  <c r="AT53" i="2"/>
  <c r="U37" i="2"/>
  <c r="T37" i="2"/>
  <c r="J31" i="2"/>
  <c r="K31" i="2" s="1"/>
  <c r="E32" i="2"/>
  <c r="AO82" i="2"/>
  <c r="AN82" i="2"/>
  <c r="AS14" i="2"/>
  <c r="AT14" i="2"/>
  <c r="Y64" i="6"/>
  <c r="Z64" i="6"/>
  <c r="Z26" i="6"/>
  <c r="Y26" i="6"/>
  <c r="AY42" i="2"/>
  <c r="AX42" i="2"/>
  <c r="Y40" i="6"/>
  <c r="Z40" i="6"/>
  <c r="AT52" i="4"/>
  <c r="AS52" i="4"/>
  <c r="Z15" i="6"/>
  <c r="Y15" i="6"/>
  <c r="P53" i="4"/>
  <c r="O53" i="4"/>
  <c r="AJ95" i="6"/>
  <c r="AI95" i="6"/>
  <c r="U40" i="2"/>
  <c r="T40" i="2"/>
  <c r="AM43" i="4"/>
  <c r="AC43" i="4"/>
  <c r="N43" i="4"/>
  <c r="X43" i="4"/>
  <c r="AW43" i="4"/>
  <c r="AH43" i="4"/>
  <c r="S43" i="4"/>
  <c r="AR43" i="4"/>
  <c r="U42" i="4"/>
  <c r="T42" i="4"/>
  <c r="U54" i="6"/>
  <c r="T54" i="6"/>
  <c r="Z81" i="4"/>
  <c r="Y81" i="4"/>
  <c r="Z65" i="4"/>
  <c r="Y65" i="4"/>
  <c r="P51" i="2"/>
  <c r="O51" i="2"/>
  <c r="AX66" i="6"/>
  <c r="AY66" i="6"/>
  <c r="Y93" i="2"/>
  <c r="Z93" i="2"/>
  <c r="AS92" i="4"/>
  <c r="AT92" i="4"/>
  <c r="AT89" i="4"/>
  <c r="AS89" i="4"/>
  <c r="E96" i="2"/>
  <c r="J95" i="2"/>
  <c r="K95" i="2" s="1"/>
  <c r="AY94" i="2" l="1"/>
  <c r="AX94" i="2"/>
  <c r="AC16" i="2"/>
  <c r="S16" i="2"/>
  <c r="AH16" i="2"/>
  <c r="N16" i="2"/>
  <c r="X16" i="2"/>
  <c r="AR16" i="2"/>
  <c r="AW16" i="2"/>
  <c r="AM16" i="2"/>
  <c r="U80" i="6"/>
  <c r="T80" i="6"/>
  <c r="AN14" i="4"/>
  <c r="AO14" i="4"/>
  <c r="U54" i="4"/>
  <c r="T54" i="4"/>
  <c r="AE96" i="6"/>
  <c r="AD96" i="6"/>
  <c r="AT83" i="2"/>
  <c r="AS83" i="2"/>
  <c r="AT41" i="6"/>
  <c r="AS41" i="6"/>
  <c r="AX70" i="2"/>
  <c r="AY70" i="2"/>
  <c r="AX14" i="4"/>
  <c r="AY14" i="4"/>
  <c r="AD77" i="6"/>
  <c r="AE77" i="6"/>
  <c r="P54" i="4"/>
  <c r="O54" i="4"/>
  <c r="AN67" i="6"/>
  <c r="AO67" i="6"/>
  <c r="AE64" i="2"/>
  <c r="AD64" i="2"/>
  <c r="AM17" i="6"/>
  <c r="X17" i="6"/>
  <c r="AW17" i="6"/>
  <c r="AC17" i="6"/>
  <c r="AR17" i="6"/>
  <c r="S17" i="6"/>
  <c r="AH17" i="6"/>
  <c r="N17" i="6"/>
  <c r="E46" i="2"/>
  <c r="J45" i="2"/>
  <c r="K45" i="2" s="1"/>
  <c r="AN54" i="2"/>
  <c r="AO54" i="2"/>
  <c r="AY93" i="4"/>
  <c r="AX93" i="4"/>
  <c r="U32" i="4"/>
  <c r="T32" i="4"/>
  <c r="AJ83" i="2"/>
  <c r="AI83" i="2"/>
  <c r="X67" i="4"/>
  <c r="AR67" i="4"/>
  <c r="N67" i="4"/>
  <c r="AH67" i="4"/>
  <c r="AM67" i="4"/>
  <c r="AW67" i="4"/>
  <c r="AC67" i="4"/>
  <c r="S67" i="4"/>
  <c r="O82" i="4"/>
  <c r="P82" i="4"/>
  <c r="T27" i="6"/>
  <c r="U27" i="6"/>
  <c r="E99" i="6"/>
  <c r="J98" i="6"/>
  <c r="K98" i="6" s="1"/>
  <c r="N95" i="2"/>
  <c r="AW95" i="2"/>
  <c r="AM95" i="2"/>
  <c r="AH95" i="2"/>
  <c r="AC95" i="2"/>
  <c r="S95" i="2"/>
  <c r="AR95" i="2"/>
  <c r="X95" i="2"/>
  <c r="Z43" i="4"/>
  <c r="Y43" i="4"/>
  <c r="AT15" i="2"/>
  <c r="AS15" i="2"/>
  <c r="P41" i="6"/>
  <c r="O41" i="6"/>
  <c r="N33" i="4"/>
  <c r="AW33" i="4"/>
  <c r="AR33" i="4"/>
  <c r="AM33" i="4"/>
  <c r="AC33" i="4"/>
  <c r="S33" i="4"/>
  <c r="AH33" i="4"/>
  <c r="X33" i="4"/>
  <c r="AD94" i="2"/>
  <c r="AE94" i="2"/>
  <c r="AD30" i="2"/>
  <c r="AE30" i="2"/>
  <c r="AJ70" i="2"/>
  <c r="AI70" i="2"/>
  <c r="E86" i="2"/>
  <c r="J85" i="2"/>
  <c r="K85" i="2" s="1"/>
  <c r="Z80" i="6"/>
  <c r="Y80" i="6"/>
  <c r="Z14" i="4"/>
  <c r="Y14" i="4"/>
  <c r="T16" i="6"/>
  <c r="U16" i="6"/>
  <c r="AN77" i="6"/>
  <c r="AO77" i="6"/>
  <c r="AT43" i="2"/>
  <c r="AS43" i="2"/>
  <c r="Z54" i="4"/>
  <c r="Y54" i="4"/>
  <c r="N55" i="4"/>
  <c r="AR55" i="4"/>
  <c r="AH55" i="4"/>
  <c r="X55" i="4"/>
  <c r="AM55" i="4"/>
  <c r="AW55" i="4"/>
  <c r="AC55" i="4"/>
  <c r="S55" i="4"/>
  <c r="AT67" i="6"/>
  <c r="AS67" i="6"/>
  <c r="AT50" i="2"/>
  <c r="AS50" i="2"/>
  <c r="T64" i="2"/>
  <c r="U64" i="2"/>
  <c r="AX90" i="6"/>
  <c r="AY90" i="6"/>
  <c r="Y66" i="4"/>
  <c r="Z66" i="4"/>
  <c r="U96" i="6"/>
  <c r="T96" i="6"/>
  <c r="O54" i="2"/>
  <c r="P54" i="2"/>
  <c r="Z93" i="4"/>
  <c r="Y93" i="4"/>
  <c r="AI32" i="4"/>
  <c r="AJ32" i="4"/>
  <c r="O83" i="2"/>
  <c r="P83" i="2"/>
  <c r="U82" i="4"/>
  <c r="T82" i="4"/>
  <c r="AD27" i="6"/>
  <c r="AE27" i="6"/>
  <c r="J72" i="2"/>
  <c r="K72" i="2" s="1"/>
  <c r="E73" i="2"/>
  <c r="AX30" i="2"/>
  <c r="AY30" i="2"/>
  <c r="AD16" i="6"/>
  <c r="AE16" i="6"/>
  <c r="AH44" i="2"/>
  <c r="X44" i="2"/>
  <c r="AW44" i="2"/>
  <c r="S44" i="2"/>
  <c r="AM44" i="2"/>
  <c r="AC44" i="2"/>
  <c r="AR44" i="2"/>
  <c r="N44" i="2"/>
  <c r="S97" i="6"/>
  <c r="AW97" i="6"/>
  <c r="AR97" i="6"/>
  <c r="AH97" i="6"/>
  <c r="X97" i="6"/>
  <c r="AM97" i="6"/>
  <c r="N97" i="6"/>
  <c r="AC97" i="6"/>
  <c r="AS16" i="6"/>
  <c r="AT16" i="6"/>
  <c r="AX15" i="2"/>
  <c r="AY15" i="2"/>
  <c r="J34" i="4"/>
  <c r="K34" i="4" s="1"/>
  <c r="E35" i="4"/>
  <c r="J35" i="4" s="1"/>
  <c r="K35" i="4" s="1"/>
  <c r="AT70" i="2"/>
  <c r="AS70" i="2"/>
  <c r="AH84" i="2"/>
  <c r="S84" i="2"/>
  <c r="AR84" i="2"/>
  <c r="AC84" i="2"/>
  <c r="N84" i="2"/>
  <c r="AM84" i="2"/>
  <c r="X84" i="2"/>
  <c r="AW84" i="2"/>
  <c r="AJ14" i="4"/>
  <c r="AI14" i="4"/>
  <c r="AN16" i="6"/>
  <c r="AO16" i="6"/>
  <c r="P77" i="6"/>
  <c r="O77" i="6"/>
  <c r="AN43" i="2"/>
  <c r="AO43" i="2"/>
  <c r="AJ54" i="4"/>
  <c r="AI54" i="4"/>
  <c r="E57" i="4"/>
  <c r="J56" i="4"/>
  <c r="K56" i="4" s="1"/>
  <c r="O67" i="6"/>
  <c r="P67" i="6"/>
  <c r="AY50" i="2"/>
  <c r="AX50" i="2"/>
  <c r="AY64" i="2"/>
  <c r="AX64" i="2"/>
  <c r="AN90" i="6"/>
  <c r="AO90" i="6"/>
  <c r="AN66" i="4"/>
  <c r="AO66" i="4"/>
  <c r="P96" i="6"/>
  <c r="O96" i="6"/>
  <c r="AD54" i="2"/>
  <c r="AE54" i="2"/>
  <c r="AO93" i="4"/>
  <c r="AN93" i="4"/>
  <c r="AX32" i="4"/>
  <c r="AY32" i="4"/>
  <c r="AE83" i="2"/>
  <c r="AD83" i="2"/>
  <c r="AE82" i="4"/>
  <c r="AD82" i="4"/>
  <c r="AN27" i="6"/>
  <c r="AO27" i="6"/>
  <c r="AM71" i="2"/>
  <c r="AH71" i="2"/>
  <c r="AR71" i="2"/>
  <c r="N71" i="2"/>
  <c r="S71" i="2"/>
  <c r="AC71" i="2"/>
  <c r="AW71" i="2"/>
  <c r="X71" i="2"/>
  <c r="AJ43" i="4"/>
  <c r="AI43" i="4"/>
  <c r="AI15" i="2"/>
  <c r="AJ15" i="2"/>
  <c r="U41" i="6"/>
  <c r="T41" i="6"/>
  <c r="T43" i="2"/>
  <c r="U43" i="2"/>
  <c r="J57" i="6"/>
  <c r="K57" i="6" s="1"/>
  <c r="E58" i="6"/>
  <c r="P64" i="2"/>
  <c r="O64" i="2"/>
  <c r="E19" i="6"/>
  <c r="J18" i="6"/>
  <c r="K18" i="6" s="1"/>
  <c r="AE32" i="4"/>
  <c r="AD32" i="4"/>
  <c r="P27" i="6"/>
  <c r="O27" i="6"/>
  <c r="J43" i="6"/>
  <c r="K43" i="6" s="1"/>
  <c r="E44" i="6"/>
  <c r="T30" i="2"/>
  <c r="U30" i="2"/>
  <c r="E18" i="2"/>
  <c r="J17" i="2"/>
  <c r="K17" i="2" s="1"/>
  <c r="Z43" i="2"/>
  <c r="Y43" i="2"/>
  <c r="AH56" i="6"/>
  <c r="X56" i="6"/>
  <c r="AW56" i="6"/>
  <c r="AM56" i="6"/>
  <c r="S56" i="6"/>
  <c r="AC56" i="6"/>
  <c r="N56" i="6"/>
  <c r="AR56" i="6"/>
  <c r="P50" i="2"/>
  <c r="O50" i="2"/>
  <c r="AJ90" i="6"/>
  <c r="AI90" i="6"/>
  <c r="AX66" i="4"/>
  <c r="AY66" i="4"/>
  <c r="AS96" i="6"/>
  <c r="AT96" i="6"/>
  <c r="E97" i="2"/>
  <c r="J96" i="2"/>
  <c r="K96" i="2" s="1"/>
  <c r="O43" i="4"/>
  <c r="P43" i="4"/>
  <c r="AX41" i="6"/>
  <c r="AY41" i="6"/>
  <c r="AN94" i="2"/>
  <c r="AO94" i="2"/>
  <c r="AJ30" i="2"/>
  <c r="AI30" i="2"/>
  <c r="AJ80" i="6"/>
  <c r="AI80" i="6"/>
  <c r="AE43" i="4"/>
  <c r="AD43" i="4"/>
  <c r="J32" i="2"/>
  <c r="K32" i="2" s="1"/>
  <c r="E33" i="2"/>
  <c r="P15" i="2"/>
  <c r="O15" i="2"/>
  <c r="Y41" i="6"/>
  <c r="Z41" i="6"/>
  <c r="Z94" i="2"/>
  <c r="Y94" i="2"/>
  <c r="AT30" i="2"/>
  <c r="AS30" i="2"/>
  <c r="AD70" i="2"/>
  <c r="AE70" i="2"/>
  <c r="AT80" i="6"/>
  <c r="AS80" i="6"/>
  <c r="O14" i="4"/>
  <c r="P14" i="4"/>
  <c r="P16" i="6"/>
  <c r="O16" i="6"/>
  <c r="AJ77" i="6"/>
  <c r="AI77" i="6"/>
  <c r="AJ43" i="2"/>
  <c r="AI43" i="2"/>
  <c r="AY54" i="4"/>
  <c r="AX54" i="4"/>
  <c r="AX67" i="6"/>
  <c r="AY67" i="6"/>
  <c r="AO50" i="2"/>
  <c r="AN50" i="2"/>
  <c r="AI64" i="2"/>
  <c r="AJ64" i="2"/>
  <c r="Z90" i="6"/>
  <c r="Y90" i="6"/>
  <c r="O66" i="4"/>
  <c r="P66" i="4"/>
  <c r="AJ96" i="6"/>
  <c r="AI96" i="6"/>
  <c r="AI54" i="2"/>
  <c r="AJ54" i="2"/>
  <c r="O93" i="4"/>
  <c r="P93" i="4"/>
  <c r="Y32" i="4"/>
  <c r="Z32" i="4"/>
  <c r="AH94" i="4"/>
  <c r="AW94" i="4"/>
  <c r="AM94" i="4"/>
  <c r="AC94" i="4"/>
  <c r="N94" i="4"/>
  <c r="S94" i="4"/>
  <c r="AR94" i="4"/>
  <c r="X94" i="4"/>
  <c r="AY83" i="2"/>
  <c r="AX83" i="2"/>
  <c r="AO82" i="4"/>
  <c r="AN82" i="4"/>
  <c r="AX27" i="6"/>
  <c r="AY27" i="6"/>
  <c r="E57" i="2"/>
  <c r="J56" i="2"/>
  <c r="K56" i="2" s="1"/>
  <c r="Y96" i="6"/>
  <c r="Z96" i="6"/>
  <c r="T54" i="2"/>
  <c r="U54" i="2"/>
  <c r="AE93" i="4"/>
  <c r="AD93" i="4"/>
  <c r="O32" i="4"/>
  <c r="P32" i="4"/>
  <c r="J95" i="4"/>
  <c r="K95" i="4" s="1"/>
  <c r="E96" i="4"/>
  <c r="Z83" i="2"/>
  <c r="Y83" i="2"/>
  <c r="AY82" i="4"/>
  <c r="AX82" i="4"/>
  <c r="Y27" i="6"/>
  <c r="Z27" i="6"/>
  <c r="AM55" i="2"/>
  <c r="AR55" i="2"/>
  <c r="N55" i="2"/>
  <c r="AH55" i="2"/>
  <c r="X55" i="2"/>
  <c r="AW55" i="2"/>
  <c r="S55" i="2"/>
  <c r="AC55" i="2"/>
  <c r="Y77" i="6"/>
  <c r="Z77" i="6"/>
  <c r="U67" i="6"/>
  <c r="T67" i="6"/>
  <c r="T50" i="2"/>
  <c r="U50" i="2"/>
  <c r="AI66" i="4"/>
  <c r="AJ66" i="4"/>
  <c r="AJ93" i="4"/>
  <c r="AI93" i="4"/>
  <c r="AJ82" i="4"/>
  <c r="AI82" i="4"/>
  <c r="AO80" i="6"/>
  <c r="AN80" i="6"/>
  <c r="AO43" i="4"/>
  <c r="AN43" i="4"/>
  <c r="AC31" i="2"/>
  <c r="AM31" i="2"/>
  <c r="AW31" i="2"/>
  <c r="N31" i="2"/>
  <c r="AR31" i="2"/>
  <c r="AH31" i="2"/>
  <c r="X31" i="2"/>
  <c r="S31" i="2"/>
  <c r="AJ41" i="6"/>
  <c r="AI41" i="6"/>
  <c r="Z70" i="2"/>
  <c r="Y70" i="2"/>
  <c r="AT14" i="4"/>
  <c r="AS14" i="4"/>
  <c r="AX77" i="6"/>
  <c r="AY77" i="6"/>
  <c r="AO54" i="4"/>
  <c r="AN54" i="4"/>
  <c r="Z50" i="2"/>
  <c r="Y50" i="2"/>
  <c r="O90" i="6"/>
  <c r="P90" i="6"/>
  <c r="AD66" i="4"/>
  <c r="AE66" i="4"/>
  <c r="N63" i="2"/>
  <c r="AC63" i="2"/>
  <c r="AR63" i="2"/>
  <c r="X63" i="2"/>
  <c r="S63" i="2"/>
  <c r="AH63" i="2"/>
  <c r="AM63" i="2"/>
  <c r="AW63" i="2"/>
  <c r="AO41" i="6"/>
  <c r="AN41" i="6"/>
  <c r="P94" i="2"/>
  <c r="O94" i="2"/>
  <c r="J45" i="4"/>
  <c r="K45" i="4" s="1"/>
  <c r="E46" i="4"/>
  <c r="O30" i="2"/>
  <c r="P30" i="2"/>
  <c r="T70" i="2"/>
  <c r="U70" i="2"/>
  <c r="AY80" i="6"/>
  <c r="AX80" i="6"/>
  <c r="AR90" i="2"/>
  <c r="X90" i="2"/>
  <c r="AH90" i="2"/>
  <c r="N90" i="2"/>
  <c r="AW90" i="2"/>
  <c r="AC90" i="2"/>
  <c r="AM90" i="2"/>
  <c r="S90" i="2"/>
  <c r="T14" i="4"/>
  <c r="U14" i="4"/>
  <c r="Y16" i="6"/>
  <c r="Z16" i="6"/>
  <c r="T77" i="6"/>
  <c r="U77" i="6"/>
  <c r="O43" i="2"/>
  <c r="P43" i="2"/>
  <c r="AS54" i="4"/>
  <c r="AT54" i="4"/>
  <c r="AJ67" i="6"/>
  <c r="AI67" i="6"/>
  <c r="AW83" i="4"/>
  <c r="AM83" i="4"/>
  <c r="AC83" i="4"/>
  <c r="S83" i="4"/>
  <c r="AR83" i="4"/>
  <c r="X83" i="4"/>
  <c r="AH83" i="4"/>
  <c r="N83" i="4"/>
  <c r="S28" i="6"/>
  <c r="AW28" i="6"/>
  <c r="AH28" i="6"/>
  <c r="AC28" i="6"/>
  <c r="X28" i="6"/>
  <c r="AM28" i="6"/>
  <c r="AR28" i="6"/>
  <c r="N28" i="6"/>
  <c r="AE50" i="2"/>
  <c r="AD50" i="2"/>
  <c r="J82" i="6"/>
  <c r="K82" i="6" s="1"/>
  <c r="E83" i="6"/>
  <c r="Y64" i="2"/>
  <c r="Z64" i="2"/>
  <c r="AH15" i="4"/>
  <c r="N15" i="4"/>
  <c r="X15" i="4"/>
  <c r="AM15" i="4"/>
  <c r="AC15" i="4"/>
  <c r="S15" i="4"/>
  <c r="AW15" i="4"/>
  <c r="AR15" i="4"/>
  <c r="AT90" i="6"/>
  <c r="AS90" i="6"/>
  <c r="AS66" i="4"/>
  <c r="AT66" i="4"/>
  <c r="AY96" i="6"/>
  <c r="AX96" i="6"/>
  <c r="AT54" i="2"/>
  <c r="AS54" i="2"/>
  <c r="AT93" i="4"/>
  <c r="AS93" i="4"/>
  <c r="AT32" i="4"/>
  <c r="AS32" i="4"/>
  <c r="AO83" i="2"/>
  <c r="AN83" i="2"/>
  <c r="AT82" i="4"/>
  <c r="AS82" i="4"/>
  <c r="AS27" i="6"/>
  <c r="AT27" i="6"/>
  <c r="AN70" i="2"/>
  <c r="AO70" i="2"/>
  <c r="AD90" i="6"/>
  <c r="AE90" i="6"/>
  <c r="AX54" i="2"/>
  <c r="AY54" i="2"/>
  <c r="J68" i="4"/>
  <c r="K68" i="4" s="1"/>
  <c r="E69" i="4"/>
  <c r="AY43" i="4"/>
  <c r="AX43" i="4"/>
  <c r="Z15" i="2"/>
  <c r="Y15" i="2"/>
  <c r="U94" i="2"/>
  <c r="T94" i="2"/>
  <c r="AE15" i="2"/>
  <c r="AD15" i="2"/>
  <c r="AT94" i="2"/>
  <c r="AS94" i="2"/>
  <c r="AN30" i="2"/>
  <c r="AO30" i="2"/>
  <c r="P80" i="6"/>
  <c r="O80" i="6"/>
  <c r="AX16" i="6"/>
  <c r="AY16" i="6"/>
  <c r="AD43" i="2"/>
  <c r="AE43" i="2"/>
  <c r="AE67" i="6"/>
  <c r="AD67" i="6"/>
  <c r="AS64" i="2"/>
  <c r="AT64" i="2"/>
  <c r="AT43" i="4"/>
  <c r="AS43" i="4"/>
  <c r="AO15" i="2"/>
  <c r="AN15" i="2"/>
  <c r="U43" i="4"/>
  <c r="T43" i="4"/>
  <c r="T15" i="2"/>
  <c r="U15" i="2"/>
  <c r="J76" i="2"/>
  <c r="K76" i="2" s="1"/>
  <c r="G89" i="2"/>
  <c r="J89" i="2" s="1"/>
  <c r="K89" i="2" s="1"/>
  <c r="AE41" i="6"/>
  <c r="AD41" i="6"/>
  <c r="AI94" i="2"/>
  <c r="AJ94" i="2"/>
  <c r="AR44" i="4"/>
  <c r="AM44" i="4"/>
  <c r="X44" i="4"/>
  <c r="S44" i="4"/>
  <c r="AW44" i="4"/>
  <c r="AH44" i="4"/>
  <c r="AC44" i="4"/>
  <c r="N44" i="4"/>
  <c r="Z30" i="2"/>
  <c r="Y30" i="2"/>
  <c r="P70" i="2"/>
  <c r="O70" i="2"/>
  <c r="AE80" i="6"/>
  <c r="AD80" i="6"/>
  <c r="AH77" i="2"/>
  <c r="AR77" i="2"/>
  <c r="X77" i="2"/>
  <c r="AC77" i="2"/>
  <c r="N77" i="2"/>
  <c r="AW77" i="2"/>
  <c r="AM77" i="2"/>
  <c r="S77" i="2"/>
  <c r="AD14" i="4"/>
  <c r="AE14" i="4"/>
  <c r="AI16" i="6"/>
  <c r="AJ16" i="6"/>
  <c r="AS77" i="6"/>
  <c r="AT77" i="6"/>
  <c r="AY43" i="2"/>
  <c r="AX43" i="2"/>
  <c r="AE54" i="4"/>
  <c r="AD54" i="4"/>
  <c r="Z67" i="6"/>
  <c r="Y67" i="6"/>
  <c r="E85" i="4"/>
  <c r="J84" i="4"/>
  <c r="K84" i="4" s="1"/>
  <c r="E30" i="6"/>
  <c r="J29" i="6"/>
  <c r="K29" i="6" s="1"/>
  <c r="AJ50" i="2"/>
  <c r="AI50" i="2"/>
  <c r="AC81" i="6"/>
  <c r="X81" i="6"/>
  <c r="N81" i="6"/>
  <c r="AR81" i="6"/>
  <c r="AM81" i="6"/>
  <c r="AH81" i="6"/>
  <c r="AW81" i="6"/>
  <c r="S81" i="6"/>
  <c r="AN64" i="2"/>
  <c r="AO64" i="2"/>
  <c r="J16" i="4"/>
  <c r="K16" i="4" s="1"/>
  <c r="E17" i="4"/>
  <c r="T90" i="6"/>
  <c r="U90" i="6"/>
  <c r="T66" i="4"/>
  <c r="U66" i="4"/>
  <c r="AO96" i="6"/>
  <c r="AN96" i="6"/>
  <c r="Z54" i="2"/>
  <c r="Y54" i="2"/>
  <c r="U93" i="4"/>
  <c r="T93" i="4"/>
  <c r="AO32" i="4"/>
  <c r="AN32" i="4"/>
  <c r="U83" i="2"/>
  <c r="T83" i="2"/>
  <c r="E70" i="6"/>
  <c r="J69" i="6"/>
  <c r="K69" i="6" s="1"/>
  <c r="Z82" i="4"/>
  <c r="Y82" i="4"/>
  <c r="AI27" i="6"/>
  <c r="AJ27" i="6"/>
  <c r="AS81" i="6" l="1"/>
  <c r="AT81" i="6"/>
  <c r="Z55" i="4"/>
  <c r="Y55" i="4"/>
  <c r="AT28" i="6"/>
  <c r="AS28" i="6"/>
  <c r="X34" i="4"/>
  <c r="AW34" i="4"/>
  <c r="AC34" i="4"/>
  <c r="S34" i="4"/>
  <c r="N34" i="4"/>
  <c r="AH34" i="4"/>
  <c r="AM34" i="4"/>
  <c r="AR34" i="4"/>
  <c r="AD77" i="2"/>
  <c r="AE77" i="2"/>
  <c r="AY55" i="2"/>
  <c r="AX55" i="2"/>
  <c r="AD56" i="6"/>
  <c r="AE56" i="6"/>
  <c r="AM17" i="2"/>
  <c r="X17" i="2"/>
  <c r="AH17" i="2"/>
  <c r="AC17" i="2"/>
  <c r="N17" i="2"/>
  <c r="AW17" i="2"/>
  <c r="AR17" i="2"/>
  <c r="S17" i="2"/>
  <c r="Z71" i="2"/>
  <c r="Y71" i="2"/>
  <c r="N56" i="4"/>
  <c r="AR56" i="4"/>
  <c r="AM56" i="4"/>
  <c r="AH56" i="4"/>
  <c r="X56" i="4"/>
  <c r="AW56" i="4"/>
  <c r="S56" i="4"/>
  <c r="AC56" i="4"/>
  <c r="AD84" i="2"/>
  <c r="AE84" i="2"/>
  <c r="AI97" i="6"/>
  <c r="AJ97" i="6"/>
  <c r="U44" i="2"/>
  <c r="T44" i="2"/>
  <c r="E74" i="2"/>
  <c r="J74" i="2" s="1"/>
  <c r="K74" i="2" s="1"/>
  <c r="J73" i="2"/>
  <c r="K73" i="2" s="1"/>
  <c r="AT55" i="4"/>
  <c r="AS55" i="4"/>
  <c r="U33" i="4"/>
  <c r="T33" i="4"/>
  <c r="AJ95" i="2"/>
  <c r="AI95" i="2"/>
  <c r="AT67" i="4"/>
  <c r="AS67" i="4"/>
  <c r="AE17" i="6"/>
  <c r="AD17" i="6"/>
  <c r="O16" i="2"/>
  <c r="P16" i="2"/>
  <c r="AX77" i="2"/>
  <c r="AY77" i="2"/>
  <c r="P83" i="4"/>
  <c r="O83" i="4"/>
  <c r="X35" i="4"/>
  <c r="AM35" i="4"/>
  <c r="AC35" i="4"/>
  <c r="N35" i="4"/>
  <c r="S35" i="4"/>
  <c r="AR35" i="4"/>
  <c r="AH35" i="4"/>
  <c r="AW35" i="4"/>
  <c r="J70" i="6"/>
  <c r="K70" i="6" s="1"/>
  <c r="E71" i="6"/>
  <c r="AI15" i="4"/>
  <c r="AJ15" i="4"/>
  <c r="AO71" i="2"/>
  <c r="AN71" i="2"/>
  <c r="AI33" i="4"/>
  <c r="AJ33" i="4"/>
  <c r="AO28" i="6"/>
  <c r="AN28" i="6"/>
  <c r="Z90" i="2"/>
  <c r="Y90" i="2"/>
  <c r="Z77" i="2"/>
  <c r="Y77" i="2"/>
  <c r="AS44" i="4"/>
  <c r="AT44" i="4"/>
  <c r="AY15" i="4"/>
  <c r="AX15" i="4"/>
  <c r="Z28" i="6"/>
  <c r="Y28" i="6"/>
  <c r="AS83" i="4"/>
  <c r="AT83" i="4"/>
  <c r="AT90" i="2"/>
  <c r="AS90" i="2"/>
  <c r="X45" i="4"/>
  <c r="AR45" i="4"/>
  <c r="AM45" i="4"/>
  <c r="AW45" i="4"/>
  <c r="S45" i="4"/>
  <c r="AC45" i="4"/>
  <c r="AH45" i="4"/>
  <c r="N45" i="4"/>
  <c r="T63" i="2"/>
  <c r="U63" i="2"/>
  <c r="AS31" i="2"/>
  <c r="AT31" i="2"/>
  <c r="Z55" i="2"/>
  <c r="Y55" i="2"/>
  <c r="P94" i="4"/>
  <c r="O94" i="4"/>
  <c r="T56" i="6"/>
  <c r="U56" i="6"/>
  <c r="J18" i="2"/>
  <c r="K18" i="2" s="1"/>
  <c r="E19" i="2"/>
  <c r="AX71" i="2"/>
  <c r="AY71" i="2"/>
  <c r="J57" i="4"/>
  <c r="K57" i="4" s="1"/>
  <c r="E58" i="4"/>
  <c r="AS84" i="2"/>
  <c r="AT84" i="2"/>
  <c r="AS97" i="6"/>
  <c r="AT97" i="6"/>
  <c r="AY44" i="2"/>
  <c r="AX44" i="2"/>
  <c r="AM72" i="2"/>
  <c r="AH72" i="2"/>
  <c r="AC72" i="2"/>
  <c r="AW72" i="2"/>
  <c r="AR72" i="2"/>
  <c r="X72" i="2"/>
  <c r="S72" i="2"/>
  <c r="N72" i="2"/>
  <c r="P55" i="4"/>
  <c r="O55" i="4"/>
  <c r="AE33" i="4"/>
  <c r="AD33" i="4"/>
  <c r="AO95" i="2"/>
  <c r="AN95" i="2"/>
  <c r="Z67" i="4"/>
  <c r="Y67" i="4"/>
  <c r="AY17" i="6"/>
  <c r="AX17" i="6"/>
  <c r="AJ16" i="2"/>
  <c r="AI16" i="2"/>
  <c r="N84" i="4"/>
  <c r="AR84" i="4"/>
  <c r="X84" i="4"/>
  <c r="AH84" i="4"/>
  <c r="AM84" i="4"/>
  <c r="AW84" i="4"/>
  <c r="AC84" i="4"/>
  <c r="S84" i="4"/>
  <c r="T44" i="4"/>
  <c r="U44" i="4"/>
  <c r="E70" i="4"/>
  <c r="J69" i="4"/>
  <c r="K69" i="4" s="1"/>
  <c r="O28" i="6"/>
  <c r="P28" i="6"/>
  <c r="P90" i="2"/>
  <c r="O90" i="2"/>
  <c r="AE44" i="2"/>
  <c r="AD44" i="2"/>
  <c r="Z33" i="4"/>
  <c r="Y33" i="4"/>
  <c r="AT16" i="2"/>
  <c r="AS16" i="2"/>
  <c r="J85" i="4"/>
  <c r="K85" i="4" s="1"/>
  <c r="E86" i="4"/>
  <c r="Y44" i="4"/>
  <c r="Z44" i="4"/>
  <c r="AI90" i="2"/>
  <c r="AJ90" i="2"/>
  <c r="U55" i="2"/>
  <c r="T55" i="2"/>
  <c r="AW32" i="2"/>
  <c r="N32" i="2"/>
  <c r="S32" i="2"/>
  <c r="X32" i="2"/>
  <c r="AM32" i="2"/>
  <c r="AC32" i="2"/>
  <c r="AR32" i="2"/>
  <c r="AH32" i="2"/>
  <c r="P84" i="2"/>
  <c r="O84" i="2"/>
  <c r="J86" i="2"/>
  <c r="K86" i="2" s="1"/>
  <c r="E87" i="2"/>
  <c r="J87" i="2" s="1"/>
  <c r="K87" i="2" s="1"/>
  <c r="P67" i="4"/>
  <c r="O67" i="4"/>
  <c r="Y83" i="4"/>
  <c r="Z83" i="4"/>
  <c r="AJ63" i="2"/>
  <c r="AI63" i="2"/>
  <c r="T94" i="4"/>
  <c r="U94" i="4"/>
  <c r="AE81" i="6"/>
  <c r="AD81" i="6"/>
  <c r="U81" i="6"/>
  <c r="T81" i="6"/>
  <c r="AS77" i="2"/>
  <c r="AT77" i="2"/>
  <c r="P44" i="4"/>
  <c r="O44" i="4"/>
  <c r="U15" i="4"/>
  <c r="T15" i="4"/>
  <c r="E84" i="6"/>
  <c r="J83" i="6"/>
  <c r="K83" i="6" s="1"/>
  <c r="AE28" i="6"/>
  <c r="AD28" i="6"/>
  <c r="U83" i="4"/>
  <c r="T83" i="4"/>
  <c r="T90" i="2"/>
  <c r="U90" i="2"/>
  <c r="Z63" i="2"/>
  <c r="Y63" i="2"/>
  <c r="P31" i="2"/>
  <c r="O31" i="2"/>
  <c r="AI55" i="2"/>
  <c r="AJ55" i="2"/>
  <c r="AD94" i="4"/>
  <c r="AE94" i="4"/>
  <c r="AO56" i="6"/>
  <c r="AN56" i="6"/>
  <c r="S18" i="6"/>
  <c r="AW18" i="6"/>
  <c r="AR18" i="6"/>
  <c r="AH18" i="6"/>
  <c r="N18" i="6"/>
  <c r="X18" i="6"/>
  <c r="AM18" i="6"/>
  <c r="AC18" i="6"/>
  <c r="AE71" i="2"/>
  <c r="AD71" i="2"/>
  <c r="T84" i="2"/>
  <c r="U84" i="2"/>
  <c r="AY97" i="6"/>
  <c r="AX97" i="6"/>
  <c r="Y44" i="2"/>
  <c r="Z44" i="2"/>
  <c r="T55" i="4"/>
  <c r="U55" i="4"/>
  <c r="AO33" i="4"/>
  <c r="AN33" i="4"/>
  <c r="AY95" i="2"/>
  <c r="AX95" i="2"/>
  <c r="U67" i="4"/>
  <c r="T67" i="4"/>
  <c r="AM45" i="2"/>
  <c r="N45" i="2"/>
  <c r="AW45" i="2"/>
  <c r="X45" i="2"/>
  <c r="AH45" i="2"/>
  <c r="AR45" i="2"/>
  <c r="AC45" i="2"/>
  <c r="S45" i="2"/>
  <c r="Z17" i="6"/>
  <c r="Y17" i="6"/>
  <c r="U16" i="2"/>
  <c r="T16" i="2"/>
  <c r="E18" i="4"/>
  <c r="J17" i="4"/>
  <c r="K17" i="4" s="1"/>
  <c r="AY63" i="2"/>
  <c r="AX63" i="2"/>
  <c r="AW56" i="2"/>
  <c r="S56" i="2"/>
  <c r="AH56" i="2"/>
  <c r="AM56" i="2"/>
  <c r="AR56" i="2"/>
  <c r="AC56" i="2"/>
  <c r="X56" i="2"/>
  <c r="N56" i="2"/>
  <c r="AT56" i="6"/>
  <c r="AS56" i="6"/>
  <c r="U95" i="2"/>
  <c r="T95" i="2"/>
  <c r="U17" i="6"/>
  <c r="T17" i="6"/>
  <c r="N76" i="2"/>
  <c r="AR76" i="2"/>
  <c r="AC76" i="2"/>
  <c r="X76" i="2"/>
  <c r="AM76" i="2"/>
  <c r="AW76" i="2"/>
  <c r="AH76" i="2"/>
  <c r="S76" i="2"/>
  <c r="E58" i="2"/>
  <c r="J57" i="2"/>
  <c r="K57" i="2" s="1"/>
  <c r="Z97" i="6"/>
  <c r="Y97" i="6"/>
  <c r="AT17" i="6"/>
  <c r="AS17" i="6"/>
  <c r="Y81" i="6"/>
  <c r="Z81" i="6"/>
  <c r="E47" i="4"/>
  <c r="J46" i="4"/>
  <c r="K46" i="4" s="1"/>
  <c r="N82" i="6"/>
  <c r="AR82" i="6"/>
  <c r="AC82" i="6"/>
  <c r="AW82" i="6"/>
  <c r="X82" i="6"/>
  <c r="AM82" i="6"/>
  <c r="S82" i="6"/>
  <c r="AH82" i="6"/>
  <c r="AJ28" i="6"/>
  <c r="AI28" i="6"/>
  <c r="AE83" i="4"/>
  <c r="AD83" i="4"/>
  <c r="AO90" i="2"/>
  <c r="AN90" i="2"/>
  <c r="AT63" i="2"/>
  <c r="AS63" i="2"/>
  <c r="AX31" i="2"/>
  <c r="AY31" i="2"/>
  <c r="P55" i="2"/>
  <c r="O55" i="2"/>
  <c r="AN94" i="4"/>
  <c r="AO94" i="4"/>
  <c r="AY56" i="6"/>
  <c r="AX56" i="6"/>
  <c r="E20" i="6"/>
  <c r="J19" i="6"/>
  <c r="K19" i="6" s="1"/>
  <c r="U71" i="2"/>
  <c r="T71" i="2"/>
  <c r="AI84" i="2"/>
  <c r="AJ84" i="2"/>
  <c r="U97" i="6"/>
  <c r="T97" i="6"/>
  <c r="AI44" i="2"/>
  <c r="AJ44" i="2"/>
  <c r="AD55" i="4"/>
  <c r="AE55" i="4"/>
  <c r="AS33" i="4"/>
  <c r="AT33" i="4"/>
  <c r="P95" i="2"/>
  <c r="O95" i="2"/>
  <c r="AE67" i="4"/>
  <c r="AD67" i="4"/>
  <c r="J46" i="2"/>
  <c r="K46" i="2" s="1"/>
  <c r="E47" i="2"/>
  <c r="AO17" i="6"/>
  <c r="AN17" i="6"/>
  <c r="AE16" i="2"/>
  <c r="AD16" i="2"/>
  <c r="N69" i="6"/>
  <c r="X69" i="6"/>
  <c r="AR69" i="6"/>
  <c r="AM69" i="6"/>
  <c r="AH69" i="6"/>
  <c r="S69" i="6"/>
  <c r="AW69" i="6"/>
  <c r="AC69" i="6"/>
  <c r="P15" i="4"/>
  <c r="O15" i="4"/>
  <c r="U31" i="2"/>
  <c r="T31" i="2"/>
  <c r="Y94" i="4"/>
  <c r="Z94" i="4"/>
  <c r="E34" i="2"/>
  <c r="J33" i="2"/>
  <c r="K33" i="2" s="1"/>
  <c r="AJ71" i="2"/>
  <c r="AI71" i="2"/>
  <c r="AO97" i="6"/>
  <c r="AN97" i="6"/>
  <c r="P81" i="6"/>
  <c r="O81" i="6"/>
  <c r="AW68" i="4"/>
  <c r="AM68" i="4"/>
  <c r="AR68" i="4"/>
  <c r="AC68" i="4"/>
  <c r="S68" i="4"/>
  <c r="AH68" i="4"/>
  <c r="N68" i="4"/>
  <c r="X68" i="4"/>
  <c r="AI83" i="4"/>
  <c r="AJ83" i="4"/>
  <c r="AO63" i="2"/>
  <c r="AN63" i="2"/>
  <c r="P56" i="6"/>
  <c r="O56" i="6"/>
  <c r="AE95" i="2"/>
  <c r="AD95" i="2"/>
  <c r="AS15" i="4"/>
  <c r="AT15" i="4"/>
  <c r="AI31" i="2"/>
  <c r="AJ31" i="2"/>
  <c r="AX81" i="6"/>
  <c r="AY81" i="6"/>
  <c r="AI77" i="2"/>
  <c r="AJ77" i="2"/>
  <c r="AI81" i="6"/>
  <c r="AJ81" i="6"/>
  <c r="T77" i="2"/>
  <c r="U77" i="2"/>
  <c r="AY28" i="6"/>
  <c r="AX28" i="6"/>
  <c r="AO83" i="4"/>
  <c r="AN83" i="4"/>
  <c r="AD90" i="2"/>
  <c r="AE90" i="2"/>
  <c r="AD63" i="2"/>
  <c r="AE63" i="2"/>
  <c r="AN31" i="2"/>
  <c r="AO31" i="2"/>
  <c r="AT55" i="2"/>
  <c r="AS55" i="2"/>
  <c r="E97" i="4"/>
  <c r="J96" i="4"/>
  <c r="K96" i="4" s="1"/>
  <c r="AX94" i="4"/>
  <c r="AY94" i="4"/>
  <c r="N96" i="2"/>
  <c r="AC96" i="2"/>
  <c r="AW96" i="2"/>
  <c r="AH96" i="2"/>
  <c r="AR96" i="2"/>
  <c r="X96" i="2"/>
  <c r="S96" i="2"/>
  <c r="AM96" i="2"/>
  <c r="Y56" i="6"/>
  <c r="Z56" i="6"/>
  <c r="J44" i="6"/>
  <c r="K44" i="6" s="1"/>
  <c r="E45" i="6"/>
  <c r="O71" i="2"/>
  <c r="P71" i="2"/>
  <c r="AX84" i="2"/>
  <c r="AY84" i="2"/>
  <c r="AE97" i="6"/>
  <c r="AD97" i="6"/>
  <c r="P44" i="2"/>
  <c r="O44" i="2"/>
  <c r="AY55" i="4"/>
  <c r="AX55" i="4"/>
  <c r="AY33" i="4"/>
  <c r="AX33" i="4"/>
  <c r="Z95" i="2"/>
  <c r="Y95" i="2"/>
  <c r="AR98" i="6"/>
  <c r="S98" i="6"/>
  <c r="AM98" i="6"/>
  <c r="AH98" i="6"/>
  <c r="AC98" i="6"/>
  <c r="N98" i="6"/>
  <c r="X98" i="6"/>
  <c r="AW98" i="6"/>
  <c r="AY67" i="4"/>
  <c r="AX67" i="4"/>
  <c r="O17" i="6"/>
  <c r="P17" i="6"/>
  <c r="AN16" i="2"/>
  <c r="AO16" i="2"/>
  <c r="X89" i="2"/>
  <c r="AW89" i="2"/>
  <c r="AR89" i="2"/>
  <c r="AH89" i="2"/>
  <c r="AC89" i="2"/>
  <c r="S89" i="2"/>
  <c r="AM89" i="2"/>
  <c r="N89" i="2"/>
  <c r="AD55" i="2"/>
  <c r="AE55" i="2"/>
  <c r="J58" i="6"/>
  <c r="E59" i="6"/>
  <c r="AN84" i="2"/>
  <c r="AO84" i="2"/>
  <c r="AM85" i="2"/>
  <c r="S85" i="2"/>
  <c r="AW85" i="2"/>
  <c r="AC85" i="2"/>
  <c r="N85" i="2"/>
  <c r="X85" i="2"/>
  <c r="AR85" i="2"/>
  <c r="AH85" i="2"/>
  <c r="AJ67" i="4"/>
  <c r="AI67" i="4"/>
  <c r="AM16" i="4"/>
  <c r="AC16" i="4"/>
  <c r="S16" i="4"/>
  <c r="X16" i="4"/>
  <c r="N16" i="4"/>
  <c r="AW16" i="4"/>
  <c r="AH16" i="4"/>
  <c r="AR16" i="4"/>
  <c r="O77" i="2"/>
  <c r="P77" i="2"/>
  <c r="Y31" i="2"/>
  <c r="Z31" i="2"/>
  <c r="AS94" i="4"/>
  <c r="AT94" i="4"/>
  <c r="S57" i="6"/>
  <c r="AC57" i="6"/>
  <c r="AM57" i="6"/>
  <c r="X57" i="6"/>
  <c r="N57" i="6"/>
  <c r="AW57" i="6"/>
  <c r="AR57" i="6"/>
  <c r="AH57" i="6"/>
  <c r="AO44" i="2"/>
  <c r="AN44" i="2"/>
  <c r="AJ55" i="4"/>
  <c r="AI55" i="4"/>
  <c r="Z16" i="2"/>
  <c r="Y16" i="2"/>
  <c r="AN44" i="4"/>
  <c r="AO44" i="4"/>
  <c r="AD44" i="4"/>
  <c r="AE44" i="4"/>
  <c r="AE15" i="4"/>
  <c r="AD15" i="4"/>
  <c r="N29" i="6"/>
  <c r="X29" i="6"/>
  <c r="S29" i="6"/>
  <c r="AW29" i="6"/>
  <c r="AM29" i="6"/>
  <c r="AC29" i="6"/>
  <c r="AR29" i="6"/>
  <c r="AH29" i="6"/>
  <c r="AI44" i="4"/>
  <c r="AJ44" i="4"/>
  <c r="AO15" i="4"/>
  <c r="AN15" i="4"/>
  <c r="AO81" i="6"/>
  <c r="AN81" i="6"/>
  <c r="E31" i="6"/>
  <c r="J30" i="6"/>
  <c r="K30" i="6" s="1"/>
  <c r="AN77" i="2"/>
  <c r="AO77" i="2"/>
  <c r="AX44" i="4"/>
  <c r="AY44" i="4"/>
  <c r="Y15" i="4"/>
  <c r="Z15" i="4"/>
  <c r="U28" i="6"/>
  <c r="T28" i="6"/>
  <c r="AY83" i="4"/>
  <c r="AX83" i="4"/>
  <c r="AX90" i="2"/>
  <c r="AY90" i="2"/>
  <c r="P63" i="2"/>
  <c r="O63" i="2"/>
  <c r="AE31" i="2"/>
  <c r="AD31" i="2"/>
  <c r="AO55" i="2"/>
  <c r="AN55" i="2"/>
  <c r="AH95" i="4"/>
  <c r="AW95" i="4"/>
  <c r="S95" i="4"/>
  <c r="AR95" i="4"/>
  <c r="AC95" i="4"/>
  <c r="X95" i="4"/>
  <c r="AM95" i="4"/>
  <c r="N95" i="4"/>
  <c r="AI94" i="4"/>
  <c r="AJ94" i="4"/>
  <c r="E98" i="2"/>
  <c r="J97" i="2"/>
  <c r="K97" i="2" s="1"/>
  <c r="AJ56" i="6"/>
  <c r="AI56" i="6"/>
  <c r="AH43" i="6"/>
  <c r="AR43" i="6"/>
  <c r="X43" i="6"/>
  <c r="S43" i="6"/>
  <c r="AW43" i="6"/>
  <c r="AM43" i="6"/>
  <c r="AC43" i="6"/>
  <c r="N43" i="6"/>
  <c r="AT71" i="2"/>
  <c r="AS71" i="2"/>
  <c r="Y84" i="2"/>
  <c r="Z84" i="2"/>
  <c r="P97" i="6"/>
  <c r="O97" i="6"/>
  <c r="AS44" i="2"/>
  <c r="AT44" i="2"/>
  <c r="AO55" i="4"/>
  <c r="AN55" i="4"/>
  <c r="P33" i="4"/>
  <c r="O33" i="4"/>
  <c r="AT95" i="2"/>
  <c r="AS95" i="2"/>
  <c r="J99" i="6"/>
  <c r="K99" i="6" s="1"/>
  <c r="E100" i="6"/>
  <c r="J100" i="6" s="1"/>
  <c r="K100" i="6" s="1"/>
  <c r="AO67" i="4"/>
  <c r="AN67" i="4"/>
  <c r="AJ17" i="6"/>
  <c r="AI17" i="6"/>
  <c r="AY16" i="2"/>
  <c r="AX16" i="2"/>
  <c r="AW97" i="2" l="1"/>
  <c r="AH97" i="2"/>
  <c r="S97" i="2"/>
  <c r="AC97" i="2"/>
  <c r="AR97" i="2"/>
  <c r="AM97" i="2"/>
  <c r="X97" i="2"/>
  <c r="N97" i="2"/>
  <c r="AE29" i="6"/>
  <c r="AD29" i="6"/>
  <c r="U85" i="2"/>
  <c r="T85" i="2"/>
  <c r="AO96" i="2"/>
  <c r="AN96" i="2"/>
  <c r="U56" i="2"/>
  <c r="T56" i="2"/>
  <c r="P45" i="2"/>
  <c r="O45" i="2"/>
  <c r="AX18" i="6"/>
  <c r="AY18" i="6"/>
  <c r="P32" i="2"/>
  <c r="O32" i="2"/>
  <c r="J86" i="4"/>
  <c r="K86" i="4" s="1"/>
  <c r="E87" i="4"/>
  <c r="J87" i="4" s="1"/>
  <c r="K87" i="4" s="1"/>
  <c r="U84" i="4"/>
  <c r="T84" i="4"/>
  <c r="AX72" i="2"/>
  <c r="AY72" i="2"/>
  <c r="AT45" i="4"/>
  <c r="AS45" i="4"/>
  <c r="J71" i="6"/>
  <c r="E72" i="6"/>
  <c r="AN35" i="4"/>
  <c r="AO35" i="4"/>
  <c r="AT56" i="4"/>
  <c r="AS56" i="4"/>
  <c r="AE17" i="2"/>
  <c r="AD17" i="2"/>
  <c r="AY34" i="4"/>
  <c r="AX34" i="4"/>
  <c r="AX43" i="6"/>
  <c r="AY43" i="6"/>
  <c r="J98" i="2"/>
  <c r="K98" i="2" s="1"/>
  <c r="E99" i="2"/>
  <c r="U95" i="4"/>
  <c r="T95" i="4"/>
  <c r="AO29" i="6"/>
  <c r="AN29" i="6"/>
  <c r="U57" i="6"/>
  <c r="T57" i="6"/>
  <c r="AJ16" i="4"/>
  <c r="AI16" i="4"/>
  <c r="AO85" i="2"/>
  <c r="AN85" i="2"/>
  <c r="AN89" i="2"/>
  <c r="AO89" i="2"/>
  <c r="AD98" i="6"/>
  <c r="AE98" i="6"/>
  <c r="U96" i="2"/>
  <c r="T96" i="2"/>
  <c r="AS68" i="4"/>
  <c r="AT68" i="4"/>
  <c r="O69" i="6"/>
  <c r="P69" i="6"/>
  <c r="E21" i="6"/>
  <c r="J20" i="6"/>
  <c r="K20" i="6" s="1"/>
  <c r="P82" i="6"/>
  <c r="O82" i="6"/>
  <c r="AE76" i="2"/>
  <c r="AD76" i="2"/>
  <c r="AY56" i="2"/>
  <c r="AX56" i="2"/>
  <c r="AO45" i="2"/>
  <c r="AN45" i="2"/>
  <c r="T18" i="6"/>
  <c r="U18" i="6"/>
  <c r="AY32" i="2"/>
  <c r="AX32" i="2"/>
  <c r="AM85" i="4"/>
  <c r="AC85" i="4"/>
  <c r="S85" i="4"/>
  <c r="N85" i="4"/>
  <c r="AR85" i="4"/>
  <c r="AH85" i="4"/>
  <c r="X85" i="4"/>
  <c r="AW85" i="4"/>
  <c r="AE84" i="4"/>
  <c r="AD84" i="4"/>
  <c r="AE72" i="2"/>
  <c r="AD72" i="2"/>
  <c r="Z45" i="4"/>
  <c r="Y45" i="4"/>
  <c r="AC70" i="6"/>
  <c r="X70" i="6"/>
  <c r="S70" i="6"/>
  <c r="AW70" i="6"/>
  <c r="N70" i="6"/>
  <c r="AM70" i="6"/>
  <c r="AR70" i="6"/>
  <c r="AH70" i="6"/>
  <c r="Y35" i="4"/>
  <c r="Z35" i="4"/>
  <c r="O56" i="4"/>
  <c r="P56" i="4"/>
  <c r="AI17" i="2"/>
  <c r="AJ17" i="2"/>
  <c r="Z34" i="4"/>
  <c r="Y34" i="4"/>
  <c r="AE57" i="6"/>
  <c r="AD57" i="6"/>
  <c r="Z69" i="6"/>
  <c r="Y69" i="6"/>
  <c r="AY16" i="4"/>
  <c r="AX16" i="4"/>
  <c r="AE69" i="6"/>
  <c r="AD69" i="6"/>
  <c r="AH46" i="4"/>
  <c r="S46" i="4"/>
  <c r="X46" i="4"/>
  <c r="AW46" i="4"/>
  <c r="AM46" i="4"/>
  <c r="AC46" i="4"/>
  <c r="N46" i="4"/>
  <c r="AR46" i="4"/>
  <c r="P56" i="2"/>
  <c r="O56" i="2"/>
  <c r="AD18" i="6"/>
  <c r="AE18" i="6"/>
  <c r="J58" i="4"/>
  <c r="K58" i="4" s="1"/>
  <c r="E59" i="4"/>
  <c r="P45" i="4"/>
  <c r="O45" i="4"/>
  <c r="AE56" i="4"/>
  <c r="AD56" i="4"/>
  <c r="AT34" i="4"/>
  <c r="AS34" i="4"/>
  <c r="Y43" i="6"/>
  <c r="Z43" i="6"/>
  <c r="AJ95" i="4"/>
  <c r="AI95" i="4"/>
  <c r="U29" i="6"/>
  <c r="T29" i="6"/>
  <c r="AT57" i="6"/>
  <c r="AS57" i="6"/>
  <c r="O16" i="4"/>
  <c r="P16" i="4"/>
  <c r="AS85" i="2"/>
  <c r="AT85" i="2"/>
  <c r="AD89" i="2"/>
  <c r="AE89" i="2"/>
  <c r="AN98" i="6"/>
  <c r="AO98" i="6"/>
  <c r="AT96" i="2"/>
  <c r="AS96" i="2"/>
  <c r="E98" i="4"/>
  <c r="J97" i="4"/>
  <c r="K97" i="4" s="1"/>
  <c r="AY68" i="4"/>
  <c r="AX68" i="4"/>
  <c r="E35" i="2"/>
  <c r="J35" i="2" s="1"/>
  <c r="K35" i="2" s="1"/>
  <c r="J34" i="2"/>
  <c r="K34" i="2" s="1"/>
  <c r="AY69" i="6"/>
  <c r="AX69" i="6"/>
  <c r="U82" i="6"/>
  <c r="T82" i="6"/>
  <c r="J47" i="4"/>
  <c r="K47" i="4" s="1"/>
  <c r="E48" i="4"/>
  <c r="J48" i="4" s="1"/>
  <c r="K48" i="4" s="1"/>
  <c r="J58" i="2"/>
  <c r="K58" i="2" s="1"/>
  <c r="E59" i="2"/>
  <c r="O76" i="2"/>
  <c r="P76" i="2"/>
  <c r="Z56" i="2"/>
  <c r="Y56" i="2"/>
  <c r="AE45" i="2"/>
  <c r="AD45" i="2"/>
  <c r="AN18" i="6"/>
  <c r="AO18" i="6"/>
  <c r="E85" i="6"/>
  <c r="J84" i="6"/>
  <c r="K84" i="6" s="1"/>
  <c r="AT32" i="2"/>
  <c r="AS32" i="2"/>
  <c r="AO84" i="4"/>
  <c r="AN84" i="4"/>
  <c r="AO72" i="2"/>
  <c r="AN72" i="2"/>
  <c r="X57" i="4"/>
  <c r="AM57" i="4"/>
  <c r="AW57" i="4"/>
  <c r="AH57" i="4"/>
  <c r="S57" i="4"/>
  <c r="AR57" i="4"/>
  <c r="AC57" i="4"/>
  <c r="N57" i="4"/>
  <c r="AJ45" i="4"/>
  <c r="AI45" i="4"/>
  <c r="AI35" i="4"/>
  <c r="AJ35" i="4"/>
  <c r="AH74" i="2"/>
  <c r="N74" i="2"/>
  <c r="AR74" i="2"/>
  <c r="X74" i="2"/>
  <c r="AC74" i="2"/>
  <c r="AW74" i="2"/>
  <c r="AM74" i="2"/>
  <c r="S74" i="2"/>
  <c r="U56" i="4"/>
  <c r="T56" i="4"/>
  <c r="AO17" i="2"/>
  <c r="AN17" i="2"/>
  <c r="AO34" i="4"/>
  <c r="AN34" i="4"/>
  <c r="AO43" i="6"/>
  <c r="AN43" i="6"/>
  <c r="O98" i="6"/>
  <c r="P98" i="6"/>
  <c r="Y76" i="2"/>
  <c r="Z76" i="2"/>
  <c r="AY95" i="4"/>
  <c r="AX95" i="4"/>
  <c r="AY29" i="6"/>
  <c r="AX29" i="6"/>
  <c r="T89" i="2"/>
  <c r="U89" i="2"/>
  <c r="AI98" i="6"/>
  <c r="AJ98" i="6"/>
  <c r="AO68" i="4"/>
  <c r="AN68" i="4"/>
  <c r="AT76" i="2"/>
  <c r="AS76" i="2"/>
  <c r="AM83" i="6"/>
  <c r="AC83" i="6"/>
  <c r="S83" i="6"/>
  <c r="AW83" i="6"/>
  <c r="N83" i="6"/>
  <c r="AR83" i="6"/>
  <c r="X83" i="6"/>
  <c r="AH83" i="6"/>
  <c r="AJ32" i="2"/>
  <c r="AI32" i="2"/>
  <c r="AY84" i="4"/>
  <c r="AX84" i="4"/>
  <c r="AI72" i="2"/>
  <c r="AJ72" i="2"/>
  <c r="AX35" i="4"/>
  <c r="AY35" i="4"/>
  <c r="X73" i="2"/>
  <c r="AC73" i="2"/>
  <c r="S73" i="2"/>
  <c r="AR73" i="2"/>
  <c r="N73" i="2"/>
  <c r="AM73" i="2"/>
  <c r="AH73" i="2"/>
  <c r="AW73" i="2"/>
  <c r="AT43" i="6"/>
  <c r="AS43" i="6"/>
  <c r="P95" i="4"/>
  <c r="O95" i="4"/>
  <c r="Y29" i="6"/>
  <c r="Z29" i="6"/>
  <c r="AY57" i="6"/>
  <c r="AX57" i="6"/>
  <c r="Z16" i="4"/>
  <c r="Y16" i="4"/>
  <c r="Y85" i="2"/>
  <c r="Z85" i="2"/>
  <c r="J59" i="6"/>
  <c r="E60" i="6"/>
  <c r="AI89" i="2"/>
  <c r="AJ89" i="2"/>
  <c r="U98" i="6"/>
  <c r="T98" i="6"/>
  <c r="E46" i="6"/>
  <c r="J45" i="6"/>
  <c r="AJ96" i="2"/>
  <c r="AI96" i="2"/>
  <c r="Y68" i="4"/>
  <c r="Z68" i="4"/>
  <c r="U69" i="6"/>
  <c r="T69" i="6"/>
  <c r="AO82" i="6"/>
  <c r="AN82" i="6"/>
  <c r="U76" i="2"/>
  <c r="T76" i="2"/>
  <c r="AE56" i="2"/>
  <c r="AD56" i="2"/>
  <c r="N17" i="4"/>
  <c r="X17" i="4"/>
  <c r="AW17" i="4"/>
  <c r="AM17" i="4"/>
  <c r="AC17" i="4"/>
  <c r="S17" i="4"/>
  <c r="AR17" i="4"/>
  <c r="AH17" i="4"/>
  <c r="AT45" i="2"/>
  <c r="AS45" i="2"/>
  <c r="Y18" i="6"/>
  <c r="Z18" i="6"/>
  <c r="AD32" i="2"/>
  <c r="AE32" i="2"/>
  <c r="S69" i="4"/>
  <c r="AM69" i="4"/>
  <c r="N69" i="4"/>
  <c r="AR69" i="4"/>
  <c r="AH69" i="4"/>
  <c r="AC69" i="4"/>
  <c r="AW69" i="4"/>
  <c r="X69" i="4"/>
  <c r="AI84" i="4"/>
  <c r="AJ84" i="4"/>
  <c r="P72" i="2"/>
  <c r="O72" i="2"/>
  <c r="AE45" i="4"/>
  <c r="AD45" i="4"/>
  <c r="AS35" i="4"/>
  <c r="AT35" i="4"/>
  <c r="AY56" i="4"/>
  <c r="AX56" i="4"/>
  <c r="U17" i="2"/>
  <c r="T17" i="2"/>
  <c r="AJ34" i="4"/>
  <c r="AI34" i="4"/>
  <c r="O89" i="2"/>
  <c r="P89" i="2"/>
  <c r="S19" i="6"/>
  <c r="AW19" i="6"/>
  <c r="AH19" i="6"/>
  <c r="AR19" i="6"/>
  <c r="AC19" i="6"/>
  <c r="AM19" i="6"/>
  <c r="N19" i="6"/>
  <c r="X19" i="6"/>
  <c r="AJ57" i="6"/>
  <c r="AI57" i="6"/>
  <c r="Z96" i="2"/>
  <c r="Y96" i="2"/>
  <c r="AO95" i="4"/>
  <c r="AN95" i="4"/>
  <c r="AT98" i="6"/>
  <c r="AS98" i="6"/>
  <c r="AM44" i="6"/>
  <c r="N44" i="6"/>
  <c r="AR44" i="6"/>
  <c r="X44" i="6"/>
  <c r="AW44" i="6"/>
  <c r="S44" i="6"/>
  <c r="AC44" i="6"/>
  <c r="AH44" i="6"/>
  <c r="AY96" i="2"/>
  <c r="AX96" i="2"/>
  <c r="P68" i="4"/>
  <c r="O68" i="4"/>
  <c r="AI69" i="6"/>
  <c r="AJ69" i="6"/>
  <c r="Y82" i="6"/>
  <c r="Z82" i="6"/>
  <c r="AJ76" i="2"/>
  <c r="AI76" i="2"/>
  <c r="AT56" i="2"/>
  <c r="AS56" i="2"/>
  <c r="J18" i="4"/>
  <c r="K18" i="4" s="1"/>
  <c r="E19" i="4"/>
  <c r="AJ45" i="2"/>
  <c r="AI45" i="2"/>
  <c r="P18" i="6"/>
  <c r="O18" i="6"/>
  <c r="AO32" i="2"/>
  <c r="AN32" i="2"/>
  <c r="E71" i="4"/>
  <c r="J70" i="4"/>
  <c r="K70" i="4" s="1"/>
  <c r="Z84" i="4"/>
  <c r="Y84" i="4"/>
  <c r="T72" i="2"/>
  <c r="U72" i="2"/>
  <c r="U45" i="4"/>
  <c r="T45" i="4"/>
  <c r="T35" i="4"/>
  <c r="U35" i="4"/>
  <c r="Z56" i="4"/>
  <c r="Y56" i="4"/>
  <c r="AS17" i="2"/>
  <c r="AT17" i="2"/>
  <c r="O34" i="4"/>
  <c r="P34" i="4"/>
  <c r="AT16" i="4"/>
  <c r="AS16" i="4"/>
  <c r="N96" i="4"/>
  <c r="AW96" i="4"/>
  <c r="AH96" i="4"/>
  <c r="AM96" i="4"/>
  <c r="AC96" i="4"/>
  <c r="S96" i="4"/>
  <c r="AR96" i="4"/>
  <c r="X96" i="4"/>
  <c r="AW57" i="2"/>
  <c r="X57" i="2"/>
  <c r="AR57" i="2"/>
  <c r="AM57" i="2"/>
  <c r="S57" i="2"/>
  <c r="N57" i="2"/>
  <c r="AC57" i="2"/>
  <c r="AH57" i="2"/>
  <c r="T16" i="4"/>
  <c r="U16" i="4"/>
  <c r="Y95" i="4"/>
  <c r="Z95" i="4"/>
  <c r="AD16" i="4"/>
  <c r="AE16" i="4"/>
  <c r="AX89" i="2"/>
  <c r="AY89" i="2"/>
  <c r="AE96" i="2"/>
  <c r="AD96" i="2"/>
  <c r="AJ68" i="4"/>
  <c r="AI68" i="4"/>
  <c r="AO69" i="6"/>
  <c r="AN69" i="6"/>
  <c r="E48" i="2"/>
  <c r="J48" i="2" s="1"/>
  <c r="K48" i="2" s="1"/>
  <c r="J47" i="2"/>
  <c r="K47" i="2" s="1"/>
  <c r="AY82" i="6"/>
  <c r="AX82" i="6"/>
  <c r="AY76" i="2"/>
  <c r="AX76" i="2"/>
  <c r="AO56" i="2"/>
  <c r="AN56" i="2"/>
  <c r="Z45" i="2"/>
  <c r="Y45" i="2"/>
  <c r="AI18" i="6"/>
  <c r="AJ18" i="6"/>
  <c r="N87" i="2"/>
  <c r="AW87" i="2"/>
  <c r="AM87" i="2"/>
  <c r="AR87" i="2"/>
  <c r="S87" i="2"/>
  <c r="AC87" i="2"/>
  <c r="X87" i="2"/>
  <c r="AH87" i="2"/>
  <c r="Z32" i="2"/>
  <c r="Y32" i="2"/>
  <c r="AT84" i="4"/>
  <c r="AS84" i="4"/>
  <c r="Y72" i="2"/>
  <c r="Z72" i="2"/>
  <c r="J19" i="2"/>
  <c r="K19" i="2" s="1"/>
  <c r="E20" i="2"/>
  <c r="AY45" i="4"/>
  <c r="AX45" i="4"/>
  <c r="P35" i="4"/>
  <c r="O35" i="4"/>
  <c r="AJ56" i="4"/>
  <c r="AI56" i="4"/>
  <c r="AY17" i="2"/>
  <c r="AX17" i="2"/>
  <c r="U34" i="4"/>
  <c r="T34" i="4"/>
  <c r="AT95" i="4"/>
  <c r="AS95" i="4"/>
  <c r="AE68" i="4"/>
  <c r="AD68" i="4"/>
  <c r="AT82" i="6"/>
  <c r="AS82" i="6"/>
  <c r="U43" i="6"/>
  <c r="T43" i="6"/>
  <c r="AI85" i="2"/>
  <c r="AJ85" i="2"/>
  <c r="X33" i="2"/>
  <c r="AW33" i="2"/>
  <c r="AC33" i="2"/>
  <c r="N33" i="2"/>
  <c r="AM33" i="2"/>
  <c r="S33" i="2"/>
  <c r="AH33" i="2"/>
  <c r="AR33" i="2"/>
  <c r="AJ82" i="6"/>
  <c r="AI82" i="6"/>
  <c r="U45" i="2"/>
  <c r="T45" i="2"/>
  <c r="Y17" i="2"/>
  <c r="Z17" i="2"/>
  <c r="AJ43" i="6"/>
  <c r="AI43" i="6"/>
  <c r="P29" i="6"/>
  <c r="O29" i="6"/>
  <c r="P57" i="6"/>
  <c r="O57" i="6"/>
  <c r="P85" i="2"/>
  <c r="O85" i="2"/>
  <c r="AS89" i="2"/>
  <c r="AT89" i="2"/>
  <c r="AR100" i="6"/>
  <c r="AC100" i="6"/>
  <c r="S100" i="6"/>
  <c r="X100" i="6"/>
  <c r="N100" i="6"/>
  <c r="AM100" i="6"/>
  <c r="AW100" i="6"/>
  <c r="AH100" i="6"/>
  <c r="P43" i="6"/>
  <c r="O43" i="6"/>
  <c r="AW30" i="6"/>
  <c r="AC30" i="6"/>
  <c r="AM30" i="6"/>
  <c r="S30" i="6"/>
  <c r="AR30" i="6"/>
  <c r="N30" i="6"/>
  <c r="AH30" i="6"/>
  <c r="X30" i="6"/>
  <c r="AI29" i="6"/>
  <c r="AJ29" i="6"/>
  <c r="Z57" i="6"/>
  <c r="Y57" i="6"/>
  <c r="AD85" i="2"/>
  <c r="AE85" i="2"/>
  <c r="AX98" i="6"/>
  <c r="AY98" i="6"/>
  <c r="N99" i="6"/>
  <c r="AM99" i="6"/>
  <c r="AR99" i="6"/>
  <c r="X99" i="6"/>
  <c r="AH99" i="6"/>
  <c r="AW99" i="6"/>
  <c r="AC99" i="6"/>
  <c r="S99" i="6"/>
  <c r="AE43" i="6"/>
  <c r="AD43" i="6"/>
  <c r="AE95" i="4"/>
  <c r="AD95" i="4"/>
  <c r="J31" i="6"/>
  <c r="K31" i="6" s="1"/>
  <c r="E32" i="6"/>
  <c r="AS29" i="6"/>
  <c r="AT29" i="6"/>
  <c r="AO57" i="6"/>
  <c r="AN57" i="6"/>
  <c r="AN16" i="4"/>
  <c r="AO16" i="4"/>
  <c r="AX85" i="2"/>
  <c r="AY85" i="2"/>
  <c r="Y89" i="2"/>
  <c r="Z89" i="2"/>
  <c r="Z98" i="6"/>
  <c r="Y98" i="6"/>
  <c r="O96" i="2"/>
  <c r="P96" i="2"/>
  <c r="U68" i="4"/>
  <c r="T68" i="4"/>
  <c r="AS69" i="6"/>
  <c r="AT69" i="6"/>
  <c r="N46" i="2"/>
  <c r="AM46" i="2"/>
  <c r="S46" i="2"/>
  <c r="X46" i="2"/>
  <c r="AC46" i="2"/>
  <c r="AH46" i="2"/>
  <c r="AR46" i="2"/>
  <c r="AW46" i="2"/>
  <c r="AE82" i="6"/>
  <c r="AD82" i="6"/>
  <c r="AO76" i="2"/>
  <c r="AN76" i="2"/>
  <c r="AJ56" i="2"/>
  <c r="AI56" i="2"/>
  <c r="AY45" i="2"/>
  <c r="AX45" i="2"/>
  <c r="AS18" i="6"/>
  <c r="AT18" i="6"/>
  <c r="N86" i="2"/>
  <c r="AM86" i="2"/>
  <c r="AC86" i="2"/>
  <c r="S86" i="2"/>
  <c r="X86" i="2"/>
  <c r="AR86" i="2"/>
  <c r="AH86" i="2"/>
  <c r="AW86" i="2"/>
  <c r="U32" i="2"/>
  <c r="T32" i="2"/>
  <c r="P84" i="4"/>
  <c r="O84" i="4"/>
  <c r="AS72" i="2"/>
  <c r="AT72" i="2"/>
  <c r="AH18" i="2"/>
  <c r="AR18" i="2"/>
  <c r="X18" i="2"/>
  <c r="N18" i="2"/>
  <c r="AW18" i="2"/>
  <c r="AM18" i="2"/>
  <c r="S18" i="2"/>
  <c r="AC18" i="2"/>
  <c r="AN45" i="4"/>
  <c r="AO45" i="4"/>
  <c r="AD35" i="4"/>
  <c r="AE35" i="4"/>
  <c r="AO56" i="4"/>
  <c r="AN56" i="4"/>
  <c r="O17" i="2"/>
  <c r="P17" i="2"/>
  <c r="AE34" i="4"/>
  <c r="AD34" i="4"/>
  <c r="AT86" i="2" l="1"/>
  <c r="AS86" i="2"/>
  <c r="AD100" i="6"/>
  <c r="AE100" i="6"/>
  <c r="AJ57" i="2"/>
  <c r="AI57" i="2"/>
  <c r="AO19" i="6"/>
  <c r="AN19" i="6"/>
  <c r="AE69" i="4"/>
  <c r="AD69" i="4"/>
  <c r="AT73" i="2"/>
  <c r="AS73" i="2"/>
  <c r="AX83" i="6"/>
  <c r="AY83" i="6"/>
  <c r="Y74" i="2"/>
  <c r="Z74" i="2"/>
  <c r="O57" i="4"/>
  <c r="P57" i="4"/>
  <c r="E60" i="2"/>
  <c r="J59" i="2"/>
  <c r="K59" i="2" s="1"/>
  <c r="S34" i="2"/>
  <c r="AR34" i="2"/>
  <c r="AW34" i="2"/>
  <c r="AH34" i="2"/>
  <c r="AC34" i="2"/>
  <c r="N34" i="2"/>
  <c r="AM34" i="2"/>
  <c r="X34" i="2"/>
  <c r="AX46" i="4"/>
  <c r="AY46" i="4"/>
  <c r="AY70" i="6"/>
  <c r="AX70" i="6"/>
  <c r="AE85" i="4"/>
  <c r="AD85" i="4"/>
  <c r="E73" i="6"/>
  <c r="J72" i="6"/>
  <c r="N87" i="4"/>
  <c r="AR87" i="4"/>
  <c r="AH87" i="4"/>
  <c r="X87" i="4"/>
  <c r="AM87" i="4"/>
  <c r="S87" i="4"/>
  <c r="AC87" i="4"/>
  <c r="AW87" i="4"/>
  <c r="P97" i="2"/>
  <c r="O97" i="2"/>
  <c r="T18" i="2"/>
  <c r="U18" i="2"/>
  <c r="Y86" i="2"/>
  <c r="Z86" i="2"/>
  <c r="AT46" i="2"/>
  <c r="AS46" i="2"/>
  <c r="AD99" i="6"/>
  <c r="AE99" i="6"/>
  <c r="AJ30" i="6"/>
  <c r="AI30" i="6"/>
  <c r="AT100" i="6"/>
  <c r="AS100" i="6"/>
  <c r="Z33" i="2"/>
  <c r="Y33" i="2"/>
  <c r="U87" i="2"/>
  <c r="T87" i="2"/>
  <c r="AW48" i="2"/>
  <c r="AM48" i="2"/>
  <c r="S48" i="2"/>
  <c r="X48" i="2"/>
  <c r="AR48" i="2"/>
  <c r="AH48" i="2"/>
  <c r="N48" i="2"/>
  <c r="AC48" i="2"/>
  <c r="AE57" i="2"/>
  <c r="AD57" i="2"/>
  <c r="AS96" i="4"/>
  <c r="AT96" i="4"/>
  <c r="J71" i="4"/>
  <c r="K71" i="4" s="1"/>
  <c r="E72" i="4"/>
  <c r="AH18" i="4"/>
  <c r="AC18" i="4"/>
  <c r="X18" i="4"/>
  <c r="N18" i="4"/>
  <c r="AW18" i="4"/>
  <c r="AM18" i="4"/>
  <c r="S18" i="4"/>
  <c r="AR18" i="4"/>
  <c r="AX44" i="6"/>
  <c r="AY44" i="6"/>
  <c r="AE19" i="6"/>
  <c r="AD19" i="6"/>
  <c r="AJ69" i="4"/>
  <c r="AI69" i="4"/>
  <c r="AX17" i="4"/>
  <c r="AY17" i="4"/>
  <c r="E47" i="6"/>
  <c r="J46" i="6"/>
  <c r="T73" i="2"/>
  <c r="U73" i="2"/>
  <c r="T83" i="6"/>
  <c r="U83" i="6"/>
  <c r="AS74" i="2"/>
  <c r="AT74" i="2"/>
  <c r="AD57" i="4"/>
  <c r="AE57" i="4"/>
  <c r="AC58" i="2"/>
  <c r="AM58" i="2"/>
  <c r="AH58" i="2"/>
  <c r="N58" i="2"/>
  <c r="AW58" i="2"/>
  <c r="X58" i="2"/>
  <c r="AR58" i="2"/>
  <c r="S58" i="2"/>
  <c r="AH35" i="2"/>
  <c r="AR35" i="2"/>
  <c r="N35" i="2"/>
  <c r="S35" i="2"/>
  <c r="X35" i="2"/>
  <c r="AM35" i="2"/>
  <c r="AW35" i="2"/>
  <c r="AC35" i="2"/>
  <c r="Z46" i="4"/>
  <c r="Y46" i="4"/>
  <c r="U70" i="6"/>
  <c r="T70" i="6"/>
  <c r="AO85" i="4"/>
  <c r="AN85" i="4"/>
  <c r="AW86" i="4"/>
  <c r="X86" i="4"/>
  <c r="N86" i="4"/>
  <c r="AR86" i="4"/>
  <c r="S86" i="4"/>
  <c r="AH86" i="4"/>
  <c r="AM86" i="4"/>
  <c r="AC86" i="4"/>
  <c r="Y97" i="2"/>
  <c r="Z97" i="2"/>
  <c r="AX46" i="2"/>
  <c r="AY46" i="2"/>
  <c r="AM70" i="4"/>
  <c r="AC70" i="4"/>
  <c r="AW70" i="4"/>
  <c r="S70" i="4"/>
  <c r="N70" i="4"/>
  <c r="AR70" i="4"/>
  <c r="AH70" i="4"/>
  <c r="X70" i="4"/>
  <c r="AO17" i="4"/>
  <c r="AN17" i="4"/>
  <c r="AJ46" i="2"/>
  <c r="AI46" i="2"/>
  <c r="O57" i="2"/>
  <c r="P57" i="2"/>
  <c r="Y17" i="4"/>
  <c r="Z17" i="4"/>
  <c r="AD83" i="6"/>
  <c r="AE83" i="6"/>
  <c r="P74" i="2"/>
  <c r="O74" i="2"/>
  <c r="AJ99" i="6"/>
  <c r="AI99" i="6"/>
  <c r="AY100" i="6"/>
  <c r="AX100" i="6"/>
  <c r="AJ33" i="2"/>
  <c r="AI33" i="2"/>
  <c r="U57" i="2"/>
  <c r="T57" i="2"/>
  <c r="AD96" i="4"/>
  <c r="AE96" i="4"/>
  <c r="AT44" i="6"/>
  <c r="AS44" i="6"/>
  <c r="AJ19" i="6"/>
  <c r="AI19" i="6"/>
  <c r="O69" i="4"/>
  <c r="P69" i="4"/>
  <c r="P17" i="4"/>
  <c r="O17" i="4"/>
  <c r="Z73" i="2"/>
  <c r="Y73" i="2"/>
  <c r="AN83" i="6"/>
  <c r="AO83" i="6"/>
  <c r="AI74" i="2"/>
  <c r="AJ74" i="2"/>
  <c r="T57" i="4"/>
  <c r="U57" i="4"/>
  <c r="X47" i="4"/>
  <c r="AM47" i="4"/>
  <c r="AH47" i="4"/>
  <c r="AW47" i="4"/>
  <c r="AR47" i="4"/>
  <c r="S47" i="4"/>
  <c r="AC47" i="4"/>
  <c r="N47" i="4"/>
  <c r="AJ46" i="4"/>
  <c r="AI46" i="4"/>
  <c r="AD70" i="6"/>
  <c r="AE70" i="6"/>
  <c r="Z85" i="4"/>
  <c r="Y85" i="4"/>
  <c r="AS97" i="2"/>
  <c r="AT97" i="2"/>
  <c r="Z30" i="6"/>
  <c r="Y30" i="6"/>
  <c r="U86" i="2"/>
  <c r="T86" i="2"/>
  <c r="AX99" i="6"/>
  <c r="AY99" i="6"/>
  <c r="AT69" i="4"/>
  <c r="AS69" i="4"/>
  <c r="AE73" i="2"/>
  <c r="AD73" i="2"/>
  <c r="X48" i="4"/>
  <c r="AR48" i="4"/>
  <c r="AH48" i="4"/>
  <c r="N48" i="4"/>
  <c r="AW48" i="4"/>
  <c r="AM48" i="4"/>
  <c r="AC48" i="4"/>
  <c r="S48" i="4"/>
  <c r="AD46" i="2"/>
  <c r="AE46" i="2"/>
  <c r="N31" i="6"/>
  <c r="AW31" i="6"/>
  <c r="AM31" i="6"/>
  <c r="AC31" i="6"/>
  <c r="AR31" i="6"/>
  <c r="S31" i="6"/>
  <c r="AH31" i="6"/>
  <c r="X31" i="6"/>
  <c r="AT30" i="6"/>
  <c r="AS30" i="6"/>
  <c r="AO87" i="2"/>
  <c r="AN87" i="2"/>
  <c r="O18" i="2"/>
  <c r="P18" i="2"/>
  <c r="AO86" i="2"/>
  <c r="AN86" i="2"/>
  <c r="Z46" i="2"/>
  <c r="Y46" i="2"/>
  <c r="Y99" i="6"/>
  <c r="Z99" i="6"/>
  <c r="U30" i="6"/>
  <c r="T30" i="6"/>
  <c r="AO100" i="6"/>
  <c r="AN100" i="6"/>
  <c r="T33" i="2"/>
  <c r="U33" i="2"/>
  <c r="AY87" i="2"/>
  <c r="AX87" i="2"/>
  <c r="AO57" i="2"/>
  <c r="AN57" i="2"/>
  <c r="AN96" i="4"/>
  <c r="AO96" i="4"/>
  <c r="O44" i="6"/>
  <c r="P44" i="6"/>
  <c r="AY19" i="6"/>
  <c r="AX19" i="6"/>
  <c r="AO69" i="4"/>
  <c r="AN69" i="4"/>
  <c r="AI17" i="4"/>
  <c r="AJ17" i="4"/>
  <c r="AY73" i="2"/>
  <c r="AX73" i="2"/>
  <c r="AJ83" i="6"/>
  <c r="AI83" i="6"/>
  <c r="U74" i="2"/>
  <c r="T74" i="2"/>
  <c r="AI57" i="4"/>
  <c r="AJ57" i="4"/>
  <c r="X97" i="4"/>
  <c r="AW97" i="4"/>
  <c r="AM97" i="4"/>
  <c r="AH97" i="4"/>
  <c r="S97" i="4"/>
  <c r="N97" i="4"/>
  <c r="AR97" i="4"/>
  <c r="AC97" i="4"/>
  <c r="AT46" i="4"/>
  <c r="AS46" i="4"/>
  <c r="AI70" i="6"/>
  <c r="AJ70" i="6"/>
  <c r="AJ85" i="4"/>
  <c r="AI85" i="4"/>
  <c r="E100" i="2"/>
  <c r="J100" i="2" s="1"/>
  <c r="K100" i="2" s="1"/>
  <c r="J99" i="2"/>
  <c r="K99" i="2" s="1"/>
  <c r="AD97" i="2"/>
  <c r="AE97" i="2"/>
  <c r="AE87" i="2"/>
  <c r="AD87" i="2"/>
  <c r="AN18" i="2"/>
  <c r="AO18" i="2"/>
  <c r="AI100" i="6"/>
  <c r="AJ100" i="6"/>
  <c r="AT19" i="6"/>
  <c r="AS19" i="6"/>
  <c r="T46" i="2"/>
  <c r="U46" i="2"/>
  <c r="AO30" i="6"/>
  <c r="AN30" i="6"/>
  <c r="AN33" i="2"/>
  <c r="AO33" i="2"/>
  <c r="O87" i="2"/>
  <c r="P87" i="2"/>
  <c r="AT57" i="2"/>
  <c r="AS57" i="2"/>
  <c r="AJ96" i="4"/>
  <c r="AI96" i="4"/>
  <c r="AN44" i="6"/>
  <c r="AO44" i="6"/>
  <c r="U19" i="6"/>
  <c r="T19" i="6"/>
  <c r="U69" i="4"/>
  <c r="T69" i="4"/>
  <c r="AS17" i="4"/>
  <c r="AT17" i="4"/>
  <c r="AJ73" i="2"/>
  <c r="AI73" i="2"/>
  <c r="Z83" i="6"/>
  <c r="Y83" i="6"/>
  <c r="AO74" i="2"/>
  <c r="AN74" i="2"/>
  <c r="AX57" i="4"/>
  <c r="AY57" i="4"/>
  <c r="E99" i="4"/>
  <c r="J98" i="4"/>
  <c r="K98" i="4" s="1"/>
  <c r="P46" i="4"/>
  <c r="O46" i="4"/>
  <c r="AT70" i="6"/>
  <c r="AS70" i="6"/>
  <c r="AT85" i="4"/>
  <c r="AS85" i="4"/>
  <c r="AC98" i="2"/>
  <c r="S98" i="2"/>
  <c r="N98" i="2"/>
  <c r="AM98" i="2"/>
  <c r="AR98" i="2"/>
  <c r="AH98" i="2"/>
  <c r="X98" i="2"/>
  <c r="AW98" i="2"/>
  <c r="T97" i="2"/>
  <c r="U97" i="2"/>
  <c r="AY33" i="2"/>
  <c r="AX33" i="2"/>
  <c r="Z96" i="4"/>
  <c r="Y96" i="4"/>
  <c r="J19" i="4"/>
  <c r="K19" i="4" s="1"/>
  <c r="E20" i="4"/>
  <c r="E33" i="6"/>
  <c r="J32" i="6"/>
  <c r="K32" i="6" s="1"/>
  <c r="T96" i="4"/>
  <c r="U96" i="4"/>
  <c r="Z44" i="6"/>
  <c r="Y44" i="6"/>
  <c r="AS57" i="4"/>
  <c r="AT57" i="4"/>
  <c r="U46" i="4"/>
  <c r="T46" i="4"/>
  <c r="AY85" i="4"/>
  <c r="AX85" i="4"/>
  <c r="AX18" i="2"/>
  <c r="AY18" i="2"/>
  <c r="AT99" i="6"/>
  <c r="AS99" i="6"/>
  <c r="P100" i="6"/>
  <c r="O100" i="6"/>
  <c r="AY86" i="2"/>
  <c r="AX86" i="2"/>
  <c r="AN99" i="6"/>
  <c r="AO99" i="6"/>
  <c r="AE30" i="6"/>
  <c r="AD30" i="6"/>
  <c r="Z100" i="6"/>
  <c r="Y100" i="6"/>
  <c r="O33" i="2"/>
  <c r="P33" i="2"/>
  <c r="J20" i="2"/>
  <c r="K20" i="2" s="1"/>
  <c r="E21" i="2"/>
  <c r="AJ87" i="2"/>
  <c r="AI87" i="2"/>
  <c r="Z57" i="2"/>
  <c r="Y57" i="2"/>
  <c r="AX96" i="4"/>
  <c r="AY96" i="4"/>
  <c r="AI44" i="6"/>
  <c r="AJ44" i="6"/>
  <c r="Z19" i="6"/>
  <c r="Y19" i="6"/>
  <c r="Z69" i="4"/>
  <c r="Y69" i="4"/>
  <c r="U17" i="4"/>
  <c r="T17" i="4"/>
  <c r="E61" i="6"/>
  <c r="J61" i="6" s="1"/>
  <c r="J60" i="6"/>
  <c r="AO73" i="2"/>
  <c r="AN73" i="2"/>
  <c r="AT83" i="6"/>
  <c r="AS83" i="6"/>
  <c r="AY74" i="2"/>
  <c r="AX74" i="2"/>
  <c r="AN57" i="4"/>
  <c r="AO57" i="4"/>
  <c r="X84" i="6"/>
  <c r="N84" i="6"/>
  <c r="AR84" i="6"/>
  <c r="AH84" i="6"/>
  <c r="AC84" i="6"/>
  <c r="AW84" i="6"/>
  <c r="AM84" i="6"/>
  <c r="S84" i="6"/>
  <c r="E60" i="4"/>
  <c r="J59" i="4"/>
  <c r="K59" i="4" s="1"/>
  <c r="AE46" i="4"/>
  <c r="AD46" i="4"/>
  <c r="AO70" i="6"/>
  <c r="AN70" i="6"/>
  <c r="P85" i="4"/>
  <c r="O85" i="4"/>
  <c r="N20" i="6"/>
  <c r="X20" i="6"/>
  <c r="AW20" i="6"/>
  <c r="AM20" i="6"/>
  <c r="AC20" i="6"/>
  <c r="S20" i="6"/>
  <c r="AR20" i="6"/>
  <c r="AH20" i="6"/>
  <c r="AI97" i="2"/>
  <c r="AJ97" i="2"/>
  <c r="AD18" i="2"/>
  <c r="AE18" i="2"/>
  <c r="T99" i="6"/>
  <c r="U99" i="6"/>
  <c r="AR47" i="2"/>
  <c r="S47" i="2"/>
  <c r="AC47" i="2"/>
  <c r="AW47" i="2"/>
  <c r="AM47" i="2"/>
  <c r="X47" i="2"/>
  <c r="AH47" i="2"/>
  <c r="N47" i="2"/>
  <c r="T44" i="6"/>
  <c r="U44" i="6"/>
  <c r="P30" i="6"/>
  <c r="O30" i="6"/>
  <c r="AT33" i="2"/>
  <c r="AS33" i="2"/>
  <c r="AT87" i="2"/>
  <c r="AS87" i="2"/>
  <c r="Z70" i="6"/>
  <c r="Y70" i="6"/>
  <c r="AN97" i="2"/>
  <c r="AO97" i="2"/>
  <c r="AE86" i="2"/>
  <c r="AD86" i="2"/>
  <c r="Z18" i="2"/>
  <c r="Y18" i="2"/>
  <c r="P86" i="2"/>
  <c r="O86" i="2"/>
  <c r="AT18" i="2"/>
  <c r="AS18" i="2"/>
  <c r="AN46" i="2"/>
  <c r="AO46" i="2"/>
  <c r="AI18" i="2"/>
  <c r="AJ18" i="2"/>
  <c r="AJ86" i="2"/>
  <c r="AI86" i="2"/>
  <c r="P46" i="2"/>
  <c r="O46" i="2"/>
  <c r="O99" i="6"/>
  <c r="P99" i="6"/>
  <c r="AY30" i="6"/>
  <c r="AX30" i="6"/>
  <c r="T100" i="6"/>
  <c r="U100" i="6"/>
  <c r="AD33" i="2"/>
  <c r="AE33" i="2"/>
  <c r="AR19" i="2"/>
  <c r="AH19" i="2"/>
  <c r="AM19" i="2"/>
  <c r="AW19" i="2"/>
  <c r="AC19" i="2"/>
  <c r="N19" i="2"/>
  <c r="S19" i="2"/>
  <c r="X19" i="2"/>
  <c r="Z87" i="2"/>
  <c r="Y87" i="2"/>
  <c r="AY57" i="2"/>
  <c r="AX57" i="2"/>
  <c r="P96" i="4"/>
  <c r="O96" i="4"/>
  <c r="AD44" i="6"/>
  <c r="AE44" i="6"/>
  <c r="O19" i="6"/>
  <c r="P19" i="6"/>
  <c r="AY69" i="4"/>
  <c r="AX69" i="4"/>
  <c r="AE17" i="4"/>
  <c r="AD17" i="4"/>
  <c r="O73" i="2"/>
  <c r="P73" i="2"/>
  <c r="P83" i="6"/>
  <c r="O83" i="6"/>
  <c r="AE74" i="2"/>
  <c r="AD74" i="2"/>
  <c r="Y57" i="4"/>
  <c r="Z57" i="4"/>
  <c r="E86" i="6"/>
  <c r="J85" i="6"/>
  <c r="K85" i="6" s="1"/>
  <c r="AC58" i="4"/>
  <c r="S58" i="4"/>
  <c r="AM58" i="4"/>
  <c r="AW58" i="4"/>
  <c r="AH58" i="4"/>
  <c r="X58" i="4"/>
  <c r="AR58" i="4"/>
  <c r="N58" i="4"/>
  <c r="AN46" i="4"/>
  <c r="AO46" i="4"/>
  <c r="P70" i="6"/>
  <c r="O70" i="6"/>
  <c r="U85" i="4"/>
  <c r="T85" i="4"/>
  <c r="J21" i="6"/>
  <c r="K21" i="6" s="1"/>
  <c r="E22" i="6"/>
  <c r="J22" i="6" s="1"/>
  <c r="AX97" i="2"/>
  <c r="AY97" i="2"/>
  <c r="Z19" i="2" l="1"/>
  <c r="Y19" i="2"/>
  <c r="AY47" i="2"/>
  <c r="AX47" i="2"/>
  <c r="J20" i="4"/>
  <c r="K20" i="4" s="1"/>
  <c r="E21" i="4"/>
  <c r="T31" i="6"/>
  <c r="U31" i="6"/>
  <c r="O18" i="4"/>
  <c r="P18" i="4"/>
  <c r="Z87" i="4"/>
  <c r="Y87" i="4"/>
  <c r="AC21" i="6"/>
  <c r="AM21" i="6"/>
  <c r="AR21" i="6"/>
  <c r="AH21" i="6"/>
  <c r="S21" i="6"/>
  <c r="X21" i="6"/>
  <c r="AW21" i="6"/>
  <c r="N21" i="6"/>
  <c r="Z84" i="6"/>
  <c r="Y84" i="6"/>
  <c r="Z98" i="2"/>
  <c r="Y98" i="2"/>
  <c r="AD48" i="4"/>
  <c r="AE48" i="4"/>
  <c r="AE58" i="2"/>
  <c r="AD58" i="2"/>
  <c r="Z18" i="4"/>
  <c r="Y18" i="4"/>
  <c r="AX48" i="2"/>
  <c r="AY48" i="2"/>
  <c r="AJ87" i="4"/>
  <c r="AI87" i="4"/>
  <c r="Y58" i="4"/>
  <c r="Z58" i="4"/>
  <c r="O19" i="2"/>
  <c r="P19" i="2"/>
  <c r="U47" i="2"/>
  <c r="T47" i="2"/>
  <c r="AI20" i="6"/>
  <c r="AJ20" i="6"/>
  <c r="U84" i="6"/>
  <c r="T84" i="6"/>
  <c r="J21" i="2"/>
  <c r="K21" i="2" s="1"/>
  <c r="E22" i="2"/>
  <c r="J22" i="2" s="1"/>
  <c r="K22" i="2" s="1"/>
  <c r="AJ98" i="2"/>
  <c r="AI98" i="2"/>
  <c r="AJ97" i="4"/>
  <c r="AI97" i="4"/>
  <c r="AD31" i="6"/>
  <c r="AE31" i="6"/>
  <c r="AN48" i="4"/>
  <c r="AO48" i="4"/>
  <c r="O47" i="4"/>
  <c r="P47" i="4"/>
  <c r="AT70" i="4"/>
  <c r="AS70" i="4"/>
  <c r="Z86" i="4"/>
  <c r="Y86" i="4"/>
  <c r="AD35" i="2"/>
  <c r="AE35" i="2"/>
  <c r="U58" i="2"/>
  <c r="T58" i="2"/>
  <c r="AD18" i="4"/>
  <c r="AE18" i="4"/>
  <c r="AD48" i="2"/>
  <c r="AE48" i="2"/>
  <c r="AT87" i="4"/>
  <c r="AS87" i="4"/>
  <c r="AS34" i="2"/>
  <c r="AT34" i="2"/>
  <c r="P58" i="4"/>
  <c r="O58" i="4"/>
  <c r="Z70" i="4"/>
  <c r="Y70" i="4"/>
  <c r="U19" i="2"/>
  <c r="T19" i="2"/>
  <c r="P20" i="6"/>
  <c r="O20" i="6"/>
  <c r="Z47" i="4"/>
  <c r="Y47" i="4"/>
  <c r="P86" i="4"/>
  <c r="O86" i="4"/>
  <c r="AY34" i="2"/>
  <c r="AX34" i="2"/>
  <c r="AI58" i="4"/>
  <c r="AJ58" i="4"/>
  <c r="AE19" i="2"/>
  <c r="AD19" i="2"/>
  <c r="AT47" i="2"/>
  <c r="AS47" i="2"/>
  <c r="AM20" i="2"/>
  <c r="AC20" i="2"/>
  <c r="AW20" i="2"/>
  <c r="AR20" i="2"/>
  <c r="S20" i="2"/>
  <c r="AH20" i="2"/>
  <c r="N20" i="2"/>
  <c r="X20" i="2"/>
  <c r="AS98" i="2"/>
  <c r="AT98" i="2"/>
  <c r="AO97" i="4"/>
  <c r="AN97" i="4"/>
  <c r="AN31" i="6"/>
  <c r="AO31" i="6"/>
  <c r="AX48" i="4"/>
  <c r="AY48" i="4"/>
  <c r="AE47" i="4"/>
  <c r="AD47" i="4"/>
  <c r="P70" i="4"/>
  <c r="O70" i="4"/>
  <c r="AY86" i="4"/>
  <c r="AX86" i="4"/>
  <c r="AY35" i="2"/>
  <c r="AX35" i="2"/>
  <c r="AS58" i="2"/>
  <c r="AT58" i="2"/>
  <c r="E48" i="6"/>
  <c r="J48" i="6" s="1"/>
  <c r="J47" i="6"/>
  <c r="AJ18" i="4"/>
  <c r="AI18" i="4"/>
  <c r="P48" i="2"/>
  <c r="O48" i="2"/>
  <c r="P87" i="4"/>
  <c r="O87" i="4"/>
  <c r="U34" i="2"/>
  <c r="T34" i="2"/>
  <c r="Y20" i="6"/>
  <c r="Z20" i="6"/>
  <c r="AT35" i="2"/>
  <c r="AS35" i="2"/>
  <c r="J86" i="6"/>
  <c r="K86" i="6" s="1"/>
  <c r="E87" i="6"/>
  <c r="J87" i="6" s="1"/>
  <c r="AH19" i="4"/>
  <c r="X19" i="4"/>
  <c r="S19" i="4"/>
  <c r="N19" i="4"/>
  <c r="AM19" i="4"/>
  <c r="AC19" i="4"/>
  <c r="AW19" i="4"/>
  <c r="AR19" i="4"/>
  <c r="AS31" i="6"/>
  <c r="AT31" i="6"/>
  <c r="AJ70" i="4"/>
  <c r="AI70" i="4"/>
  <c r="AJ35" i="2"/>
  <c r="AI35" i="2"/>
  <c r="AS20" i="6"/>
  <c r="AT20" i="6"/>
  <c r="AN84" i="6"/>
  <c r="AO84" i="6"/>
  <c r="AY58" i="4"/>
  <c r="AX58" i="4"/>
  <c r="AY19" i="2"/>
  <c r="AX19" i="2"/>
  <c r="P47" i="2"/>
  <c r="O47" i="2"/>
  <c r="U20" i="6"/>
  <c r="T20" i="6"/>
  <c r="AY84" i="6"/>
  <c r="AX84" i="6"/>
  <c r="AN98" i="2"/>
  <c r="AO98" i="2"/>
  <c r="AY97" i="4"/>
  <c r="AX97" i="4"/>
  <c r="AX31" i="6"/>
  <c r="AY31" i="6"/>
  <c r="P48" i="4"/>
  <c r="O48" i="4"/>
  <c r="U47" i="4"/>
  <c r="T47" i="4"/>
  <c r="T70" i="4"/>
  <c r="U70" i="4"/>
  <c r="AE86" i="4"/>
  <c r="AD86" i="4"/>
  <c r="AN35" i="2"/>
  <c r="AO35" i="2"/>
  <c r="Y58" i="2"/>
  <c r="Z58" i="2"/>
  <c r="AT18" i="4"/>
  <c r="AS18" i="4"/>
  <c r="J72" i="4"/>
  <c r="K72" i="4" s="1"/>
  <c r="E73" i="4"/>
  <c r="AI48" i="2"/>
  <c r="AJ48" i="2"/>
  <c r="AX87" i="4"/>
  <c r="AY87" i="4"/>
  <c r="Y34" i="2"/>
  <c r="Z34" i="2"/>
  <c r="N59" i="2"/>
  <c r="AW59" i="2"/>
  <c r="AC59" i="2"/>
  <c r="AM59" i="2"/>
  <c r="S59" i="2"/>
  <c r="X59" i="2"/>
  <c r="AH59" i="2"/>
  <c r="AR59" i="2"/>
  <c r="AT47" i="4"/>
  <c r="AS47" i="4"/>
  <c r="AX70" i="4"/>
  <c r="AY70" i="4"/>
  <c r="AO86" i="4"/>
  <c r="AN86" i="4"/>
  <c r="Z35" i="2"/>
  <c r="Y35" i="2"/>
  <c r="AY58" i="2"/>
  <c r="AX58" i="2"/>
  <c r="T18" i="4"/>
  <c r="U18" i="4"/>
  <c r="AW71" i="4"/>
  <c r="AC71" i="4"/>
  <c r="AM71" i="4"/>
  <c r="S71" i="4"/>
  <c r="AH71" i="4"/>
  <c r="N71" i="4"/>
  <c r="AR71" i="4"/>
  <c r="X71" i="4"/>
  <c r="AS48" i="2"/>
  <c r="AT48" i="2"/>
  <c r="AD87" i="4"/>
  <c r="AE87" i="4"/>
  <c r="J73" i="6"/>
  <c r="E74" i="6"/>
  <c r="J74" i="6" s="1"/>
  <c r="AO34" i="2"/>
  <c r="AN34" i="2"/>
  <c r="J60" i="2"/>
  <c r="K60" i="2" s="1"/>
  <c r="E61" i="2"/>
  <c r="J61" i="2" s="1"/>
  <c r="K61" i="2" s="1"/>
  <c r="AH85" i="6"/>
  <c r="AR85" i="6"/>
  <c r="X85" i="6"/>
  <c r="AC85" i="6"/>
  <c r="AW85" i="6"/>
  <c r="AM85" i="6"/>
  <c r="S85" i="6"/>
  <c r="N85" i="6"/>
  <c r="O84" i="6"/>
  <c r="P84" i="6"/>
  <c r="O97" i="4"/>
  <c r="P97" i="4"/>
  <c r="T48" i="4"/>
  <c r="U48" i="4"/>
  <c r="AT86" i="4"/>
  <c r="AS86" i="4"/>
  <c r="AN48" i="2"/>
  <c r="AO48" i="2"/>
  <c r="J60" i="4"/>
  <c r="K60" i="4" s="1"/>
  <c r="E61" i="4"/>
  <c r="J61" i="4" s="1"/>
  <c r="K61" i="4" s="1"/>
  <c r="U97" i="4"/>
  <c r="T97" i="4"/>
  <c r="AO58" i="4"/>
  <c r="AN58" i="4"/>
  <c r="AO19" i="2"/>
  <c r="AN19" i="2"/>
  <c r="AD84" i="6"/>
  <c r="AE84" i="6"/>
  <c r="AI48" i="4"/>
  <c r="AJ48" i="4"/>
  <c r="U58" i="4"/>
  <c r="T58" i="4"/>
  <c r="AJ19" i="2"/>
  <c r="AI19" i="2"/>
  <c r="Y47" i="2"/>
  <c r="Z47" i="2"/>
  <c r="AO20" i="6"/>
  <c r="AN20" i="6"/>
  <c r="AJ84" i="6"/>
  <c r="AI84" i="6"/>
  <c r="X32" i="6"/>
  <c r="AW32" i="6"/>
  <c r="N32" i="6"/>
  <c r="AH32" i="6"/>
  <c r="AM32" i="6"/>
  <c r="S32" i="6"/>
  <c r="AR32" i="6"/>
  <c r="AC32" i="6"/>
  <c r="U98" i="2"/>
  <c r="T98" i="2"/>
  <c r="S98" i="4"/>
  <c r="AW98" i="4"/>
  <c r="N98" i="4"/>
  <c r="AM98" i="4"/>
  <c r="AR98" i="4"/>
  <c r="AH98" i="4"/>
  <c r="X98" i="4"/>
  <c r="AC98" i="4"/>
  <c r="N99" i="2"/>
  <c r="S99" i="2"/>
  <c r="AW99" i="2"/>
  <c r="AR99" i="2"/>
  <c r="AH99" i="2"/>
  <c r="X99" i="2"/>
  <c r="AM99" i="2"/>
  <c r="AC99" i="2"/>
  <c r="AE97" i="4"/>
  <c r="AD97" i="4"/>
  <c r="Y31" i="6"/>
  <c r="Z31" i="6"/>
  <c r="AS48" i="4"/>
  <c r="AT48" i="4"/>
  <c r="AY47" i="4"/>
  <c r="AX47" i="4"/>
  <c r="AD70" i="4"/>
  <c r="AE70" i="4"/>
  <c r="AJ86" i="4"/>
  <c r="AI86" i="4"/>
  <c r="T35" i="2"/>
  <c r="U35" i="2"/>
  <c r="P58" i="2"/>
  <c r="O58" i="2"/>
  <c r="AN18" i="4"/>
  <c r="AO18" i="4"/>
  <c r="Z48" i="2"/>
  <c r="Y48" i="2"/>
  <c r="T87" i="4"/>
  <c r="U87" i="4"/>
  <c r="P34" i="2"/>
  <c r="O34" i="2"/>
  <c r="N59" i="4"/>
  <c r="AW59" i="4"/>
  <c r="AM59" i="4"/>
  <c r="AC59" i="4"/>
  <c r="AR59" i="4"/>
  <c r="S59" i="4"/>
  <c r="AH59" i="4"/>
  <c r="X59" i="4"/>
  <c r="AY98" i="2"/>
  <c r="AX98" i="2"/>
  <c r="AO47" i="4"/>
  <c r="AN47" i="4"/>
  <c r="AN58" i="2"/>
  <c r="AO58" i="2"/>
  <c r="AI34" i="2"/>
  <c r="AJ34" i="2"/>
  <c r="AT58" i="4"/>
  <c r="AS58" i="4"/>
  <c r="AE47" i="2"/>
  <c r="AD47" i="2"/>
  <c r="AJ47" i="2"/>
  <c r="AI47" i="2"/>
  <c r="AE20" i="6"/>
  <c r="AD20" i="6"/>
  <c r="P98" i="2"/>
  <c r="O98" i="2"/>
  <c r="Z97" i="4"/>
  <c r="Y97" i="4"/>
  <c r="P31" i="6"/>
  <c r="O31" i="6"/>
  <c r="AE58" i="4"/>
  <c r="AD58" i="4"/>
  <c r="AS19" i="2"/>
  <c r="AT19" i="2"/>
  <c r="AO47" i="2"/>
  <c r="AN47" i="2"/>
  <c r="AY20" i="6"/>
  <c r="AX20" i="6"/>
  <c r="AT84" i="6"/>
  <c r="AS84" i="6"/>
  <c r="J33" i="6"/>
  <c r="K33" i="6" s="1"/>
  <c r="E34" i="6"/>
  <c r="AD98" i="2"/>
  <c r="AE98" i="2"/>
  <c r="J99" i="4"/>
  <c r="K99" i="4" s="1"/>
  <c r="E100" i="4"/>
  <c r="J100" i="4" s="1"/>
  <c r="K100" i="4" s="1"/>
  <c r="X100" i="2"/>
  <c r="S100" i="2"/>
  <c r="N100" i="2"/>
  <c r="AR100" i="2"/>
  <c r="AM100" i="2"/>
  <c r="AC100" i="2"/>
  <c r="AH100" i="2"/>
  <c r="AW100" i="2"/>
  <c r="AT97" i="4"/>
  <c r="AS97" i="4"/>
  <c r="AI31" i="6"/>
  <c r="AJ31" i="6"/>
  <c r="Y48" i="4"/>
  <c r="Z48" i="4"/>
  <c r="AJ47" i="4"/>
  <c r="AI47" i="4"/>
  <c r="AN70" i="4"/>
  <c r="AO70" i="4"/>
  <c r="U86" i="4"/>
  <c r="T86" i="4"/>
  <c r="P35" i="2"/>
  <c r="O35" i="2"/>
  <c r="AI58" i="2"/>
  <c r="AJ58" i="2"/>
  <c r="AX18" i="4"/>
  <c r="AY18" i="4"/>
  <c r="T48" i="2"/>
  <c r="U48" i="2"/>
  <c r="AN87" i="4"/>
  <c r="AO87" i="4"/>
  <c r="AE34" i="2"/>
  <c r="AD34" i="2"/>
  <c r="J34" i="6" l="1"/>
  <c r="K34" i="6" s="1"/>
  <c r="E35" i="6"/>
  <c r="J35" i="6" s="1"/>
  <c r="AY59" i="4"/>
  <c r="AX59" i="4"/>
  <c r="U99" i="2"/>
  <c r="T99" i="2"/>
  <c r="AX98" i="4"/>
  <c r="AY98" i="4"/>
  <c r="AJ32" i="6"/>
  <c r="AI32" i="6"/>
  <c r="AM61" i="4"/>
  <c r="X61" i="4"/>
  <c r="N61" i="4"/>
  <c r="AW61" i="4"/>
  <c r="S61" i="4"/>
  <c r="AC61" i="4"/>
  <c r="AH61" i="4"/>
  <c r="AR61" i="4"/>
  <c r="AD85" i="6"/>
  <c r="AE85" i="6"/>
  <c r="P71" i="4"/>
  <c r="O71" i="4"/>
  <c r="AX59" i="2"/>
  <c r="AY59" i="2"/>
  <c r="J73" i="4"/>
  <c r="K73" i="4" s="1"/>
  <c r="E74" i="4"/>
  <c r="J74" i="4" s="1"/>
  <c r="K74" i="4" s="1"/>
  <c r="Y19" i="4"/>
  <c r="Z19" i="4"/>
  <c r="AS20" i="2"/>
  <c r="AT20" i="2"/>
  <c r="AJ21" i="6"/>
  <c r="AI21" i="6"/>
  <c r="O100" i="2"/>
  <c r="P100" i="2"/>
  <c r="AW33" i="6"/>
  <c r="N33" i="6"/>
  <c r="AH33" i="6"/>
  <c r="AR33" i="6"/>
  <c r="S33" i="6"/>
  <c r="AM33" i="6"/>
  <c r="AC33" i="6"/>
  <c r="X33" i="6"/>
  <c r="P59" i="4"/>
  <c r="O59" i="4"/>
  <c r="P99" i="2"/>
  <c r="O99" i="2"/>
  <c r="T98" i="4"/>
  <c r="U98" i="4"/>
  <c r="O32" i="6"/>
  <c r="P32" i="6"/>
  <c r="AW60" i="4"/>
  <c r="N60" i="4"/>
  <c r="AR60" i="4"/>
  <c r="AC60" i="4"/>
  <c r="AM60" i="4"/>
  <c r="X60" i="4"/>
  <c r="AH60" i="4"/>
  <c r="S60" i="4"/>
  <c r="Y85" i="6"/>
  <c r="Z85" i="6"/>
  <c r="AJ71" i="4"/>
  <c r="AI71" i="4"/>
  <c r="O59" i="2"/>
  <c r="P59" i="2"/>
  <c r="N72" i="4"/>
  <c r="AC72" i="4"/>
  <c r="AM72" i="4"/>
  <c r="AW72" i="4"/>
  <c r="AR72" i="4"/>
  <c r="X72" i="4"/>
  <c r="S72" i="4"/>
  <c r="AH72" i="4"/>
  <c r="AI19" i="4"/>
  <c r="AJ19" i="4"/>
  <c r="AY20" i="2"/>
  <c r="AX20" i="2"/>
  <c r="AT21" i="6"/>
  <c r="AS21" i="6"/>
  <c r="U100" i="2"/>
  <c r="T100" i="2"/>
  <c r="Z59" i="4"/>
  <c r="Y59" i="4"/>
  <c r="AD98" i="4"/>
  <c r="AE98" i="4"/>
  <c r="AT85" i="6"/>
  <c r="AS85" i="6"/>
  <c r="AS19" i="4"/>
  <c r="AT19" i="4"/>
  <c r="AE20" i="2"/>
  <c r="AD20" i="2"/>
  <c r="S22" i="2"/>
  <c r="AM22" i="2"/>
  <c r="AW22" i="2"/>
  <c r="AC22" i="2"/>
  <c r="N22" i="2"/>
  <c r="AR22" i="2"/>
  <c r="AH22" i="2"/>
  <c r="X22" i="2"/>
  <c r="E22" i="4"/>
  <c r="J22" i="4" s="1"/>
  <c r="K22" i="4" s="1"/>
  <c r="J21" i="4"/>
  <c r="K21" i="4" s="1"/>
  <c r="Y100" i="2"/>
  <c r="Z100" i="2"/>
  <c r="AJ59" i="4"/>
  <c r="AI59" i="4"/>
  <c r="AO99" i="2"/>
  <c r="AN99" i="2"/>
  <c r="Y98" i="4"/>
  <c r="Z98" i="4"/>
  <c r="Z32" i="6"/>
  <c r="Y32" i="6"/>
  <c r="AI85" i="6"/>
  <c r="AJ85" i="6"/>
  <c r="AO71" i="4"/>
  <c r="AN71" i="4"/>
  <c r="AJ59" i="2"/>
  <c r="AI59" i="2"/>
  <c r="AY19" i="4"/>
  <c r="AX19" i="4"/>
  <c r="AC86" i="6"/>
  <c r="X86" i="6"/>
  <c r="AR86" i="6"/>
  <c r="AM86" i="6"/>
  <c r="AW86" i="6"/>
  <c r="S86" i="6"/>
  <c r="AH86" i="6"/>
  <c r="N86" i="6"/>
  <c r="AO20" i="2"/>
  <c r="AN20" i="2"/>
  <c r="S21" i="2"/>
  <c r="AW21" i="2"/>
  <c r="X21" i="2"/>
  <c r="AC21" i="2"/>
  <c r="N21" i="2"/>
  <c r="AR21" i="2"/>
  <c r="AM21" i="2"/>
  <c r="AH21" i="2"/>
  <c r="AE21" i="6"/>
  <c r="AD21" i="6"/>
  <c r="AM20" i="4"/>
  <c r="AC20" i="4"/>
  <c r="S20" i="4"/>
  <c r="X20" i="4"/>
  <c r="N20" i="4"/>
  <c r="AW20" i="4"/>
  <c r="AR20" i="4"/>
  <c r="AH20" i="4"/>
  <c r="AY32" i="6"/>
  <c r="AX32" i="6"/>
  <c r="AS59" i="2"/>
  <c r="AT59" i="2"/>
  <c r="AO21" i="6"/>
  <c r="AN21" i="6"/>
  <c r="AX100" i="2"/>
  <c r="AY100" i="2"/>
  <c r="AC100" i="4"/>
  <c r="S100" i="4"/>
  <c r="AH100" i="4"/>
  <c r="AW100" i="4"/>
  <c r="AR100" i="4"/>
  <c r="N100" i="4"/>
  <c r="X100" i="4"/>
  <c r="AM100" i="4"/>
  <c r="U59" i="4"/>
  <c r="T59" i="4"/>
  <c r="Z99" i="2"/>
  <c r="Y99" i="2"/>
  <c r="AI98" i="4"/>
  <c r="AJ98" i="4"/>
  <c r="AE32" i="6"/>
  <c r="AD32" i="6"/>
  <c r="O85" i="6"/>
  <c r="P85" i="6"/>
  <c r="AW61" i="2"/>
  <c r="AH61" i="2"/>
  <c r="S61" i="2"/>
  <c r="N61" i="2"/>
  <c r="AC61" i="2"/>
  <c r="AM61" i="2"/>
  <c r="X61" i="2"/>
  <c r="AR61" i="2"/>
  <c r="AE71" i="4"/>
  <c r="AD71" i="4"/>
  <c r="Z59" i="2"/>
  <c r="Y59" i="2"/>
  <c r="AE19" i="4"/>
  <c r="AD19" i="4"/>
  <c r="Z20" i="2"/>
  <c r="Y20" i="2"/>
  <c r="P21" i="6"/>
  <c r="O21" i="6"/>
  <c r="AJ99" i="2"/>
  <c r="AI99" i="2"/>
  <c r="AS100" i="2"/>
  <c r="AT100" i="2"/>
  <c r="AE99" i="2"/>
  <c r="AD99" i="2"/>
  <c r="U71" i="4"/>
  <c r="T71" i="4"/>
  <c r="AM99" i="4"/>
  <c r="AH99" i="4"/>
  <c r="S99" i="4"/>
  <c r="AW99" i="4"/>
  <c r="AR99" i="4"/>
  <c r="AC99" i="4"/>
  <c r="N99" i="4"/>
  <c r="X99" i="4"/>
  <c r="AT59" i="4"/>
  <c r="AS59" i="4"/>
  <c r="AS98" i="4"/>
  <c r="AT98" i="4"/>
  <c r="T85" i="6"/>
  <c r="U85" i="6"/>
  <c r="U59" i="2"/>
  <c r="T59" i="2"/>
  <c r="AO19" i="4"/>
  <c r="AN19" i="4"/>
  <c r="AE100" i="2"/>
  <c r="AD100" i="2"/>
  <c r="AE59" i="4"/>
  <c r="AD59" i="4"/>
  <c r="AT99" i="2"/>
  <c r="AS99" i="2"/>
  <c r="AN98" i="4"/>
  <c r="AO98" i="4"/>
  <c r="U32" i="6"/>
  <c r="T32" i="6"/>
  <c r="AN85" i="6"/>
  <c r="AO85" i="6"/>
  <c r="Z71" i="4"/>
  <c r="Y71" i="4"/>
  <c r="AO59" i="2"/>
  <c r="AN59" i="2"/>
  <c r="O19" i="4"/>
  <c r="P19" i="4"/>
  <c r="AJ20" i="2"/>
  <c r="AI20" i="2"/>
  <c r="Z21" i="6"/>
  <c r="Y21" i="6"/>
  <c r="AJ100" i="2"/>
  <c r="AI100" i="2"/>
  <c r="AT32" i="6"/>
  <c r="AS32" i="6"/>
  <c r="AH60" i="2"/>
  <c r="AR60" i="2"/>
  <c r="AW60" i="2"/>
  <c r="AM60" i="2"/>
  <c r="AC60" i="2"/>
  <c r="S60" i="2"/>
  <c r="N60" i="2"/>
  <c r="X60" i="2"/>
  <c r="AY71" i="4"/>
  <c r="AX71" i="4"/>
  <c r="P20" i="2"/>
  <c r="O20" i="2"/>
  <c r="AY21" i="6"/>
  <c r="AX21" i="6"/>
  <c r="AO100" i="2"/>
  <c r="AN100" i="2"/>
  <c r="AO59" i="4"/>
  <c r="AN59" i="4"/>
  <c r="AY99" i="2"/>
  <c r="AX99" i="2"/>
  <c r="P98" i="4"/>
  <c r="O98" i="4"/>
  <c r="AO32" i="6"/>
  <c r="AN32" i="6"/>
  <c r="AX85" i="6"/>
  <c r="AY85" i="6"/>
  <c r="AT71" i="4"/>
  <c r="AS71" i="4"/>
  <c r="AE59" i="2"/>
  <c r="AD59" i="2"/>
  <c r="U19" i="4"/>
  <c r="T19" i="4"/>
  <c r="U20" i="2"/>
  <c r="T20" i="2"/>
  <c r="U21" i="6"/>
  <c r="T21" i="6"/>
  <c r="U60" i="2" l="1"/>
  <c r="T60" i="2"/>
  <c r="P100" i="4"/>
  <c r="O100" i="4"/>
  <c r="AY20" i="4"/>
  <c r="AX20" i="4"/>
  <c r="AJ21" i="2"/>
  <c r="AI21" i="2"/>
  <c r="Z86" i="6"/>
  <c r="Y86" i="6"/>
  <c r="AS22" i="2"/>
  <c r="AT22" i="2"/>
  <c r="AJ72" i="4"/>
  <c r="AI72" i="4"/>
  <c r="Z60" i="4"/>
  <c r="Y60" i="4"/>
  <c r="AN33" i="6"/>
  <c r="AO33" i="6"/>
  <c r="AD61" i="4"/>
  <c r="AE61" i="4"/>
  <c r="AE60" i="2"/>
  <c r="AD60" i="2"/>
  <c r="AO99" i="4"/>
  <c r="AN99" i="4"/>
  <c r="U61" i="2"/>
  <c r="T61" i="2"/>
  <c r="AT100" i="4"/>
  <c r="AS100" i="4"/>
  <c r="O20" i="4"/>
  <c r="P20" i="4"/>
  <c r="AN21" i="2"/>
  <c r="AO21" i="2"/>
  <c r="AD86" i="6"/>
  <c r="AE86" i="6"/>
  <c r="P22" i="2"/>
  <c r="O22" i="2"/>
  <c r="U72" i="4"/>
  <c r="T72" i="4"/>
  <c r="AO60" i="4"/>
  <c r="AN60" i="4"/>
  <c r="T33" i="6"/>
  <c r="U33" i="6"/>
  <c r="T61" i="4"/>
  <c r="U61" i="4"/>
  <c r="Z20" i="4"/>
  <c r="Y20" i="4"/>
  <c r="AE60" i="4"/>
  <c r="AD60" i="4"/>
  <c r="AY60" i="2"/>
  <c r="AX60" i="2"/>
  <c r="O99" i="4"/>
  <c r="P99" i="4"/>
  <c r="AY61" i="2"/>
  <c r="AX61" i="2"/>
  <c r="AJ100" i="4"/>
  <c r="AI100" i="4"/>
  <c r="T20" i="4"/>
  <c r="U20" i="4"/>
  <c r="O21" i="2"/>
  <c r="P21" i="2"/>
  <c r="AJ86" i="6"/>
  <c r="AI86" i="6"/>
  <c r="AX22" i="2"/>
  <c r="AY22" i="2"/>
  <c r="AT72" i="4"/>
  <c r="AS72" i="4"/>
  <c r="AT60" i="4"/>
  <c r="AS60" i="4"/>
  <c r="AI33" i="6"/>
  <c r="AJ33" i="6"/>
  <c r="P61" i="4"/>
  <c r="O61" i="4"/>
  <c r="AJ99" i="4"/>
  <c r="AI99" i="4"/>
  <c r="AI61" i="2"/>
  <c r="AJ61" i="2"/>
  <c r="O86" i="6"/>
  <c r="P86" i="6"/>
  <c r="AS33" i="6"/>
  <c r="AT33" i="6"/>
  <c r="AT60" i="2"/>
  <c r="AS60" i="2"/>
  <c r="AE99" i="4"/>
  <c r="AD99" i="4"/>
  <c r="AT61" i="2"/>
  <c r="AS61" i="2"/>
  <c r="T100" i="4"/>
  <c r="U100" i="4"/>
  <c r="AD20" i="4"/>
  <c r="AE20" i="4"/>
  <c r="AD21" i="2"/>
  <c r="AE21" i="2"/>
  <c r="U86" i="6"/>
  <c r="T86" i="6"/>
  <c r="N21" i="4"/>
  <c r="AR21" i="4"/>
  <c r="AH21" i="4"/>
  <c r="X21" i="4"/>
  <c r="AM21" i="4"/>
  <c r="AW21" i="4"/>
  <c r="AC21" i="4"/>
  <c r="S21" i="4"/>
  <c r="AO22" i="2"/>
  <c r="AN22" i="2"/>
  <c r="AY72" i="4"/>
  <c r="AX72" i="4"/>
  <c r="O60" i="4"/>
  <c r="P60" i="4"/>
  <c r="P33" i="6"/>
  <c r="O33" i="6"/>
  <c r="Y61" i="4"/>
  <c r="Z61" i="4"/>
  <c r="AT21" i="2"/>
  <c r="AS21" i="2"/>
  <c r="AJ60" i="2"/>
  <c r="AI60" i="2"/>
  <c r="Z61" i="2"/>
  <c r="Y61" i="2"/>
  <c r="AD100" i="4"/>
  <c r="AE100" i="4"/>
  <c r="AN20" i="4"/>
  <c r="AO20" i="4"/>
  <c r="Z21" i="2"/>
  <c r="Y21" i="2"/>
  <c r="AY86" i="6"/>
  <c r="AX86" i="6"/>
  <c r="AH22" i="4"/>
  <c r="X22" i="4"/>
  <c r="S22" i="4"/>
  <c r="AW22" i="4"/>
  <c r="AM22" i="4"/>
  <c r="AC22" i="4"/>
  <c r="N22" i="4"/>
  <c r="AR22" i="4"/>
  <c r="T22" i="2"/>
  <c r="U22" i="2"/>
  <c r="AO72" i="4"/>
  <c r="AN72" i="4"/>
  <c r="AY60" i="4"/>
  <c r="AX60" i="4"/>
  <c r="AY33" i="6"/>
  <c r="AX33" i="6"/>
  <c r="AN61" i="4"/>
  <c r="AO61" i="4"/>
  <c r="AO60" i="2"/>
  <c r="AN60" i="2"/>
  <c r="Z99" i="4"/>
  <c r="Y99" i="4"/>
  <c r="Z72" i="4"/>
  <c r="Y72" i="4"/>
  <c r="AT99" i="4"/>
  <c r="AS99" i="4"/>
  <c r="Z60" i="2"/>
  <c r="Y60" i="2"/>
  <c r="AY99" i="4"/>
  <c r="AX99" i="4"/>
  <c r="AO61" i="2"/>
  <c r="AN61" i="2"/>
  <c r="AN100" i="4"/>
  <c r="AO100" i="4"/>
  <c r="AJ20" i="4"/>
  <c r="AI20" i="4"/>
  <c r="AX21" i="2"/>
  <c r="AY21" i="2"/>
  <c r="AO86" i="6"/>
  <c r="AN86" i="6"/>
  <c r="Y22" i="2"/>
  <c r="Z22" i="2"/>
  <c r="AE72" i="4"/>
  <c r="AD72" i="4"/>
  <c r="U60" i="4"/>
  <c r="T60" i="4"/>
  <c r="Y33" i="6"/>
  <c r="Z33" i="6"/>
  <c r="AW74" i="4"/>
  <c r="AM74" i="4"/>
  <c r="AC74" i="4"/>
  <c r="S74" i="4"/>
  <c r="N74" i="4"/>
  <c r="AH74" i="4"/>
  <c r="X74" i="4"/>
  <c r="AR74" i="4"/>
  <c r="AS61" i="4"/>
  <c r="AT61" i="4"/>
  <c r="P61" i="2"/>
  <c r="O61" i="2"/>
  <c r="AX100" i="4"/>
  <c r="AY100" i="4"/>
  <c r="AE22" i="2"/>
  <c r="AD22" i="2"/>
  <c r="AX61" i="4"/>
  <c r="AY61" i="4"/>
  <c r="O60" i="2"/>
  <c r="P60" i="2"/>
  <c r="U99" i="4"/>
  <c r="T99" i="4"/>
  <c r="AE61" i="2"/>
  <c r="AD61" i="2"/>
  <c r="Z100" i="4"/>
  <c r="Y100" i="4"/>
  <c r="AT20" i="4"/>
  <c r="AS20" i="4"/>
  <c r="T21" i="2"/>
  <c r="U21" i="2"/>
  <c r="AT86" i="6"/>
  <c r="AS86" i="6"/>
  <c r="AI22" i="2"/>
  <c r="AJ22" i="2"/>
  <c r="P72" i="4"/>
  <c r="O72" i="4"/>
  <c r="AJ60" i="4"/>
  <c r="AI60" i="4"/>
  <c r="AE33" i="6"/>
  <c r="AD33" i="6"/>
  <c r="AW73" i="4"/>
  <c r="AM73" i="4"/>
  <c r="AC73" i="4"/>
  <c r="S73" i="4"/>
  <c r="AR73" i="4"/>
  <c r="X73" i="4"/>
  <c r="AH73" i="4"/>
  <c r="N73" i="4"/>
  <c r="AI61" i="4"/>
  <c r="AJ61" i="4"/>
  <c r="X34" i="6"/>
  <c r="AH34" i="6"/>
  <c r="S34" i="6"/>
  <c r="AC34" i="6"/>
  <c r="AW34" i="6"/>
  <c r="AR34" i="6"/>
  <c r="N34" i="6"/>
  <c r="AM34" i="6"/>
  <c r="AO34" i="6" l="1"/>
  <c r="AN34" i="6"/>
  <c r="AO74" i="4"/>
  <c r="AN74" i="4"/>
  <c r="Z22" i="4"/>
  <c r="Y22" i="4"/>
  <c r="AT34" i="6"/>
  <c r="AS34" i="6"/>
  <c r="AS74" i="4"/>
  <c r="AT74" i="4"/>
  <c r="AT22" i="4"/>
  <c r="AS22" i="4"/>
  <c r="U21" i="4"/>
  <c r="T21" i="4"/>
  <c r="AO73" i="4"/>
  <c r="AN73" i="4"/>
  <c r="AS21" i="4"/>
  <c r="AT21" i="4"/>
  <c r="AY73" i="4"/>
  <c r="AX73" i="4"/>
  <c r="AY74" i="4"/>
  <c r="AX74" i="4"/>
  <c r="O73" i="4"/>
  <c r="P73" i="4"/>
  <c r="AY34" i="6"/>
  <c r="AX34" i="6"/>
  <c r="AJ73" i="4"/>
  <c r="AI73" i="4"/>
  <c r="Y74" i="4"/>
  <c r="Z74" i="4"/>
  <c r="O22" i="4"/>
  <c r="P22" i="4"/>
  <c r="AE21" i="4"/>
  <c r="AD21" i="4"/>
  <c r="AJ22" i="4"/>
  <c r="AI22" i="4"/>
  <c r="AE34" i="6"/>
  <c r="AD34" i="6"/>
  <c r="Z73" i="4"/>
  <c r="Y73" i="4"/>
  <c r="AI74" i="4"/>
  <c r="AJ74" i="4"/>
  <c r="AD22" i="4"/>
  <c r="AE22" i="4"/>
  <c r="AX21" i="4"/>
  <c r="AY21" i="4"/>
  <c r="P21" i="4"/>
  <c r="O21" i="4"/>
  <c r="P34" i="6"/>
  <c r="O34" i="6"/>
  <c r="AT73" i="4"/>
  <c r="AS73" i="4"/>
  <c r="AO21" i="4"/>
  <c r="AN21" i="4"/>
  <c r="U73" i="4"/>
  <c r="T73" i="4"/>
  <c r="U74" i="4"/>
  <c r="T74" i="4"/>
  <c r="AX22" i="4"/>
  <c r="AY22" i="4"/>
  <c r="Y21" i="4"/>
  <c r="Z21" i="4"/>
  <c r="U34" i="6"/>
  <c r="T34" i="6"/>
  <c r="P74" i="4"/>
  <c r="O74" i="4"/>
  <c r="AN22" i="4"/>
  <c r="AO22" i="4"/>
  <c r="AJ34" i="6"/>
  <c r="AI34" i="6"/>
  <c r="Z34" i="6"/>
  <c r="Y34" i="6"/>
  <c r="AE73" i="4"/>
  <c r="AD73" i="4"/>
  <c r="AE74" i="4"/>
  <c r="AD74" i="4"/>
  <c r="T22" i="4"/>
  <c r="U22" i="4"/>
  <c r="AI21" i="4"/>
  <c r="AJ21" i="4"/>
</calcChain>
</file>

<file path=xl/sharedStrings.xml><?xml version="1.0" encoding="utf-8"?>
<sst xmlns="http://schemas.openxmlformats.org/spreadsheetml/2006/main" count="1649" uniqueCount="86">
  <si>
    <t>Schadstoff</t>
  </si>
  <si>
    <t>pH-Wert</t>
  </si>
  <si>
    <t>Belastung und Bodeneigenschaften</t>
  </si>
  <si>
    <t>Bel.-Fakt.</t>
  </si>
  <si>
    <t>Geh. org. Subst. [%]</t>
  </si>
  <si>
    <t>Tongehalt [%]</t>
  </si>
  <si>
    <t>&gt;45</t>
  </si>
  <si>
    <t>25-&lt;45</t>
  </si>
  <si>
    <t>&lt;25</t>
  </si>
  <si>
    <t>&lt;2</t>
  </si>
  <si>
    <t>2-&lt;8</t>
  </si>
  <si>
    <t>8-&lt;15</t>
  </si>
  <si>
    <t>&gt;15</t>
  </si>
  <si>
    <t>Pfl.-Aufn. Gering (+0P.)</t>
  </si>
  <si>
    <t>Pfl.-Aufn. Mittel (+1P.)</t>
  </si>
  <si>
    <t>Pfl.-Aufn. Hoch (+2P.)</t>
  </si>
  <si>
    <t>Punkte pH</t>
  </si>
  <si>
    <t>Punkte Tongeh.</t>
  </si>
  <si>
    <t>Punkte org. Subst. [%]</t>
  </si>
  <si>
    <t>Gefährdungspunkte</t>
  </si>
  <si>
    <t>Mobilitäts-faktor</t>
  </si>
  <si>
    <t>Konz. im Boden [mg/kg]</t>
  </si>
  <si>
    <t>Prüfwert [mg/kg]:</t>
  </si>
  <si>
    <t>Sanierungswert [mg/kg]:</t>
  </si>
  <si>
    <t>Punkte Bindungs-stärke</t>
  </si>
  <si>
    <t>Anteil Erdaufnahme [%]</t>
  </si>
  <si>
    <t>Erdanteil-faktor</t>
  </si>
  <si>
    <t>keine Gefährdung, Gefährdungspunkte &lt;5</t>
  </si>
  <si>
    <t>mässige Gefährdung, Gefährdungspunkte 5-&lt;8</t>
  </si>
  <si>
    <t>grosse Gefährdung, Gefährdungspunkte &gt;=8</t>
  </si>
  <si>
    <t>Zink</t>
  </si>
  <si>
    <t>Bodenbelastung [mg/kg]</t>
  </si>
  <si>
    <t>Höchstwert FMBV [mg/kg]</t>
  </si>
  <si>
    <t>Cadmium</t>
  </si>
  <si>
    <t>Kupfer</t>
  </si>
  <si>
    <t>Nickel</t>
  </si>
  <si>
    <t>Chrom</t>
  </si>
  <si>
    <t>Blei</t>
  </si>
  <si>
    <t>Arsen</t>
  </si>
  <si>
    <t>Quecksilber</t>
  </si>
  <si>
    <r>
      <t xml:space="preserve">krit. Schwelle </t>
    </r>
    <r>
      <rPr>
        <b/>
        <sz val="9"/>
        <rFont val="Arial"/>
        <family val="2"/>
      </rPr>
      <t>(Blume 1992)</t>
    </r>
  </si>
  <si>
    <r>
      <t>Transferfaktor Boden-Pflanze</t>
    </r>
    <r>
      <rPr>
        <b/>
        <sz val="9"/>
        <rFont val="Arial"/>
        <family val="2"/>
      </rPr>
      <t xml:space="preserve"> (Blume 1992)</t>
    </r>
  </si>
  <si>
    <t>Pflanzengehalt [mg/kg TS]</t>
  </si>
  <si>
    <t>Fluor</t>
  </si>
  <si>
    <t xml:space="preserve">Gef.-punkte Wurzel-aufnahme </t>
  </si>
  <si>
    <t>Korrektur-faktor</t>
  </si>
  <si>
    <t>Entwicklung:</t>
  </si>
  <si>
    <t>Expertensystem für Futterpflanzenanbau</t>
  </si>
  <si>
    <t>Erdaufnahme [%] [d]</t>
  </si>
  <si>
    <t>Stand</t>
  </si>
  <si>
    <t>Kultur</t>
  </si>
  <si>
    <t>Bodenaufnahme (d) direkt bzw. durch Verunreinigungen mit Bodenpartikeln</t>
  </si>
  <si>
    <t>Maximaler Anteil der Futter­pflanzen an Gesamtnahrung über längere Zeit</t>
  </si>
  <si>
    <r>
      <t>[in</t>
    </r>
    <r>
      <rPr>
        <b/>
        <sz val="8"/>
        <color rgb="FF000000"/>
        <rFont val="Arial"/>
        <family val="2"/>
      </rPr>
      <t xml:space="preserve"> </t>
    </r>
    <r>
      <rPr>
        <sz val="7"/>
        <color rgb="FF000000"/>
        <rFont val="Arial Narrow"/>
        <family val="2"/>
      </rPr>
      <t>% des Verzehrs; TS]</t>
    </r>
  </si>
  <si>
    <t>[%]</t>
  </si>
  <si>
    <t>Rind</t>
  </si>
  <si>
    <t>Schaf</t>
  </si>
  <si>
    <t>Schwein</t>
  </si>
  <si>
    <t>Bedingungen beim Weiden / bei Ernte</t>
  </si>
  <si>
    <t>Boden trocken</t>
  </si>
  <si>
    <t>Boden nass</t>
  </si>
  <si>
    <t>Direktverzehr (Weiden, Wiesenfutter)</t>
  </si>
  <si>
    <t>0–5</t>
  </si>
  <si>
    <t>5–10</t>
  </si>
  <si>
    <t>10–15</t>
  </si>
  <si>
    <t>20–30</t>
  </si>
  <si>
    <t>–</t>
  </si>
  <si>
    <t>Mähgut/Grassilage</t>
  </si>
  <si>
    <t>Heu</t>
  </si>
  <si>
    <t>0–3</t>
  </si>
  <si>
    <t>Verunreinigung der Ernte mit Bodenpartikeln: Anteil Boden (d)</t>
  </si>
  <si>
    <t>[% der Ernte-TS]</t>
  </si>
  <si>
    <t>Futtergetreide (ohne Ackerbohnen):</t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</si>
  <si>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Arial"/>
        <family val="2"/>
      </rPr>
      <t>Gerste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</si>
  <si>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Arial"/>
        <family val="2"/>
      </rPr>
      <t>Hafer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</si>
  <si>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Arial"/>
        <family val="2"/>
      </rPr>
      <t>Weizen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</si>
  <si>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Arial"/>
        <family val="2"/>
      </rPr>
      <t>Körnermais</t>
    </r>
  </si>
  <si>
    <t>Ackerbohnen</t>
  </si>
  <si>
    <t>gering (ca. 0–2)</t>
  </si>
  <si>
    <t>Eiweisserbsen</t>
  </si>
  <si>
    <t>Futterrüben</t>
  </si>
  <si>
    <t>Kartoffeln</t>
  </si>
  <si>
    <t>Mais ganze Pflanze</t>
  </si>
  <si>
    <t>Tabelle 13 aus dem Handbuch - Gefährdungsabschätzung und Massnahme bei schadstoffbelasteten Böden (Mailänder und Hämmann 2005):
Anteil der Bodenaufnahme durch Nutztiere (d) - direkt beim Weiden bzw. durch Verunreinigungen des Ernteguts mit Boden.</t>
  </si>
  <si>
    <t>Höchstwert nach FMBV oder Richtlinie 2002/32/EG ist
dem Stand entsprechend und mit dem tierartspezifischen Wert anzupassen.*</t>
  </si>
  <si>
    <t>* Beim vorhanden sein von mehreren, tierartspezifischen Futtermittelgrenzwerten wurde der tiefere Wert in die Tabellenblätter eingetragen.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</si>
</sst>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>
    <font>
      <sz val="10"/>
      <name val="Arial"/>
    </font>
    <font>
      <sz val="8"/>
      <name val="Arial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Arial"/>
    </font>
    <font>
      <i/>
      <sz val="8"/>
      <name val="Arial"/>
      <family val="2"/>
    </font>
    <font>
      <b/>
      <sz val="11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8"/>
      <color indexed="55"/>
      <name val="Arial"/>
    </font>
    <font>
      <i/>
      <sz val="8"/>
      <color indexed="55"/>
      <name val="Arial"/>
    </font>
    <font>
      <b/>
      <sz val="8"/>
      <color indexed="55"/>
      <name val="Arial"/>
    </font>
    <font>
      <sz val="12"/>
      <name val="Arial"/>
    </font>
    <font>
      <b/>
      <sz val="9"/>
      <name val="Arial"/>
      <family val="2"/>
    </font>
    <font>
      <sz val="8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sz val="10"/>
      <name val="Arial"/>
      <family val="2"/>
    </font>
    <font>
      <sz val="8"/>
      <color indexed="55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 Narrow"/>
      <family val="2"/>
    </font>
    <font>
      <sz val="8"/>
      <color theme="1"/>
      <name val="Arial"/>
      <family val="2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/>
    <xf numFmtId="0" fontId="1" fillId="0" borderId="0" xfId="0" applyFont="1" applyFill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7" borderId="0" xfId="0" applyFont="1" applyFill="1" applyAlignment="1">
      <alignment horizontal="right"/>
    </xf>
    <xf numFmtId="0" fontId="1" fillId="7" borderId="0" xfId="0" applyFont="1" applyFill="1"/>
    <xf numFmtId="16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164" fontId="1" fillId="7" borderId="0" xfId="0" applyNumberFormat="1" applyFont="1" applyFill="1"/>
    <xf numFmtId="2" fontId="4" fillId="7" borderId="0" xfId="0" applyNumberFormat="1" applyFont="1" applyFill="1" applyAlignment="1">
      <alignment horizontal="left"/>
    </xf>
    <xf numFmtId="0" fontId="3" fillId="7" borderId="0" xfId="0" applyFont="1" applyFill="1"/>
    <xf numFmtId="164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164" fontId="2" fillId="5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64" fontId="5" fillId="5" borderId="0" xfId="0" applyNumberFormat="1" applyFont="1" applyFill="1" applyAlignment="1"/>
    <xf numFmtId="0" fontId="2" fillId="5" borderId="0" xfId="0" applyFont="1" applyFill="1" applyAlignment="1">
      <alignment horizontal="right"/>
    </xf>
    <xf numFmtId="1" fontId="2" fillId="5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1" fillId="0" borderId="3" xfId="0" applyFont="1" applyFill="1" applyBorder="1"/>
    <xf numFmtId="0" fontId="6" fillId="0" borderId="0" xfId="0" applyFont="1" applyFill="1"/>
    <xf numFmtId="164" fontId="7" fillId="8" borderId="1" xfId="0" applyNumberFormat="1" applyFont="1" applyFill="1" applyBorder="1" applyAlignment="1">
      <alignment horizontal="center" wrapText="1"/>
    </xf>
    <xf numFmtId="164" fontId="8" fillId="8" borderId="0" xfId="0" applyNumberFormat="1" applyFont="1" applyFill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5" borderId="0" xfId="0" applyFont="1" applyFill="1"/>
    <xf numFmtId="164" fontId="10" fillId="5" borderId="0" xfId="0" applyNumberFormat="1" applyFont="1" applyFill="1" applyAlignment="1"/>
    <xf numFmtId="0" fontId="9" fillId="7" borderId="0" xfId="0" applyFont="1" applyFill="1"/>
    <xf numFmtId="0" fontId="11" fillId="5" borderId="1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/>
    </xf>
    <xf numFmtId="0" fontId="9" fillId="0" borderId="0" xfId="0" applyFont="1"/>
    <xf numFmtId="0" fontId="11" fillId="9" borderId="1" xfId="0" applyFont="1" applyFill="1" applyBorder="1" applyAlignment="1">
      <alignment horizontal="center" wrapText="1"/>
    </xf>
    <xf numFmtId="0" fontId="11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9" fillId="5" borderId="0" xfId="0" applyFont="1" applyFill="1" applyAlignment="1">
      <alignment horizontal="right"/>
    </xf>
    <xf numFmtId="0" fontId="9" fillId="7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5" borderId="0" xfId="0" applyFont="1" applyFill="1" applyAlignment="1">
      <alignment horizontal="left"/>
    </xf>
    <xf numFmtId="164" fontId="7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64" fontId="8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10" borderId="0" xfId="0" applyFont="1" applyFill="1" applyProtection="1">
      <protection locked="0"/>
    </xf>
    <xf numFmtId="164" fontId="6" fillId="10" borderId="0" xfId="0" applyNumberFormat="1" applyFont="1" applyFill="1" applyProtection="1">
      <protection locked="0"/>
    </xf>
    <xf numFmtId="0" fontId="12" fillId="5" borderId="0" xfId="0" applyFont="1" applyFill="1"/>
    <xf numFmtId="0" fontId="6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164" fontId="1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/>
    <xf numFmtId="0" fontId="15" fillId="0" borderId="0" xfId="0" applyFont="1"/>
    <xf numFmtId="0" fontId="15" fillId="0" borderId="0" xfId="0" applyFont="1" applyFill="1"/>
    <xf numFmtId="2" fontId="15" fillId="0" borderId="0" xfId="0" applyNumberFormat="1" applyFont="1" applyAlignment="1">
      <alignment horizontal="center"/>
    </xf>
    <xf numFmtId="2" fontId="15" fillId="0" borderId="0" xfId="0" applyNumberFormat="1" applyFont="1" applyBorder="1" applyAlignment="1">
      <alignment horizontal="center"/>
    </xf>
    <xf numFmtId="0" fontId="15" fillId="6" borderId="0" xfId="0" applyFont="1" applyFill="1"/>
    <xf numFmtId="164" fontId="15" fillId="6" borderId="0" xfId="0" applyNumberFormat="1" applyFont="1" applyFill="1" applyAlignment="1">
      <alignment horizontal="right"/>
    </xf>
    <xf numFmtId="0" fontId="16" fillId="6" borderId="0" xfId="0" applyFont="1" applyFill="1"/>
    <xf numFmtId="164" fontId="15" fillId="6" borderId="0" xfId="0" applyNumberFormat="1" applyFont="1" applyFill="1"/>
    <xf numFmtId="0" fontId="15" fillId="6" borderId="0" xfId="0" applyFont="1" applyFill="1" applyAlignment="1">
      <alignment horizontal="right"/>
    </xf>
    <xf numFmtId="0" fontId="16" fillId="6" borderId="0" xfId="0" applyFont="1" applyFill="1" applyAlignment="1">
      <alignment horizontal="right"/>
    </xf>
    <xf numFmtId="2" fontId="15" fillId="6" borderId="0" xfId="0" applyNumberFormat="1" applyFont="1" applyFill="1" applyAlignment="1">
      <alignment horizontal="center"/>
    </xf>
    <xf numFmtId="2" fontId="15" fillId="6" borderId="0" xfId="0" applyNumberFormat="1" applyFont="1" applyFill="1" applyBorder="1" applyAlignment="1">
      <alignment horizontal="center"/>
    </xf>
    <xf numFmtId="164" fontId="1" fillId="6" borderId="0" xfId="0" applyNumberFormat="1" applyFont="1" applyFill="1" applyAlignment="1">
      <alignment horizontal="right"/>
    </xf>
    <xf numFmtId="0" fontId="9" fillId="6" borderId="0" xfId="0" applyFont="1" applyFill="1"/>
    <xf numFmtId="164" fontId="1" fillId="6" borderId="0" xfId="0" applyNumberFormat="1" applyFont="1" applyFill="1"/>
    <xf numFmtId="0" fontId="9" fillId="6" borderId="0" xfId="0" applyFont="1" applyFill="1" applyAlignment="1">
      <alignment horizontal="right"/>
    </xf>
    <xf numFmtId="2" fontId="1" fillId="6" borderId="0" xfId="0" applyNumberFormat="1" applyFont="1" applyFill="1" applyAlignment="1">
      <alignment horizontal="center"/>
    </xf>
    <xf numFmtId="2" fontId="1" fillId="6" borderId="0" xfId="0" applyNumberFormat="1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164" fontId="2" fillId="5" borderId="0" xfId="0" applyNumberFormat="1" applyFont="1" applyFill="1" applyAlignment="1">
      <alignment horizontal="right"/>
    </xf>
    <xf numFmtId="0" fontId="17" fillId="0" borderId="0" xfId="0" applyFont="1"/>
    <xf numFmtId="0" fontId="18" fillId="5" borderId="0" xfId="0" applyFont="1" applyFill="1"/>
    <xf numFmtId="0" fontId="6" fillId="11" borderId="0" xfId="0" applyFont="1" applyFill="1"/>
    <xf numFmtId="0" fontId="6" fillId="11" borderId="0" xfId="0" applyFont="1" applyFill="1" applyProtection="1">
      <protection locked="0"/>
    </xf>
    <xf numFmtId="0" fontId="0" fillId="11" borderId="0" xfId="0" applyFill="1"/>
    <xf numFmtId="0" fontId="22" fillId="11" borderId="11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3" fillId="11" borderId="8" xfId="0" applyFont="1" applyFill="1" applyBorder="1" applyAlignment="1">
      <alignment horizontal="left" vertical="center" wrapText="1" indent="1"/>
    </xf>
    <xf numFmtId="0" fontId="23" fillId="11" borderId="15" xfId="0" applyFont="1" applyFill="1" applyBorder="1" applyAlignment="1">
      <alignment horizontal="left" vertical="center" wrapText="1" indent="1"/>
    </xf>
    <xf numFmtId="0" fontId="22" fillId="11" borderId="16" xfId="0" applyFont="1" applyFill="1" applyBorder="1" applyAlignment="1">
      <alignment horizontal="center" vertical="center" wrapText="1"/>
    </xf>
    <xf numFmtId="0" fontId="0" fillId="0" borderId="0" xfId="0" applyFill="1"/>
    <xf numFmtId="0" fontId="6" fillId="5" borderId="0" xfId="0" applyFont="1" applyFill="1" applyAlignment="1">
      <alignment horizontal="right" vertical="top"/>
    </xf>
    <xf numFmtId="14" fontId="6" fillId="5" borderId="0" xfId="0" applyNumberFormat="1" applyFont="1" applyFill="1" applyAlignment="1">
      <alignment horizontal="right" vertical="top"/>
    </xf>
    <xf numFmtId="0" fontId="14" fillId="11" borderId="0" xfId="0" applyFont="1" applyFill="1" applyAlignment="1">
      <alignment wrapText="1"/>
    </xf>
    <xf numFmtId="0" fontId="14" fillId="11" borderId="0" xfId="0" applyFont="1" applyFill="1"/>
    <xf numFmtId="0" fontId="14" fillId="11" borderId="0" xfId="0" applyFont="1" applyFill="1" applyAlignment="1">
      <alignment horizontal="center" wrapText="1"/>
    </xf>
    <xf numFmtId="0" fontId="22" fillId="11" borderId="12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6" fillId="10" borderId="0" xfId="0" applyFont="1" applyFill="1" applyAlignment="1" applyProtection="1">
      <alignment horizontal="center" wrapText="1"/>
      <protection locked="0"/>
    </xf>
    <xf numFmtId="0" fontId="22" fillId="11" borderId="12" xfId="0" applyFont="1" applyFill="1" applyBorder="1" applyAlignment="1">
      <alignment horizontal="left" vertical="center" wrapText="1" indent="6"/>
    </xf>
    <xf numFmtId="0" fontId="22" fillId="11" borderId="14" xfId="0" applyFont="1" applyFill="1" applyBorder="1" applyAlignment="1">
      <alignment horizontal="left" vertical="center" wrapText="1" indent="6"/>
    </xf>
    <xf numFmtId="0" fontId="22" fillId="11" borderId="13" xfId="0" applyFont="1" applyFill="1" applyBorder="1" applyAlignment="1">
      <alignment horizontal="left" vertical="center" wrapText="1" indent="6"/>
    </xf>
    <xf numFmtId="0" fontId="19" fillId="12" borderId="4" xfId="0" applyFont="1" applyFill="1" applyBorder="1" applyAlignment="1">
      <alignment vertical="center" wrapText="1"/>
    </xf>
    <xf numFmtId="0" fontId="19" fillId="12" borderId="8" xfId="0" applyFont="1" applyFill="1" applyBorder="1" applyAlignment="1">
      <alignment vertical="center" wrapText="1"/>
    </xf>
    <xf numFmtId="0" fontId="19" fillId="12" borderId="15" xfId="0" applyFont="1" applyFill="1" applyBorder="1" applyAlignment="1">
      <alignment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1" fillId="12" borderId="9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vertical="center" wrapText="1"/>
    </xf>
    <xf numFmtId="0" fontId="22" fillId="11" borderId="15" xfId="0" applyFont="1" applyFill="1" applyBorder="1" applyAlignment="1">
      <alignment vertical="center" wrapText="1"/>
    </xf>
    <xf numFmtId="0" fontId="22" fillId="11" borderId="9" xfId="0" applyFont="1" applyFill="1" applyBorder="1" applyAlignment="1">
      <alignment horizontal="left" vertical="center" wrapText="1" indent="6"/>
    </xf>
    <xf numFmtId="0" fontId="22" fillId="11" borderId="10" xfId="0" applyFont="1" applyFill="1" applyBorder="1" applyAlignment="1">
      <alignment horizontal="left" vertical="center" wrapText="1" indent="6"/>
    </xf>
    <xf numFmtId="0" fontId="22" fillId="11" borderId="11" xfId="0" applyFont="1" applyFill="1" applyBorder="1" applyAlignment="1">
      <alignment horizontal="left" vertical="center" wrapText="1" indent="6"/>
    </xf>
    <xf numFmtId="0" fontId="22" fillId="11" borderId="5" xfId="0" applyFont="1" applyFill="1" applyBorder="1" applyAlignment="1">
      <alignment horizontal="left" vertical="center" wrapText="1" indent="6"/>
    </xf>
    <xf numFmtId="0" fontId="22" fillId="11" borderId="6" xfId="0" applyFont="1" applyFill="1" applyBorder="1" applyAlignment="1">
      <alignment horizontal="left" vertical="center" wrapText="1" indent="6"/>
    </xf>
    <xf numFmtId="0" fontId="22" fillId="11" borderId="7" xfId="0" applyFont="1" applyFill="1" applyBorder="1" applyAlignment="1">
      <alignment horizontal="left" vertical="center" wrapText="1" indent="6"/>
    </xf>
    <xf numFmtId="0" fontId="22" fillId="11" borderId="17" xfId="0" applyFont="1" applyFill="1" applyBorder="1" applyAlignment="1">
      <alignment horizontal="left" vertical="center" wrapText="1" indent="6"/>
    </xf>
    <xf numFmtId="0" fontId="22" fillId="11" borderId="0" xfId="0" applyFont="1" applyFill="1" applyAlignment="1">
      <alignment horizontal="left" vertical="center" wrapText="1" indent="6"/>
    </xf>
    <xf numFmtId="0" fontId="22" fillId="11" borderId="16" xfId="0" applyFont="1" applyFill="1" applyBorder="1" applyAlignment="1">
      <alignment horizontal="left" vertical="center" wrapText="1" indent="6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22" fillId="11" borderId="9" xfId="0" applyFont="1" applyFill="1" applyBorder="1" applyAlignment="1">
      <alignment horizontal="center" vertical="center" wrapText="1"/>
    </xf>
    <xf numFmtId="0" fontId="22" fillId="11" borderId="10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27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371475</xdr:colOff>
      <xdr:row>2</xdr:row>
      <xdr:rowOff>66676</xdr:rowOff>
    </xdr:from>
    <xdr:to>
      <xdr:col>13</xdr:col>
      <xdr:colOff>459902</xdr:colOff>
      <xdr:row>4</xdr:row>
      <xdr:rowOff>144075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A989A86-BEE5-43DE-9C42-4AD1D45A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325" y="552451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57348" name="Text Box 4">
          <a:extLst>
            <a:ext uri="{FF2B5EF4-FFF2-40B4-BE49-F238E27FC236}">
              <a16:creationId xmlns:a16="http://schemas.microsoft.com/office/drawing/2014/main" id="{F90765FC-C535-4413-856D-7427E130A229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Fluor</a:t>
          </a:r>
        </a:p>
      </xdr:txBody>
    </xdr:sp>
    <xdr:clientData/>
  </xdr:twoCellAnchor>
  <xdr:twoCellAnchor>
    <xdr:from>
      <xdr:col>12</xdr:col>
      <xdr:colOff>180975</xdr:colOff>
      <xdr:row>10</xdr:row>
      <xdr:rowOff>85725</xdr:rowOff>
    </xdr:from>
    <xdr:to>
      <xdr:col>14</xdr:col>
      <xdr:colOff>342900</xdr:colOff>
      <xdr:row>10</xdr:row>
      <xdr:rowOff>257175</xdr:rowOff>
    </xdr:to>
    <xdr:sp macro="" textlink="">
      <xdr:nvSpPr>
        <xdr:cNvPr id="57349" name="Text Box 5">
          <a:extLst>
            <a:ext uri="{FF2B5EF4-FFF2-40B4-BE49-F238E27FC236}">
              <a16:creationId xmlns:a16="http://schemas.microsoft.com/office/drawing/2014/main" id="{E2E0D53C-617C-4CC4-80EF-5635213798B2}"/>
            </a:ext>
          </a:extLst>
        </xdr:cNvPr>
        <xdr:cNvSpPr txBox="1">
          <a:spLocks noChangeArrowheads="1"/>
        </xdr:cNvSpPr>
      </xdr:nvSpPr>
      <xdr:spPr bwMode="auto">
        <a:xfrm>
          <a:off x="75438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10</xdr:row>
      <xdr:rowOff>85725</xdr:rowOff>
    </xdr:from>
    <xdr:to>
      <xdr:col>19</xdr:col>
      <xdr:colOff>342900</xdr:colOff>
      <xdr:row>10</xdr:row>
      <xdr:rowOff>257175</xdr:rowOff>
    </xdr:to>
    <xdr:sp macro="" textlink="">
      <xdr:nvSpPr>
        <xdr:cNvPr id="57350" name="Text Box 6">
          <a:extLst>
            <a:ext uri="{FF2B5EF4-FFF2-40B4-BE49-F238E27FC236}">
              <a16:creationId xmlns:a16="http://schemas.microsoft.com/office/drawing/2014/main" id="{E9F56525-1AB0-4D00-892B-179D4EAA6664}"/>
            </a:ext>
          </a:extLst>
        </xdr:cNvPr>
        <xdr:cNvSpPr txBox="1">
          <a:spLocks noChangeArrowheads="1"/>
        </xdr:cNvSpPr>
      </xdr:nvSpPr>
      <xdr:spPr bwMode="auto">
        <a:xfrm>
          <a:off x="103155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10</xdr:row>
      <xdr:rowOff>85725</xdr:rowOff>
    </xdr:from>
    <xdr:to>
      <xdr:col>19</xdr:col>
      <xdr:colOff>342900</xdr:colOff>
      <xdr:row>10</xdr:row>
      <xdr:rowOff>257175</xdr:rowOff>
    </xdr:to>
    <xdr:sp macro="" textlink="">
      <xdr:nvSpPr>
        <xdr:cNvPr id="57351" name="Text Box 7">
          <a:extLst>
            <a:ext uri="{FF2B5EF4-FFF2-40B4-BE49-F238E27FC236}">
              <a16:creationId xmlns:a16="http://schemas.microsoft.com/office/drawing/2014/main" id="{F3930507-2D46-49B6-9F3E-F184B53DE315}"/>
            </a:ext>
          </a:extLst>
        </xdr:cNvPr>
        <xdr:cNvSpPr txBox="1">
          <a:spLocks noChangeArrowheads="1"/>
        </xdr:cNvSpPr>
      </xdr:nvSpPr>
      <xdr:spPr bwMode="auto">
        <a:xfrm>
          <a:off x="103155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57352" name="Text Box 8">
          <a:extLst>
            <a:ext uri="{FF2B5EF4-FFF2-40B4-BE49-F238E27FC236}">
              <a16:creationId xmlns:a16="http://schemas.microsoft.com/office/drawing/2014/main" id="{44BAA574-EC77-4BB8-8EAC-5C0419DDE960}"/>
            </a:ext>
          </a:extLst>
        </xdr:cNvPr>
        <xdr:cNvSpPr txBox="1">
          <a:spLocks noChangeArrowheads="1"/>
        </xdr:cNvSpPr>
      </xdr:nvSpPr>
      <xdr:spPr bwMode="auto">
        <a:xfrm>
          <a:off x="12192000" y="2190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57353" name="Text Box 9">
          <a:extLst>
            <a:ext uri="{FF2B5EF4-FFF2-40B4-BE49-F238E27FC236}">
              <a16:creationId xmlns:a16="http://schemas.microsoft.com/office/drawing/2014/main" id="{34FA9365-7263-414C-828A-13673EE93A28}"/>
            </a:ext>
          </a:extLst>
        </xdr:cNvPr>
        <xdr:cNvSpPr txBox="1">
          <a:spLocks noChangeArrowheads="1"/>
        </xdr:cNvSpPr>
      </xdr:nvSpPr>
      <xdr:spPr bwMode="auto">
        <a:xfrm>
          <a:off x="12192000" y="2190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57354" name="Text Box 10">
          <a:extLst>
            <a:ext uri="{FF2B5EF4-FFF2-40B4-BE49-F238E27FC236}">
              <a16:creationId xmlns:a16="http://schemas.microsoft.com/office/drawing/2014/main" id="{6F145E3B-0EDE-4AE8-8E80-88B9AD451A7F}"/>
            </a:ext>
          </a:extLst>
        </xdr:cNvPr>
        <xdr:cNvSpPr txBox="1">
          <a:spLocks noChangeArrowheads="1"/>
        </xdr:cNvSpPr>
      </xdr:nvSpPr>
      <xdr:spPr bwMode="auto">
        <a:xfrm>
          <a:off x="12192000" y="2190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10</xdr:row>
      <xdr:rowOff>85725</xdr:rowOff>
    </xdr:from>
    <xdr:to>
      <xdr:col>20</xdr:col>
      <xdr:colOff>0</xdr:colOff>
      <xdr:row>10</xdr:row>
      <xdr:rowOff>257175</xdr:rowOff>
    </xdr:to>
    <xdr:sp macro="" textlink="">
      <xdr:nvSpPr>
        <xdr:cNvPr id="57355" name="Text Box 11">
          <a:extLst>
            <a:ext uri="{FF2B5EF4-FFF2-40B4-BE49-F238E27FC236}">
              <a16:creationId xmlns:a16="http://schemas.microsoft.com/office/drawing/2014/main" id="{0F0C707D-9938-4C1F-8DF8-B911581FB1F6}"/>
            </a:ext>
          </a:extLst>
        </xdr:cNvPr>
        <xdr:cNvSpPr txBox="1">
          <a:spLocks noChangeArrowheads="1"/>
        </xdr:cNvSpPr>
      </xdr:nvSpPr>
      <xdr:spPr bwMode="auto">
        <a:xfrm>
          <a:off x="12192000" y="2190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10</xdr:row>
      <xdr:rowOff>85725</xdr:rowOff>
    </xdr:from>
    <xdr:to>
      <xdr:col>24</xdr:col>
      <xdr:colOff>342900</xdr:colOff>
      <xdr:row>10</xdr:row>
      <xdr:rowOff>257175</xdr:rowOff>
    </xdr:to>
    <xdr:sp macro="" textlink="">
      <xdr:nvSpPr>
        <xdr:cNvPr id="57356" name="Text Box 12">
          <a:extLst>
            <a:ext uri="{FF2B5EF4-FFF2-40B4-BE49-F238E27FC236}">
              <a16:creationId xmlns:a16="http://schemas.microsoft.com/office/drawing/2014/main" id="{C1E47627-F0C2-4F67-B8FF-029C17F9AC17}"/>
            </a:ext>
          </a:extLst>
        </xdr:cNvPr>
        <xdr:cNvSpPr txBox="1">
          <a:spLocks noChangeArrowheads="1"/>
        </xdr:cNvSpPr>
      </xdr:nvSpPr>
      <xdr:spPr bwMode="auto">
        <a:xfrm>
          <a:off x="130873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10</xdr:row>
      <xdr:rowOff>85725</xdr:rowOff>
    </xdr:from>
    <xdr:to>
      <xdr:col>24</xdr:col>
      <xdr:colOff>342900</xdr:colOff>
      <xdr:row>10</xdr:row>
      <xdr:rowOff>257175</xdr:rowOff>
    </xdr:to>
    <xdr:sp macro="" textlink="">
      <xdr:nvSpPr>
        <xdr:cNvPr id="57357" name="Text Box 13">
          <a:extLst>
            <a:ext uri="{FF2B5EF4-FFF2-40B4-BE49-F238E27FC236}">
              <a16:creationId xmlns:a16="http://schemas.microsoft.com/office/drawing/2014/main" id="{CE4D66C8-AB91-4C87-9A93-552F23C397CB}"/>
            </a:ext>
          </a:extLst>
        </xdr:cNvPr>
        <xdr:cNvSpPr txBox="1">
          <a:spLocks noChangeArrowheads="1"/>
        </xdr:cNvSpPr>
      </xdr:nvSpPr>
      <xdr:spPr bwMode="auto">
        <a:xfrm>
          <a:off x="130873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57358" name="Text Box 14">
          <a:extLst>
            <a:ext uri="{FF2B5EF4-FFF2-40B4-BE49-F238E27FC236}">
              <a16:creationId xmlns:a16="http://schemas.microsoft.com/office/drawing/2014/main" id="{FD5B27A9-9F92-4C22-9106-8314C8F615EA}"/>
            </a:ext>
          </a:extLst>
        </xdr:cNvPr>
        <xdr:cNvSpPr txBox="1">
          <a:spLocks noChangeArrowheads="1"/>
        </xdr:cNvSpPr>
      </xdr:nvSpPr>
      <xdr:spPr bwMode="auto">
        <a:xfrm>
          <a:off x="158591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57359" name="Text Box 15">
          <a:extLst>
            <a:ext uri="{FF2B5EF4-FFF2-40B4-BE49-F238E27FC236}">
              <a16:creationId xmlns:a16="http://schemas.microsoft.com/office/drawing/2014/main" id="{D629CBDB-2DEC-4999-B509-BC0FCFE38202}"/>
            </a:ext>
          </a:extLst>
        </xdr:cNvPr>
        <xdr:cNvSpPr txBox="1">
          <a:spLocks noChangeArrowheads="1"/>
        </xdr:cNvSpPr>
      </xdr:nvSpPr>
      <xdr:spPr bwMode="auto">
        <a:xfrm>
          <a:off x="158591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57360" name="Text Box 16">
          <a:extLst>
            <a:ext uri="{FF2B5EF4-FFF2-40B4-BE49-F238E27FC236}">
              <a16:creationId xmlns:a16="http://schemas.microsoft.com/office/drawing/2014/main" id="{E2B7F1F8-2401-4E4F-9197-A6319ADF536E}"/>
            </a:ext>
          </a:extLst>
        </xdr:cNvPr>
        <xdr:cNvSpPr txBox="1">
          <a:spLocks noChangeArrowheads="1"/>
        </xdr:cNvSpPr>
      </xdr:nvSpPr>
      <xdr:spPr bwMode="auto">
        <a:xfrm>
          <a:off x="158591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10</xdr:row>
      <xdr:rowOff>85725</xdr:rowOff>
    </xdr:from>
    <xdr:to>
      <xdr:col>29</xdr:col>
      <xdr:colOff>342900</xdr:colOff>
      <xdr:row>10</xdr:row>
      <xdr:rowOff>257175</xdr:rowOff>
    </xdr:to>
    <xdr:sp macro="" textlink="">
      <xdr:nvSpPr>
        <xdr:cNvPr id="57361" name="Text Box 17">
          <a:extLst>
            <a:ext uri="{FF2B5EF4-FFF2-40B4-BE49-F238E27FC236}">
              <a16:creationId xmlns:a16="http://schemas.microsoft.com/office/drawing/2014/main" id="{E28E8283-C357-4FE5-AEF1-C24AD26B10A1}"/>
            </a:ext>
          </a:extLst>
        </xdr:cNvPr>
        <xdr:cNvSpPr txBox="1">
          <a:spLocks noChangeArrowheads="1"/>
        </xdr:cNvSpPr>
      </xdr:nvSpPr>
      <xdr:spPr bwMode="auto">
        <a:xfrm>
          <a:off x="158591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2" name="Text Box 18">
          <a:extLst>
            <a:ext uri="{FF2B5EF4-FFF2-40B4-BE49-F238E27FC236}">
              <a16:creationId xmlns:a16="http://schemas.microsoft.com/office/drawing/2014/main" id="{D0788E9A-E12C-41D9-8030-DD49B38520B5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3" name="Text Box 19">
          <a:extLst>
            <a:ext uri="{FF2B5EF4-FFF2-40B4-BE49-F238E27FC236}">
              <a16:creationId xmlns:a16="http://schemas.microsoft.com/office/drawing/2014/main" id="{C7948D4A-D984-4A87-A5AE-2A2C593CD7EC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4" name="Text Box 20">
          <a:extLst>
            <a:ext uri="{FF2B5EF4-FFF2-40B4-BE49-F238E27FC236}">
              <a16:creationId xmlns:a16="http://schemas.microsoft.com/office/drawing/2014/main" id="{D052485D-0226-4EBF-836F-13E2FD6D1080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5" name="Text Box 21">
          <a:extLst>
            <a:ext uri="{FF2B5EF4-FFF2-40B4-BE49-F238E27FC236}">
              <a16:creationId xmlns:a16="http://schemas.microsoft.com/office/drawing/2014/main" id="{C2EDCCD6-1981-449C-94A8-E2E57CD8DEB3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6" name="Text Box 22">
          <a:extLst>
            <a:ext uri="{FF2B5EF4-FFF2-40B4-BE49-F238E27FC236}">
              <a16:creationId xmlns:a16="http://schemas.microsoft.com/office/drawing/2014/main" id="{F8C72F3B-8F90-4E68-8409-4EF94ED390B5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7" name="Text Box 23">
          <a:extLst>
            <a:ext uri="{FF2B5EF4-FFF2-40B4-BE49-F238E27FC236}">
              <a16:creationId xmlns:a16="http://schemas.microsoft.com/office/drawing/2014/main" id="{7FB4052E-2BFC-454E-B909-6ABE0972648D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8" name="Text Box 24">
          <a:extLst>
            <a:ext uri="{FF2B5EF4-FFF2-40B4-BE49-F238E27FC236}">
              <a16:creationId xmlns:a16="http://schemas.microsoft.com/office/drawing/2014/main" id="{D9016CB4-B606-408C-B94C-3FD2E33ADEEF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10</xdr:row>
      <xdr:rowOff>85725</xdr:rowOff>
    </xdr:from>
    <xdr:to>
      <xdr:col>34</xdr:col>
      <xdr:colOff>342900</xdr:colOff>
      <xdr:row>10</xdr:row>
      <xdr:rowOff>257175</xdr:rowOff>
    </xdr:to>
    <xdr:sp macro="" textlink="">
      <xdr:nvSpPr>
        <xdr:cNvPr id="57369" name="Text Box 25">
          <a:extLst>
            <a:ext uri="{FF2B5EF4-FFF2-40B4-BE49-F238E27FC236}">
              <a16:creationId xmlns:a16="http://schemas.microsoft.com/office/drawing/2014/main" id="{27DD0A4C-4928-4CFA-BA26-547D7231C0DA}"/>
            </a:ext>
          </a:extLst>
        </xdr:cNvPr>
        <xdr:cNvSpPr txBox="1">
          <a:spLocks noChangeArrowheads="1"/>
        </xdr:cNvSpPr>
      </xdr:nvSpPr>
      <xdr:spPr bwMode="auto">
        <a:xfrm>
          <a:off x="1863090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0" name="Text Box 26">
          <a:extLst>
            <a:ext uri="{FF2B5EF4-FFF2-40B4-BE49-F238E27FC236}">
              <a16:creationId xmlns:a16="http://schemas.microsoft.com/office/drawing/2014/main" id="{FDB9139F-B255-4253-A284-1257CC546DDD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1" name="Text Box 27">
          <a:extLst>
            <a:ext uri="{FF2B5EF4-FFF2-40B4-BE49-F238E27FC236}">
              <a16:creationId xmlns:a16="http://schemas.microsoft.com/office/drawing/2014/main" id="{636259C1-297C-4BFF-AA09-F34F31DCCE59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2" name="Text Box 28">
          <a:extLst>
            <a:ext uri="{FF2B5EF4-FFF2-40B4-BE49-F238E27FC236}">
              <a16:creationId xmlns:a16="http://schemas.microsoft.com/office/drawing/2014/main" id="{04B1598A-B296-494B-BB69-74CE1294E61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3" name="Text Box 29">
          <a:extLst>
            <a:ext uri="{FF2B5EF4-FFF2-40B4-BE49-F238E27FC236}">
              <a16:creationId xmlns:a16="http://schemas.microsoft.com/office/drawing/2014/main" id="{9DECBD55-2799-49F4-A33E-B1489922C1CA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4" name="Text Box 30">
          <a:extLst>
            <a:ext uri="{FF2B5EF4-FFF2-40B4-BE49-F238E27FC236}">
              <a16:creationId xmlns:a16="http://schemas.microsoft.com/office/drawing/2014/main" id="{2F28FDE5-363A-4470-B718-21F5FB801627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5" name="Text Box 31">
          <a:extLst>
            <a:ext uri="{FF2B5EF4-FFF2-40B4-BE49-F238E27FC236}">
              <a16:creationId xmlns:a16="http://schemas.microsoft.com/office/drawing/2014/main" id="{BEFE7F68-F600-4720-AEFF-08B0D498C0D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6" name="Text Box 32">
          <a:extLst>
            <a:ext uri="{FF2B5EF4-FFF2-40B4-BE49-F238E27FC236}">
              <a16:creationId xmlns:a16="http://schemas.microsoft.com/office/drawing/2014/main" id="{957BF883-A606-4F78-9D6A-5CC1E8F28793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7" name="Text Box 33">
          <a:extLst>
            <a:ext uri="{FF2B5EF4-FFF2-40B4-BE49-F238E27FC236}">
              <a16:creationId xmlns:a16="http://schemas.microsoft.com/office/drawing/2014/main" id="{2ADDD212-A524-4149-AE4E-2C4148E95C0A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8" name="Text Box 34">
          <a:extLst>
            <a:ext uri="{FF2B5EF4-FFF2-40B4-BE49-F238E27FC236}">
              <a16:creationId xmlns:a16="http://schemas.microsoft.com/office/drawing/2014/main" id="{3695C4C0-368A-4749-A455-8ED7547F0DC2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79" name="Text Box 35">
          <a:extLst>
            <a:ext uri="{FF2B5EF4-FFF2-40B4-BE49-F238E27FC236}">
              <a16:creationId xmlns:a16="http://schemas.microsoft.com/office/drawing/2014/main" id="{A74B280A-99AC-4580-B3A7-3D21BA78066C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0" name="Text Box 36">
          <a:extLst>
            <a:ext uri="{FF2B5EF4-FFF2-40B4-BE49-F238E27FC236}">
              <a16:creationId xmlns:a16="http://schemas.microsoft.com/office/drawing/2014/main" id="{0CDF89D6-08F2-4734-8554-646BEAADB96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1" name="Text Box 37">
          <a:extLst>
            <a:ext uri="{FF2B5EF4-FFF2-40B4-BE49-F238E27FC236}">
              <a16:creationId xmlns:a16="http://schemas.microsoft.com/office/drawing/2014/main" id="{E78F4D2D-81D4-4DE0-94F0-1023B21458C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2" name="Text Box 38">
          <a:extLst>
            <a:ext uri="{FF2B5EF4-FFF2-40B4-BE49-F238E27FC236}">
              <a16:creationId xmlns:a16="http://schemas.microsoft.com/office/drawing/2014/main" id="{2484B0AB-EA80-4741-A7F9-5B3C4D873570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3" name="Text Box 39">
          <a:extLst>
            <a:ext uri="{FF2B5EF4-FFF2-40B4-BE49-F238E27FC236}">
              <a16:creationId xmlns:a16="http://schemas.microsoft.com/office/drawing/2014/main" id="{B472AA54-5A64-440A-A370-8DBCDEECB663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4" name="Text Box 40">
          <a:extLst>
            <a:ext uri="{FF2B5EF4-FFF2-40B4-BE49-F238E27FC236}">
              <a16:creationId xmlns:a16="http://schemas.microsoft.com/office/drawing/2014/main" id="{2B2D8091-2B1A-493A-918F-173CA251C67A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10</xdr:row>
      <xdr:rowOff>85725</xdr:rowOff>
    </xdr:from>
    <xdr:to>
      <xdr:col>39</xdr:col>
      <xdr:colOff>342900</xdr:colOff>
      <xdr:row>10</xdr:row>
      <xdr:rowOff>257175</xdr:rowOff>
    </xdr:to>
    <xdr:sp macro="" textlink="">
      <xdr:nvSpPr>
        <xdr:cNvPr id="57385" name="Text Box 41">
          <a:extLst>
            <a:ext uri="{FF2B5EF4-FFF2-40B4-BE49-F238E27FC236}">
              <a16:creationId xmlns:a16="http://schemas.microsoft.com/office/drawing/2014/main" id="{DEE4803C-EB05-4F82-9410-CB02037C8D8B}"/>
            </a:ext>
          </a:extLst>
        </xdr:cNvPr>
        <xdr:cNvSpPr txBox="1">
          <a:spLocks noChangeArrowheads="1"/>
        </xdr:cNvSpPr>
      </xdr:nvSpPr>
      <xdr:spPr bwMode="auto">
        <a:xfrm>
          <a:off x="2140267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86" name="Text Box 42">
          <a:extLst>
            <a:ext uri="{FF2B5EF4-FFF2-40B4-BE49-F238E27FC236}">
              <a16:creationId xmlns:a16="http://schemas.microsoft.com/office/drawing/2014/main" id="{E9925A52-B3FA-4561-B2B6-A369135DEACE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87" name="Text Box 43">
          <a:extLst>
            <a:ext uri="{FF2B5EF4-FFF2-40B4-BE49-F238E27FC236}">
              <a16:creationId xmlns:a16="http://schemas.microsoft.com/office/drawing/2014/main" id="{5F5B5F8E-272A-4983-B65E-4534D8C3D1D4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88" name="Text Box 44">
          <a:extLst>
            <a:ext uri="{FF2B5EF4-FFF2-40B4-BE49-F238E27FC236}">
              <a16:creationId xmlns:a16="http://schemas.microsoft.com/office/drawing/2014/main" id="{66136847-C863-4F8E-B0B8-BF710E28E8E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89" name="Text Box 45">
          <a:extLst>
            <a:ext uri="{FF2B5EF4-FFF2-40B4-BE49-F238E27FC236}">
              <a16:creationId xmlns:a16="http://schemas.microsoft.com/office/drawing/2014/main" id="{9F576C21-67D8-4599-AC6E-4A975BA06832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0" name="Text Box 46">
          <a:extLst>
            <a:ext uri="{FF2B5EF4-FFF2-40B4-BE49-F238E27FC236}">
              <a16:creationId xmlns:a16="http://schemas.microsoft.com/office/drawing/2014/main" id="{3D4ED843-B1E8-4700-8866-B26EDC783A6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1" name="Text Box 47">
          <a:extLst>
            <a:ext uri="{FF2B5EF4-FFF2-40B4-BE49-F238E27FC236}">
              <a16:creationId xmlns:a16="http://schemas.microsoft.com/office/drawing/2014/main" id="{83250263-A417-4303-B410-B8A06890BB35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2" name="Text Box 48">
          <a:extLst>
            <a:ext uri="{FF2B5EF4-FFF2-40B4-BE49-F238E27FC236}">
              <a16:creationId xmlns:a16="http://schemas.microsoft.com/office/drawing/2014/main" id="{B1B830CA-033E-4A31-BA69-6609558E52F4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3" name="Text Box 49">
          <a:extLst>
            <a:ext uri="{FF2B5EF4-FFF2-40B4-BE49-F238E27FC236}">
              <a16:creationId xmlns:a16="http://schemas.microsoft.com/office/drawing/2014/main" id="{651017D6-CA1D-4645-AD60-CC0EEF585F49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4" name="Text Box 50">
          <a:extLst>
            <a:ext uri="{FF2B5EF4-FFF2-40B4-BE49-F238E27FC236}">
              <a16:creationId xmlns:a16="http://schemas.microsoft.com/office/drawing/2014/main" id="{84119960-86CC-48C8-8B58-7B65600DB70C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5" name="Text Box 51">
          <a:extLst>
            <a:ext uri="{FF2B5EF4-FFF2-40B4-BE49-F238E27FC236}">
              <a16:creationId xmlns:a16="http://schemas.microsoft.com/office/drawing/2014/main" id="{86FD4215-983B-4E67-ABE7-4B88EB255B24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6" name="Text Box 52">
          <a:extLst>
            <a:ext uri="{FF2B5EF4-FFF2-40B4-BE49-F238E27FC236}">
              <a16:creationId xmlns:a16="http://schemas.microsoft.com/office/drawing/2014/main" id="{E71A2634-323B-438A-92BE-165B631E262E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7" name="Text Box 53">
          <a:extLst>
            <a:ext uri="{FF2B5EF4-FFF2-40B4-BE49-F238E27FC236}">
              <a16:creationId xmlns:a16="http://schemas.microsoft.com/office/drawing/2014/main" id="{50DFABB9-6F3D-46FC-ACB0-FEEB3789A9BD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8" name="Text Box 54">
          <a:extLst>
            <a:ext uri="{FF2B5EF4-FFF2-40B4-BE49-F238E27FC236}">
              <a16:creationId xmlns:a16="http://schemas.microsoft.com/office/drawing/2014/main" id="{459CB329-264C-4902-90F9-7BCEC0B4AF4A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399" name="Text Box 55">
          <a:extLst>
            <a:ext uri="{FF2B5EF4-FFF2-40B4-BE49-F238E27FC236}">
              <a16:creationId xmlns:a16="http://schemas.microsoft.com/office/drawing/2014/main" id="{3F57F05F-0516-4DE9-BA18-767622B90D67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0" name="Text Box 56">
          <a:extLst>
            <a:ext uri="{FF2B5EF4-FFF2-40B4-BE49-F238E27FC236}">
              <a16:creationId xmlns:a16="http://schemas.microsoft.com/office/drawing/2014/main" id="{B356AFBA-C6FA-401F-869F-20C76F946EA5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1" name="Text Box 57">
          <a:extLst>
            <a:ext uri="{FF2B5EF4-FFF2-40B4-BE49-F238E27FC236}">
              <a16:creationId xmlns:a16="http://schemas.microsoft.com/office/drawing/2014/main" id="{EC468370-E328-48A5-ABB3-76CB515E13C6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2" name="Text Box 58">
          <a:extLst>
            <a:ext uri="{FF2B5EF4-FFF2-40B4-BE49-F238E27FC236}">
              <a16:creationId xmlns:a16="http://schemas.microsoft.com/office/drawing/2014/main" id="{FAE22F17-DF2D-47BA-90BF-786D64ADD03E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3" name="Text Box 59">
          <a:extLst>
            <a:ext uri="{FF2B5EF4-FFF2-40B4-BE49-F238E27FC236}">
              <a16:creationId xmlns:a16="http://schemas.microsoft.com/office/drawing/2014/main" id="{17D974E2-8E53-42A1-971D-94E09425C3DA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4" name="Text Box 60">
          <a:extLst>
            <a:ext uri="{FF2B5EF4-FFF2-40B4-BE49-F238E27FC236}">
              <a16:creationId xmlns:a16="http://schemas.microsoft.com/office/drawing/2014/main" id="{A9511B52-0266-49C8-8543-5A264011DE73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5" name="Text Box 61">
          <a:extLst>
            <a:ext uri="{FF2B5EF4-FFF2-40B4-BE49-F238E27FC236}">
              <a16:creationId xmlns:a16="http://schemas.microsoft.com/office/drawing/2014/main" id="{7F97FE1E-86B1-4E6D-8E2B-52093418B409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6" name="Text Box 62">
          <a:extLst>
            <a:ext uri="{FF2B5EF4-FFF2-40B4-BE49-F238E27FC236}">
              <a16:creationId xmlns:a16="http://schemas.microsoft.com/office/drawing/2014/main" id="{B6F32180-4AB0-42F5-9643-0CE70BDD5F03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7" name="Text Box 63">
          <a:extLst>
            <a:ext uri="{FF2B5EF4-FFF2-40B4-BE49-F238E27FC236}">
              <a16:creationId xmlns:a16="http://schemas.microsoft.com/office/drawing/2014/main" id="{5CA3A3CE-860B-4B29-96D6-01DE0E92030C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8" name="Text Box 64">
          <a:extLst>
            <a:ext uri="{FF2B5EF4-FFF2-40B4-BE49-F238E27FC236}">
              <a16:creationId xmlns:a16="http://schemas.microsoft.com/office/drawing/2014/main" id="{96E2EAC6-99BC-4927-BCCA-4EDB55B62FD0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09" name="Text Box 65">
          <a:extLst>
            <a:ext uri="{FF2B5EF4-FFF2-40B4-BE49-F238E27FC236}">
              <a16:creationId xmlns:a16="http://schemas.microsoft.com/office/drawing/2014/main" id="{69B6D492-0FC1-4906-9FFA-E95881F0655C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0" name="Text Box 66">
          <a:extLst>
            <a:ext uri="{FF2B5EF4-FFF2-40B4-BE49-F238E27FC236}">
              <a16:creationId xmlns:a16="http://schemas.microsoft.com/office/drawing/2014/main" id="{D4882B69-DBA4-4480-AE86-D8DB9AA03B53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1" name="Text Box 67">
          <a:extLst>
            <a:ext uri="{FF2B5EF4-FFF2-40B4-BE49-F238E27FC236}">
              <a16:creationId xmlns:a16="http://schemas.microsoft.com/office/drawing/2014/main" id="{0390D80D-46B5-4860-BC31-35BA034D629E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2" name="Text Box 68">
          <a:extLst>
            <a:ext uri="{FF2B5EF4-FFF2-40B4-BE49-F238E27FC236}">
              <a16:creationId xmlns:a16="http://schemas.microsoft.com/office/drawing/2014/main" id="{1187CAAE-AEFC-417D-8670-06BDB3220775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3" name="Text Box 69">
          <a:extLst>
            <a:ext uri="{FF2B5EF4-FFF2-40B4-BE49-F238E27FC236}">
              <a16:creationId xmlns:a16="http://schemas.microsoft.com/office/drawing/2014/main" id="{FFF1B411-B976-4309-964A-F39EEA594EC6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4" name="Text Box 70">
          <a:extLst>
            <a:ext uri="{FF2B5EF4-FFF2-40B4-BE49-F238E27FC236}">
              <a16:creationId xmlns:a16="http://schemas.microsoft.com/office/drawing/2014/main" id="{B0AB062C-4A6D-4938-A80D-99C5414BD7AC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5" name="Text Box 71">
          <a:extLst>
            <a:ext uri="{FF2B5EF4-FFF2-40B4-BE49-F238E27FC236}">
              <a16:creationId xmlns:a16="http://schemas.microsoft.com/office/drawing/2014/main" id="{305BEB24-B50D-44A3-87BB-4B1F70C5960B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6" name="Text Box 72">
          <a:extLst>
            <a:ext uri="{FF2B5EF4-FFF2-40B4-BE49-F238E27FC236}">
              <a16:creationId xmlns:a16="http://schemas.microsoft.com/office/drawing/2014/main" id="{1786A083-0689-4D43-9995-38BAA6A8DAA8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10</xdr:row>
      <xdr:rowOff>85725</xdr:rowOff>
    </xdr:from>
    <xdr:to>
      <xdr:col>44</xdr:col>
      <xdr:colOff>342900</xdr:colOff>
      <xdr:row>10</xdr:row>
      <xdr:rowOff>257175</xdr:rowOff>
    </xdr:to>
    <xdr:sp macro="" textlink="">
      <xdr:nvSpPr>
        <xdr:cNvPr id="57417" name="Text Box 73">
          <a:extLst>
            <a:ext uri="{FF2B5EF4-FFF2-40B4-BE49-F238E27FC236}">
              <a16:creationId xmlns:a16="http://schemas.microsoft.com/office/drawing/2014/main" id="{EBB02CB9-AD2C-460A-A83E-960E1D5A2575}"/>
            </a:ext>
          </a:extLst>
        </xdr:cNvPr>
        <xdr:cNvSpPr txBox="1">
          <a:spLocks noChangeArrowheads="1"/>
        </xdr:cNvSpPr>
      </xdr:nvSpPr>
      <xdr:spPr bwMode="auto">
        <a:xfrm>
          <a:off x="24174450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18" name="Text Box 74">
          <a:extLst>
            <a:ext uri="{FF2B5EF4-FFF2-40B4-BE49-F238E27FC236}">
              <a16:creationId xmlns:a16="http://schemas.microsoft.com/office/drawing/2014/main" id="{7D8647F4-51D4-4457-8C1A-436AB2CC33EB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19" name="Text Box 75">
          <a:extLst>
            <a:ext uri="{FF2B5EF4-FFF2-40B4-BE49-F238E27FC236}">
              <a16:creationId xmlns:a16="http://schemas.microsoft.com/office/drawing/2014/main" id="{795C731C-8D58-4EE3-8C1D-5AB9FA6BE24B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0" name="Text Box 76">
          <a:extLst>
            <a:ext uri="{FF2B5EF4-FFF2-40B4-BE49-F238E27FC236}">
              <a16:creationId xmlns:a16="http://schemas.microsoft.com/office/drawing/2014/main" id="{98D90852-076C-49A7-86CA-876512CE6393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1" name="Text Box 77">
          <a:extLst>
            <a:ext uri="{FF2B5EF4-FFF2-40B4-BE49-F238E27FC236}">
              <a16:creationId xmlns:a16="http://schemas.microsoft.com/office/drawing/2014/main" id="{1D8AB01B-7E66-431F-8F86-3C23D17E578F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2" name="Text Box 78">
          <a:extLst>
            <a:ext uri="{FF2B5EF4-FFF2-40B4-BE49-F238E27FC236}">
              <a16:creationId xmlns:a16="http://schemas.microsoft.com/office/drawing/2014/main" id="{313F2560-1FCE-4CBD-8A6C-8C9C09519FD1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3" name="Text Box 79">
          <a:extLst>
            <a:ext uri="{FF2B5EF4-FFF2-40B4-BE49-F238E27FC236}">
              <a16:creationId xmlns:a16="http://schemas.microsoft.com/office/drawing/2014/main" id="{FFA2E641-F3AB-4637-B522-4696489F331A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4" name="Text Box 80">
          <a:extLst>
            <a:ext uri="{FF2B5EF4-FFF2-40B4-BE49-F238E27FC236}">
              <a16:creationId xmlns:a16="http://schemas.microsoft.com/office/drawing/2014/main" id="{4E8A0778-3529-488A-A460-1D3A0643F03C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5" name="Text Box 81">
          <a:extLst>
            <a:ext uri="{FF2B5EF4-FFF2-40B4-BE49-F238E27FC236}">
              <a16:creationId xmlns:a16="http://schemas.microsoft.com/office/drawing/2014/main" id="{6B65176A-A734-4C7E-BB3F-F2008930FBD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6" name="Text Box 82">
          <a:extLst>
            <a:ext uri="{FF2B5EF4-FFF2-40B4-BE49-F238E27FC236}">
              <a16:creationId xmlns:a16="http://schemas.microsoft.com/office/drawing/2014/main" id="{D5AB7D67-C8CE-4BE5-B0B0-60A02A2D82FC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7" name="Text Box 83">
          <a:extLst>
            <a:ext uri="{FF2B5EF4-FFF2-40B4-BE49-F238E27FC236}">
              <a16:creationId xmlns:a16="http://schemas.microsoft.com/office/drawing/2014/main" id="{5CB1DC71-3559-4F34-94CA-F0BB93F80BDC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8" name="Text Box 84">
          <a:extLst>
            <a:ext uri="{FF2B5EF4-FFF2-40B4-BE49-F238E27FC236}">
              <a16:creationId xmlns:a16="http://schemas.microsoft.com/office/drawing/2014/main" id="{DF61E4AE-427B-4A53-AC14-5059B96AABF1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29" name="Text Box 85">
          <a:extLst>
            <a:ext uri="{FF2B5EF4-FFF2-40B4-BE49-F238E27FC236}">
              <a16:creationId xmlns:a16="http://schemas.microsoft.com/office/drawing/2014/main" id="{F0B121E7-428E-4A86-B97E-75729E45001F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0" name="Text Box 86">
          <a:extLst>
            <a:ext uri="{FF2B5EF4-FFF2-40B4-BE49-F238E27FC236}">
              <a16:creationId xmlns:a16="http://schemas.microsoft.com/office/drawing/2014/main" id="{F4BB8059-F8C1-4E2D-8290-30A03AF8197B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1" name="Text Box 87">
          <a:extLst>
            <a:ext uri="{FF2B5EF4-FFF2-40B4-BE49-F238E27FC236}">
              <a16:creationId xmlns:a16="http://schemas.microsoft.com/office/drawing/2014/main" id="{26EA0394-307A-46FE-BAFD-565F41FDCAB9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2" name="Text Box 88">
          <a:extLst>
            <a:ext uri="{FF2B5EF4-FFF2-40B4-BE49-F238E27FC236}">
              <a16:creationId xmlns:a16="http://schemas.microsoft.com/office/drawing/2014/main" id="{A6013E81-0953-4E65-8897-D1635F2B9CE3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3" name="Text Box 89">
          <a:extLst>
            <a:ext uri="{FF2B5EF4-FFF2-40B4-BE49-F238E27FC236}">
              <a16:creationId xmlns:a16="http://schemas.microsoft.com/office/drawing/2014/main" id="{A31C686E-0DD5-4FE0-BF34-69F819E49C45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4" name="Text Box 90">
          <a:extLst>
            <a:ext uri="{FF2B5EF4-FFF2-40B4-BE49-F238E27FC236}">
              <a16:creationId xmlns:a16="http://schemas.microsoft.com/office/drawing/2014/main" id="{19087DBF-908F-4318-A625-CF0F333ED815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5" name="Text Box 91">
          <a:extLst>
            <a:ext uri="{FF2B5EF4-FFF2-40B4-BE49-F238E27FC236}">
              <a16:creationId xmlns:a16="http://schemas.microsoft.com/office/drawing/2014/main" id="{F257CE9F-A1B8-4260-938E-C589018AF75F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6" name="Text Box 92">
          <a:extLst>
            <a:ext uri="{FF2B5EF4-FFF2-40B4-BE49-F238E27FC236}">
              <a16:creationId xmlns:a16="http://schemas.microsoft.com/office/drawing/2014/main" id="{137108B9-AA75-461E-8DB6-D986A983FCB4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7" name="Text Box 93">
          <a:extLst>
            <a:ext uri="{FF2B5EF4-FFF2-40B4-BE49-F238E27FC236}">
              <a16:creationId xmlns:a16="http://schemas.microsoft.com/office/drawing/2014/main" id="{8BB6F932-CFA0-4EFA-9B70-4EC69ACC40D8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8" name="Text Box 94">
          <a:extLst>
            <a:ext uri="{FF2B5EF4-FFF2-40B4-BE49-F238E27FC236}">
              <a16:creationId xmlns:a16="http://schemas.microsoft.com/office/drawing/2014/main" id="{3C6A18F6-CB0D-44F0-86DB-B3AC50FA3037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39" name="Text Box 95">
          <a:extLst>
            <a:ext uri="{FF2B5EF4-FFF2-40B4-BE49-F238E27FC236}">
              <a16:creationId xmlns:a16="http://schemas.microsoft.com/office/drawing/2014/main" id="{97FF7CF0-6FA2-43FA-BA3D-C77410237325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0" name="Text Box 96">
          <a:extLst>
            <a:ext uri="{FF2B5EF4-FFF2-40B4-BE49-F238E27FC236}">
              <a16:creationId xmlns:a16="http://schemas.microsoft.com/office/drawing/2014/main" id="{831929E1-239F-42AA-9B19-78D22EBA3357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1" name="Text Box 97">
          <a:extLst>
            <a:ext uri="{FF2B5EF4-FFF2-40B4-BE49-F238E27FC236}">
              <a16:creationId xmlns:a16="http://schemas.microsoft.com/office/drawing/2014/main" id="{CCF22086-204F-4EFF-BD8B-B7BBBD750DC4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2" name="Text Box 98">
          <a:extLst>
            <a:ext uri="{FF2B5EF4-FFF2-40B4-BE49-F238E27FC236}">
              <a16:creationId xmlns:a16="http://schemas.microsoft.com/office/drawing/2014/main" id="{86C358DA-539C-4D04-BA47-27FFA6795DAE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3" name="Text Box 99">
          <a:extLst>
            <a:ext uri="{FF2B5EF4-FFF2-40B4-BE49-F238E27FC236}">
              <a16:creationId xmlns:a16="http://schemas.microsoft.com/office/drawing/2014/main" id="{60586189-1FA8-46DD-8117-78D0DD8EC66D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4" name="Text Box 100">
          <a:extLst>
            <a:ext uri="{FF2B5EF4-FFF2-40B4-BE49-F238E27FC236}">
              <a16:creationId xmlns:a16="http://schemas.microsoft.com/office/drawing/2014/main" id="{92CCBF4D-E327-4FBF-8FD9-C5A610AA04CE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5" name="Text Box 101">
          <a:extLst>
            <a:ext uri="{FF2B5EF4-FFF2-40B4-BE49-F238E27FC236}">
              <a16:creationId xmlns:a16="http://schemas.microsoft.com/office/drawing/2014/main" id="{3BBB14D2-4824-40A3-AA4C-A75A037971BA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6" name="Text Box 102">
          <a:extLst>
            <a:ext uri="{FF2B5EF4-FFF2-40B4-BE49-F238E27FC236}">
              <a16:creationId xmlns:a16="http://schemas.microsoft.com/office/drawing/2014/main" id="{311C6C80-B4B6-45D3-802A-D607D73F705C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7" name="Text Box 103">
          <a:extLst>
            <a:ext uri="{FF2B5EF4-FFF2-40B4-BE49-F238E27FC236}">
              <a16:creationId xmlns:a16="http://schemas.microsoft.com/office/drawing/2014/main" id="{03CD1160-2D34-481A-ABFF-8F6993AB5B35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8" name="Text Box 104">
          <a:extLst>
            <a:ext uri="{FF2B5EF4-FFF2-40B4-BE49-F238E27FC236}">
              <a16:creationId xmlns:a16="http://schemas.microsoft.com/office/drawing/2014/main" id="{372BF8B9-415D-490C-A2AF-953D0703FB8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49" name="Text Box 105">
          <a:extLst>
            <a:ext uri="{FF2B5EF4-FFF2-40B4-BE49-F238E27FC236}">
              <a16:creationId xmlns:a16="http://schemas.microsoft.com/office/drawing/2014/main" id="{3697CB83-B04E-4CEB-855E-E924CE001B05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0" name="Text Box 106">
          <a:extLst>
            <a:ext uri="{FF2B5EF4-FFF2-40B4-BE49-F238E27FC236}">
              <a16:creationId xmlns:a16="http://schemas.microsoft.com/office/drawing/2014/main" id="{B9AA2CBE-EFB3-4342-8018-6F00C90D9E04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1" name="Text Box 107">
          <a:extLst>
            <a:ext uri="{FF2B5EF4-FFF2-40B4-BE49-F238E27FC236}">
              <a16:creationId xmlns:a16="http://schemas.microsoft.com/office/drawing/2014/main" id="{AA4F2918-8266-4E6F-88FD-8C082612DD71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2" name="Text Box 108">
          <a:extLst>
            <a:ext uri="{FF2B5EF4-FFF2-40B4-BE49-F238E27FC236}">
              <a16:creationId xmlns:a16="http://schemas.microsoft.com/office/drawing/2014/main" id="{A5A359FB-E34C-45CD-969C-174A98A1B9AA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3" name="Text Box 109">
          <a:extLst>
            <a:ext uri="{FF2B5EF4-FFF2-40B4-BE49-F238E27FC236}">
              <a16:creationId xmlns:a16="http://schemas.microsoft.com/office/drawing/2014/main" id="{4188338D-C074-4FDD-A78A-2632831E90A3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4" name="Text Box 110">
          <a:extLst>
            <a:ext uri="{FF2B5EF4-FFF2-40B4-BE49-F238E27FC236}">
              <a16:creationId xmlns:a16="http://schemas.microsoft.com/office/drawing/2014/main" id="{3047D95C-B5C5-486F-89D3-559558D230B2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5" name="Text Box 111">
          <a:extLst>
            <a:ext uri="{FF2B5EF4-FFF2-40B4-BE49-F238E27FC236}">
              <a16:creationId xmlns:a16="http://schemas.microsoft.com/office/drawing/2014/main" id="{456D8830-B97B-46FF-A7F5-B4864776601D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6" name="Text Box 112">
          <a:extLst>
            <a:ext uri="{FF2B5EF4-FFF2-40B4-BE49-F238E27FC236}">
              <a16:creationId xmlns:a16="http://schemas.microsoft.com/office/drawing/2014/main" id="{0A2BDFC0-5BD6-4026-A220-0C0025BA1886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7" name="Text Box 113">
          <a:extLst>
            <a:ext uri="{FF2B5EF4-FFF2-40B4-BE49-F238E27FC236}">
              <a16:creationId xmlns:a16="http://schemas.microsoft.com/office/drawing/2014/main" id="{7A3FC93F-A8DA-43F3-8B19-39B05B0A019D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8" name="Text Box 114">
          <a:extLst>
            <a:ext uri="{FF2B5EF4-FFF2-40B4-BE49-F238E27FC236}">
              <a16:creationId xmlns:a16="http://schemas.microsoft.com/office/drawing/2014/main" id="{D0A80816-9993-4575-B8BA-37347A6529E2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59" name="Text Box 115">
          <a:extLst>
            <a:ext uri="{FF2B5EF4-FFF2-40B4-BE49-F238E27FC236}">
              <a16:creationId xmlns:a16="http://schemas.microsoft.com/office/drawing/2014/main" id="{FD2CCD34-6D02-42CA-8D9B-1A64C4C4C662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0" name="Text Box 116">
          <a:extLst>
            <a:ext uri="{FF2B5EF4-FFF2-40B4-BE49-F238E27FC236}">
              <a16:creationId xmlns:a16="http://schemas.microsoft.com/office/drawing/2014/main" id="{928B6BA6-EA17-4B63-A628-50B6C318471D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1" name="Text Box 117">
          <a:extLst>
            <a:ext uri="{FF2B5EF4-FFF2-40B4-BE49-F238E27FC236}">
              <a16:creationId xmlns:a16="http://schemas.microsoft.com/office/drawing/2014/main" id="{5B3DF2AF-5C1A-43B0-8F08-7CCC59303794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2" name="Text Box 118">
          <a:extLst>
            <a:ext uri="{FF2B5EF4-FFF2-40B4-BE49-F238E27FC236}">
              <a16:creationId xmlns:a16="http://schemas.microsoft.com/office/drawing/2014/main" id="{AD52A654-1586-4032-B60F-00B5D9D196FD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3" name="Text Box 119">
          <a:extLst>
            <a:ext uri="{FF2B5EF4-FFF2-40B4-BE49-F238E27FC236}">
              <a16:creationId xmlns:a16="http://schemas.microsoft.com/office/drawing/2014/main" id="{6B048B67-AF15-4B99-9ED6-2C4E89F289B5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4" name="Text Box 120">
          <a:extLst>
            <a:ext uri="{FF2B5EF4-FFF2-40B4-BE49-F238E27FC236}">
              <a16:creationId xmlns:a16="http://schemas.microsoft.com/office/drawing/2014/main" id="{91DDF3BE-4DF5-47DF-ADB1-40FCA3959392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5" name="Text Box 121">
          <a:extLst>
            <a:ext uri="{FF2B5EF4-FFF2-40B4-BE49-F238E27FC236}">
              <a16:creationId xmlns:a16="http://schemas.microsoft.com/office/drawing/2014/main" id="{FE16E464-510B-4A2F-BDFD-591E76B0EAB6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6" name="Text Box 122">
          <a:extLst>
            <a:ext uri="{FF2B5EF4-FFF2-40B4-BE49-F238E27FC236}">
              <a16:creationId xmlns:a16="http://schemas.microsoft.com/office/drawing/2014/main" id="{C60DFC34-BC92-471D-91FB-1767FBCA3A42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7" name="Text Box 123">
          <a:extLst>
            <a:ext uri="{FF2B5EF4-FFF2-40B4-BE49-F238E27FC236}">
              <a16:creationId xmlns:a16="http://schemas.microsoft.com/office/drawing/2014/main" id="{6C3F9B59-D5CA-4B9D-884F-E02585A93014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8" name="Text Box 124">
          <a:extLst>
            <a:ext uri="{FF2B5EF4-FFF2-40B4-BE49-F238E27FC236}">
              <a16:creationId xmlns:a16="http://schemas.microsoft.com/office/drawing/2014/main" id="{4EBFA8EC-6B90-499B-BEC8-85013E1A6F56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69" name="Text Box 125">
          <a:extLst>
            <a:ext uri="{FF2B5EF4-FFF2-40B4-BE49-F238E27FC236}">
              <a16:creationId xmlns:a16="http://schemas.microsoft.com/office/drawing/2014/main" id="{EC6E018B-A6D3-4BF7-BDA6-AA5F12B361DC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0" name="Text Box 126">
          <a:extLst>
            <a:ext uri="{FF2B5EF4-FFF2-40B4-BE49-F238E27FC236}">
              <a16:creationId xmlns:a16="http://schemas.microsoft.com/office/drawing/2014/main" id="{46C4515E-F643-4938-A59C-7211704A5489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1" name="Text Box 127">
          <a:extLst>
            <a:ext uri="{FF2B5EF4-FFF2-40B4-BE49-F238E27FC236}">
              <a16:creationId xmlns:a16="http://schemas.microsoft.com/office/drawing/2014/main" id="{E01FA157-6A3A-4C70-B42C-FAF7852FB36F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2" name="Text Box 128">
          <a:extLst>
            <a:ext uri="{FF2B5EF4-FFF2-40B4-BE49-F238E27FC236}">
              <a16:creationId xmlns:a16="http://schemas.microsoft.com/office/drawing/2014/main" id="{85AABA52-34F6-4485-8F1B-879F7CB35040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3" name="Text Box 129">
          <a:extLst>
            <a:ext uri="{FF2B5EF4-FFF2-40B4-BE49-F238E27FC236}">
              <a16:creationId xmlns:a16="http://schemas.microsoft.com/office/drawing/2014/main" id="{F6ED7132-A687-415C-B9D0-CE318627AFCF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4" name="Text Box 130">
          <a:extLst>
            <a:ext uri="{FF2B5EF4-FFF2-40B4-BE49-F238E27FC236}">
              <a16:creationId xmlns:a16="http://schemas.microsoft.com/office/drawing/2014/main" id="{54376F82-556C-41FC-8870-FC7AAA862F2D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5" name="Text Box 131">
          <a:extLst>
            <a:ext uri="{FF2B5EF4-FFF2-40B4-BE49-F238E27FC236}">
              <a16:creationId xmlns:a16="http://schemas.microsoft.com/office/drawing/2014/main" id="{F2A612F8-D069-409C-BB4A-FA223662C138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6" name="Text Box 132">
          <a:extLst>
            <a:ext uri="{FF2B5EF4-FFF2-40B4-BE49-F238E27FC236}">
              <a16:creationId xmlns:a16="http://schemas.microsoft.com/office/drawing/2014/main" id="{482ED585-FEC3-4D24-AD9D-35D8D9015C34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7" name="Text Box 133">
          <a:extLst>
            <a:ext uri="{FF2B5EF4-FFF2-40B4-BE49-F238E27FC236}">
              <a16:creationId xmlns:a16="http://schemas.microsoft.com/office/drawing/2014/main" id="{F970282D-8D43-46F0-B7E7-84A33BBD9527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8" name="Text Box 134">
          <a:extLst>
            <a:ext uri="{FF2B5EF4-FFF2-40B4-BE49-F238E27FC236}">
              <a16:creationId xmlns:a16="http://schemas.microsoft.com/office/drawing/2014/main" id="{52E3E128-3C3E-4F21-9F60-4E64E62D0335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79" name="Text Box 135">
          <a:extLst>
            <a:ext uri="{FF2B5EF4-FFF2-40B4-BE49-F238E27FC236}">
              <a16:creationId xmlns:a16="http://schemas.microsoft.com/office/drawing/2014/main" id="{050DE757-30BB-47D4-BAE3-802A88F3E198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80" name="Text Box 136">
          <a:extLst>
            <a:ext uri="{FF2B5EF4-FFF2-40B4-BE49-F238E27FC236}">
              <a16:creationId xmlns:a16="http://schemas.microsoft.com/office/drawing/2014/main" id="{FE9B48F8-997A-41DE-AA0C-917B5430E371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10</xdr:row>
      <xdr:rowOff>85725</xdr:rowOff>
    </xdr:from>
    <xdr:to>
      <xdr:col>49</xdr:col>
      <xdr:colOff>342900</xdr:colOff>
      <xdr:row>10</xdr:row>
      <xdr:rowOff>257175</xdr:rowOff>
    </xdr:to>
    <xdr:sp macro="" textlink="">
      <xdr:nvSpPr>
        <xdr:cNvPr id="57481" name="Text Box 137">
          <a:extLst>
            <a:ext uri="{FF2B5EF4-FFF2-40B4-BE49-F238E27FC236}">
              <a16:creationId xmlns:a16="http://schemas.microsoft.com/office/drawing/2014/main" id="{1D146BF8-CB1D-4D52-B9EB-03E6858FC16D}"/>
            </a:ext>
          </a:extLst>
        </xdr:cNvPr>
        <xdr:cNvSpPr txBox="1">
          <a:spLocks noChangeArrowheads="1"/>
        </xdr:cNvSpPr>
      </xdr:nvSpPr>
      <xdr:spPr bwMode="auto">
        <a:xfrm>
          <a:off x="26946225" y="2190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13</xdr:row>
      <xdr:rowOff>66675</xdr:rowOff>
    </xdr:from>
    <xdr:to>
      <xdr:col>0</xdr:col>
      <xdr:colOff>1285875</xdr:colOff>
      <xdr:row>14</xdr:row>
      <xdr:rowOff>19050</xdr:rowOff>
    </xdr:to>
    <xdr:pic>
      <xdr:nvPicPr>
        <xdr:cNvPr id="57482" name="Picture 138" descr="sw D">
          <a:extLst>
            <a:ext uri="{FF2B5EF4-FFF2-40B4-BE49-F238E27FC236}">
              <a16:creationId xmlns:a16="http://schemas.microsoft.com/office/drawing/2014/main" id="{2124E949-DBFE-46D1-BAE2-962B12E6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2289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2D2C14B6-856B-4FCC-AE77-5B1239D5C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64514" name="Text Box 2">
          <a:extLst>
            <a:ext uri="{FF2B5EF4-FFF2-40B4-BE49-F238E27FC236}">
              <a16:creationId xmlns:a16="http://schemas.microsoft.com/office/drawing/2014/main" id="{F3BD36F4-5CA6-433F-A18B-9ECF9A7CA7AB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Arsen</a:t>
          </a:r>
        </a:p>
      </xdr:txBody>
    </xdr:sp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4515" name="Text Box 3">
          <a:extLst>
            <a:ext uri="{FF2B5EF4-FFF2-40B4-BE49-F238E27FC236}">
              <a16:creationId xmlns:a16="http://schemas.microsoft.com/office/drawing/2014/main" id="{41CB9CEB-F962-4E8C-BFA1-4870709BE84A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4516" name="Text Box 4">
          <a:extLst>
            <a:ext uri="{FF2B5EF4-FFF2-40B4-BE49-F238E27FC236}">
              <a16:creationId xmlns:a16="http://schemas.microsoft.com/office/drawing/2014/main" id="{511651DD-7815-4E3D-AA8C-8483BFB7BC48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4517" name="Text Box 5">
          <a:extLst>
            <a:ext uri="{FF2B5EF4-FFF2-40B4-BE49-F238E27FC236}">
              <a16:creationId xmlns:a16="http://schemas.microsoft.com/office/drawing/2014/main" id="{FE0A0A56-FEAB-47D3-917F-59387A10EC6C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4518" name="Text Box 6">
          <a:extLst>
            <a:ext uri="{FF2B5EF4-FFF2-40B4-BE49-F238E27FC236}">
              <a16:creationId xmlns:a16="http://schemas.microsoft.com/office/drawing/2014/main" id="{7E9B6308-AFBB-4507-A149-CDCEF92A03ED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4519" name="Text Box 7">
          <a:extLst>
            <a:ext uri="{FF2B5EF4-FFF2-40B4-BE49-F238E27FC236}">
              <a16:creationId xmlns:a16="http://schemas.microsoft.com/office/drawing/2014/main" id="{3036D6AC-33D6-40A4-ACE9-A9A0D63272A8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4520" name="Text Box 8">
          <a:extLst>
            <a:ext uri="{FF2B5EF4-FFF2-40B4-BE49-F238E27FC236}">
              <a16:creationId xmlns:a16="http://schemas.microsoft.com/office/drawing/2014/main" id="{6EF35B65-7828-41BB-9B42-71025E4258FC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4521" name="Text Box 9">
          <a:extLst>
            <a:ext uri="{FF2B5EF4-FFF2-40B4-BE49-F238E27FC236}">
              <a16:creationId xmlns:a16="http://schemas.microsoft.com/office/drawing/2014/main" id="{8721B56D-D8EC-469C-9902-2F8F1CA16109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4522" name="Text Box 10">
          <a:extLst>
            <a:ext uri="{FF2B5EF4-FFF2-40B4-BE49-F238E27FC236}">
              <a16:creationId xmlns:a16="http://schemas.microsoft.com/office/drawing/2014/main" id="{14E5A32D-1E35-47FE-AA4E-D74B654D732F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4523" name="Text Box 11">
          <a:extLst>
            <a:ext uri="{FF2B5EF4-FFF2-40B4-BE49-F238E27FC236}">
              <a16:creationId xmlns:a16="http://schemas.microsoft.com/office/drawing/2014/main" id="{F9C70FB4-E250-4F33-AAB0-8E5B144374EB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4524" name="Text Box 12">
          <a:extLst>
            <a:ext uri="{FF2B5EF4-FFF2-40B4-BE49-F238E27FC236}">
              <a16:creationId xmlns:a16="http://schemas.microsoft.com/office/drawing/2014/main" id="{C84AD8FE-9E75-4615-9130-D0334CC8BC7C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4525" name="Text Box 13">
          <a:extLst>
            <a:ext uri="{FF2B5EF4-FFF2-40B4-BE49-F238E27FC236}">
              <a16:creationId xmlns:a16="http://schemas.microsoft.com/office/drawing/2014/main" id="{D68D2E53-D89E-4EED-B163-FA2EB518C078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4526" name="Text Box 14">
          <a:extLst>
            <a:ext uri="{FF2B5EF4-FFF2-40B4-BE49-F238E27FC236}">
              <a16:creationId xmlns:a16="http://schemas.microsoft.com/office/drawing/2014/main" id="{6F9DBE3E-0E42-4FCF-88CA-66637165F4F7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4527" name="Text Box 15">
          <a:extLst>
            <a:ext uri="{FF2B5EF4-FFF2-40B4-BE49-F238E27FC236}">
              <a16:creationId xmlns:a16="http://schemas.microsoft.com/office/drawing/2014/main" id="{C6E2A039-591B-4D26-B475-A265DEF3962B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28" name="Text Box 16">
          <a:extLst>
            <a:ext uri="{FF2B5EF4-FFF2-40B4-BE49-F238E27FC236}">
              <a16:creationId xmlns:a16="http://schemas.microsoft.com/office/drawing/2014/main" id="{F23DE087-D842-45E8-B987-F255DAB7BF72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29" name="Text Box 17">
          <a:extLst>
            <a:ext uri="{FF2B5EF4-FFF2-40B4-BE49-F238E27FC236}">
              <a16:creationId xmlns:a16="http://schemas.microsoft.com/office/drawing/2014/main" id="{3DA4F946-E408-44E7-99EC-60C0D7BDDD43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0" name="Text Box 18">
          <a:extLst>
            <a:ext uri="{FF2B5EF4-FFF2-40B4-BE49-F238E27FC236}">
              <a16:creationId xmlns:a16="http://schemas.microsoft.com/office/drawing/2014/main" id="{4D35205C-0754-4921-BE31-2FCC87B909CB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1" name="Text Box 19">
          <a:extLst>
            <a:ext uri="{FF2B5EF4-FFF2-40B4-BE49-F238E27FC236}">
              <a16:creationId xmlns:a16="http://schemas.microsoft.com/office/drawing/2014/main" id="{5FA1CC5F-478E-444B-8737-FE669BE1ADF4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2" name="Text Box 20">
          <a:extLst>
            <a:ext uri="{FF2B5EF4-FFF2-40B4-BE49-F238E27FC236}">
              <a16:creationId xmlns:a16="http://schemas.microsoft.com/office/drawing/2014/main" id="{16ECC772-26A7-40CD-A283-9E9003C1AAE2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3" name="Text Box 21">
          <a:extLst>
            <a:ext uri="{FF2B5EF4-FFF2-40B4-BE49-F238E27FC236}">
              <a16:creationId xmlns:a16="http://schemas.microsoft.com/office/drawing/2014/main" id="{A793A5D1-8EA0-4B76-814C-209B75E26A71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4" name="Text Box 22">
          <a:extLst>
            <a:ext uri="{FF2B5EF4-FFF2-40B4-BE49-F238E27FC236}">
              <a16:creationId xmlns:a16="http://schemas.microsoft.com/office/drawing/2014/main" id="{E631BBE8-CFA4-4653-BDDB-A54185E95F7D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4535" name="Text Box 23">
          <a:extLst>
            <a:ext uri="{FF2B5EF4-FFF2-40B4-BE49-F238E27FC236}">
              <a16:creationId xmlns:a16="http://schemas.microsoft.com/office/drawing/2014/main" id="{28D2F622-3231-4F78-8D6F-E53D5493BC48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36" name="Text Box 24">
          <a:extLst>
            <a:ext uri="{FF2B5EF4-FFF2-40B4-BE49-F238E27FC236}">
              <a16:creationId xmlns:a16="http://schemas.microsoft.com/office/drawing/2014/main" id="{13E34E41-DC49-4592-8D45-F82E6DC0996F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37" name="Text Box 25">
          <a:extLst>
            <a:ext uri="{FF2B5EF4-FFF2-40B4-BE49-F238E27FC236}">
              <a16:creationId xmlns:a16="http://schemas.microsoft.com/office/drawing/2014/main" id="{E33E966C-2C79-4C3A-8ADD-F2CA1F8D39C2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38" name="Text Box 26">
          <a:extLst>
            <a:ext uri="{FF2B5EF4-FFF2-40B4-BE49-F238E27FC236}">
              <a16:creationId xmlns:a16="http://schemas.microsoft.com/office/drawing/2014/main" id="{C489881B-9EE3-43CA-93F4-87A2778814DD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39" name="Text Box 27">
          <a:extLst>
            <a:ext uri="{FF2B5EF4-FFF2-40B4-BE49-F238E27FC236}">
              <a16:creationId xmlns:a16="http://schemas.microsoft.com/office/drawing/2014/main" id="{A9343632-471E-4E6C-A5C1-7DFA587B7D5B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0" name="Text Box 28">
          <a:extLst>
            <a:ext uri="{FF2B5EF4-FFF2-40B4-BE49-F238E27FC236}">
              <a16:creationId xmlns:a16="http://schemas.microsoft.com/office/drawing/2014/main" id="{B5E6E40F-2F14-48F7-9A80-D16FE0FBD073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1" name="Text Box 29">
          <a:extLst>
            <a:ext uri="{FF2B5EF4-FFF2-40B4-BE49-F238E27FC236}">
              <a16:creationId xmlns:a16="http://schemas.microsoft.com/office/drawing/2014/main" id="{7A194095-A11D-47DA-8263-5CF9F9ACAAE3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2" name="Text Box 30">
          <a:extLst>
            <a:ext uri="{FF2B5EF4-FFF2-40B4-BE49-F238E27FC236}">
              <a16:creationId xmlns:a16="http://schemas.microsoft.com/office/drawing/2014/main" id="{9F173176-D67B-4520-8DBE-2A2FE19599C9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3" name="Text Box 31">
          <a:extLst>
            <a:ext uri="{FF2B5EF4-FFF2-40B4-BE49-F238E27FC236}">
              <a16:creationId xmlns:a16="http://schemas.microsoft.com/office/drawing/2014/main" id="{02C32E05-8EF9-48B4-8BC0-ADF847BC0927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4" name="Text Box 32">
          <a:extLst>
            <a:ext uri="{FF2B5EF4-FFF2-40B4-BE49-F238E27FC236}">
              <a16:creationId xmlns:a16="http://schemas.microsoft.com/office/drawing/2014/main" id="{ED181EB9-DEF8-4454-B149-97199AD3BCC3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5" name="Text Box 33">
          <a:extLst>
            <a:ext uri="{FF2B5EF4-FFF2-40B4-BE49-F238E27FC236}">
              <a16:creationId xmlns:a16="http://schemas.microsoft.com/office/drawing/2014/main" id="{6A8E9859-6698-4FAA-A3AE-8C567EFA52EF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6" name="Text Box 34">
          <a:extLst>
            <a:ext uri="{FF2B5EF4-FFF2-40B4-BE49-F238E27FC236}">
              <a16:creationId xmlns:a16="http://schemas.microsoft.com/office/drawing/2014/main" id="{5A4E6094-8468-40EA-936C-D9E51B1D036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7" name="Text Box 35">
          <a:extLst>
            <a:ext uri="{FF2B5EF4-FFF2-40B4-BE49-F238E27FC236}">
              <a16:creationId xmlns:a16="http://schemas.microsoft.com/office/drawing/2014/main" id="{DBCF3AD7-E658-4CFA-8884-98FB60C68F4A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8" name="Text Box 36">
          <a:extLst>
            <a:ext uri="{FF2B5EF4-FFF2-40B4-BE49-F238E27FC236}">
              <a16:creationId xmlns:a16="http://schemas.microsoft.com/office/drawing/2014/main" id="{A0DFCA05-5800-47C6-A617-F1CA9C24B1BA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49" name="Text Box 37">
          <a:extLst>
            <a:ext uri="{FF2B5EF4-FFF2-40B4-BE49-F238E27FC236}">
              <a16:creationId xmlns:a16="http://schemas.microsoft.com/office/drawing/2014/main" id="{56FDF796-BA1A-4221-B042-5FED6D10C0D7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50" name="Text Box 38">
          <a:extLst>
            <a:ext uri="{FF2B5EF4-FFF2-40B4-BE49-F238E27FC236}">
              <a16:creationId xmlns:a16="http://schemas.microsoft.com/office/drawing/2014/main" id="{5F13C7EB-A273-4B7E-8A5D-7AEC54E3F462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4551" name="Text Box 39">
          <a:extLst>
            <a:ext uri="{FF2B5EF4-FFF2-40B4-BE49-F238E27FC236}">
              <a16:creationId xmlns:a16="http://schemas.microsoft.com/office/drawing/2014/main" id="{4E15EA8F-3D9B-490B-AD07-265204617E33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2" name="Text Box 40">
          <a:extLst>
            <a:ext uri="{FF2B5EF4-FFF2-40B4-BE49-F238E27FC236}">
              <a16:creationId xmlns:a16="http://schemas.microsoft.com/office/drawing/2014/main" id="{F9029A32-F571-4184-96E6-C34013892F98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3" name="Text Box 41">
          <a:extLst>
            <a:ext uri="{FF2B5EF4-FFF2-40B4-BE49-F238E27FC236}">
              <a16:creationId xmlns:a16="http://schemas.microsoft.com/office/drawing/2014/main" id="{147FD831-E7E3-40CC-9833-33AA0C8E8AD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4" name="Text Box 42">
          <a:extLst>
            <a:ext uri="{FF2B5EF4-FFF2-40B4-BE49-F238E27FC236}">
              <a16:creationId xmlns:a16="http://schemas.microsoft.com/office/drawing/2014/main" id="{66A75C30-75AA-41B2-A5EA-ED620712539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5" name="Text Box 43">
          <a:extLst>
            <a:ext uri="{FF2B5EF4-FFF2-40B4-BE49-F238E27FC236}">
              <a16:creationId xmlns:a16="http://schemas.microsoft.com/office/drawing/2014/main" id="{D506451F-4E35-481F-BE26-1EEB6EB6688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6" name="Text Box 44">
          <a:extLst>
            <a:ext uri="{FF2B5EF4-FFF2-40B4-BE49-F238E27FC236}">
              <a16:creationId xmlns:a16="http://schemas.microsoft.com/office/drawing/2014/main" id="{985E64ED-DDF8-4B5C-ABDB-2288030B03E1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7" name="Text Box 45">
          <a:extLst>
            <a:ext uri="{FF2B5EF4-FFF2-40B4-BE49-F238E27FC236}">
              <a16:creationId xmlns:a16="http://schemas.microsoft.com/office/drawing/2014/main" id="{0E467CCC-A993-4F3D-A733-BBEDD4053ED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8" name="Text Box 46">
          <a:extLst>
            <a:ext uri="{FF2B5EF4-FFF2-40B4-BE49-F238E27FC236}">
              <a16:creationId xmlns:a16="http://schemas.microsoft.com/office/drawing/2014/main" id="{701E01E4-34F2-499C-A313-FEAB0B705F1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59" name="Text Box 47">
          <a:extLst>
            <a:ext uri="{FF2B5EF4-FFF2-40B4-BE49-F238E27FC236}">
              <a16:creationId xmlns:a16="http://schemas.microsoft.com/office/drawing/2014/main" id="{6030784C-A91B-4323-A71A-B9BB3746DD2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0" name="Text Box 48">
          <a:extLst>
            <a:ext uri="{FF2B5EF4-FFF2-40B4-BE49-F238E27FC236}">
              <a16:creationId xmlns:a16="http://schemas.microsoft.com/office/drawing/2014/main" id="{9D52F81F-74C6-4AA5-8B78-833EFCB997A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1" name="Text Box 49">
          <a:extLst>
            <a:ext uri="{FF2B5EF4-FFF2-40B4-BE49-F238E27FC236}">
              <a16:creationId xmlns:a16="http://schemas.microsoft.com/office/drawing/2014/main" id="{46E6E83D-AB9F-42AA-A3F0-8706ACE9F3C2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2" name="Text Box 50">
          <a:extLst>
            <a:ext uri="{FF2B5EF4-FFF2-40B4-BE49-F238E27FC236}">
              <a16:creationId xmlns:a16="http://schemas.microsoft.com/office/drawing/2014/main" id="{7416488D-2795-46D1-B600-2C7433CE6F6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3" name="Text Box 51">
          <a:extLst>
            <a:ext uri="{FF2B5EF4-FFF2-40B4-BE49-F238E27FC236}">
              <a16:creationId xmlns:a16="http://schemas.microsoft.com/office/drawing/2014/main" id="{6A428102-8F45-418E-A9BC-4E5570AEC9DF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4" name="Text Box 52">
          <a:extLst>
            <a:ext uri="{FF2B5EF4-FFF2-40B4-BE49-F238E27FC236}">
              <a16:creationId xmlns:a16="http://schemas.microsoft.com/office/drawing/2014/main" id="{EE70B275-4F1C-492A-A695-9D738FDAD07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5" name="Text Box 53">
          <a:extLst>
            <a:ext uri="{FF2B5EF4-FFF2-40B4-BE49-F238E27FC236}">
              <a16:creationId xmlns:a16="http://schemas.microsoft.com/office/drawing/2014/main" id="{9E43FB4F-73AF-432B-87AC-D80BBF746252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6" name="Text Box 54">
          <a:extLst>
            <a:ext uri="{FF2B5EF4-FFF2-40B4-BE49-F238E27FC236}">
              <a16:creationId xmlns:a16="http://schemas.microsoft.com/office/drawing/2014/main" id="{D12995F8-4841-4BAB-BF61-43841F03E1C3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7" name="Text Box 55">
          <a:extLst>
            <a:ext uri="{FF2B5EF4-FFF2-40B4-BE49-F238E27FC236}">
              <a16:creationId xmlns:a16="http://schemas.microsoft.com/office/drawing/2014/main" id="{1294998A-DE82-40BA-BEE4-ED0D19CE3D08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8" name="Text Box 56">
          <a:extLst>
            <a:ext uri="{FF2B5EF4-FFF2-40B4-BE49-F238E27FC236}">
              <a16:creationId xmlns:a16="http://schemas.microsoft.com/office/drawing/2014/main" id="{9AF4BF94-0754-4C28-A2B0-DA82A56AEB4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69" name="Text Box 57">
          <a:extLst>
            <a:ext uri="{FF2B5EF4-FFF2-40B4-BE49-F238E27FC236}">
              <a16:creationId xmlns:a16="http://schemas.microsoft.com/office/drawing/2014/main" id="{42E6A2A0-4E87-4B45-9123-7EB0059E7D1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0" name="Text Box 58">
          <a:extLst>
            <a:ext uri="{FF2B5EF4-FFF2-40B4-BE49-F238E27FC236}">
              <a16:creationId xmlns:a16="http://schemas.microsoft.com/office/drawing/2014/main" id="{C6338F65-4DD1-44A9-A73F-EC84B24E04C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1" name="Text Box 59">
          <a:extLst>
            <a:ext uri="{FF2B5EF4-FFF2-40B4-BE49-F238E27FC236}">
              <a16:creationId xmlns:a16="http://schemas.microsoft.com/office/drawing/2014/main" id="{E8216B48-1E34-427D-81DD-E8C95A2FC1C8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2" name="Text Box 60">
          <a:extLst>
            <a:ext uri="{FF2B5EF4-FFF2-40B4-BE49-F238E27FC236}">
              <a16:creationId xmlns:a16="http://schemas.microsoft.com/office/drawing/2014/main" id="{1A86BE7A-7A5B-4B69-AB70-D1009580BEC8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3" name="Text Box 61">
          <a:extLst>
            <a:ext uri="{FF2B5EF4-FFF2-40B4-BE49-F238E27FC236}">
              <a16:creationId xmlns:a16="http://schemas.microsoft.com/office/drawing/2014/main" id="{1E839FEC-2DAB-4F74-B998-51E44A1F250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4" name="Text Box 62">
          <a:extLst>
            <a:ext uri="{FF2B5EF4-FFF2-40B4-BE49-F238E27FC236}">
              <a16:creationId xmlns:a16="http://schemas.microsoft.com/office/drawing/2014/main" id="{EA70BF86-1F8C-4E00-9A83-EA38274E082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5" name="Text Box 63">
          <a:extLst>
            <a:ext uri="{FF2B5EF4-FFF2-40B4-BE49-F238E27FC236}">
              <a16:creationId xmlns:a16="http://schemas.microsoft.com/office/drawing/2014/main" id="{1BD28702-3836-4461-89D3-FD8B35F6B37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6" name="Text Box 64">
          <a:extLst>
            <a:ext uri="{FF2B5EF4-FFF2-40B4-BE49-F238E27FC236}">
              <a16:creationId xmlns:a16="http://schemas.microsoft.com/office/drawing/2014/main" id="{779BAC8C-7B43-4C9D-B7FE-53FADDDBBCE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7" name="Text Box 65">
          <a:extLst>
            <a:ext uri="{FF2B5EF4-FFF2-40B4-BE49-F238E27FC236}">
              <a16:creationId xmlns:a16="http://schemas.microsoft.com/office/drawing/2014/main" id="{04A90EB9-32F4-45F1-9E7D-6372DEA63DB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8" name="Text Box 66">
          <a:extLst>
            <a:ext uri="{FF2B5EF4-FFF2-40B4-BE49-F238E27FC236}">
              <a16:creationId xmlns:a16="http://schemas.microsoft.com/office/drawing/2014/main" id="{F2598414-858D-4A65-838B-9DA1B814CF9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79" name="Text Box 67">
          <a:extLst>
            <a:ext uri="{FF2B5EF4-FFF2-40B4-BE49-F238E27FC236}">
              <a16:creationId xmlns:a16="http://schemas.microsoft.com/office/drawing/2014/main" id="{F8FC2FE5-44E6-44A4-A58B-A965596B0A3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80" name="Text Box 68">
          <a:extLst>
            <a:ext uri="{FF2B5EF4-FFF2-40B4-BE49-F238E27FC236}">
              <a16:creationId xmlns:a16="http://schemas.microsoft.com/office/drawing/2014/main" id="{35312A62-2DBA-45BC-97AD-CD5F405021F3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81" name="Text Box 69">
          <a:extLst>
            <a:ext uri="{FF2B5EF4-FFF2-40B4-BE49-F238E27FC236}">
              <a16:creationId xmlns:a16="http://schemas.microsoft.com/office/drawing/2014/main" id="{743F8D50-8DBD-4E3C-828B-3E026C0E8722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82" name="Text Box 70">
          <a:extLst>
            <a:ext uri="{FF2B5EF4-FFF2-40B4-BE49-F238E27FC236}">
              <a16:creationId xmlns:a16="http://schemas.microsoft.com/office/drawing/2014/main" id="{3E0DFBA5-1A2F-4D60-A1CA-2DA0B375DE13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4583" name="Text Box 71">
          <a:extLst>
            <a:ext uri="{FF2B5EF4-FFF2-40B4-BE49-F238E27FC236}">
              <a16:creationId xmlns:a16="http://schemas.microsoft.com/office/drawing/2014/main" id="{38E194AA-2A0E-4851-A5FC-8DF63365682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4" name="Text Box 72">
          <a:extLst>
            <a:ext uri="{FF2B5EF4-FFF2-40B4-BE49-F238E27FC236}">
              <a16:creationId xmlns:a16="http://schemas.microsoft.com/office/drawing/2014/main" id="{E527D023-1773-4BA3-9EF9-92C7516C3F4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5" name="Text Box 73">
          <a:extLst>
            <a:ext uri="{FF2B5EF4-FFF2-40B4-BE49-F238E27FC236}">
              <a16:creationId xmlns:a16="http://schemas.microsoft.com/office/drawing/2014/main" id="{09467193-7D2A-4625-A4ED-AC505E9C454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6" name="Text Box 74">
          <a:extLst>
            <a:ext uri="{FF2B5EF4-FFF2-40B4-BE49-F238E27FC236}">
              <a16:creationId xmlns:a16="http://schemas.microsoft.com/office/drawing/2014/main" id="{4C3B234B-B599-4D3F-955B-38A2ED4F49A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7" name="Text Box 75">
          <a:extLst>
            <a:ext uri="{FF2B5EF4-FFF2-40B4-BE49-F238E27FC236}">
              <a16:creationId xmlns:a16="http://schemas.microsoft.com/office/drawing/2014/main" id="{DED4CDAE-3005-4D1D-8C27-51B098C3BAA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8" name="Text Box 76">
          <a:extLst>
            <a:ext uri="{FF2B5EF4-FFF2-40B4-BE49-F238E27FC236}">
              <a16:creationId xmlns:a16="http://schemas.microsoft.com/office/drawing/2014/main" id="{496A683B-CE27-469C-B3C6-75D3353B375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89" name="Text Box 77">
          <a:extLst>
            <a:ext uri="{FF2B5EF4-FFF2-40B4-BE49-F238E27FC236}">
              <a16:creationId xmlns:a16="http://schemas.microsoft.com/office/drawing/2014/main" id="{61CC2FAA-6195-4355-A750-BAAC82AC40A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0" name="Text Box 78">
          <a:extLst>
            <a:ext uri="{FF2B5EF4-FFF2-40B4-BE49-F238E27FC236}">
              <a16:creationId xmlns:a16="http://schemas.microsoft.com/office/drawing/2014/main" id="{63399385-81B7-40B4-BAAD-97F54C2BCBE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1" name="Text Box 79">
          <a:extLst>
            <a:ext uri="{FF2B5EF4-FFF2-40B4-BE49-F238E27FC236}">
              <a16:creationId xmlns:a16="http://schemas.microsoft.com/office/drawing/2014/main" id="{21A27916-836B-4D9F-B7B2-B47226B5132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2" name="Text Box 80">
          <a:extLst>
            <a:ext uri="{FF2B5EF4-FFF2-40B4-BE49-F238E27FC236}">
              <a16:creationId xmlns:a16="http://schemas.microsoft.com/office/drawing/2014/main" id="{B8B24BEB-EF56-444D-B943-47EBFEF976C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3" name="Text Box 81">
          <a:extLst>
            <a:ext uri="{FF2B5EF4-FFF2-40B4-BE49-F238E27FC236}">
              <a16:creationId xmlns:a16="http://schemas.microsoft.com/office/drawing/2014/main" id="{F9517C03-155C-41DD-985C-7EFB1D49913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4" name="Text Box 82">
          <a:extLst>
            <a:ext uri="{FF2B5EF4-FFF2-40B4-BE49-F238E27FC236}">
              <a16:creationId xmlns:a16="http://schemas.microsoft.com/office/drawing/2014/main" id="{7A01BBAB-3954-4D84-B4DD-2052A3237BC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5" name="Text Box 83">
          <a:extLst>
            <a:ext uri="{FF2B5EF4-FFF2-40B4-BE49-F238E27FC236}">
              <a16:creationId xmlns:a16="http://schemas.microsoft.com/office/drawing/2014/main" id="{F95282DE-3D54-4034-8172-375F2C4A3DF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6" name="Text Box 84">
          <a:extLst>
            <a:ext uri="{FF2B5EF4-FFF2-40B4-BE49-F238E27FC236}">
              <a16:creationId xmlns:a16="http://schemas.microsoft.com/office/drawing/2014/main" id="{01115C51-D0AA-4E19-9C9C-777D361AFA5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7" name="Text Box 85">
          <a:extLst>
            <a:ext uri="{FF2B5EF4-FFF2-40B4-BE49-F238E27FC236}">
              <a16:creationId xmlns:a16="http://schemas.microsoft.com/office/drawing/2014/main" id="{348659D5-C44F-42CF-92D0-F496A50CA0E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8" name="Text Box 86">
          <a:extLst>
            <a:ext uri="{FF2B5EF4-FFF2-40B4-BE49-F238E27FC236}">
              <a16:creationId xmlns:a16="http://schemas.microsoft.com/office/drawing/2014/main" id="{A7342612-8E55-47C9-B327-DC171D185CD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599" name="Text Box 87">
          <a:extLst>
            <a:ext uri="{FF2B5EF4-FFF2-40B4-BE49-F238E27FC236}">
              <a16:creationId xmlns:a16="http://schemas.microsoft.com/office/drawing/2014/main" id="{3C9DE558-C8D8-4BF6-AE4D-CB7FAD16310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0" name="Text Box 88">
          <a:extLst>
            <a:ext uri="{FF2B5EF4-FFF2-40B4-BE49-F238E27FC236}">
              <a16:creationId xmlns:a16="http://schemas.microsoft.com/office/drawing/2014/main" id="{3DA525EC-1DE7-4829-AEF0-4B7365CB364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1" name="Text Box 89">
          <a:extLst>
            <a:ext uri="{FF2B5EF4-FFF2-40B4-BE49-F238E27FC236}">
              <a16:creationId xmlns:a16="http://schemas.microsoft.com/office/drawing/2014/main" id="{B6B80419-20AB-4F0F-A349-A13DB7818EE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2" name="Text Box 90">
          <a:extLst>
            <a:ext uri="{FF2B5EF4-FFF2-40B4-BE49-F238E27FC236}">
              <a16:creationId xmlns:a16="http://schemas.microsoft.com/office/drawing/2014/main" id="{79DF9EDB-14C2-4FE5-8206-F0184BE2EAA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3" name="Text Box 91">
          <a:extLst>
            <a:ext uri="{FF2B5EF4-FFF2-40B4-BE49-F238E27FC236}">
              <a16:creationId xmlns:a16="http://schemas.microsoft.com/office/drawing/2014/main" id="{9184D73E-5EAF-4035-B544-83A96D85A63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4" name="Text Box 92">
          <a:extLst>
            <a:ext uri="{FF2B5EF4-FFF2-40B4-BE49-F238E27FC236}">
              <a16:creationId xmlns:a16="http://schemas.microsoft.com/office/drawing/2014/main" id="{E5541657-7CF9-4B4E-9AD0-3A55F743412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5" name="Text Box 93">
          <a:extLst>
            <a:ext uri="{FF2B5EF4-FFF2-40B4-BE49-F238E27FC236}">
              <a16:creationId xmlns:a16="http://schemas.microsoft.com/office/drawing/2014/main" id="{FC995532-7B2B-476E-A61F-EC0FD85E181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6" name="Text Box 94">
          <a:extLst>
            <a:ext uri="{FF2B5EF4-FFF2-40B4-BE49-F238E27FC236}">
              <a16:creationId xmlns:a16="http://schemas.microsoft.com/office/drawing/2014/main" id="{F4FF9A89-F996-48D9-9743-471C6D7CBB6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7" name="Text Box 95">
          <a:extLst>
            <a:ext uri="{FF2B5EF4-FFF2-40B4-BE49-F238E27FC236}">
              <a16:creationId xmlns:a16="http://schemas.microsoft.com/office/drawing/2014/main" id="{22EE9411-98A2-4D55-BA4E-15543B84FEF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8" name="Text Box 96">
          <a:extLst>
            <a:ext uri="{FF2B5EF4-FFF2-40B4-BE49-F238E27FC236}">
              <a16:creationId xmlns:a16="http://schemas.microsoft.com/office/drawing/2014/main" id="{12E33A45-B779-4E66-80D0-E4C4753859A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09" name="Text Box 97">
          <a:extLst>
            <a:ext uri="{FF2B5EF4-FFF2-40B4-BE49-F238E27FC236}">
              <a16:creationId xmlns:a16="http://schemas.microsoft.com/office/drawing/2014/main" id="{E3D5C55E-7AA4-45F8-B36C-38DC2006BF8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0" name="Text Box 98">
          <a:extLst>
            <a:ext uri="{FF2B5EF4-FFF2-40B4-BE49-F238E27FC236}">
              <a16:creationId xmlns:a16="http://schemas.microsoft.com/office/drawing/2014/main" id="{2744D11C-7623-4682-9DBA-ACF580F1452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1" name="Text Box 99">
          <a:extLst>
            <a:ext uri="{FF2B5EF4-FFF2-40B4-BE49-F238E27FC236}">
              <a16:creationId xmlns:a16="http://schemas.microsoft.com/office/drawing/2014/main" id="{8757C56B-70A7-48E8-9497-D5D92D4F19F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2" name="Text Box 100">
          <a:extLst>
            <a:ext uri="{FF2B5EF4-FFF2-40B4-BE49-F238E27FC236}">
              <a16:creationId xmlns:a16="http://schemas.microsoft.com/office/drawing/2014/main" id="{3B061E01-AAE6-4894-815C-D33140F58F8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3" name="Text Box 101">
          <a:extLst>
            <a:ext uri="{FF2B5EF4-FFF2-40B4-BE49-F238E27FC236}">
              <a16:creationId xmlns:a16="http://schemas.microsoft.com/office/drawing/2014/main" id="{9E56B8C4-9F1E-40CF-8B61-5A5A436922D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4" name="Text Box 102">
          <a:extLst>
            <a:ext uri="{FF2B5EF4-FFF2-40B4-BE49-F238E27FC236}">
              <a16:creationId xmlns:a16="http://schemas.microsoft.com/office/drawing/2014/main" id="{B045C9E4-D4F6-49A1-81BF-C3E9D76C7B6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5" name="Text Box 103">
          <a:extLst>
            <a:ext uri="{FF2B5EF4-FFF2-40B4-BE49-F238E27FC236}">
              <a16:creationId xmlns:a16="http://schemas.microsoft.com/office/drawing/2014/main" id="{7C5C95C4-95D7-44C9-A56B-BDEC5496ED6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6" name="Text Box 104">
          <a:extLst>
            <a:ext uri="{FF2B5EF4-FFF2-40B4-BE49-F238E27FC236}">
              <a16:creationId xmlns:a16="http://schemas.microsoft.com/office/drawing/2014/main" id="{7251A2EB-6A12-41AD-8512-6FAA93609B3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7" name="Text Box 105">
          <a:extLst>
            <a:ext uri="{FF2B5EF4-FFF2-40B4-BE49-F238E27FC236}">
              <a16:creationId xmlns:a16="http://schemas.microsoft.com/office/drawing/2014/main" id="{CCE4E39B-6BA4-4C2E-A68E-286B545C12F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8" name="Text Box 106">
          <a:extLst>
            <a:ext uri="{FF2B5EF4-FFF2-40B4-BE49-F238E27FC236}">
              <a16:creationId xmlns:a16="http://schemas.microsoft.com/office/drawing/2014/main" id="{0B706030-E379-455C-8473-75A083456B4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19" name="Text Box 107">
          <a:extLst>
            <a:ext uri="{FF2B5EF4-FFF2-40B4-BE49-F238E27FC236}">
              <a16:creationId xmlns:a16="http://schemas.microsoft.com/office/drawing/2014/main" id="{ABC53E19-E782-4E1C-A214-9B2E590A453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0" name="Text Box 108">
          <a:extLst>
            <a:ext uri="{FF2B5EF4-FFF2-40B4-BE49-F238E27FC236}">
              <a16:creationId xmlns:a16="http://schemas.microsoft.com/office/drawing/2014/main" id="{EBFAE0B6-6944-4F4B-AA5D-834D975030E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1" name="Text Box 109">
          <a:extLst>
            <a:ext uri="{FF2B5EF4-FFF2-40B4-BE49-F238E27FC236}">
              <a16:creationId xmlns:a16="http://schemas.microsoft.com/office/drawing/2014/main" id="{5DD4C16E-F874-4F32-884B-4DE3C4ABB84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2" name="Text Box 110">
          <a:extLst>
            <a:ext uri="{FF2B5EF4-FFF2-40B4-BE49-F238E27FC236}">
              <a16:creationId xmlns:a16="http://schemas.microsoft.com/office/drawing/2014/main" id="{F02817DF-36B9-4C09-8365-B5F406482A5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3" name="Text Box 111">
          <a:extLst>
            <a:ext uri="{FF2B5EF4-FFF2-40B4-BE49-F238E27FC236}">
              <a16:creationId xmlns:a16="http://schemas.microsoft.com/office/drawing/2014/main" id="{BB90B4EB-AC46-4B54-8507-1A13759FE2E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4" name="Text Box 112">
          <a:extLst>
            <a:ext uri="{FF2B5EF4-FFF2-40B4-BE49-F238E27FC236}">
              <a16:creationId xmlns:a16="http://schemas.microsoft.com/office/drawing/2014/main" id="{8073CA0D-4714-4794-92E6-1349DAA612A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5" name="Text Box 113">
          <a:extLst>
            <a:ext uri="{FF2B5EF4-FFF2-40B4-BE49-F238E27FC236}">
              <a16:creationId xmlns:a16="http://schemas.microsoft.com/office/drawing/2014/main" id="{EB9987E6-7817-443C-9FB5-EBEB910E56C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6" name="Text Box 114">
          <a:extLst>
            <a:ext uri="{FF2B5EF4-FFF2-40B4-BE49-F238E27FC236}">
              <a16:creationId xmlns:a16="http://schemas.microsoft.com/office/drawing/2014/main" id="{0B5B8E0F-3612-4FF1-8573-B0C72F4F8E0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7" name="Text Box 115">
          <a:extLst>
            <a:ext uri="{FF2B5EF4-FFF2-40B4-BE49-F238E27FC236}">
              <a16:creationId xmlns:a16="http://schemas.microsoft.com/office/drawing/2014/main" id="{D188AE21-18A1-4CC4-994F-CA5E8FD1072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8" name="Text Box 116">
          <a:extLst>
            <a:ext uri="{FF2B5EF4-FFF2-40B4-BE49-F238E27FC236}">
              <a16:creationId xmlns:a16="http://schemas.microsoft.com/office/drawing/2014/main" id="{BC1B7EBC-EDA8-4F80-9884-395FE34B1CD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29" name="Text Box 117">
          <a:extLst>
            <a:ext uri="{FF2B5EF4-FFF2-40B4-BE49-F238E27FC236}">
              <a16:creationId xmlns:a16="http://schemas.microsoft.com/office/drawing/2014/main" id="{3FC8ED23-59C3-4946-91B2-D495ADC8BB2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0" name="Text Box 118">
          <a:extLst>
            <a:ext uri="{FF2B5EF4-FFF2-40B4-BE49-F238E27FC236}">
              <a16:creationId xmlns:a16="http://schemas.microsoft.com/office/drawing/2014/main" id="{DED13BF5-C120-4746-9E43-BA0062AF656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1" name="Text Box 119">
          <a:extLst>
            <a:ext uri="{FF2B5EF4-FFF2-40B4-BE49-F238E27FC236}">
              <a16:creationId xmlns:a16="http://schemas.microsoft.com/office/drawing/2014/main" id="{9198005F-5D52-41C0-8896-3F13A4013AD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2" name="Text Box 120">
          <a:extLst>
            <a:ext uri="{FF2B5EF4-FFF2-40B4-BE49-F238E27FC236}">
              <a16:creationId xmlns:a16="http://schemas.microsoft.com/office/drawing/2014/main" id="{B0C00E0F-0C12-4887-BCEE-2F0A1793B50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3" name="Text Box 121">
          <a:extLst>
            <a:ext uri="{FF2B5EF4-FFF2-40B4-BE49-F238E27FC236}">
              <a16:creationId xmlns:a16="http://schemas.microsoft.com/office/drawing/2014/main" id="{FD87BE11-0200-48B5-BC01-9B44BBDB9E4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4" name="Text Box 122">
          <a:extLst>
            <a:ext uri="{FF2B5EF4-FFF2-40B4-BE49-F238E27FC236}">
              <a16:creationId xmlns:a16="http://schemas.microsoft.com/office/drawing/2014/main" id="{20455947-7A38-4F92-9B37-9A80A3328BB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5" name="Text Box 123">
          <a:extLst>
            <a:ext uri="{FF2B5EF4-FFF2-40B4-BE49-F238E27FC236}">
              <a16:creationId xmlns:a16="http://schemas.microsoft.com/office/drawing/2014/main" id="{E0ACF031-BA33-4274-8A48-AB23C58DB4B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6" name="Text Box 124">
          <a:extLst>
            <a:ext uri="{FF2B5EF4-FFF2-40B4-BE49-F238E27FC236}">
              <a16:creationId xmlns:a16="http://schemas.microsoft.com/office/drawing/2014/main" id="{2EFB64FB-93BA-4FDB-9D0B-3C1A63805A1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7" name="Text Box 125">
          <a:extLst>
            <a:ext uri="{FF2B5EF4-FFF2-40B4-BE49-F238E27FC236}">
              <a16:creationId xmlns:a16="http://schemas.microsoft.com/office/drawing/2014/main" id="{8DFD55F5-6246-4723-A5FD-F74E9841EBD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8" name="Text Box 126">
          <a:extLst>
            <a:ext uri="{FF2B5EF4-FFF2-40B4-BE49-F238E27FC236}">
              <a16:creationId xmlns:a16="http://schemas.microsoft.com/office/drawing/2014/main" id="{B3F57838-E292-4373-9785-E43188DA47E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39" name="Text Box 127">
          <a:extLst>
            <a:ext uri="{FF2B5EF4-FFF2-40B4-BE49-F238E27FC236}">
              <a16:creationId xmlns:a16="http://schemas.microsoft.com/office/drawing/2014/main" id="{B111B617-CBDC-45E8-8336-7B33EB21C1E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0" name="Text Box 128">
          <a:extLst>
            <a:ext uri="{FF2B5EF4-FFF2-40B4-BE49-F238E27FC236}">
              <a16:creationId xmlns:a16="http://schemas.microsoft.com/office/drawing/2014/main" id="{B8D0116B-285B-4ADD-B2FE-3DD4DF61D83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1" name="Text Box 129">
          <a:extLst>
            <a:ext uri="{FF2B5EF4-FFF2-40B4-BE49-F238E27FC236}">
              <a16:creationId xmlns:a16="http://schemas.microsoft.com/office/drawing/2014/main" id="{CC17040C-F16E-491B-A90B-DE700795287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2" name="Text Box 130">
          <a:extLst>
            <a:ext uri="{FF2B5EF4-FFF2-40B4-BE49-F238E27FC236}">
              <a16:creationId xmlns:a16="http://schemas.microsoft.com/office/drawing/2014/main" id="{53A9192C-905D-45F7-96CF-5D241A68FE3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3" name="Text Box 131">
          <a:extLst>
            <a:ext uri="{FF2B5EF4-FFF2-40B4-BE49-F238E27FC236}">
              <a16:creationId xmlns:a16="http://schemas.microsoft.com/office/drawing/2014/main" id="{4D28D06E-897E-4297-942A-D27141EB79C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4" name="Text Box 132">
          <a:extLst>
            <a:ext uri="{FF2B5EF4-FFF2-40B4-BE49-F238E27FC236}">
              <a16:creationId xmlns:a16="http://schemas.microsoft.com/office/drawing/2014/main" id="{F3F97891-A99A-464F-B56A-692FF244A7C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5" name="Text Box 133">
          <a:extLst>
            <a:ext uri="{FF2B5EF4-FFF2-40B4-BE49-F238E27FC236}">
              <a16:creationId xmlns:a16="http://schemas.microsoft.com/office/drawing/2014/main" id="{DC7A5347-16F3-4CE7-A5AD-3F3B2519BA2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6" name="Text Box 134">
          <a:extLst>
            <a:ext uri="{FF2B5EF4-FFF2-40B4-BE49-F238E27FC236}">
              <a16:creationId xmlns:a16="http://schemas.microsoft.com/office/drawing/2014/main" id="{B95C286A-9678-4E17-9813-4A1CB566818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4647" name="Text Box 135">
          <a:extLst>
            <a:ext uri="{FF2B5EF4-FFF2-40B4-BE49-F238E27FC236}">
              <a16:creationId xmlns:a16="http://schemas.microsoft.com/office/drawing/2014/main" id="{8640B5C0-F504-4D94-86B6-CB66DC9AD87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4651" name="Picture 139" descr="sw D">
          <a:extLst>
            <a:ext uri="{FF2B5EF4-FFF2-40B4-BE49-F238E27FC236}">
              <a16:creationId xmlns:a16="http://schemas.microsoft.com/office/drawing/2014/main" id="{BC10BE79-F2C2-4367-8A48-8D19A031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97744D0C-524B-4FDD-8FCE-F4019B9F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63490" name="Text Box 2">
          <a:extLst>
            <a:ext uri="{FF2B5EF4-FFF2-40B4-BE49-F238E27FC236}">
              <a16:creationId xmlns:a16="http://schemas.microsoft.com/office/drawing/2014/main" id="{611A40F8-0782-4DE4-8444-AD79CEBA635A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Blei</a:t>
          </a:r>
        </a:p>
      </xdr:txBody>
    </xdr:sp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3491" name="Text Box 3">
          <a:extLst>
            <a:ext uri="{FF2B5EF4-FFF2-40B4-BE49-F238E27FC236}">
              <a16:creationId xmlns:a16="http://schemas.microsoft.com/office/drawing/2014/main" id="{82B52640-4CF5-4A03-909B-FA8A068C3281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3492" name="Text Box 4">
          <a:extLst>
            <a:ext uri="{FF2B5EF4-FFF2-40B4-BE49-F238E27FC236}">
              <a16:creationId xmlns:a16="http://schemas.microsoft.com/office/drawing/2014/main" id="{545DAEBA-301D-4F77-B1DD-4ED4DDBCAACF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3493" name="Text Box 5">
          <a:extLst>
            <a:ext uri="{FF2B5EF4-FFF2-40B4-BE49-F238E27FC236}">
              <a16:creationId xmlns:a16="http://schemas.microsoft.com/office/drawing/2014/main" id="{B04170A1-1EAD-427C-8413-998993DFA508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3494" name="Text Box 6">
          <a:extLst>
            <a:ext uri="{FF2B5EF4-FFF2-40B4-BE49-F238E27FC236}">
              <a16:creationId xmlns:a16="http://schemas.microsoft.com/office/drawing/2014/main" id="{5DFA5980-7BAA-4E02-AC24-B823C1D5C50F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3495" name="Text Box 7">
          <a:extLst>
            <a:ext uri="{FF2B5EF4-FFF2-40B4-BE49-F238E27FC236}">
              <a16:creationId xmlns:a16="http://schemas.microsoft.com/office/drawing/2014/main" id="{6FC83AC6-394A-40DD-B361-E814D2702D81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3496" name="Text Box 8">
          <a:extLst>
            <a:ext uri="{FF2B5EF4-FFF2-40B4-BE49-F238E27FC236}">
              <a16:creationId xmlns:a16="http://schemas.microsoft.com/office/drawing/2014/main" id="{6E4DFDC1-DFAE-4090-87A1-0C5EAB112057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3497" name="Text Box 9">
          <a:extLst>
            <a:ext uri="{FF2B5EF4-FFF2-40B4-BE49-F238E27FC236}">
              <a16:creationId xmlns:a16="http://schemas.microsoft.com/office/drawing/2014/main" id="{D33869A7-2922-4D97-9A6A-26C77F7DC877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3498" name="Text Box 10">
          <a:extLst>
            <a:ext uri="{FF2B5EF4-FFF2-40B4-BE49-F238E27FC236}">
              <a16:creationId xmlns:a16="http://schemas.microsoft.com/office/drawing/2014/main" id="{FAC99960-1EBF-4C68-92E4-6F4B01913B56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3499" name="Text Box 11">
          <a:extLst>
            <a:ext uri="{FF2B5EF4-FFF2-40B4-BE49-F238E27FC236}">
              <a16:creationId xmlns:a16="http://schemas.microsoft.com/office/drawing/2014/main" id="{7217AD02-D39D-4ACF-A2E1-2FDD95EC067D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3500" name="Text Box 12">
          <a:extLst>
            <a:ext uri="{FF2B5EF4-FFF2-40B4-BE49-F238E27FC236}">
              <a16:creationId xmlns:a16="http://schemas.microsoft.com/office/drawing/2014/main" id="{50CC8D79-5A0E-4C55-8A04-76E9CF7DFCB9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3501" name="Text Box 13">
          <a:extLst>
            <a:ext uri="{FF2B5EF4-FFF2-40B4-BE49-F238E27FC236}">
              <a16:creationId xmlns:a16="http://schemas.microsoft.com/office/drawing/2014/main" id="{8A73C33F-122A-47DF-9E5D-083CDB1705BE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3502" name="Text Box 14">
          <a:extLst>
            <a:ext uri="{FF2B5EF4-FFF2-40B4-BE49-F238E27FC236}">
              <a16:creationId xmlns:a16="http://schemas.microsoft.com/office/drawing/2014/main" id="{5763E842-3D41-4A8E-ADDA-C7AA50650FCC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3503" name="Text Box 15">
          <a:extLst>
            <a:ext uri="{FF2B5EF4-FFF2-40B4-BE49-F238E27FC236}">
              <a16:creationId xmlns:a16="http://schemas.microsoft.com/office/drawing/2014/main" id="{3575D241-C7B9-4846-9B1C-EB2C48768E4E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4" name="Text Box 16">
          <a:extLst>
            <a:ext uri="{FF2B5EF4-FFF2-40B4-BE49-F238E27FC236}">
              <a16:creationId xmlns:a16="http://schemas.microsoft.com/office/drawing/2014/main" id="{0247FB9E-EF06-4A8C-9FF6-16632604649A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5" name="Text Box 17">
          <a:extLst>
            <a:ext uri="{FF2B5EF4-FFF2-40B4-BE49-F238E27FC236}">
              <a16:creationId xmlns:a16="http://schemas.microsoft.com/office/drawing/2014/main" id="{854F9ABA-1492-4DB1-86AA-B5690D85796A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6" name="Text Box 18">
          <a:extLst>
            <a:ext uri="{FF2B5EF4-FFF2-40B4-BE49-F238E27FC236}">
              <a16:creationId xmlns:a16="http://schemas.microsoft.com/office/drawing/2014/main" id="{89936173-8122-47DF-9FCB-4C862B0F663E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7" name="Text Box 19">
          <a:extLst>
            <a:ext uri="{FF2B5EF4-FFF2-40B4-BE49-F238E27FC236}">
              <a16:creationId xmlns:a16="http://schemas.microsoft.com/office/drawing/2014/main" id="{93611E33-62C1-42CE-BF2C-947F1BF7D413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8" name="Text Box 20">
          <a:extLst>
            <a:ext uri="{FF2B5EF4-FFF2-40B4-BE49-F238E27FC236}">
              <a16:creationId xmlns:a16="http://schemas.microsoft.com/office/drawing/2014/main" id="{5F57E52A-3DD2-4E78-B9D4-8ADA91CF72C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09" name="Text Box 21">
          <a:extLst>
            <a:ext uri="{FF2B5EF4-FFF2-40B4-BE49-F238E27FC236}">
              <a16:creationId xmlns:a16="http://schemas.microsoft.com/office/drawing/2014/main" id="{0789027B-1CC9-4125-A177-25D874C8F236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10" name="Text Box 22">
          <a:extLst>
            <a:ext uri="{FF2B5EF4-FFF2-40B4-BE49-F238E27FC236}">
              <a16:creationId xmlns:a16="http://schemas.microsoft.com/office/drawing/2014/main" id="{AE3E94FE-41D6-4D45-900A-DED3FC4E209E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3511" name="Text Box 23">
          <a:extLst>
            <a:ext uri="{FF2B5EF4-FFF2-40B4-BE49-F238E27FC236}">
              <a16:creationId xmlns:a16="http://schemas.microsoft.com/office/drawing/2014/main" id="{3DEE33F2-C54F-47D1-B2D0-D13184C9A7A8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2" name="Text Box 24">
          <a:extLst>
            <a:ext uri="{FF2B5EF4-FFF2-40B4-BE49-F238E27FC236}">
              <a16:creationId xmlns:a16="http://schemas.microsoft.com/office/drawing/2014/main" id="{2B685140-8459-4CDA-A0EF-9CD8C865B87B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3" name="Text Box 25">
          <a:extLst>
            <a:ext uri="{FF2B5EF4-FFF2-40B4-BE49-F238E27FC236}">
              <a16:creationId xmlns:a16="http://schemas.microsoft.com/office/drawing/2014/main" id="{F0028249-D8B9-4D14-AF7D-DC022F206B41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4" name="Text Box 26">
          <a:extLst>
            <a:ext uri="{FF2B5EF4-FFF2-40B4-BE49-F238E27FC236}">
              <a16:creationId xmlns:a16="http://schemas.microsoft.com/office/drawing/2014/main" id="{84940554-1224-4B3C-87D3-A45F1D4D7D6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5" name="Text Box 27">
          <a:extLst>
            <a:ext uri="{FF2B5EF4-FFF2-40B4-BE49-F238E27FC236}">
              <a16:creationId xmlns:a16="http://schemas.microsoft.com/office/drawing/2014/main" id="{442D2624-4F26-461D-A965-5FA5601ECEEE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6" name="Text Box 28">
          <a:extLst>
            <a:ext uri="{FF2B5EF4-FFF2-40B4-BE49-F238E27FC236}">
              <a16:creationId xmlns:a16="http://schemas.microsoft.com/office/drawing/2014/main" id="{F9C2BF45-3AE5-431C-8C59-1FED89307326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7" name="Text Box 29">
          <a:extLst>
            <a:ext uri="{FF2B5EF4-FFF2-40B4-BE49-F238E27FC236}">
              <a16:creationId xmlns:a16="http://schemas.microsoft.com/office/drawing/2014/main" id="{EF4445BA-D364-4F5B-8500-E4EDEEAD0F0B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8" name="Text Box 30">
          <a:extLst>
            <a:ext uri="{FF2B5EF4-FFF2-40B4-BE49-F238E27FC236}">
              <a16:creationId xmlns:a16="http://schemas.microsoft.com/office/drawing/2014/main" id="{AC74F442-718F-406B-B0A5-388EB49BAA22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19" name="Text Box 31">
          <a:extLst>
            <a:ext uri="{FF2B5EF4-FFF2-40B4-BE49-F238E27FC236}">
              <a16:creationId xmlns:a16="http://schemas.microsoft.com/office/drawing/2014/main" id="{BA761AC9-E7D6-45C4-BE45-36E303803FC3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0" name="Text Box 32">
          <a:extLst>
            <a:ext uri="{FF2B5EF4-FFF2-40B4-BE49-F238E27FC236}">
              <a16:creationId xmlns:a16="http://schemas.microsoft.com/office/drawing/2014/main" id="{CA598C12-1525-4753-910E-2396A7EE47F5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1" name="Text Box 33">
          <a:extLst>
            <a:ext uri="{FF2B5EF4-FFF2-40B4-BE49-F238E27FC236}">
              <a16:creationId xmlns:a16="http://schemas.microsoft.com/office/drawing/2014/main" id="{46803D61-6DB7-4D47-9E10-44B8EF11C286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2" name="Text Box 34">
          <a:extLst>
            <a:ext uri="{FF2B5EF4-FFF2-40B4-BE49-F238E27FC236}">
              <a16:creationId xmlns:a16="http://schemas.microsoft.com/office/drawing/2014/main" id="{D3E71CBD-7452-4109-BA20-8FBB18F4F8A8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3" name="Text Box 35">
          <a:extLst>
            <a:ext uri="{FF2B5EF4-FFF2-40B4-BE49-F238E27FC236}">
              <a16:creationId xmlns:a16="http://schemas.microsoft.com/office/drawing/2014/main" id="{2A55DAED-037E-4E79-93C7-62DE7A2EFE96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4" name="Text Box 36">
          <a:extLst>
            <a:ext uri="{FF2B5EF4-FFF2-40B4-BE49-F238E27FC236}">
              <a16:creationId xmlns:a16="http://schemas.microsoft.com/office/drawing/2014/main" id="{6E7B60FC-9C16-4B51-B4C6-E86C0578473D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5" name="Text Box 37">
          <a:extLst>
            <a:ext uri="{FF2B5EF4-FFF2-40B4-BE49-F238E27FC236}">
              <a16:creationId xmlns:a16="http://schemas.microsoft.com/office/drawing/2014/main" id="{6400ACED-7E8F-4616-A8A7-B4621078981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6" name="Text Box 38">
          <a:extLst>
            <a:ext uri="{FF2B5EF4-FFF2-40B4-BE49-F238E27FC236}">
              <a16:creationId xmlns:a16="http://schemas.microsoft.com/office/drawing/2014/main" id="{6BB11A89-40F8-42B3-BED5-9488022064D4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3527" name="Text Box 39">
          <a:extLst>
            <a:ext uri="{FF2B5EF4-FFF2-40B4-BE49-F238E27FC236}">
              <a16:creationId xmlns:a16="http://schemas.microsoft.com/office/drawing/2014/main" id="{073C8B0E-88D5-453B-B3ED-791087DE27E9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28" name="Text Box 40">
          <a:extLst>
            <a:ext uri="{FF2B5EF4-FFF2-40B4-BE49-F238E27FC236}">
              <a16:creationId xmlns:a16="http://schemas.microsoft.com/office/drawing/2014/main" id="{F77F3B24-11A6-4734-938C-90C0FFC5DFA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29" name="Text Box 41">
          <a:extLst>
            <a:ext uri="{FF2B5EF4-FFF2-40B4-BE49-F238E27FC236}">
              <a16:creationId xmlns:a16="http://schemas.microsoft.com/office/drawing/2014/main" id="{62F98883-598D-4B48-BF55-989E5442BEB3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0" name="Text Box 42">
          <a:extLst>
            <a:ext uri="{FF2B5EF4-FFF2-40B4-BE49-F238E27FC236}">
              <a16:creationId xmlns:a16="http://schemas.microsoft.com/office/drawing/2014/main" id="{EB613195-C420-4B90-8E6B-4BD1A33086B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1" name="Text Box 43">
          <a:extLst>
            <a:ext uri="{FF2B5EF4-FFF2-40B4-BE49-F238E27FC236}">
              <a16:creationId xmlns:a16="http://schemas.microsoft.com/office/drawing/2014/main" id="{30F8E76C-540C-45FA-A6C8-86352E36E51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2" name="Text Box 44">
          <a:extLst>
            <a:ext uri="{FF2B5EF4-FFF2-40B4-BE49-F238E27FC236}">
              <a16:creationId xmlns:a16="http://schemas.microsoft.com/office/drawing/2014/main" id="{C44E72E7-30B0-458A-9E09-993CE17849B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3" name="Text Box 45">
          <a:extLst>
            <a:ext uri="{FF2B5EF4-FFF2-40B4-BE49-F238E27FC236}">
              <a16:creationId xmlns:a16="http://schemas.microsoft.com/office/drawing/2014/main" id="{69D9E1ED-2B6A-40C4-83B3-6892B3A1AEE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4" name="Text Box 46">
          <a:extLst>
            <a:ext uri="{FF2B5EF4-FFF2-40B4-BE49-F238E27FC236}">
              <a16:creationId xmlns:a16="http://schemas.microsoft.com/office/drawing/2014/main" id="{383B2A9B-CCB2-4B0A-9570-DF9B742574F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5" name="Text Box 47">
          <a:extLst>
            <a:ext uri="{FF2B5EF4-FFF2-40B4-BE49-F238E27FC236}">
              <a16:creationId xmlns:a16="http://schemas.microsoft.com/office/drawing/2014/main" id="{43DE799B-0C2C-4E1A-A958-01EF1C2637F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6" name="Text Box 48">
          <a:extLst>
            <a:ext uri="{FF2B5EF4-FFF2-40B4-BE49-F238E27FC236}">
              <a16:creationId xmlns:a16="http://schemas.microsoft.com/office/drawing/2014/main" id="{D3F2E42F-9E2F-48A5-891D-E1761137C57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7" name="Text Box 49">
          <a:extLst>
            <a:ext uri="{FF2B5EF4-FFF2-40B4-BE49-F238E27FC236}">
              <a16:creationId xmlns:a16="http://schemas.microsoft.com/office/drawing/2014/main" id="{E4BF566B-087B-4C41-AD6E-4C14DA67A652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8" name="Text Box 50">
          <a:extLst>
            <a:ext uri="{FF2B5EF4-FFF2-40B4-BE49-F238E27FC236}">
              <a16:creationId xmlns:a16="http://schemas.microsoft.com/office/drawing/2014/main" id="{4F387314-22D2-4479-80EF-803227AB845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39" name="Text Box 51">
          <a:extLst>
            <a:ext uri="{FF2B5EF4-FFF2-40B4-BE49-F238E27FC236}">
              <a16:creationId xmlns:a16="http://schemas.microsoft.com/office/drawing/2014/main" id="{D41A8426-874A-4977-B6A4-429962D67AE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0" name="Text Box 52">
          <a:extLst>
            <a:ext uri="{FF2B5EF4-FFF2-40B4-BE49-F238E27FC236}">
              <a16:creationId xmlns:a16="http://schemas.microsoft.com/office/drawing/2014/main" id="{B9AC2C2F-1FFB-4AE7-9D12-8BFC93190A5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1" name="Text Box 53">
          <a:extLst>
            <a:ext uri="{FF2B5EF4-FFF2-40B4-BE49-F238E27FC236}">
              <a16:creationId xmlns:a16="http://schemas.microsoft.com/office/drawing/2014/main" id="{DCA0EEF2-9C12-47E0-B34E-3EB2BBB67B4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2" name="Text Box 54">
          <a:extLst>
            <a:ext uri="{FF2B5EF4-FFF2-40B4-BE49-F238E27FC236}">
              <a16:creationId xmlns:a16="http://schemas.microsoft.com/office/drawing/2014/main" id="{C898D98C-6F64-4190-8883-FDB63F38E62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3" name="Text Box 55">
          <a:extLst>
            <a:ext uri="{FF2B5EF4-FFF2-40B4-BE49-F238E27FC236}">
              <a16:creationId xmlns:a16="http://schemas.microsoft.com/office/drawing/2014/main" id="{648C4B13-FB36-4109-9B50-38540FC12C3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4" name="Text Box 56">
          <a:extLst>
            <a:ext uri="{FF2B5EF4-FFF2-40B4-BE49-F238E27FC236}">
              <a16:creationId xmlns:a16="http://schemas.microsoft.com/office/drawing/2014/main" id="{7BCF7CC2-67CD-4905-940E-0E451388036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5" name="Text Box 57">
          <a:extLst>
            <a:ext uri="{FF2B5EF4-FFF2-40B4-BE49-F238E27FC236}">
              <a16:creationId xmlns:a16="http://schemas.microsoft.com/office/drawing/2014/main" id="{B44D59B0-0391-4C18-9577-1AE75977420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6" name="Text Box 58">
          <a:extLst>
            <a:ext uri="{FF2B5EF4-FFF2-40B4-BE49-F238E27FC236}">
              <a16:creationId xmlns:a16="http://schemas.microsoft.com/office/drawing/2014/main" id="{10D3C4A5-9535-4BAC-BE04-A1910638F6C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7" name="Text Box 59">
          <a:extLst>
            <a:ext uri="{FF2B5EF4-FFF2-40B4-BE49-F238E27FC236}">
              <a16:creationId xmlns:a16="http://schemas.microsoft.com/office/drawing/2014/main" id="{EC3F8AF0-BBCA-4106-BB34-200E5F8532B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8" name="Text Box 60">
          <a:extLst>
            <a:ext uri="{FF2B5EF4-FFF2-40B4-BE49-F238E27FC236}">
              <a16:creationId xmlns:a16="http://schemas.microsoft.com/office/drawing/2014/main" id="{35611521-503A-41F4-8FDA-2D2F1AD4579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49" name="Text Box 61">
          <a:extLst>
            <a:ext uri="{FF2B5EF4-FFF2-40B4-BE49-F238E27FC236}">
              <a16:creationId xmlns:a16="http://schemas.microsoft.com/office/drawing/2014/main" id="{8B79E763-3B55-41ED-9CE7-09A95A00FE33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0" name="Text Box 62">
          <a:extLst>
            <a:ext uri="{FF2B5EF4-FFF2-40B4-BE49-F238E27FC236}">
              <a16:creationId xmlns:a16="http://schemas.microsoft.com/office/drawing/2014/main" id="{9D0809B0-F74F-4EBF-9DFC-EA378E2E075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1" name="Text Box 63">
          <a:extLst>
            <a:ext uri="{FF2B5EF4-FFF2-40B4-BE49-F238E27FC236}">
              <a16:creationId xmlns:a16="http://schemas.microsoft.com/office/drawing/2014/main" id="{9306A855-2D7F-4899-B90C-AF500E6F19C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2" name="Text Box 64">
          <a:extLst>
            <a:ext uri="{FF2B5EF4-FFF2-40B4-BE49-F238E27FC236}">
              <a16:creationId xmlns:a16="http://schemas.microsoft.com/office/drawing/2014/main" id="{603EF97F-A6DB-4EF3-8BBF-8220CDE9764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3" name="Text Box 65">
          <a:extLst>
            <a:ext uri="{FF2B5EF4-FFF2-40B4-BE49-F238E27FC236}">
              <a16:creationId xmlns:a16="http://schemas.microsoft.com/office/drawing/2014/main" id="{D24D5A58-95EF-4D84-9FE7-2720BC82150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4" name="Text Box 66">
          <a:extLst>
            <a:ext uri="{FF2B5EF4-FFF2-40B4-BE49-F238E27FC236}">
              <a16:creationId xmlns:a16="http://schemas.microsoft.com/office/drawing/2014/main" id="{319C07B3-3187-43DA-AEDC-1DB847BD85A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5" name="Text Box 67">
          <a:extLst>
            <a:ext uri="{FF2B5EF4-FFF2-40B4-BE49-F238E27FC236}">
              <a16:creationId xmlns:a16="http://schemas.microsoft.com/office/drawing/2014/main" id="{C981EE51-957D-438A-AE81-E4E48BA2A15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6" name="Text Box 68">
          <a:extLst>
            <a:ext uri="{FF2B5EF4-FFF2-40B4-BE49-F238E27FC236}">
              <a16:creationId xmlns:a16="http://schemas.microsoft.com/office/drawing/2014/main" id="{BD9A7A34-2F6B-46F6-BE4E-4E60872294E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7" name="Text Box 69">
          <a:extLst>
            <a:ext uri="{FF2B5EF4-FFF2-40B4-BE49-F238E27FC236}">
              <a16:creationId xmlns:a16="http://schemas.microsoft.com/office/drawing/2014/main" id="{D0785122-6D2D-42DB-8AA0-937E3E6468F1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8" name="Text Box 70">
          <a:extLst>
            <a:ext uri="{FF2B5EF4-FFF2-40B4-BE49-F238E27FC236}">
              <a16:creationId xmlns:a16="http://schemas.microsoft.com/office/drawing/2014/main" id="{1FB3E630-0B3A-4963-8BCB-4950D0C77EF2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3559" name="Text Box 71">
          <a:extLst>
            <a:ext uri="{FF2B5EF4-FFF2-40B4-BE49-F238E27FC236}">
              <a16:creationId xmlns:a16="http://schemas.microsoft.com/office/drawing/2014/main" id="{26DE4992-965F-45A3-84C7-7D0FCB4D421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0" name="Text Box 72">
          <a:extLst>
            <a:ext uri="{FF2B5EF4-FFF2-40B4-BE49-F238E27FC236}">
              <a16:creationId xmlns:a16="http://schemas.microsoft.com/office/drawing/2014/main" id="{49E508B8-C9DB-417D-AF8D-8B6B03A662A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1" name="Text Box 73">
          <a:extLst>
            <a:ext uri="{FF2B5EF4-FFF2-40B4-BE49-F238E27FC236}">
              <a16:creationId xmlns:a16="http://schemas.microsoft.com/office/drawing/2014/main" id="{388ED2DB-740F-47E1-9959-5BFAF12AFFC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2" name="Text Box 74">
          <a:extLst>
            <a:ext uri="{FF2B5EF4-FFF2-40B4-BE49-F238E27FC236}">
              <a16:creationId xmlns:a16="http://schemas.microsoft.com/office/drawing/2014/main" id="{5D0740C8-5571-42F9-9FDF-F879C734C49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3" name="Text Box 75">
          <a:extLst>
            <a:ext uri="{FF2B5EF4-FFF2-40B4-BE49-F238E27FC236}">
              <a16:creationId xmlns:a16="http://schemas.microsoft.com/office/drawing/2014/main" id="{93AD6264-2493-4486-A0C5-1E5E1E90F6D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4" name="Text Box 76">
          <a:extLst>
            <a:ext uri="{FF2B5EF4-FFF2-40B4-BE49-F238E27FC236}">
              <a16:creationId xmlns:a16="http://schemas.microsoft.com/office/drawing/2014/main" id="{D62F351C-6E31-4E7B-9F2A-E913A094D60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5" name="Text Box 77">
          <a:extLst>
            <a:ext uri="{FF2B5EF4-FFF2-40B4-BE49-F238E27FC236}">
              <a16:creationId xmlns:a16="http://schemas.microsoft.com/office/drawing/2014/main" id="{4778623B-53D8-4FCD-88ED-DCA3E607263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6" name="Text Box 78">
          <a:extLst>
            <a:ext uri="{FF2B5EF4-FFF2-40B4-BE49-F238E27FC236}">
              <a16:creationId xmlns:a16="http://schemas.microsoft.com/office/drawing/2014/main" id="{8340F203-A1D2-4418-B101-CD4DFEA8B29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7" name="Text Box 79">
          <a:extLst>
            <a:ext uri="{FF2B5EF4-FFF2-40B4-BE49-F238E27FC236}">
              <a16:creationId xmlns:a16="http://schemas.microsoft.com/office/drawing/2014/main" id="{B4F11A20-60A5-43D1-965C-B3498A49BF4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8" name="Text Box 80">
          <a:extLst>
            <a:ext uri="{FF2B5EF4-FFF2-40B4-BE49-F238E27FC236}">
              <a16:creationId xmlns:a16="http://schemas.microsoft.com/office/drawing/2014/main" id="{3BCD73EF-06FD-44DC-8BBC-3F6149C1B61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69" name="Text Box 81">
          <a:extLst>
            <a:ext uri="{FF2B5EF4-FFF2-40B4-BE49-F238E27FC236}">
              <a16:creationId xmlns:a16="http://schemas.microsoft.com/office/drawing/2014/main" id="{CAF79054-B12C-4FE7-A087-82045DFC6C1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0" name="Text Box 82">
          <a:extLst>
            <a:ext uri="{FF2B5EF4-FFF2-40B4-BE49-F238E27FC236}">
              <a16:creationId xmlns:a16="http://schemas.microsoft.com/office/drawing/2014/main" id="{32880527-5E8C-4DF0-8212-6D608AEF715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1" name="Text Box 83">
          <a:extLst>
            <a:ext uri="{FF2B5EF4-FFF2-40B4-BE49-F238E27FC236}">
              <a16:creationId xmlns:a16="http://schemas.microsoft.com/office/drawing/2014/main" id="{A52CF487-6C1D-4FA5-8751-C816A282856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2" name="Text Box 84">
          <a:extLst>
            <a:ext uri="{FF2B5EF4-FFF2-40B4-BE49-F238E27FC236}">
              <a16:creationId xmlns:a16="http://schemas.microsoft.com/office/drawing/2014/main" id="{F910EC50-2560-4CC5-879A-02B94EC1395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3" name="Text Box 85">
          <a:extLst>
            <a:ext uri="{FF2B5EF4-FFF2-40B4-BE49-F238E27FC236}">
              <a16:creationId xmlns:a16="http://schemas.microsoft.com/office/drawing/2014/main" id="{DED0C659-A138-49C2-9163-3936D4AE89C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4" name="Text Box 86">
          <a:extLst>
            <a:ext uri="{FF2B5EF4-FFF2-40B4-BE49-F238E27FC236}">
              <a16:creationId xmlns:a16="http://schemas.microsoft.com/office/drawing/2014/main" id="{27EB47EA-812D-4B0A-A893-0D3D00468F7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5" name="Text Box 87">
          <a:extLst>
            <a:ext uri="{FF2B5EF4-FFF2-40B4-BE49-F238E27FC236}">
              <a16:creationId xmlns:a16="http://schemas.microsoft.com/office/drawing/2014/main" id="{63395327-994D-494D-8CC9-73CC9C50EF2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6" name="Text Box 88">
          <a:extLst>
            <a:ext uri="{FF2B5EF4-FFF2-40B4-BE49-F238E27FC236}">
              <a16:creationId xmlns:a16="http://schemas.microsoft.com/office/drawing/2014/main" id="{D263DE81-B859-4635-95DC-674DF28A2E8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7" name="Text Box 89">
          <a:extLst>
            <a:ext uri="{FF2B5EF4-FFF2-40B4-BE49-F238E27FC236}">
              <a16:creationId xmlns:a16="http://schemas.microsoft.com/office/drawing/2014/main" id="{9A436471-57C8-4A0A-9E35-43A8FB4F7EC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8" name="Text Box 90">
          <a:extLst>
            <a:ext uri="{FF2B5EF4-FFF2-40B4-BE49-F238E27FC236}">
              <a16:creationId xmlns:a16="http://schemas.microsoft.com/office/drawing/2014/main" id="{F5D5869B-0674-4C58-A79D-D3984639AF4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79" name="Text Box 91">
          <a:extLst>
            <a:ext uri="{FF2B5EF4-FFF2-40B4-BE49-F238E27FC236}">
              <a16:creationId xmlns:a16="http://schemas.microsoft.com/office/drawing/2014/main" id="{44A6D5F8-8107-445C-821E-AE4696B90A3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0" name="Text Box 92">
          <a:extLst>
            <a:ext uri="{FF2B5EF4-FFF2-40B4-BE49-F238E27FC236}">
              <a16:creationId xmlns:a16="http://schemas.microsoft.com/office/drawing/2014/main" id="{DA850E52-DAEA-413B-8789-B5757221C87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1" name="Text Box 93">
          <a:extLst>
            <a:ext uri="{FF2B5EF4-FFF2-40B4-BE49-F238E27FC236}">
              <a16:creationId xmlns:a16="http://schemas.microsoft.com/office/drawing/2014/main" id="{5F81E920-3B4B-496C-9147-352630301FF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2" name="Text Box 94">
          <a:extLst>
            <a:ext uri="{FF2B5EF4-FFF2-40B4-BE49-F238E27FC236}">
              <a16:creationId xmlns:a16="http://schemas.microsoft.com/office/drawing/2014/main" id="{20AF7AF7-C273-4DCA-B22F-C98225B5A21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3" name="Text Box 95">
          <a:extLst>
            <a:ext uri="{FF2B5EF4-FFF2-40B4-BE49-F238E27FC236}">
              <a16:creationId xmlns:a16="http://schemas.microsoft.com/office/drawing/2014/main" id="{995E210E-B5CC-4A9F-83C2-8811CD62207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4" name="Text Box 96">
          <a:extLst>
            <a:ext uri="{FF2B5EF4-FFF2-40B4-BE49-F238E27FC236}">
              <a16:creationId xmlns:a16="http://schemas.microsoft.com/office/drawing/2014/main" id="{69E5C38C-B183-40B4-969B-0B72D6A53C2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5" name="Text Box 97">
          <a:extLst>
            <a:ext uri="{FF2B5EF4-FFF2-40B4-BE49-F238E27FC236}">
              <a16:creationId xmlns:a16="http://schemas.microsoft.com/office/drawing/2014/main" id="{E859BE4F-9E5C-4E21-ADFE-7FBC166AEEC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6" name="Text Box 98">
          <a:extLst>
            <a:ext uri="{FF2B5EF4-FFF2-40B4-BE49-F238E27FC236}">
              <a16:creationId xmlns:a16="http://schemas.microsoft.com/office/drawing/2014/main" id="{6610230E-38A3-42C7-B748-9A7F179515A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7" name="Text Box 99">
          <a:extLst>
            <a:ext uri="{FF2B5EF4-FFF2-40B4-BE49-F238E27FC236}">
              <a16:creationId xmlns:a16="http://schemas.microsoft.com/office/drawing/2014/main" id="{6D5B6D0A-3527-41F3-8E7C-8E1C5037323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8" name="Text Box 100">
          <a:extLst>
            <a:ext uri="{FF2B5EF4-FFF2-40B4-BE49-F238E27FC236}">
              <a16:creationId xmlns:a16="http://schemas.microsoft.com/office/drawing/2014/main" id="{20B21A3A-C16B-45D2-9FF7-B8387B6EF76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89" name="Text Box 101">
          <a:extLst>
            <a:ext uri="{FF2B5EF4-FFF2-40B4-BE49-F238E27FC236}">
              <a16:creationId xmlns:a16="http://schemas.microsoft.com/office/drawing/2014/main" id="{9592E26A-2BE1-4D1F-9416-CE3AA545246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0" name="Text Box 102">
          <a:extLst>
            <a:ext uri="{FF2B5EF4-FFF2-40B4-BE49-F238E27FC236}">
              <a16:creationId xmlns:a16="http://schemas.microsoft.com/office/drawing/2014/main" id="{2C4BC409-FE95-4A7E-AC9B-2F0778D0326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1" name="Text Box 103">
          <a:extLst>
            <a:ext uri="{FF2B5EF4-FFF2-40B4-BE49-F238E27FC236}">
              <a16:creationId xmlns:a16="http://schemas.microsoft.com/office/drawing/2014/main" id="{11588010-840B-4680-9446-A65E29CD113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2" name="Text Box 104">
          <a:extLst>
            <a:ext uri="{FF2B5EF4-FFF2-40B4-BE49-F238E27FC236}">
              <a16:creationId xmlns:a16="http://schemas.microsoft.com/office/drawing/2014/main" id="{6F431B23-A80B-4917-84F3-A7B97056A0C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3" name="Text Box 105">
          <a:extLst>
            <a:ext uri="{FF2B5EF4-FFF2-40B4-BE49-F238E27FC236}">
              <a16:creationId xmlns:a16="http://schemas.microsoft.com/office/drawing/2014/main" id="{450C9056-91EC-4595-812E-8C8BCECC7D9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4" name="Text Box 106">
          <a:extLst>
            <a:ext uri="{FF2B5EF4-FFF2-40B4-BE49-F238E27FC236}">
              <a16:creationId xmlns:a16="http://schemas.microsoft.com/office/drawing/2014/main" id="{2E25A397-F368-4808-8DD6-9F88DB0B06E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5" name="Text Box 107">
          <a:extLst>
            <a:ext uri="{FF2B5EF4-FFF2-40B4-BE49-F238E27FC236}">
              <a16:creationId xmlns:a16="http://schemas.microsoft.com/office/drawing/2014/main" id="{8730FF94-15FF-45FA-9F59-9EBE7E5AC38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6" name="Text Box 108">
          <a:extLst>
            <a:ext uri="{FF2B5EF4-FFF2-40B4-BE49-F238E27FC236}">
              <a16:creationId xmlns:a16="http://schemas.microsoft.com/office/drawing/2014/main" id="{20A93FFA-D48D-4B3B-87C1-25BB3F8D8BF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7" name="Text Box 109">
          <a:extLst>
            <a:ext uri="{FF2B5EF4-FFF2-40B4-BE49-F238E27FC236}">
              <a16:creationId xmlns:a16="http://schemas.microsoft.com/office/drawing/2014/main" id="{3222E58E-C3F2-4E06-BA8B-0E904C30921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8" name="Text Box 110">
          <a:extLst>
            <a:ext uri="{FF2B5EF4-FFF2-40B4-BE49-F238E27FC236}">
              <a16:creationId xmlns:a16="http://schemas.microsoft.com/office/drawing/2014/main" id="{5D966CCE-9EAD-42A3-9924-BC9DD8DAC81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599" name="Text Box 111">
          <a:extLst>
            <a:ext uri="{FF2B5EF4-FFF2-40B4-BE49-F238E27FC236}">
              <a16:creationId xmlns:a16="http://schemas.microsoft.com/office/drawing/2014/main" id="{FCEFAD0C-892A-4B61-BDFB-10B0FB7D473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0" name="Text Box 112">
          <a:extLst>
            <a:ext uri="{FF2B5EF4-FFF2-40B4-BE49-F238E27FC236}">
              <a16:creationId xmlns:a16="http://schemas.microsoft.com/office/drawing/2014/main" id="{1C52E8B8-BFA7-4DC3-A834-A35D6C6303A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1" name="Text Box 113">
          <a:extLst>
            <a:ext uri="{FF2B5EF4-FFF2-40B4-BE49-F238E27FC236}">
              <a16:creationId xmlns:a16="http://schemas.microsoft.com/office/drawing/2014/main" id="{C56A889B-5300-4972-80A4-0D161FBEA8F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2" name="Text Box 114">
          <a:extLst>
            <a:ext uri="{FF2B5EF4-FFF2-40B4-BE49-F238E27FC236}">
              <a16:creationId xmlns:a16="http://schemas.microsoft.com/office/drawing/2014/main" id="{1AC37C99-0ABE-494F-99D0-31BCF2DA2E0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3" name="Text Box 115">
          <a:extLst>
            <a:ext uri="{FF2B5EF4-FFF2-40B4-BE49-F238E27FC236}">
              <a16:creationId xmlns:a16="http://schemas.microsoft.com/office/drawing/2014/main" id="{727B498F-6964-46A6-B573-36AFC7368F7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4" name="Text Box 116">
          <a:extLst>
            <a:ext uri="{FF2B5EF4-FFF2-40B4-BE49-F238E27FC236}">
              <a16:creationId xmlns:a16="http://schemas.microsoft.com/office/drawing/2014/main" id="{7ED9E648-66FF-4A86-A0E9-78E144A505C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5" name="Text Box 117">
          <a:extLst>
            <a:ext uri="{FF2B5EF4-FFF2-40B4-BE49-F238E27FC236}">
              <a16:creationId xmlns:a16="http://schemas.microsoft.com/office/drawing/2014/main" id="{FDCA49F3-FDB4-4619-931B-C34D3668BA0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6" name="Text Box 118">
          <a:extLst>
            <a:ext uri="{FF2B5EF4-FFF2-40B4-BE49-F238E27FC236}">
              <a16:creationId xmlns:a16="http://schemas.microsoft.com/office/drawing/2014/main" id="{9EB4F9FA-BAAE-493C-871C-37CEF869B5B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7" name="Text Box 119">
          <a:extLst>
            <a:ext uri="{FF2B5EF4-FFF2-40B4-BE49-F238E27FC236}">
              <a16:creationId xmlns:a16="http://schemas.microsoft.com/office/drawing/2014/main" id="{CEC41B3B-F961-465B-B4AC-BF6E4DC8DA7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8" name="Text Box 120">
          <a:extLst>
            <a:ext uri="{FF2B5EF4-FFF2-40B4-BE49-F238E27FC236}">
              <a16:creationId xmlns:a16="http://schemas.microsoft.com/office/drawing/2014/main" id="{D06C7EF0-0D6E-46AF-B5D7-4D5805C2115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09" name="Text Box 121">
          <a:extLst>
            <a:ext uri="{FF2B5EF4-FFF2-40B4-BE49-F238E27FC236}">
              <a16:creationId xmlns:a16="http://schemas.microsoft.com/office/drawing/2014/main" id="{D67748C3-49F9-47E7-8CDD-88FFB1D6B6F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0" name="Text Box 122">
          <a:extLst>
            <a:ext uri="{FF2B5EF4-FFF2-40B4-BE49-F238E27FC236}">
              <a16:creationId xmlns:a16="http://schemas.microsoft.com/office/drawing/2014/main" id="{10CD6B3E-46AB-492B-B296-5F727AB0145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1" name="Text Box 123">
          <a:extLst>
            <a:ext uri="{FF2B5EF4-FFF2-40B4-BE49-F238E27FC236}">
              <a16:creationId xmlns:a16="http://schemas.microsoft.com/office/drawing/2014/main" id="{BE5C78F4-C7B9-47A0-8010-E4F67AAFA35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2" name="Text Box 124">
          <a:extLst>
            <a:ext uri="{FF2B5EF4-FFF2-40B4-BE49-F238E27FC236}">
              <a16:creationId xmlns:a16="http://schemas.microsoft.com/office/drawing/2014/main" id="{D95B07C8-AC64-4983-BB05-9C4D560D423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3" name="Text Box 125">
          <a:extLst>
            <a:ext uri="{FF2B5EF4-FFF2-40B4-BE49-F238E27FC236}">
              <a16:creationId xmlns:a16="http://schemas.microsoft.com/office/drawing/2014/main" id="{326C336A-50A8-4583-94C4-CB4070BD012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4" name="Text Box 126">
          <a:extLst>
            <a:ext uri="{FF2B5EF4-FFF2-40B4-BE49-F238E27FC236}">
              <a16:creationId xmlns:a16="http://schemas.microsoft.com/office/drawing/2014/main" id="{125302A4-AE14-4077-948E-D78301ADCB4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5" name="Text Box 127">
          <a:extLst>
            <a:ext uri="{FF2B5EF4-FFF2-40B4-BE49-F238E27FC236}">
              <a16:creationId xmlns:a16="http://schemas.microsoft.com/office/drawing/2014/main" id="{54DB1E2B-660B-4424-A512-451DADADA38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6" name="Text Box 128">
          <a:extLst>
            <a:ext uri="{FF2B5EF4-FFF2-40B4-BE49-F238E27FC236}">
              <a16:creationId xmlns:a16="http://schemas.microsoft.com/office/drawing/2014/main" id="{9A805F75-5BAC-4C89-9FCF-09F0346AF64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7" name="Text Box 129">
          <a:extLst>
            <a:ext uri="{FF2B5EF4-FFF2-40B4-BE49-F238E27FC236}">
              <a16:creationId xmlns:a16="http://schemas.microsoft.com/office/drawing/2014/main" id="{1742D158-7F70-40D8-BE73-276764C0178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8" name="Text Box 130">
          <a:extLst>
            <a:ext uri="{FF2B5EF4-FFF2-40B4-BE49-F238E27FC236}">
              <a16:creationId xmlns:a16="http://schemas.microsoft.com/office/drawing/2014/main" id="{F7F48515-0A75-476B-A3DD-BC1D67CE5CF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19" name="Text Box 131">
          <a:extLst>
            <a:ext uri="{FF2B5EF4-FFF2-40B4-BE49-F238E27FC236}">
              <a16:creationId xmlns:a16="http://schemas.microsoft.com/office/drawing/2014/main" id="{8BFE02C0-A72A-46C8-B548-913022C3B46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20" name="Text Box 132">
          <a:extLst>
            <a:ext uri="{FF2B5EF4-FFF2-40B4-BE49-F238E27FC236}">
              <a16:creationId xmlns:a16="http://schemas.microsoft.com/office/drawing/2014/main" id="{757B5970-A083-4E5B-A6EA-3111A361DEA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21" name="Text Box 133">
          <a:extLst>
            <a:ext uri="{FF2B5EF4-FFF2-40B4-BE49-F238E27FC236}">
              <a16:creationId xmlns:a16="http://schemas.microsoft.com/office/drawing/2014/main" id="{6B76E9A7-1A65-4EFC-8BB4-18A57E2A4FF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22" name="Text Box 134">
          <a:extLst>
            <a:ext uri="{FF2B5EF4-FFF2-40B4-BE49-F238E27FC236}">
              <a16:creationId xmlns:a16="http://schemas.microsoft.com/office/drawing/2014/main" id="{3E122FC3-504A-446E-82F2-C21315E942D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3623" name="Text Box 135">
          <a:extLst>
            <a:ext uri="{FF2B5EF4-FFF2-40B4-BE49-F238E27FC236}">
              <a16:creationId xmlns:a16="http://schemas.microsoft.com/office/drawing/2014/main" id="{E4F915F2-DDA7-45A0-A743-F89A8EFF346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3624" name="Picture 136" descr="sw D">
          <a:extLst>
            <a:ext uri="{FF2B5EF4-FFF2-40B4-BE49-F238E27FC236}">
              <a16:creationId xmlns:a16="http://schemas.microsoft.com/office/drawing/2014/main" id="{0C8EB63B-93D4-49A0-A10A-BF971E23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C4B2C645-AD31-48C5-8E6F-1D4914C71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85725</xdr:rowOff>
    </xdr:from>
    <xdr:to>
      <xdr:col>0</xdr:col>
      <xdr:colOff>457200</xdr:colOff>
      <xdr:row>42</xdr:row>
      <xdr:rowOff>9525</xdr:rowOff>
    </xdr:to>
    <xdr:sp macro="" textlink="">
      <xdr:nvSpPr>
        <xdr:cNvPr id="51201" name="Text Box 1">
          <a:extLst>
            <a:ext uri="{FF2B5EF4-FFF2-40B4-BE49-F238E27FC236}">
              <a16:creationId xmlns:a16="http://schemas.microsoft.com/office/drawing/2014/main" id="{8997E359-E6BA-44DA-B1D2-54173988FB1D}"/>
            </a:ext>
          </a:extLst>
        </xdr:cNvPr>
        <xdr:cNvSpPr txBox="1">
          <a:spLocks noChangeArrowheads="1"/>
        </xdr:cNvSpPr>
      </xdr:nvSpPr>
      <xdr:spPr bwMode="auto">
        <a:xfrm>
          <a:off x="85725" y="1809750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9</xdr:row>
      <xdr:rowOff>114300</xdr:rowOff>
    </xdr:from>
    <xdr:to>
      <xdr:col>0</xdr:col>
      <xdr:colOff>266700</xdr:colOff>
      <xdr:row>29</xdr:row>
      <xdr:rowOff>38100</xdr:rowOff>
    </xdr:to>
    <xdr:sp macro="" textlink="">
      <xdr:nvSpPr>
        <xdr:cNvPr id="51203" name="Line 3">
          <a:extLst>
            <a:ext uri="{FF2B5EF4-FFF2-40B4-BE49-F238E27FC236}">
              <a16:creationId xmlns:a16="http://schemas.microsoft.com/office/drawing/2014/main" id="{92D0F244-0FAD-4626-A7D2-A4B43AA4AD81}"/>
            </a:ext>
          </a:extLst>
        </xdr:cNvPr>
        <xdr:cNvSpPr>
          <a:spLocks noChangeShapeType="1"/>
        </xdr:cNvSpPr>
      </xdr:nvSpPr>
      <xdr:spPr bwMode="auto">
        <a:xfrm>
          <a:off x="266700" y="1838325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51204" name="Text Box 4">
          <a:extLst>
            <a:ext uri="{FF2B5EF4-FFF2-40B4-BE49-F238E27FC236}">
              <a16:creationId xmlns:a16="http://schemas.microsoft.com/office/drawing/2014/main" id="{B2532710-9DC0-461A-8FC0-01FFF208AE36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Cadmium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1205" name="Text Box 5">
          <a:extLst>
            <a:ext uri="{FF2B5EF4-FFF2-40B4-BE49-F238E27FC236}">
              <a16:creationId xmlns:a16="http://schemas.microsoft.com/office/drawing/2014/main" id="{DF4011FC-41F6-4B03-B3B4-7CAAD9052E50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1206" name="Text Box 6">
          <a:extLst>
            <a:ext uri="{FF2B5EF4-FFF2-40B4-BE49-F238E27FC236}">
              <a16:creationId xmlns:a16="http://schemas.microsoft.com/office/drawing/2014/main" id="{CBA45E81-F795-438F-A3CC-40D9D33A1378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1207" name="Text Box 7">
          <a:extLst>
            <a:ext uri="{FF2B5EF4-FFF2-40B4-BE49-F238E27FC236}">
              <a16:creationId xmlns:a16="http://schemas.microsoft.com/office/drawing/2014/main" id="{813A6D4B-A552-47B7-8D07-2330CA7066F2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208" name="Text Box 8">
          <a:extLst>
            <a:ext uri="{FF2B5EF4-FFF2-40B4-BE49-F238E27FC236}">
              <a16:creationId xmlns:a16="http://schemas.microsoft.com/office/drawing/2014/main" id="{ED4C27FC-F833-4FC6-9B74-DDF8B8CDB576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209" name="Text Box 9">
          <a:extLst>
            <a:ext uri="{FF2B5EF4-FFF2-40B4-BE49-F238E27FC236}">
              <a16:creationId xmlns:a16="http://schemas.microsoft.com/office/drawing/2014/main" id="{BF7C0870-68B6-4095-912B-C235056A0D0F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210" name="Text Box 10">
          <a:extLst>
            <a:ext uri="{FF2B5EF4-FFF2-40B4-BE49-F238E27FC236}">
              <a16:creationId xmlns:a16="http://schemas.microsoft.com/office/drawing/2014/main" id="{F015A02B-E61D-4E34-9B53-DECD2448AABF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211" name="Text Box 11">
          <a:extLst>
            <a:ext uri="{FF2B5EF4-FFF2-40B4-BE49-F238E27FC236}">
              <a16:creationId xmlns:a16="http://schemas.microsoft.com/office/drawing/2014/main" id="{8539ADEF-5744-4BBB-96E7-A5260EA36415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1212" name="Text Box 12">
          <a:extLst>
            <a:ext uri="{FF2B5EF4-FFF2-40B4-BE49-F238E27FC236}">
              <a16:creationId xmlns:a16="http://schemas.microsoft.com/office/drawing/2014/main" id="{A39F1628-B56D-45CA-B409-492CEAC1324C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1213" name="Text Box 13">
          <a:extLst>
            <a:ext uri="{FF2B5EF4-FFF2-40B4-BE49-F238E27FC236}">
              <a16:creationId xmlns:a16="http://schemas.microsoft.com/office/drawing/2014/main" id="{120E542F-BF6A-4BE2-AEE4-6E7BEBF09FD1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214" name="Text Box 14">
          <a:extLst>
            <a:ext uri="{FF2B5EF4-FFF2-40B4-BE49-F238E27FC236}">
              <a16:creationId xmlns:a16="http://schemas.microsoft.com/office/drawing/2014/main" id="{D5BFF534-9E7D-4427-8C0D-3994199E5571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215" name="Text Box 15">
          <a:extLst>
            <a:ext uri="{FF2B5EF4-FFF2-40B4-BE49-F238E27FC236}">
              <a16:creationId xmlns:a16="http://schemas.microsoft.com/office/drawing/2014/main" id="{C690356D-079B-473C-AF56-9F99EA340B0F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216" name="Text Box 16">
          <a:extLst>
            <a:ext uri="{FF2B5EF4-FFF2-40B4-BE49-F238E27FC236}">
              <a16:creationId xmlns:a16="http://schemas.microsoft.com/office/drawing/2014/main" id="{F9570273-64D9-4C56-80BB-E03EBC841C17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217" name="Text Box 17">
          <a:extLst>
            <a:ext uri="{FF2B5EF4-FFF2-40B4-BE49-F238E27FC236}">
              <a16:creationId xmlns:a16="http://schemas.microsoft.com/office/drawing/2014/main" id="{E68B4154-E0FC-48FA-950F-1A8FE98CA62C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18" name="Text Box 18">
          <a:extLst>
            <a:ext uri="{FF2B5EF4-FFF2-40B4-BE49-F238E27FC236}">
              <a16:creationId xmlns:a16="http://schemas.microsoft.com/office/drawing/2014/main" id="{9215D1D4-3E5E-47FA-A214-B0DF7C9B95A4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19" name="Text Box 19">
          <a:extLst>
            <a:ext uri="{FF2B5EF4-FFF2-40B4-BE49-F238E27FC236}">
              <a16:creationId xmlns:a16="http://schemas.microsoft.com/office/drawing/2014/main" id="{B49D6171-CD02-40A7-905F-F9186C66F206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0" name="Text Box 20">
          <a:extLst>
            <a:ext uri="{FF2B5EF4-FFF2-40B4-BE49-F238E27FC236}">
              <a16:creationId xmlns:a16="http://schemas.microsoft.com/office/drawing/2014/main" id="{2FCA23A5-6A6B-417B-9401-F61B1DD855AF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1" name="Text Box 21">
          <a:extLst>
            <a:ext uri="{FF2B5EF4-FFF2-40B4-BE49-F238E27FC236}">
              <a16:creationId xmlns:a16="http://schemas.microsoft.com/office/drawing/2014/main" id="{A5A52291-F79B-4AEA-BE0A-23F98875F83E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2" name="Text Box 22">
          <a:extLst>
            <a:ext uri="{FF2B5EF4-FFF2-40B4-BE49-F238E27FC236}">
              <a16:creationId xmlns:a16="http://schemas.microsoft.com/office/drawing/2014/main" id="{02A5D428-668A-4940-9D44-B269C28253EB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3" name="Text Box 23">
          <a:extLst>
            <a:ext uri="{FF2B5EF4-FFF2-40B4-BE49-F238E27FC236}">
              <a16:creationId xmlns:a16="http://schemas.microsoft.com/office/drawing/2014/main" id="{B1B67AE8-B1D7-4BC3-A7EA-BEFFCCE0149A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4" name="Text Box 24">
          <a:extLst>
            <a:ext uri="{FF2B5EF4-FFF2-40B4-BE49-F238E27FC236}">
              <a16:creationId xmlns:a16="http://schemas.microsoft.com/office/drawing/2014/main" id="{2DB1AE16-A83D-43A0-9192-04CEB3F48FAB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225" name="Text Box 25">
          <a:extLst>
            <a:ext uri="{FF2B5EF4-FFF2-40B4-BE49-F238E27FC236}">
              <a16:creationId xmlns:a16="http://schemas.microsoft.com/office/drawing/2014/main" id="{D6C5A3F7-8AD8-4583-9E3A-EA4817150AEE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26" name="Text Box 26">
          <a:extLst>
            <a:ext uri="{FF2B5EF4-FFF2-40B4-BE49-F238E27FC236}">
              <a16:creationId xmlns:a16="http://schemas.microsoft.com/office/drawing/2014/main" id="{B2D23E04-334F-42C9-8FE3-EF41BEF4E7A7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27" name="Text Box 27">
          <a:extLst>
            <a:ext uri="{FF2B5EF4-FFF2-40B4-BE49-F238E27FC236}">
              <a16:creationId xmlns:a16="http://schemas.microsoft.com/office/drawing/2014/main" id="{0135A0A8-3489-452C-B590-413CE749163E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28" name="Text Box 28">
          <a:extLst>
            <a:ext uri="{FF2B5EF4-FFF2-40B4-BE49-F238E27FC236}">
              <a16:creationId xmlns:a16="http://schemas.microsoft.com/office/drawing/2014/main" id="{D276FAC6-5BF4-48E0-8615-DC176ACE5EBD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29" name="Text Box 29">
          <a:extLst>
            <a:ext uri="{FF2B5EF4-FFF2-40B4-BE49-F238E27FC236}">
              <a16:creationId xmlns:a16="http://schemas.microsoft.com/office/drawing/2014/main" id="{E2A6A34D-89B7-404E-A443-FD2CDF22392C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0" name="Text Box 30">
          <a:extLst>
            <a:ext uri="{FF2B5EF4-FFF2-40B4-BE49-F238E27FC236}">
              <a16:creationId xmlns:a16="http://schemas.microsoft.com/office/drawing/2014/main" id="{85714E3C-04B6-4EAA-BF6B-B2F123DBFE7C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1" name="Text Box 31">
          <a:extLst>
            <a:ext uri="{FF2B5EF4-FFF2-40B4-BE49-F238E27FC236}">
              <a16:creationId xmlns:a16="http://schemas.microsoft.com/office/drawing/2014/main" id="{09662F39-A297-4EA1-9FC2-2A989F5A6EB3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2" name="Text Box 32">
          <a:extLst>
            <a:ext uri="{FF2B5EF4-FFF2-40B4-BE49-F238E27FC236}">
              <a16:creationId xmlns:a16="http://schemas.microsoft.com/office/drawing/2014/main" id="{A8B76CCB-045A-4D5A-AFC4-3A529476BD85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3" name="Text Box 33">
          <a:extLst>
            <a:ext uri="{FF2B5EF4-FFF2-40B4-BE49-F238E27FC236}">
              <a16:creationId xmlns:a16="http://schemas.microsoft.com/office/drawing/2014/main" id="{CE2817AE-A38D-47D2-BACD-A200B2FE833E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4" name="Text Box 34">
          <a:extLst>
            <a:ext uri="{FF2B5EF4-FFF2-40B4-BE49-F238E27FC236}">
              <a16:creationId xmlns:a16="http://schemas.microsoft.com/office/drawing/2014/main" id="{F830A47F-10D5-4E79-8424-990980CF6AB7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5" name="Text Box 35">
          <a:extLst>
            <a:ext uri="{FF2B5EF4-FFF2-40B4-BE49-F238E27FC236}">
              <a16:creationId xmlns:a16="http://schemas.microsoft.com/office/drawing/2014/main" id="{03626AF7-7404-407A-A97D-0B1D6C218035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6" name="Text Box 36">
          <a:extLst>
            <a:ext uri="{FF2B5EF4-FFF2-40B4-BE49-F238E27FC236}">
              <a16:creationId xmlns:a16="http://schemas.microsoft.com/office/drawing/2014/main" id="{5E3A985A-3D05-4862-A51C-4ABCB2F9AB59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7" name="Text Box 37">
          <a:extLst>
            <a:ext uri="{FF2B5EF4-FFF2-40B4-BE49-F238E27FC236}">
              <a16:creationId xmlns:a16="http://schemas.microsoft.com/office/drawing/2014/main" id="{4A8F6BD5-9E9E-4F57-8F43-B7AADF43E249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8" name="Text Box 38">
          <a:extLst>
            <a:ext uri="{FF2B5EF4-FFF2-40B4-BE49-F238E27FC236}">
              <a16:creationId xmlns:a16="http://schemas.microsoft.com/office/drawing/2014/main" id="{CE51A117-300C-4491-BFD9-2E9DBE6FB8F1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39" name="Text Box 39">
          <a:extLst>
            <a:ext uri="{FF2B5EF4-FFF2-40B4-BE49-F238E27FC236}">
              <a16:creationId xmlns:a16="http://schemas.microsoft.com/office/drawing/2014/main" id="{7D8B7312-40D9-4596-A808-121264A4AF3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40" name="Text Box 40">
          <a:extLst>
            <a:ext uri="{FF2B5EF4-FFF2-40B4-BE49-F238E27FC236}">
              <a16:creationId xmlns:a16="http://schemas.microsoft.com/office/drawing/2014/main" id="{61F935E4-A995-463B-B4E6-98D46A05953B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241" name="Text Box 41">
          <a:extLst>
            <a:ext uri="{FF2B5EF4-FFF2-40B4-BE49-F238E27FC236}">
              <a16:creationId xmlns:a16="http://schemas.microsoft.com/office/drawing/2014/main" id="{FFD3A4E6-636A-451C-A960-4488C0DC3863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2" name="Text Box 42">
          <a:extLst>
            <a:ext uri="{FF2B5EF4-FFF2-40B4-BE49-F238E27FC236}">
              <a16:creationId xmlns:a16="http://schemas.microsoft.com/office/drawing/2014/main" id="{134DAEA8-EC2A-4225-A5A2-6A5129EBB59E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3" name="Text Box 43">
          <a:extLst>
            <a:ext uri="{FF2B5EF4-FFF2-40B4-BE49-F238E27FC236}">
              <a16:creationId xmlns:a16="http://schemas.microsoft.com/office/drawing/2014/main" id="{4036416F-CA6B-41BC-8F78-CF069E32C62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4" name="Text Box 44">
          <a:extLst>
            <a:ext uri="{FF2B5EF4-FFF2-40B4-BE49-F238E27FC236}">
              <a16:creationId xmlns:a16="http://schemas.microsoft.com/office/drawing/2014/main" id="{72FD5C55-20B6-4847-8C80-082992B746A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5" name="Text Box 45">
          <a:extLst>
            <a:ext uri="{FF2B5EF4-FFF2-40B4-BE49-F238E27FC236}">
              <a16:creationId xmlns:a16="http://schemas.microsoft.com/office/drawing/2014/main" id="{3ED97B6F-2CBF-4D13-A78D-A078B0B9A5B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6" name="Text Box 46">
          <a:extLst>
            <a:ext uri="{FF2B5EF4-FFF2-40B4-BE49-F238E27FC236}">
              <a16:creationId xmlns:a16="http://schemas.microsoft.com/office/drawing/2014/main" id="{342A950B-CC93-412C-B27F-916CC864E1A8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7" name="Text Box 47">
          <a:extLst>
            <a:ext uri="{FF2B5EF4-FFF2-40B4-BE49-F238E27FC236}">
              <a16:creationId xmlns:a16="http://schemas.microsoft.com/office/drawing/2014/main" id="{6150ECC4-E1CF-4721-AB2C-F62552EA80B2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8" name="Text Box 48">
          <a:extLst>
            <a:ext uri="{FF2B5EF4-FFF2-40B4-BE49-F238E27FC236}">
              <a16:creationId xmlns:a16="http://schemas.microsoft.com/office/drawing/2014/main" id="{F1766575-BBC2-44BD-9922-FD7B4F6E8BCE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49" name="Text Box 49">
          <a:extLst>
            <a:ext uri="{FF2B5EF4-FFF2-40B4-BE49-F238E27FC236}">
              <a16:creationId xmlns:a16="http://schemas.microsoft.com/office/drawing/2014/main" id="{83CCF7AB-D8F5-474D-ABFD-54556DA405B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0" name="Text Box 50">
          <a:extLst>
            <a:ext uri="{FF2B5EF4-FFF2-40B4-BE49-F238E27FC236}">
              <a16:creationId xmlns:a16="http://schemas.microsoft.com/office/drawing/2014/main" id="{57160E4E-BDD6-496E-BAA0-267DC39C857A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1" name="Text Box 51">
          <a:extLst>
            <a:ext uri="{FF2B5EF4-FFF2-40B4-BE49-F238E27FC236}">
              <a16:creationId xmlns:a16="http://schemas.microsoft.com/office/drawing/2014/main" id="{B441BF05-9C1D-4A6A-89F7-C5D94B72996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2" name="Text Box 52">
          <a:extLst>
            <a:ext uri="{FF2B5EF4-FFF2-40B4-BE49-F238E27FC236}">
              <a16:creationId xmlns:a16="http://schemas.microsoft.com/office/drawing/2014/main" id="{7D69E48B-23EF-4667-9680-9C365743733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3" name="Text Box 53">
          <a:extLst>
            <a:ext uri="{FF2B5EF4-FFF2-40B4-BE49-F238E27FC236}">
              <a16:creationId xmlns:a16="http://schemas.microsoft.com/office/drawing/2014/main" id="{F66C4AE6-F6BD-4D8B-BD4C-946F7E5ED9C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4" name="Text Box 54">
          <a:extLst>
            <a:ext uri="{FF2B5EF4-FFF2-40B4-BE49-F238E27FC236}">
              <a16:creationId xmlns:a16="http://schemas.microsoft.com/office/drawing/2014/main" id="{FE0D10AC-FB07-4E68-A898-66DE3DABE81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5" name="Text Box 55">
          <a:extLst>
            <a:ext uri="{FF2B5EF4-FFF2-40B4-BE49-F238E27FC236}">
              <a16:creationId xmlns:a16="http://schemas.microsoft.com/office/drawing/2014/main" id="{AABFB684-7B14-4989-B1D2-22268AD6FAD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6" name="Text Box 56">
          <a:extLst>
            <a:ext uri="{FF2B5EF4-FFF2-40B4-BE49-F238E27FC236}">
              <a16:creationId xmlns:a16="http://schemas.microsoft.com/office/drawing/2014/main" id="{576A8F4A-0A3E-4174-B22D-1382CD086C8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7" name="Text Box 57">
          <a:extLst>
            <a:ext uri="{FF2B5EF4-FFF2-40B4-BE49-F238E27FC236}">
              <a16:creationId xmlns:a16="http://schemas.microsoft.com/office/drawing/2014/main" id="{05F3F828-950B-43C4-8B21-CA27C03CAA2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8" name="Text Box 58">
          <a:extLst>
            <a:ext uri="{FF2B5EF4-FFF2-40B4-BE49-F238E27FC236}">
              <a16:creationId xmlns:a16="http://schemas.microsoft.com/office/drawing/2014/main" id="{E7A08296-F79A-4B52-9D21-DB5CFB6D64AB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59" name="Text Box 59">
          <a:extLst>
            <a:ext uri="{FF2B5EF4-FFF2-40B4-BE49-F238E27FC236}">
              <a16:creationId xmlns:a16="http://schemas.microsoft.com/office/drawing/2014/main" id="{7FD2B5A3-E0EF-41ED-A629-AC27EFF5C56B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0" name="Text Box 60">
          <a:extLst>
            <a:ext uri="{FF2B5EF4-FFF2-40B4-BE49-F238E27FC236}">
              <a16:creationId xmlns:a16="http://schemas.microsoft.com/office/drawing/2014/main" id="{77C893D0-EA2C-4329-BF3C-96D353C5581B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1" name="Text Box 61">
          <a:extLst>
            <a:ext uri="{FF2B5EF4-FFF2-40B4-BE49-F238E27FC236}">
              <a16:creationId xmlns:a16="http://schemas.microsoft.com/office/drawing/2014/main" id="{F20679FC-B1A0-4F70-B622-A49CF2C8722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2" name="Text Box 62">
          <a:extLst>
            <a:ext uri="{FF2B5EF4-FFF2-40B4-BE49-F238E27FC236}">
              <a16:creationId xmlns:a16="http://schemas.microsoft.com/office/drawing/2014/main" id="{FFBF9EF6-E24C-4792-B1AA-6B25D8F4E09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3" name="Text Box 63">
          <a:extLst>
            <a:ext uri="{FF2B5EF4-FFF2-40B4-BE49-F238E27FC236}">
              <a16:creationId xmlns:a16="http://schemas.microsoft.com/office/drawing/2014/main" id="{9D2B4EDA-80FE-41F4-B79D-3BA153586C42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4" name="Text Box 64">
          <a:extLst>
            <a:ext uri="{FF2B5EF4-FFF2-40B4-BE49-F238E27FC236}">
              <a16:creationId xmlns:a16="http://schemas.microsoft.com/office/drawing/2014/main" id="{FBEBE754-3075-4449-A247-570930ABA8F8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5" name="Text Box 65">
          <a:extLst>
            <a:ext uri="{FF2B5EF4-FFF2-40B4-BE49-F238E27FC236}">
              <a16:creationId xmlns:a16="http://schemas.microsoft.com/office/drawing/2014/main" id="{C91D493D-B060-4616-B6CF-B6EAA9F5592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6" name="Text Box 66">
          <a:extLst>
            <a:ext uri="{FF2B5EF4-FFF2-40B4-BE49-F238E27FC236}">
              <a16:creationId xmlns:a16="http://schemas.microsoft.com/office/drawing/2014/main" id="{6AD96E03-1BE7-4053-B70F-AA023C978D6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7" name="Text Box 67">
          <a:extLst>
            <a:ext uri="{FF2B5EF4-FFF2-40B4-BE49-F238E27FC236}">
              <a16:creationId xmlns:a16="http://schemas.microsoft.com/office/drawing/2014/main" id="{8E1ED1EB-24BB-4CFF-B493-27A4F173107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8" name="Text Box 68">
          <a:extLst>
            <a:ext uri="{FF2B5EF4-FFF2-40B4-BE49-F238E27FC236}">
              <a16:creationId xmlns:a16="http://schemas.microsoft.com/office/drawing/2014/main" id="{6306744E-142B-4C0A-9971-E5315C9593B2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69" name="Text Box 69">
          <a:extLst>
            <a:ext uri="{FF2B5EF4-FFF2-40B4-BE49-F238E27FC236}">
              <a16:creationId xmlns:a16="http://schemas.microsoft.com/office/drawing/2014/main" id="{69AEED0A-A77E-4A76-9582-1652D1FD2E36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70" name="Text Box 70">
          <a:extLst>
            <a:ext uri="{FF2B5EF4-FFF2-40B4-BE49-F238E27FC236}">
              <a16:creationId xmlns:a16="http://schemas.microsoft.com/office/drawing/2014/main" id="{76A7AB23-9976-4721-ADD2-B6C841EE44A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71" name="Text Box 71">
          <a:extLst>
            <a:ext uri="{FF2B5EF4-FFF2-40B4-BE49-F238E27FC236}">
              <a16:creationId xmlns:a16="http://schemas.microsoft.com/office/drawing/2014/main" id="{DED7EE31-0C2E-44D8-99C4-C9950A214F36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72" name="Text Box 72">
          <a:extLst>
            <a:ext uri="{FF2B5EF4-FFF2-40B4-BE49-F238E27FC236}">
              <a16:creationId xmlns:a16="http://schemas.microsoft.com/office/drawing/2014/main" id="{596C2FCB-5A57-4CE1-8E34-03901F4B93A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273" name="Text Box 73">
          <a:extLst>
            <a:ext uri="{FF2B5EF4-FFF2-40B4-BE49-F238E27FC236}">
              <a16:creationId xmlns:a16="http://schemas.microsoft.com/office/drawing/2014/main" id="{024D459D-7BEC-4BC4-8D1D-5ABF91BB0E6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4" name="Text Box 74">
          <a:extLst>
            <a:ext uri="{FF2B5EF4-FFF2-40B4-BE49-F238E27FC236}">
              <a16:creationId xmlns:a16="http://schemas.microsoft.com/office/drawing/2014/main" id="{50F26CC3-D0EF-42C1-B4EB-559881ECE41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5" name="Text Box 75">
          <a:extLst>
            <a:ext uri="{FF2B5EF4-FFF2-40B4-BE49-F238E27FC236}">
              <a16:creationId xmlns:a16="http://schemas.microsoft.com/office/drawing/2014/main" id="{69B50C29-3768-4E15-B8EF-E239292D349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6" name="Text Box 76">
          <a:extLst>
            <a:ext uri="{FF2B5EF4-FFF2-40B4-BE49-F238E27FC236}">
              <a16:creationId xmlns:a16="http://schemas.microsoft.com/office/drawing/2014/main" id="{7270C4F4-BB9B-416D-82B2-2B09CD95B39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7" name="Text Box 77">
          <a:extLst>
            <a:ext uri="{FF2B5EF4-FFF2-40B4-BE49-F238E27FC236}">
              <a16:creationId xmlns:a16="http://schemas.microsoft.com/office/drawing/2014/main" id="{208B5309-200F-45D9-AB4E-507DCF747A7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8" name="Text Box 78">
          <a:extLst>
            <a:ext uri="{FF2B5EF4-FFF2-40B4-BE49-F238E27FC236}">
              <a16:creationId xmlns:a16="http://schemas.microsoft.com/office/drawing/2014/main" id="{99AB27B0-1CDE-4349-80D9-B0688FE8FD2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79" name="Text Box 79">
          <a:extLst>
            <a:ext uri="{FF2B5EF4-FFF2-40B4-BE49-F238E27FC236}">
              <a16:creationId xmlns:a16="http://schemas.microsoft.com/office/drawing/2014/main" id="{68879B26-2660-43E7-BF0D-D87B92EFA20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0" name="Text Box 80">
          <a:extLst>
            <a:ext uri="{FF2B5EF4-FFF2-40B4-BE49-F238E27FC236}">
              <a16:creationId xmlns:a16="http://schemas.microsoft.com/office/drawing/2014/main" id="{E02E760B-BD19-403C-BCCF-D9C44E8BADC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1" name="Text Box 81">
          <a:extLst>
            <a:ext uri="{FF2B5EF4-FFF2-40B4-BE49-F238E27FC236}">
              <a16:creationId xmlns:a16="http://schemas.microsoft.com/office/drawing/2014/main" id="{8313D96E-D164-421D-A8A5-EC76C74E0A9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2" name="Text Box 82">
          <a:extLst>
            <a:ext uri="{FF2B5EF4-FFF2-40B4-BE49-F238E27FC236}">
              <a16:creationId xmlns:a16="http://schemas.microsoft.com/office/drawing/2014/main" id="{F1F91353-37EA-417E-B42B-1AE46D69204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3" name="Text Box 83">
          <a:extLst>
            <a:ext uri="{FF2B5EF4-FFF2-40B4-BE49-F238E27FC236}">
              <a16:creationId xmlns:a16="http://schemas.microsoft.com/office/drawing/2014/main" id="{EDC7B03D-8177-4F26-967F-669B7B30B49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4" name="Text Box 84">
          <a:extLst>
            <a:ext uri="{FF2B5EF4-FFF2-40B4-BE49-F238E27FC236}">
              <a16:creationId xmlns:a16="http://schemas.microsoft.com/office/drawing/2014/main" id="{79292DBC-97DA-4380-BE02-422103FA2EE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5" name="Text Box 85">
          <a:extLst>
            <a:ext uri="{FF2B5EF4-FFF2-40B4-BE49-F238E27FC236}">
              <a16:creationId xmlns:a16="http://schemas.microsoft.com/office/drawing/2014/main" id="{4B14A4E5-0092-465B-B0E2-1C83C61ADD9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6" name="Text Box 86">
          <a:extLst>
            <a:ext uri="{FF2B5EF4-FFF2-40B4-BE49-F238E27FC236}">
              <a16:creationId xmlns:a16="http://schemas.microsoft.com/office/drawing/2014/main" id="{82D6851F-58B7-4792-BA9C-63DCF3401C1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7" name="Text Box 87">
          <a:extLst>
            <a:ext uri="{FF2B5EF4-FFF2-40B4-BE49-F238E27FC236}">
              <a16:creationId xmlns:a16="http://schemas.microsoft.com/office/drawing/2014/main" id="{AB45B69E-28A0-4B5B-AFE6-94D1CDDAB5E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8" name="Text Box 88">
          <a:extLst>
            <a:ext uri="{FF2B5EF4-FFF2-40B4-BE49-F238E27FC236}">
              <a16:creationId xmlns:a16="http://schemas.microsoft.com/office/drawing/2014/main" id="{9FD20040-A3DF-4415-9E45-9A0C72922DE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89" name="Text Box 89">
          <a:extLst>
            <a:ext uri="{FF2B5EF4-FFF2-40B4-BE49-F238E27FC236}">
              <a16:creationId xmlns:a16="http://schemas.microsoft.com/office/drawing/2014/main" id="{ACE56D08-4606-4153-BD41-96E9CDB7832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0" name="Text Box 90">
          <a:extLst>
            <a:ext uri="{FF2B5EF4-FFF2-40B4-BE49-F238E27FC236}">
              <a16:creationId xmlns:a16="http://schemas.microsoft.com/office/drawing/2014/main" id="{D980F64E-E920-4CA7-B52B-A61CFF8DFDD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1" name="Text Box 91">
          <a:extLst>
            <a:ext uri="{FF2B5EF4-FFF2-40B4-BE49-F238E27FC236}">
              <a16:creationId xmlns:a16="http://schemas.microsoft.com/office/drawing/2014/main" id="{C3C80FF5-D187-4E84-9A45-6BCFE1B42AC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2" name="Text Box 92">
          <a:extLst>
            <a:ext uri="{FF2B5EF4-FFF2-40B4-BE49-F238E27FC236}">
              <a16:creationId xmlns:a16="http://schemas.microsoft.com/office/drawing/2014/main" id="{0FEE7244-33A1-4744-B9B5-9FAD0DCEBF2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3" name="Text Box 93">
          <a:extLst>
            <a:ext uri="{FF2B5EF4-FFF2-40B4-BE49-F238E27FC236}">
              <a16:creationId xmlns:a16="http://schemas.microsoft.com/office/drawing/2014/main" id="{AAE6862A-61E8-4C66-B540-7F30922EBD1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4" name="Text Box 94">
          <a:extLst>
            <a:ext uri="{FF2B5EF4-FFF2-40B4-BE49-F238E27FC236}">
              <a16:creationId xmlns:a16="http://schemas.microsoft.com/office/drawing/2014/main" id="{D5F415F6-2423-4BB7-B17A-5660CB79EFB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5" name="Text Box 95">
          <a:extLst>
            <a:ext uri="{FF2B5EF4-FFF2-40B4-BE49-F238E27FC236}">
              <a16:creationId xmlns:a16="http://schemas.microsoft.com/office/drawing/2014/main" id="{CA638DF7-18E4-487A-B122-80B707083FE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6" name="Text Box 96">
          <a:extLst>
            <a:ext uri="{FF2B5EF4-FFF2-40B4-BE49-F238E27FC236}">
              <a16:creationId xmlns:a16="http://schemas.microsoft.com/office/drawing/2014/main" id="{21E42CC0-C679-4770-94F0-1F935796E34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7" name="Text Box 97">
          <a:extLst>
            <a:ext uri="{FF2B5EF4-FFF2-40B4-BE49-F238E27FC236}">
              <a16:creationId xmlns:a16="http://schemas.microsoft.com/office/drawing/2014/main" id="{075CF3B6-54DD-401A-975B-DCBE949F9A4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8" name="Text Box 98">
          <a:extLst>
            <a:ext uri="{FF2B5EF4-FFF2-40B4-BE49-F238E27FC236}">
              <a16:creationId xmlns:a16="http://schemas.microsoft.com/office/drawing/2014/main" id="{44628E2D-2F1A-4716-98F7-8EC1EFE5CF3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299" name="Text Box 99">
          <a:extLst>
            <a:ext uri="{FF2B5EF4-FFF2-40B4-BE49-F238E27FC236}">
              <a16:creationId xmlns:a16="http://schemas.microsoft.com/office/drawing/2014/main" id="{D092A6DC-4ED8-4FF0-AE75-CA64E1B669A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0" name="Text Box 100">
          <a:extLst>
            <a:ext uri="{FF2B5EF4-FFF2-40B4-BE49-F238E27FC236}">
              <a16:creationId xmlns:a16="http://schemas.microsoft.com/office/drawing/2014/main" id="{BF9915B4-31B9-41DB-BF30-FFACA86DDEF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1" name="Text Box 101">
          <a:extLst>
            <a:ext uri="{FF2B5EF4-FFF2-40B4-BE49-F238E27FC236}">
              <a16:creationId xmlns:a16="http://schemas.microsoft.com/office/drawing/2014/main" id="{19F7B2EC-852D-4AA5-8FBC-3072B2BCFD2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2" name="Text Box 102">
          <a:extLst>
            <a:ext uri="{FF2B5EF4-FFF2-40B4-BE49-F238E27FC236}">
              <a16:creationId xmlns:a16="http://schemas.microsoft.com/office/drawing/2014/main" id="{DC7B3E2E-AE78-4412-BAE6-9D015A0A124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3" name="Text Box 103">
          <a:extLst>
            <a:ext uri="{FF2B5EF4-FFF2-40B4-BE49-F238E27FC236}">
              <a16:creationId xmlns:a16="http://schemas.microsoft.com/office/drawing/2014/main" id="{479E7E94-F6F3-4BEB-9B3E-030A2D6816B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4" name="Text Box 104">
          <a:extLst>
            <a:ext uri="{FF2B5EF4-FFF2-40B4-BE49-F238E27FC236}">
              <a16:creationId xmlns:a16="http://schemas.microsoft.com/office/drawing/2014/main" id="{74AE4169-791B-46A8-A06D-08EABA293DE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5" name="Text Box 105">
          <a:extLst>
            <a:ext uri="{FF2B5EF4-FFF2-40B4-BE49-F238E27FC236}">
              <a16:creationId xmlns:a16="http://schemas.microsoft.com/office/drawing/2014/main" id="{EF4B7FB2-B80C-4608-BA7B-1EB098F507A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6" name="Text Box 106">
          <a:extLst>
            <a:ext uri="{FF2B5EF4-FFF2-40B4-BE49-F238E27FC236}">
              <a16:creationId xmlns:a16="http://schemas.microsoft.com/office/drawing/2014/main" id="{C45FD2F8-6404-494A-B023-09473859351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7" name="Text Box 107">
          <a:extLst>
            <a:ext uri="{FF2B5EF4-FFF2-40B4-BE49-F238E27FC236}">
              <a16:creationId xmlns:a16="http://schemas.microsoft.com/office/drawing/2014/main" id="{62606232-45DD-4723-B148-65F87EEFF48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8" name="Text Box 108">
          <a:extLst>
            <a:ext uri="{FF2B5EF4-FFF2-40B4-BE49-F238E27FC236}">
              <a16:creationId xmlns:a16="http://schemas.microsoft.com/office/drawing/2014/main" id="{57B42638-0C88-42B7-817E-B0B8DEF7EA1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09" name="Text Box 109">
          <a:extLst>
            <a:ext uri="{FF2B5EF4-FFF2-40B4-BE49-F238E27FC236}">
              <a16:creationId xmlns:a16="http://schemas.microsoft.com/office/drawing/2014/main" id="{DE09DFC6-27ED-43AF-974A-00D61C23742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0" name="Text Box 110">
          <a:extLst>
            <a:ext uri="{FF2B5EF4-FFF2-40B4-BE49-F238E27FC236}">
              <a16:creationId xmlns:a16="http://schemas.microsoft.com/office/drawing/2014/main" id="{CD0388C6-F377-413C-B64F-EBAB231A715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1" name="Text Box 111">
          <a:extLst>
            <a:ext uri="{FF2B5EF4-FFF2-40B4-BE49-F238E27FC236}">
              <a16:creationId xmlns:a16="http://schemas.microsoft.com/office/drawing/2014/main" id="{11882B56-042B-4CA6-97A4-8529B7DD1DC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2" name="Text Box 112">
          <a:extLst>
            <a:ext uri="{FF2B5EF4-FFF2-40B4-BE49-F238E27FC236}">
              <a16:creationId xmlns:a16="http://schemas.microsoft.com/office/drawing/2014/main" id="{57461A23-88FF-4363-B4DD-77D40481005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3" name="Text Box 113">
          <a:extLst>
            <a:ext uri="{FF2B5EF4-FFF2-40B4-BE49-F238E27FC236}">
              <a16:creationId xmlns:a16="http://schemas.microsoft.com/office/drawing/2014/main" id="{85854AB5-5A9E-412F-AFE7-2D6C0001BBE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4" name="Text Box 114">
          <a:extLst>
            <a:ext uri="{FF2B5EF4-FFF2-40B4-BE49-F238E27FC236}">
              <a16:creationId xmlns:a16="http://schemas.microsoft.com/office/drawing/2014/main" id="{F0DAABCF-A321-4B80-B6EA-A2D28F9A3AF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5" name="Text Box 115">
          <a:extLst>
            <a:ext uri="{FF2B5EF4-FFF2-40B4-BE49-F238E27FC236}">
              <a16:creationId xmlns:a16="http://schemas.microsoft.com/office/drawing/2014/main" id="{33AD0E72-CB06-43BE-B258-5CEDC3F266C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6" name="Text Box 116">
          <a:extLst>
            <a:ext uri="{FF2B5EF4-FFF2-40B4-BE49-F238E27FC236}">
              <a16:creationId xmlns:a16="http://schemas.microsoft.com/office/drawing/2014/main" id="{631A727F-84F4-48C9-BBC0-C707E94953F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7" name="Text Box 117">
          <a:extLst>
            <a:ext uri="{FF2B5EF4-FFF2-40B4-BE49-F238E27FC236}">
              <a16:creationId xmlns:a16="http://schemas.microsoft.com/office/drawing/2014/main" id="{616A0CFF-3531-486D-A37E-6579AF192A2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8" name="Text Box 118">
          <a:extLst>
            <a:ext uri="{FF2B5EF4-FFF2-40B4-BE49-F238E27FC236}">
              <a16:creationId xmlns:a16="http://schemas.microsoft.com/office/drawing/2014/main" id="{3CB1EB5D-CA17-4E15-9D42-E319B868BF2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19" name="Text Box 119">
          <a:extLst>
            <a:ext uri="{FF2B5EF4-FFF2-40B4-BE49-F238E27FC236}">
              <a16:creationId xmlns:a16="http://schemas.microsoft.com/office/drawing/2014/main" id="{7B6F0B9E-A0B0-40D3-B7DA-AA0D1C785E3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0" name="Text Box 120">
          <a:extLst>
            <a:ext uri="{FF2B5EF4-FFF2-40B4-BE49-F238E27FC236}">
              <a16:creationId xmlns:a16="http://schemas.microsoft.com/office/drawing/2014/main" id="{A2997363-2915-45D5-A429-EEC922F8F42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1" name="Text Box 121">
          <a:extLst>
            <a:ext uri="{FF2B5EF4-FFF2-40B4-BE49-F238E27FC236}">
              <a16:creationId xmlns:a16="http://schemas.microsoft.com/office/drawing/2014/main" id="{1B8FBBF3-8CD1-4902-A1AB-BFEE1C9A7CB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2" name="Text Box 122">
          <a:extLst>
            <a:ext uri="{FF2B5EF4-FFF2-40B4-BE49-F238E27FC236}">
              <a16:creationId xmlns:a16="http://schemas.microsoft.com/office/drawing/2014/main" id="{1FD290EF-D1E0-40B5-9474-129CA859DD5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3" name="Text Box 123">
          <a:extLst>
            <a:ext uri="{FF2B5EF4-FFF2-40B4-BE49-F238E27FC236}">
              <a16:creationId xmlns:a16="http://schemas.microsoft.com/office/drawing/2014/main" id="{57BB20BB-0FA8-41F5-929F-4D425E9B5BA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4" name="Text Box 124">
          <a:extLst>
            <a:ext uri="{FF2B5EF4-FFF2-40B4-BE49-F238E27FC236}">
              <a16:creationId xmlns:a16="http://schemas.microsoft.com/office/drawing/2014/main" id="{9DF49688-2E37-41AD-8FD0-F724CD6A2C0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5" name="Text Box 125">
          <a:extLst>
            <a:ext uri="{FF2B5EF4-FFF2-40B4-BE49-F238E27FC236}">
              <a16:creationId xmlns:a16="http://schemas.microsoft.com/office/drawing/2014/main" id="{22C846E6-0906-43A5-B798-755DBE11CA3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6" name="Text Box 126">
          <a:extLst>
            <a:ext uri="{FF2B5EF4-FFF2-40B4-BE49-F238E27FC236}">
              <a16:creationId xmlns:a16="http://schemas.microsoft.com/office/drawing/2014/main" id="{55AD4601-77B8-4B10-8A3A-D6737FCDD95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7" name="Text Box 127">
          <a:extLst>
            <a:ext uri="{FF2B5EF4-FFF2-40B4-BE49-F238E27FC236}">
              <a16:creationId xmlns:a16="http://schemas.microsoft.com/office/drawing/2014/main" id="{A26E612E-5972-4B32-87C3-B2D5905AA97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8" name="Text Box 128">
          <a:extLst>
            <a:ext uri="{FF2B5EF4-FFF2-40B4-BE49-F238E27FC236}">
              <a16:creationId xmlns:a16="http://schemas.microsoft.com/office/drawing/2014/main" id="{B58DF452-E542-4C50-A858-14B0BB68285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29" name="Text Box 129">
          <a:extLst>
            <a:ext uri="{FF2B5EF4-FFF2-40B4-BE49-F238E27FC236}">
              <a16:creationId xmlns:a16="http://schemas.microsoft.com/office/drawing/2014/main" id="{EA46FD48-13BB-47A8-9F75-55BF38882E1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0" name="Text Box 130">
          <a:extLst>
            <a:ext uri="{FF2B5EF4-FFF2-40B4-BE49-F238E27FC236}">
              <a16:creationId xmlns:a16="http://schemas.microsoft.com/office/drawing/2014/main" id="{D3940F55-EC97-4F84-AA3B-05B56513F9F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1" name="Text Box 131">
          <a:extLst>
            <a:ext uri="{FF2B5EF4-FFF2-40B4-BE49-F238E27FC236}">
              <a16:creationId xmlns:a16="http://schemas.microsoft.com/office/drawing/2014/main" id="{9E0FA00F-842E-4080-ADF4-2ED77F967E2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2" name="Text Box 132">
          <a:extLst>
            <a:ext uri="{FF2B5EF4-FFF2-40B4-BE49-F238E27FC236}">
              <a16:creationId xmlns:a16="http://schemas.microsoft.com/office/drawing/2014/main" id="{26A2AA80-0934-4FCF-B16A-FAE6A4416FC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3" name="Text Box 133">
          <a:extLst>
            <a:ext uri="{FF2B5EF4-FFF2-40B4-BE49-F238E27FC236}">
              <a16:creationId xmlns:a16="http://schemas.microsoft.com/office/drawing/2014/main" id="{C27EB74D-DC2B-4B4E-B6B6-8C430793F32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4" name="Text Box 134">
          <a:extLst>
            <a:ext uri="{FF2B5EF4-FFF2-40B4-BE49-F238E27FC236}">
              <a16:creationId xmlns:a16="http://schemas.microsoft.com/office/drawing/2014/main" id="{34E1C344-647F-45A4-A4CF-9B35A03C726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5" name="Text Box 135">
          <a:extLst>
            <a:ext uri="{FF2B5EF4-FFF2-40B4-BE49-F238E27FC236}">
              <a16:creationId xmlns:a16="http://schemas.microsoft.com/office/drawing/2014/main" id="{3B453B36-220C-4ADB-A506-3BA231F6E19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6" name="Text Box 136">
          <a:extLst>
            <a:ext uri="{FF2B5EF4-FFF2-40B4-BE49-F238E27FC236}">
              <a16:creationId xmlns:a16="http://schemas.microsoft.com/office/drawing/2014/main" id="{A5AD3B88-7BE5-4BCB-B7CA-A7420D019AD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337" name="Text Box 137">
          <a:extLst>
            <a:ext uri="{FF2B5EF4-FFF2-40B4-BE49-F238E27FC236}">
              <a16:creationId xmlns:a16="http://schemas.microsoft.com/office/drawing/2014/main" id="{5B0C7158-7B2F-4FF9-9EED-A7311D0834C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101</xdr:row>
      <xdr:rowOff>66675</xdr:rowOff>
    </xdr:from>
    <xdr:to>
      <xdr:col>0</xdr:col>
      <xdr:colOff>1285875</xdr:colOff>
      <xdr:row>102</xdr:row>
      <xdr:rowOff>19050</xdr:rowOff>
    </xdr:to>
    <xdr:pic>
      <xdr:nvPicPr>
        <xdr:cNvPr id="51339" name="Picture 139" descr="sw D">
          <a:extLst>
            <a:ext uri="{FF2B5EF4-FFF2-40B4-BE49-F238E27FC236}">
              <a16:creationId xmlns:a16="http://schemas.microsoft.com/office/drawing/2014/main" id="{DAA1BA2D-338C-4571-888E-5386EEAB6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9262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7125C3E6-CC5B-4AC8-8F6E-EBAB36DC5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65538" name="Text Box 2">
          <a:extLst>
            <a:ext uri="{FF2B5EF4-FFF2-40B4-BE49-F238E27FC236}">
              <a16:creationId xmlns:a16="http://schemas.microsoft.com/office/drawing/2014/main" id="{DBF2F666-B154-440C-8856-3FCDD6DDB710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Chrom</a:t>
          </a:r>
        </a:p>
      </xdr:txBody>
    </xdr:sp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5539" name="Text Box 3">
          <a:extLst>
            <a:ext uri="{FF2B5EF4-FFF2-40B4-BE49-F238E27FC236}">
              <a16:creationId xmlns:a16="http://schemas.microsoft.com/office/drawing/2014/main" id="{9733BE70-040D-45CB-A47E-2CDA1E4E9285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5540" name="Text Box 4">
          <a:extLst>
            <a:ext uri="{FF2B5EF4-FFF2-40B4-BE49-F238E27FC236}">
              <a16:creationId xmlns:a16="http://schemas.microsoft.com/office/drawing/2014/main" id="{FBC6AAAC-3E53-49BD-8FEA-6BD594A5641B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5541" name="Text Box 5">
          <a:extLst>
            <a:ext uri="{FF2B5EF4-FFF2-40B4-BE49-F238E27FC236}">
              <a16:creationId xmlns:a16="http://schemas.microsoft.com/office/drawing/2014/main" id="{A4C573BE-9C8E-4A76-B87F-2021BBB27D92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5542" name="Text Box 6">
          <a:extLst>
            <a:ext uri="{FF2B5EF4-FFF2-40B4-BE49-F238E27FC236}">
              <a16:creationId xmlns:a16="http://schemas.microsoft.com/office/drawing/2014/main" id="{6240DAF1-D83B-45E9-9696-051E0EF6D985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5543" name="Text Box 7">
          <a:extLst>
            <a:ext uri="{FF2B5EF4-FFF2-40B4-BE49-F238E27FC236}">
              <a16:creationId xmlns:a16="http://schemas.microsoft.com/office/drawing/2014/main" id="{F93D09E2-5B91-48A7-9E61-A8D437571AC1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5544" name="Text Box 8">
          <a:extLst>
            <a:ext uri="{FF2B5EF4-FFF2-40B4-BE49-F238E27FC236}">
              <a16:creationId xmlns:a16="http://schemas.microsoft.com/office/drawing/2014/main" id="{E2A3F5A5-6FE5-4BB7-8BBB-93B0E1D8076D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5545" name="Text Box 9">
          <a:extLst>
            <a:ext uri="{FF2B5EF4-FFF2-40B4-BE49-F238E27FC236}">
              <a16:creationId xmlns:a16="http://schemas.microsoft.com/office/drawing/2014/main" id="{26321487-D64C-42B3-927B-8BFA6F76CBF4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5546" name="Text Box 10">
          <a:extLst>
            <a:ext uri="{FF2B5EF4-FFF2-40B4-BE49-F238E27FC236}">
              <a16:creationId xmlns:a16="http://schemas.microsoft.com/office/drawing/2014/main" id="{CD997305-277E-4551-9C5F-BB5AEF2B1C7E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5547" name="Text Box 11">
          <a:extLst>
            <a:ext uri="{FF2B5EF4-FFF2-40B4-BE49-F238E27FC236}">
              <a16:creationId xmlns:a16="http://schemas.microsoft.com/office/drawing/2014/main" id="{B3CE4B59-454E-4E83-8482-2F383186E0E4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5548" name="Text Box 12">
          <a:extLst>
            <a:ext uri="{FF2B5EF4-FFF2-40B4-BE49-F238E27FC236}">
              <a16:creationId xmlns:a16="http://schemas.microsoft.com/office/drawing/2014/main" id="{069F0826-806C-4DC2-89D2-67178CF243BA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5549" name="Text Box 13">
          <a:extLst>
            <a:ext uri="{FF2B5EF4-FFF2-40B4-BE49-F238E27FC236}">
              <a16:creationId xmlns:a16="http://schemas.microsoft.com/office/drawing/2014/main" id="{F8258E99-634C-4066-BFE0-F22297928407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5550" name="Text Box 14">
          <a:extLst>
            <a:ext uri="{FF2B5EF4-FFF2-40B4-BE49-F238E27FC236}">
              <a16:creationId xmlns:a16="http://schemas.microsoft.com/office/drawing/2014/main" id="{066FB4C2-8D56-4121-A000-DEA10A6655E2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5551" name="Text Box 15">
          <a:extLst>
            <a:ext uri="{FF2B5EF4-FFF2-40B4-BE49-F238E27FC236}">
              <a16:creationId xmlns:a16="http://schemas.microsoft.com/office/drawing/2014/main" id="{A3C80263-5CBD-432D-9BE5-883A9C694329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2" name="Text Box 16">
          <a:extLst>
            <a:ext uri="{FF2B5EF4-FFF2-40B4-BE49-F238E27FC236}">
              <a16:creationId xmlns:a16="http://schemas.microsoft.com/office/drawing/2014/main" id="{E575E780-4D77-48DC-8BC1-873872CC5302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3" name="Text Box 17">
          <a:extLst>
            <a:ext uri="{FF2B5EF4-FFF2-40B4-BE49-F238E27FC236}">
              <a16:creationId xmlns:a16="http://schemas.microsoft.com/office/drawing/2014/main" id="{4CD66794-4AE0-42CD-9B33-88F419674EF5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4" name="Text Box 18">
          <a:extLst>
            <a:ext uri="{FF2B5EF4-FFF2-40B4-BE49-F238E27FC236}">
              <a16:creationId xmlns:a16="http://schemas.microsoft.com/office/drawing/2014/main" id="{D01BBBF2-66E2-4273-AAFA-88122291E8C1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5" name="Text Box 19">
          <a:extLst>
            <a:ext uri="{FF2B5EF4-FFF2-40B4-BE49-F238E27FC236}">
              <a16:creationId xmlns:a16="http://schemas.microsoft.com/office/drawing/2014/main" id="{462D8279-185E-4B6A-B010-5032A3BF50F3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6" name="Text Box 20">
          <a:extLst>
            <a:ext uri="{FF2B5EF4-FFF2-40B4-BE49-F238E27FC236}">
              <a16:creationId xmlns:a16="http://schemas.microsoft.com/office/drawing/2014/main" id="{2CD6F48C-5D55-48DB-9503-3EC549173AD7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7" name="Text Box 21">
          <a:extLst>
            <a:ext uri="{FF2B5EF4-FFF2-40B4-BE49-F238E27FC236}">
              <a16:creationId xmlns:a16="http://schemas.microsoft.com/office/drawing/2014/main" id="{8543F97B-E566-4ECE-8342-E573683B0863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8" name="Text Box 22">
          <a:extLst>
            <a:ext uri="{FF2B5EF4-FFF2-40B4-BE49-F238E27FC236}">
              <a16:creationId xmlns:a16="http://schemas.microsoft.com/office/drawing/2014/main" id="{A7A89A4F-DBB6-4313-BECC-D5C2B900BD2E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5559" name="Text Box 23">
          <a:extLst>
            <a:ext uri="{FF2B5EF4-FFF2-40B4-BE49-F238E27FC236}">
              <a16:creationId xmlns:a16="http://schemas.microsoft.com/office/drawing/2014/main" id="{7ED63AF7-95BC-4922-A7E6-2844DEAA91B2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0" name="Text Box 24">
          <a:extLst>
            <a:ext uri="{FF2B5EF4-FFF2-40B4-BE49-F238E27FC236}">
              <a16:creationId xmlns:a16="http://schemas.microsoft.com/office/drawing/2014/main" id="{4CF86340-811E-40A8-A1C3-E68A53EAD4EE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1" name="Text Box 25">
          <a:extLst>
            <a:ext uri="{FF2B5EF4-FFF2-40B4-BE49-F238E27FC236}">
              <a16:creationId xmlns:a16="http://schemas.microsoft.com/office/drawing/2014/main" id="{997ABA0F-CC5E-4C92-B731-165262851E4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2" name="Text Box 26">
          <a:extLst>
            <a:ext uri="{FF2B5EF4-FFF2-40B4-BE49-F238E27FC236}">
              <a16:creationId xmlns:a16="http://schemas.microsoft.com/office/drawing/2014/main" id="{48B1DA04-2F1F-443A-BEF9-48DC778FF9BC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3" name="Text Box 27">
          <a:extLst>
            <a:ext uri="{FF2B5EF4-FFF2-40B4-BE49-F238E27FC236}">
              <a16:creationId xmlns:a16="http://schemas.microsoft.com/office/drawing/2014/main" id="{39A3C7E4-0042-4DF0-91EF-ACBD183866DB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4" name="Text Box 28">
          <a:extLst>
            <a:ext uri="{FF2B5EF4-FFF2-40B4-BE49-F238E27FC236}">
              <a16:creationId xmlns:a16="http://schemas.microsoft.com/office/drawing/2014/main" id="{362E5475-E63A-418F-A905-B32D08F7F789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5" name="Text Box 29">
          <a:extLst>
            <a:ext uri="{FF2B5EF4-FFF2-40B4-BE49-F238E27FC236}">
              <a16:creationId xmlns:a16="http://schemas.microsoft.com/office/drawing/2014/main" id="{F82E5584-0002-469A-8F9E-4F3C61A3AA68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6" name="Text Box 30">
          <a:extLst>
            <a:ext uri="{FF2B5EF4-FFF2-40B4-BE49-F238E27FC236}">
              <a16:creationId xmlns:a16="http://schemas.microsoft.com/office/drawing/2014/main" id="{1966D206-967D-4F5C-88BB-5962C5F4E401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7" name="Text Box 31">
          <a:extLst>
            <a:ext uri="{FF2B5EF4-FFF2-40B4-BE49-F238E27FC236}">
              <a16:creationId xmlns:a16="http://schemas.microsoft.com/office/drawing/2014/main" id="{791F0AB5-906D-4DF4-86F2-F5810FAA7BC2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8" name="Text Box 32">
          <a:extLst>
            <a:ext uri="{FF2B5EF4-FFF2-40B4-BE49-F238E27FC236}">
              <a16:creationId xmlns:a16="http://schemas.microsoft.com/office/drawing/2014/main" id="{73C566AB-6CB7-471B-9D43-B8F6788D497E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69" name="Text Box 33">
          <a:extLst>
            <a:ext uri="{FF2B5EF4-FFF2-40B4-BE49-F238E27FC236}">
              <a16:creationId xmlns:a16="http://schemas.microsoft.com/office/drawing/2014/main" id="{34280FF1-13FA-45B6-8075-D92AF8414565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0" name="Text Box 34">
          <a:extLst>
            <a:ext uri="{FF2B5EF4-FFF2-40B4-BE49-F238E27FC236}">
              <a16:creationId xmlns:a16="http://schemas.microsoft.com/office/drawing/2014/main" id="{A7542C5D-23CB-41EA-B1AD-C04847B46B6A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1" name="Text Box 35">
          <a:extLst>
            <a:ext uri="{FF2B5EF4-FFF2-40B4-BE49-F238E27FC236}">
              <a16:creationId xmlns:a16="http://schemas.microsoft.com/office/drawing/2014/main" id="{86F2F421-780A-4376-BA0E-ED6EDCD57DC4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2" name="Text Box 36">
          <a:extLst>
            <a:ext uri="{FF2B5EF4-FFF2-40B4-BE49-F238E27FC236}">
              <a16:creationId xmlns:a16="http://schemas.microsoft.com/office/drawing/2014/main" id="{DC29FAEB-8534-45D6-B62F-38A5452BAA88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3" name="Text Box 37">
          <a:extLst>
            <a:ext uri="{FF2B5EF4-FFF2-40B4-BE49-F238E27FC236}">
              <a16:creationId xmlns:a16="http://schemas.microsoft.com/office/drawing/2014/main" id="{B76E3A6F-A688-4FFC-8D1B-F4AB93766061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4" name="Text Box 38">
          <a:extLst>
            <a:ext uri="{FF2B5EF4-FFF2-40B4-BE49-F238E27FC236}">
              <a16:creationId xmlns:a16="http://schemas.microsoft.com/office/drawing/2014/main" id="{1299B286-89FD-4939-B2A2-57AB9FC857DC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5575" name="Text Box 39">
          <a:extLst>
            <a:ext uri="{FF2B5EF4-FFF2-40B4-BE49-F238E27FC236}">
              <a16:creationId xmlns:a16="http://schemas.microsoft.com/office/drawing/2014/main" id="{EDD5706E-56A7-4540-9D24-91EA88966CE6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76" name="Text Box 40">
          <a:extLst>
            <a:ext uri="{FF2B5EF4-FFF2-40B4-BE49-F238E27FC236}">
              <a16:creationId xmlns:a16="http://schemas.microsoft.com/office/drawing/2014/main" id="{2D9C6504-3B0C-4249-AB98-3BB6CF19F34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77" name="Text Box 41">
          <a:extLst>
            <a:ext uri="{FF2B5EF4-FFF2-40B4-BE49-F238E27FC236}">
              <a16:creationId xmlns:a16="http://schemas.microsoft.com/office/drawing/2014/main" id="{037DA229-7105-46A3-A1D5-5DAC4E47623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78" name="Text Box 42">
          <a:extLst>
            <a:ext uri="{FF2B5EF4-FFF2-40B4-BE49-F238E27FC236}">
              <a16:creationId xmlns:a16="http://schemas.microsoft.com/office/drawing/2014/main" id="{2C570784-FD96-4298-BB39-E46000CC7931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79" name="Text Box 43">
          <a:extLst>
            <a:ext uri="{FF2B5EF4-FFF2-40B4-BE49-F238E27FC236}">
              <a16:creationId xmlns:a16="http://schemas.microsoft.com/office/drawing/2014/main" id="{EAF65EF8-E541-4476-8386-C9962EE9DDE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0" name="Text Box 44">
          <a:extLst>
            <a:ext uri="{FF2B5EF4-FFF2-40B4-BE49-F238E27FC236}">
              <a16:creationId xmlns:a16="http://schemas.microsoft.com/office/drawing/2014/main" id="{CC3E5EF4-B60C-4252-A6B6-AAF09E7BAD6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1" name="Text Box 45">
          <a:extLst>
            <a:ext uri="{FF2B5EF4-FFF2-40B4-BE49-F238E27FC236}">
              <a16:creationId xmlns:a16="http://schemas.microsoft.com/office/drawing/2014/main" id="{D176A4B6-B310-4BCE-B3EA-54A372E27FB3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2" name="Text Box 46">
          <a:extLst>
            <a:ext uri="{FF2B5EF4-FFF2-40B4-BE49-F238E27FC236}">
              <a16:creationId xmlns:a16="http://schemas.microsoft.com/office/drawing/2014/main" id="{69866649-51A5-4CE9-BA57-89A032125D5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3" name="Text Box 47">
          <a:extLst>
            <a:ext uri="{FF2B5EF4-FFF2-40B4-BE49-F238E27FC236}">
              <a16:creationId xmlns:a16="http://schemas.microsoft.com/office/drawing/2014/main" id="{FED44066-A0E3-4DE2-A4C8-F22B42FB7BE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4" name="Text Box 48">
          <a:extLst>
            <a:ext uri="{FF2B5EF4-FFF2-40B4-BE49-F238E27FC236}">
              <a16:creationId xmlns:a16="http://schemas.microsoft.com/office/drawing/2014/main" id="{CA74E67F-0CF4-4B6E-BD86-6681D59D4EC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5" name="Text Box 49">
          <a:extLst>
            <a:ext uri="{FF2B5EF4-FFF2-40B4-BE49-F238E27FC236}">
              <a16:creationId xmlns:a16="http://schemas.microsoft.com/office/drawing/2014/main" id="{9D89D37E-83FE-4CDB-913B-71863DCA8B76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6" name="Text Box 50">
          <a:extLst>
            <a:ext uri="{FF2B5EF4-FFF2-40B4-BE49-F238E27FC236}">
              <a16:creationId xmlns:a16="http://schemas.microsoft.com/office/drawing/2014/main" id="{37A67ACA-692B-424F-937F-D66900A85716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7" name="Text Box 51">
          <a:extLst>
            <a:ext uri="{FF2B5EF4-FFF2-40B4-BE49-F238E27FC236}">
              <a16:creationId xmlns:a16="http://schemas.microsoft.com/office/drawing/2014/main" id="{80FAD7CB-4458-4528-97E2-4460B283182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8" name="Text Box 52">
          <a:extLst>
            <a:ext uri="{FF2B5EF4-FFF2-40B4-BE49-F238E27FC236}">
              <a16:creationId xmlns:a16="http://schemas.microsoft.com/office/drawing/2014/main" id="{62FD2A39-F7B4-47A3-84BC-8E0CD2EAFAA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89" name="Text Box 53">
          <a:extLst>
            <a:ext uri="{FF2B5EF4-FFF2-40B4-BE49-F238E27FC236}">
              <a16:creationId xmlns:a16="http://schemas.microsoft.com/office/drawing/2014/main" id="{74D15EBC-60C0-4A91-A74D-4D99F22C3C7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0" name="Text Box 54">
          <a:extLst>
            <a:ext uri="{FF2B5EF4-FFF2-40B4-BE49-F238E27FC236}">
              <a16:creationId xmlns:a16="http://schemas.microsoft.com/office/drawing/2014/main" id="{56C8FB95-3866-405B-84C5-9B9B034AFE51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1" name="Text Box 55">
          <a:extLst>
            <a:ext uri="{FF2B5EF4-FFF2-40B4-BE49-F238E27FC236}">
              <a16:creationId xmlns:a16="http://schemas.microsoft.com/office/drawing/2014/main" id="{04D00B44-916D-4A03-B4B5-CE3B4B0CAD5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2" name="Text Box 56">
          <a:extLst>
            <a:ext uri="{FF2B5EF4-FFF2-40B4-BE49-F238E27FC236}">
              <a16:creationId xmlns:a16="http://schemas.microsoft.com/office/drawing/2014/main" id="{3A1F98A5-FBA4-407E-926B-286E49D4199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3" name="Text Box 57">
          <a:extLst>
            <a:ext uri="{FF2B5EF4-FFF2-40B4-BE49-F238E27FC236}">
              <a16:creationId xmlns:a16="http://schemas.microsoft.com/office/drawing/2014/main" id="{E563CBF4-D3B7-4022-ACFA-6E94C139D81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4" name="Text Box 58">
          <a:extLst>
            <a:ext uri="{FF2B5EF4-FFF2-40B4-BE49-F238E27FC236}">
              <a16:creationId xmlns:a16="http://schemas.microsoft.com/office/drawing/2014/main" id="{22DBE2E3-8AFE-421A-853C-5E58CC11534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5" name="Text Box 59">
          <a:extLst>
            <a:ext uri="{FF2B5EF4-FFF2-40B4-BE49-F238E27FC236}">
              <a16:creationId xmlns:a16="http://schemas.microsoft.com/office/drawing/2014/main" id="{ED2CDBDE-A180-40FD-B001-327259560EF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6" name="Text Box 60">
          <a:extLst>
            <a:ext uri="{FF2B5EF4-FFF2-40B4-BE49-F238E27FC236}">
              <a16:creationId xmlns:a16="http://schemas.microsoft.com/office/drawing/2014/main" id="{9641EF45-635C-495E-A0E4-5D20ED1043F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7" name="Text Box 61">
          <a:extLst>
            <a:ext uri="{FF2B5EF4-FFF2-40B4-BE49-F238E27FC236}">
              <a16:creationId xmlns:a16="http://schemas.microsoft.com/office/drawing/2014/main" id="{20369AE5-8F66-4D2C-84B7-176AF4EED4E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8" name="Text Box 62">
          <a:extLst>
            <a:ext uri="{FF2B5EF4-FFF2-40B4-BE49-F238E27FC236}">
              <a16:creationId xmlns:a16="http://schemas.microsoft.com/office/drawing/2014/main" id="{701395E1-7D55-49AE-A06B-A62C688232F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599" name="Text Box 63">
          <a:extLst>
            <a:ext uri="{FF2B5EF4-FFF2-40B4-BE49-F238E27FC236}">
              <a16:creationId xmlns:a16="http://schemas.microsoft.com/office/drawing/2014/main" id="{2C11C3F4-6E87-4271-91C5-509C47AFB58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0" name="Text Box 64">
          <a:extLst>
            <a:ext uri="{FF2B5EF4-FFF2-40B4-BE49-F238E27FC236}">
              <a16:creationId xmlns:a16="http://schemas.microsoft.com/office/drawing/2014/main" id="{0C98C352-9BC1-4576-85A3-22E78ADDF0E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1" name="Text Box 65">
          <a:extLst>
            <a:ext uri="{FF2B5EF4-FFF2-40B4-BE49-F238E27FC236}">
              <a16:creationId xmlns:a16="http://schemas.microsoft.com/office/drawing/2014/main" id="{1EB5976B-9E36-44F1-BFF7-FDC27093377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2" name="Text Box 66">
          <a:extLst>
            <a:ext uri="{FF2B5EF4-FFF2-40B4-BE49-F238E27FC236}">
              <a16:creationId xmlns:a16="http://schemas.microsoft.com/office/drawing/2014/main" id="{74F22810-CFB5-40E3-AB97-6894B9DFE3A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3" name="Text Box 67">
          <a:extLst>
            <a:ext uri="{FF2B5EF4-FFF2-40B4-BE49-F238E27FC236}">
              <a16:creationId xmlns:a16="http://schemas.microsoft.com/office/drawing/2014/main" id="{192ACFAD-63B9-4A8D-B8BE-C0712D57D6E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4" name="Text Box 68">
          <a:extLst>
            <a:ext uri="{FF2B5EF4-FFF2-40B4-BE49-F238E27FC236}">
              <a16:creationId xmlns:a16="http://schemas.microsoft.com/office/drawing/2014/main" id="{C89CB4C6-22B2-42F1-B0FB-50DACC9DF07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5" name="Text Box 69">
          <a:extLst>
            <a:ext uri="{FF2B5EF4-FFF2-40B4-BE49-F238E27FC236}">
              <a16:creationId xmlns:a16="http://schemas.microsoft.com/office/drawing/2014/main" id="{DAEC7763-FE20-4B32-9561-0BD622DBC84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6" name="Text Box 70">
          <a:extLst>
            <a:ext uri="{FF2B5EF4-FFF2-40B4-BE49-F238E27FC236}">
              <a16:creationId xmlns:a16="http://schemas.microsoft.com/office/drawing/2014/main" id="{351D730C-0A45-4BA7-B5DA-134FE3F7892F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5607" name="Text Box 71">
          <a:extLst>
            <a:ext uri="{FF2B5EF4-FFF2-40B4-BE49-F238E27FC236}">
              <a16:creationId xmlns:a16="http://schemas.microsoft.com/office/drawing/2014/main" id="{16BBF015-8DEF-4482-AEAE-FC0601A1622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08" name="Text Box 72">
          <a:extLst>
            <a:ext uri="{FF2B5EF4-FFF2-40B4-BE49-F238E27FC236}">
              <a16:creationId xmlns:a16="http://schemas.microsoft.com/office/drawing/2014/main" id="{0AE58682-28BA-41B1-8AA3-D6E1C6E39AA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09" name="Text Box 73">
          <a:extLst>
            <a:ext uri="{FF2B5EF4-FFF2-40B4-BE49-F238E27FC236}">
              <a16:creationId xmlns:a16="http://schemas.microsoft.com/office/drawing/2014/main" id="{FB5B8015-1128-423E-A72F-3721333F533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0" name="Text Box 74">
          <a:extLst>
            <a:ext uri="{FF2B5EF4-FFF2-40B4-BE49-F238E27FC236}">
              <a16:creationId xmlns:a16="http://schemas.microsoft.com/office/drawing/2014/main" id="{06BF02DB-90CF-4981-A7E8-6D5735F1E48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1" name="Text Box 75">
          <a:extLst>
            <a:ext uri="{FF2B5EF4-FFF2-40B4-BE49-F238E27FC236}">
              <a16:creationId xmlns:a16="http://schemas.microsoft.com/office/drawing/2014/main" id="{85DF7577-EE0D-4659-8853-B78815C4259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2" name="Text Box 76">
          <a:extLst>
            <a:ext uri="{FF2B5EF4-FFF2-40B4-BE49-F238E27FC236}">
              <a16:creationId xmlns:a16="http://schemas.microsoft.com/office/drawing/2014/main" id="{2C8F3656-C7F2-4DB2-96D7-FB662EA4311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3" name="Text Box 77">
          <a:extLst>
            <a:ext uri="{FF2B5EF4-FFF2-40B4-BE49-F238E27FC236}">
              <a16:creationId xmlns:a16="http://schemas.microsoft.com/office/drawing/2014/main" id="{C862761B-5379-4713-BB72-C25A3ED5ED2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4" name="Text Box 78">
          <a:extLst>
            <a:ext uri="{FF2B5EF4-FFF2-40B4-BE49-F238E27FC236}">
              <a16:creationId xmlns:a16="http://schemas.microsoft.com/office/drawing/2014/main" id="{D36AD9A2-4553-4653-A9F2-6AA9B601C1D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5" name="Text Box 79">
          <a:extLst>
            <a:ext uri="{FF2B5EF4-FFF2-40B4-BE49-F238E27FC236}">
              <a16:creationId xmlns:a16="http://schemas.microsoft.com/office/drawing/2014/main" id="{7B2D57C5-6C05-4C9B-A9D5-95D24F1994E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6" name="Text Box 80">
          <a:extLst>
            <a:ext uri="{FF2B5EF4-FFF2-40B4-BE49-F238E27FC236}">
              <a16:creationId xmlns:a16="http://schemas.microsoft.com/office/drawing/2014/main" id="{1B47848B-B477-4F88-82D6-CC580248247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7" name="Text Box 81">
          <a:extLst>
            <a:ext uri="{FF2B5EF4-FFF2-40B4-BE49-F238E27FC236}">
              <a16:creationId xmlns:a16="http://schemas.microsoft.com/office/drawing/2014/main" id="{CB45A834-382B-44D1-90FD-C156479D4EF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8" name="Text Box 82">
          <a:extLst>
            <a:ext uri="{FF2B5EF4-FFF2-40B4-BE49-F238E27FC236}">
              <a16:creationId xmlns:a16="http://schemas.microsoft.com/office/drawing/2014/main" id="{47CE5C48-A3EE-4ED2-83DC-A78EB00626B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19" name="Text Box 83">
          <a:extLst>
            <a:ext uri="{FF2B5EF4-FFF2-40B4-BE49-F238E27FC236}">
              <a16:creationId xmlns:a16="http://schemas.microsoft.com/office/drawing/2014/main" id="{53812178-27C2-4956-9716-1E7185817CE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0" name="Text Box 84">
          <a:extLst>
            <a:ext uri="{FF2B5EF4-FFF2-40B4-BE49-F238E27FC236}">
              <a16:creationId xmlns:a16="http://schemas.microsoft.com/office/drawing/2014/main" id="{1CC3B616-ED42-4B1D-A712-B2FD8E1E568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1" name="Text Box 85">
          <a:extLst>
            <a:ext uri="{FF2B5EF4-FFF2-40B4-BE49-F238E27FC236}">
              <a16:creationId xmlns:a16="http://schemas.microsoft.com/office/drawing/2014/main" id="{645BE864-F14A-40A9-A0F0-C35B53A6B4A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2" name="Text Box 86">
          <a:extLst>
            <a:ext uri="{FF2B5EF4-FFF2-40B4-BE49-F238E27FC236}">
              <a16:creationId xmlns:a16="http://schemas.microsoft.com/office/drawing/2014/main" id="{8D4A3D87-FBA1-4C10-9941-5788A966AAB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3" name="Text Box 87">
          <a:extLst>
            <a:ext uri="{FF2B5EF4-FFF2-40B4-BE49-F238E27FC236}">
              <a16:creationId xmlns:a16="http://schemas.microsoft.com/office/drawing/2014/main" id="{FFFB6F13-C7E7-4272-A925-536EF9713D2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4" name="Text Box 88">
          <a:extLst>
            <a:ext uri="{FF2B5EF4-FFF2-40B4-BE49-F238E27FC236}">
              <a16:creationId xmlns:a16="http://schemas.microsoft.com/office/drawing/2014/main" id="{AF9BF24E-57C3-4DF7-9E4C-D3D18F443CF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5" name="Text Box 89">
          <a:extLst>
            <a:ext uri="{FF2B5EF4-FFF2-40B4-BE49-F238E27FC236}">
              <a16:creationId xmlns:a16="http://schemas.microsoft.com/office/drawing/2014/main" id="{16B3899C-7B7C-448C-89EB-E4E3D2A5DB7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6" name="Text Box 90">
          <a:extLst>
            <a:ext uri="{FF2B5EF4-FFF2-40B4-BE49-F238E27FC236}">
              <a16:creationId xmlns:a16="http://schemas.microsoft.com/office/drawing/2014/main" id="{64619AC5-8774-4982-88FA-5D72EAA678B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7" name="Text Box 91">
          <a:extLst>
            <a:ext uri="{FF2B5EF4-FFF2-40B4-BE49-F238E27FC236}">
              <a16:creationId xmlns:a16="http://schemas.microsoft.com/office/drawing/2014/main" id="{F1F41559-2386-42AD-989D-FF2978614C4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8" name="Text Box 92">
          <a:extLst>
            <a:ext uri="{FF2B5EF4-FFF2-40B4-BE49-F238E27FC236}">
              <a16:creationId xmlns:a16="http://schemas.microsoft.com/office/drawing/2014/main" id="{093F1C5A-00DD-48DA-9EC1-79017DD4E2A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29" name="Text Box 93">
          <a:extLst>
            <a:ext uri="{FF2B5EF4-FFF2-40B4-BE49-F238E27FC236}">
              <a16:creationId xmlns:a16="http://schemas.microsoft.com/office/drawing/2014/main" id="{08F95723-F4D9-41EB-9578-B83360FB316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0" name="Text Box 94">
          <a:extLst>
            <a:ext uri="{FF2B5EF4-FFF2-40B4-BE49-F238E27FC236}">
              <a16:creationId xmlns:a16="http://schemas.microsoft.com/office/drawing/2014/main" id="{D6C1F35E-8CC2-421F-8153-4729C0B9F87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1" name="Text Box 95">
          <a:extLst>
            <a:ext uri="{FF2B5EF4-FFF2-40B4-BE49-F238E27FC236}">
              <a16:creationId xmlns:a16="http://schemas.microsoft.com/office/drawing/2014/main" id="{33F88726-4752-41D6-9574-27F067B77DE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2" name="Text Box 96">
          <a:extLst>
            <a:ext uri="{FF2B5EF4-FFF2-40B4-BE49-F238E27FC236}">
              <a16:creationId xmlns:a16="http://schemas.microsoft.com/office/drawing/2014/main" id="{9A28EBE5-A0B9-4E8C-B8A4-0926919A109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3" name="Text Box 97">
          <a:extLst>
            <a:ext uri="{FF2B5EF4-FFF2-40B4-BE49-F238E27FC236}">
              <a16:creationId xmlns:a16="http://schemas.microsoft.com/office/drawing/2014/main" id="{6592FCF6-29D0-4C80-82DA-AE6BCDAC9CE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4" name="Text Box 98">
          <a:extLst>
            <a:ext uri="{FF2B5EF4-FFF2-40B4-BE49-F238E27FC236}">
              <a16:creationId xmlns:a16="http://schemas.microsoft.com/office/drawing/2014/main" id="{71EB2D11-EEF0-4C7E-B8F4-A834EDD9F67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5" name="Text Box 99">
          <a:extLst>
            <a:ext uri="{FF2B5EF4-FFF2-40B4-BE49-F238E27FC236}">
              <a16:creationId xmlns:a16="http://schemas.microsoft.com/office/drawing/2014/main" id="{796B7A93-BBBC-4E57-B9B8-A83A4B7F5AB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6" name="Text Box 100">
          <a:extLst>
            <a:ext uri="{FF2B5EF4-FFF2-40B4-BE49-F238E27FC236}">
              <a16:creationId xmlns:a16="http://schemas.microsoft.com/office/drawing/2014/main" id="{6F8F675B-56B2-4C2D-983F-394BD22067D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7" name="Text Box 101">
          <a:extLst>
            <a:ext uri="{FF2B5EF4-FFF2-40B4-BE49-F238E27FC236}">
              <a16:creationId xmlns:a16="http://schemas.microsoft.com/office/drawing/2014/main" id="{30C61A69-120F-43E1-8556-53F3D0FD514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8" name="Text Box 102">
          <a:extLst>
            <a:ext uri="{FF2B5EF4-FFF2-40B4-BE49-F238E27FC236}">
              <a16:creationId xmlns:a16="http://schemas.microsoft.com/office/drawing/2014/main" id="{FF9518D0-B8C6-4B93-B2D6-5B8322510F6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39" name="Text Box 103">
          <a:extLst>
            <a:ext uri="{FF2B5EF4-FFF2-40B4-BE49-F238E27FC236}">
              <a16:creationId xmlns:a16="http://schemas.microsoft.com/office/drawing/2014/main" id="{134C1B44-76EB-426F-A213-86EA0573CA7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0" name="Text Box 104">
          <a:extLst>
            <a:ext uri="{FF2B5EF4-FFF2-40B4-BE49-F238E27FC236}">
              <a16:creationId xmlns:a16="http://schemas.microsoft.com/office/drawing/2014/main" id="{058B20A8-0864-4581-9B98-411C6624CEB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1" name="Text Box 105">
          <a:extLst>
            <a:ext uri="{FF2B5EF4-FFF2-40B4-BE49-F238E27FC236}">
              <a16:creationId xmlns:a16="http://schemas.microsoft.com/office/drawing/2014/main" id="{0DED193E-9D8E-481B-9406-410330DB27B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2" name="Text Box 106">
          <a:extLst>
            <a:ext uri="{FF2B5EF4-FFF2-40B4-BE49-F238E27FC236}">
              <a16:creationId xmlns:a16="http://schemas.microsoft.com/office/drawing/2014/main" id="{E964A733-9667-4E40-8844-8970EFA727D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3" name="Text Box 107">
          <a:extLst>
            <a:ext uri="{FF2B5EF4-FFF2-40B4-BE49-F238E27FC236}">
              <a16:creationId xmlns:a16="http://schemas.microsoft.com/office/drawing/2014/main" id="{EB82FB6E-8AE7-4381-B9E1-C7722EE193B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4" name="Text Box 108">
          <a:extLst>
            <a:ext uri="{FF2B5EF4-FFF2-40B4-BE49-F238E27FC236}">
              <a16:creationId xmlns:a16="http://schemas.microsoft.com/office/drawing/2014/main" id="{45543AFC-472E-4734-AE8F-D4B09E59CEE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5" name="Text Box 109">
          <a:extLst>
            <a:ext uri="{FF2B5EF4-FFF2-40B4-BE49-F238E27FC236}">
              <a16:creationId xmlns:a16="http://schemas.microsoft.com/office/drawing/2014/main" id="{FED69630-6F43-46CB-B891-B8AE12696EF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6" name="Text Box 110">
          <a:extLst>
            <a:ext uri="{FF2B5EF4-FFF2-40B4-BE49-F238E27FC236}">
              <a16:creationId xmlns:a16="http://schemas.microsoft.com/office/drawing/2014/main" id="{B3B9F235-985F-49C2-8B67-93D60884DED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7" name="Text Box 111">
          <a:extLst>
            <a:ext uri="{FF2B5EF4-FFF2-40B4-BE49-F238E27FC236}">
              <a16:creationId xmlns:a16="http://schemas.microsoft.com/office/drawing/2014/main" id="{B9D64F57-74CC-4C77-94DE-78B8C2C31E2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8" name="Text Box 112">
          <a:extLst>
            <a:ext uri="{FF2B5EF4-FFF2-40B4-BE49-F238E27FC236}">
              <a16:creationId xmlns:a16="http://schemas.microsoft.com/office/drawing/2014/main" id="{54B24BA4-46E7-46E8-87F4-8A31A37CEF7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49" name="Text Box 113">
          <a:extLst>
            <a:ext uri="{FF2B5EF4-FFF2-40B4-BE49-F238E27FC236}">
              <a16:creationId xmlns:a16="http://schemas.microsoft.com/office/drawing/2014/main" id="{2A9A4D3C-2BF5-4D53-8055-EA1EAAD046F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0" name="Text Box 114">
          <a:extLst>
            <a:ext uri="{FF2B5EF4-FFF2-40B4-BE49-F238E27FC236}">
              <a16:creationId xmlns:a16="http://schemas.microsoft.com/office/drawing/2014/main" id="{6432C172-A355-44FF-9C6B-AF753435282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1" name="Text Box 115">
          <a:extLst>
            <a:ext uri="{FF2B5EF4-FFF2-40B4-BE49-F238E27FC236}">
              <a16:creationId xmlns:a16="http://schemas.microsoft.com/office/drawing/2014/main" id="{F11AF5F5-9BCD-4BED-9A91-7DC0FFECF4B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2" name="Text Box 116">
          <a:extLst>
            <a:ext uri="{FF2B5EF4-FFF2-40B4-BE49-F238E27FC236}">
              <a16:creationId xmlns:a16="http://schemas.microsoft.com/office/drawing/2014/main" id="{2F85DB08-9048-4944-8BF2-E4A4E1A852B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3" name="Text Box 117">
          <a:extLst>
            <a:ext uri="{FF2B5EF4-FFF2-40B4-BE49-F238E27FC236}">
              <a16:creationId xmlns:a16="http://schemas.microsoft.com/office/drawing/2014/main" id="{AB4C482D-534F-4FE6-A6AD-17DE3991BF3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4" name="Text Box 118">
          <a:extLst>
            <a:ext uri="{FF2B5EF4-FFF2-40B4-BE49-F238E27FC236}">
              <a16:creationId xmlns:a16="http://schemas.microsoft.com/office/drawing/2014/main" id="{089F1D47-0A72-4E49-BE97-0EC7A765909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5" name="Text Box 119">
          <a:extLst>
            <a:ext uri="{FF2B5EF4-FFF2-40B4-BE49-F238E27FC236}">
              <a16:creationId xmlns:a16="http://schemas.microsoft.com/office/drawing/2014/main" id="{FBB29FFB-028A-46B7-BF31-19BAE3B79E4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6" name="Text Box 120">
          <a:extLst>
            <a:ext uri="{FF2B5EF4-FFF2-40B4-BE49-F238E27FC236}">
              <a16:creationId xmlns:a16="http://schemas.microsoft.com/office/drawing/2014/main" id="{334DD008-F396-4327-A6B5-2428C150EF5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7" name="Text Box 121">
          <a:extLst>
            <a:ext uri="{FF2B5EF4-FFF2-40B4-BE49-F238E27FC236}">
              <a16:creationId xmlns:a16="http://schemas.microsoft.com/office/drawing/2014/main" id="{60F66E1F-8A5C-49E6-AE77-AB582A4ED3E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8" name="Text Box 122">
          <a:extLst>
            <a:ext uri="{FF2B5EF4-FFF2-40B4-BE49-F238E27FC236}">
              <a16:creationId xmlns:a16="http://schemas.microsoft.com/office/drawing/2014/main" id="{83BA3F0C-CA74-4292-95B1-A52CC77CE2E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59" name="Text Box 123">
          <a:extLst>
            <a:ext uri="{FF2B5EF4-FFF2-40B4-BE49-F238E27FC236}">
              <a16:creationId xmlns:a16="http://schemas.microsoft.com/office/drawing/2014/main" id="{C20354E9-63F4-4442-B536-0505ED1DF86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0" name="Text Box 124">
          <a:extLst>
            <a:ext uri="{FF2B5EF4-FFF2-40B4-BE49-F238E27FC236}">
              <a16:creationId xmlns:a16="http://schemas.microsoft.com/office/drawing/2014/main" id="{6B9BFCB8-56DA-4BFC-9D2D-F6137419EEB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1" name="Text Box 125">
          <a:extLst>
            <a:ext uri="{FF2B5EF4-FFF2-40B4-BE49-F238E27FC236}">
              <a16:creationId xmlns:a16="http://schemas.microsoft.com/office/drawing/2014/main" id="{5CECDC69-FA67-4F9F-83CE-F90A2486151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2" name="Text Box 126">
          <a:extLst>
            <a:ext uri="{FF2B5EF4-FFF2-40B4-BE49-F238E27FC236}">
              <a16:creationId xmlns:a16="http://schemas.microsoft.com/office/drawing/2014/main" id="{2561265B-C7F6-4911-BB61-344E1E85E58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3" name="Text Box 127">
          <a:extLst>
            <a:ext uri="{FF2B5EF4-FFF2-40B4-BE49-F238E27FC236}">
              <a16:creationId xmlns:a16="http://schemas.microsoft.com/office/drawing/2014/main" id="{BCBEAC6E-E9C9-494B-A643-5B3B94A8B07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4" name="Text Box 128">
          <a:extLst>
            <a:ext uri="{FF2B5EF4-FFF2-40B4-BE49-F238E27FC236}">
              <a16:creationId xmlns:a16="http://schemas.microsoft.com/office/drawing/2014/main" id="{88047C3A-7155-41CA-AD08-48618EDA574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5" name="Text Box 129">
          <a:extLst>
            <a:ext uri="{FF2B5EF4-FFF2-40B4-BE49-F238E27FC236}">
              <a16:creationId xmlns:a16="http://schemas.microsoft.com/office/drawing/2014/main" id="{926B28D5-4C5F-4F54-AFBE-700C994B3BB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6" name="Text Box 130">
          <a:extLst>
            <a:ext uri="{FF2B5EF4-FFF2-40B4-BE49-F238E27FC236}">
              <a16:creationId xmlns:a16="http://schemas.microsoft.com/office/drawing/2014/main" id="{8324033B-5E33-42AE-92F8-9BF7538A45E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7" name="Text Box 131">
          <a:extLst>
            <a:ext uri="{FF2B5EF4-FFF2-40B4-BE49-F238E27FC236}">
              <a16:creationId xmlns:a16="http://schemas.microsoft.com/office/drawing/2014/main" id="{CE2C59D4-6B94-4206-81C9-F771D3CC927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8" name="Text Box 132">
          <a:extLst>
            <a:ext uri="{FF2B5EF4-FFF2-40B4-BE49-F238E27FC236}">
              <a16:creationId xmlns:a16="http://schemas.microsoft.com/office/drawing/2014/main" id="{36600369-6005-4B10-BEC7-6BA005CB88A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69" name="Text Box 133">
          <a:extLst>
            <a:ext uri="{FF2B5EF4-FFF2-40B4-BE49-F238E27FC236}">
              <a16:creationId xmlns:a16="http://schemas.microsoft.com/office/drawing/2014/main" id="{E45F5365-B509-4C77-A2E8-AE64F9C16CE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70" name="Text Box 134">
          <a:extLst>
            <a:ext uri="{FF2B5EF4-FFF2-40B4-BE49-F238E27FC236}">
              <a16:creationId xmlns:a16="http://schemas.microsoft.com/office/drawing/2014/main" id="{7AA7E465-DB3A-4D51-A92B-4C8DA1AF576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5671" name="Text Box 135">
          <a:extLst>
            <a:ext uri="{FF2B5EF4-FFF2-40B4-BE49-F238E27FC236}">
              <a16:creationId xmlns:a16="http://schemas.microsoft.com/office/drawing/2014/main" id="{A2C53B9C-B5F6-4E8A-BC12-A36364F8452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5672" name="Picture 136" descr="sw D">
          <a:extLst>
            <a:ext uri="{FF2B5EF4-FFF2-40B4-BE49-F238E27FC236}">
              <a16:creationId xmlns:a16="http://schemas.microsoft.com/office/drawing/2014/main" id="{4F185AFC-B9AE-4149-9B32-86289CF2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F41159A5-5F35-4215-A5BE-744CFDF07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85725</xdr:rowOff>
    </xdr:from>
    <xdr:to>
      <xdr:col>0</xdr:col>
      <xdr:colOff>457200</xdr:colOff>
      <xdr:row>42</xdr:row>
      <xdr:rowOff>9525</xdr:rowOff>
    </xdr:to>
    <xdr:sp macro="" textlink="">
      <xdr:nvSpPr>
        <xdr:cNvPr id="53249" name="Text Box 1">
          <a:extLst>
            <a:ext uri="{FF2B5EF4-FFF2-40B4-BE49-F238E27FC236}">
              <a16:creationId xmlns:a16="http://schemas.microsoft.com/office/drawing/2014/main" id="{F2FC8C0C-4545-4C2D-B055-966A58F3400F}"/>
            </a:ext>
          </a:extLst>
        </xdr:cNvPr>
        <xdr:cNvSpPr txBox="1">
          <a:spLocks noChangeArrowheads="1"/>
        </xdr:cNvSpPr>
      </xdr:nvSpPr>
      <xdr:spPr bwMode="auto">
        <a:xfrm>
          <a:off x="85725" y="1809750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9</xdr:row>
      <xdr:rowOff>114300</xdr:rowOff>
    </xdr:from>
    <xdr:to>
      <xdr:col>0</xdr:col>
      <xdr:colOff>266700</xdr:colOff>
      <xdr:row>29</xdr:row>
      <xdr:rowOff>38100</xdr:rowOff>
    </xdr:to>
    <xdr:sp macro="" textlink="">
      <xdr:nvSpPr>
        <xdr:cNvPr id="53251" name="Line 3">
          <a:extLst>
            <a:ext uri="{FF2B5EF4-FFF2-40B4-BE49-F238E27FC236}">
              <a16:creationId xmlns:a16="http://schemas.microsoft.com/office/drawing/2014/main" id="{5DD0E0B8-BBA8-4CAB-BC76-676755B37C9F}"/>
            </a:ext>
          </a:extLst>
        </xdr:cNvPr>
        <xdr:cNvSpPr>
          <a:spLocks noChangeShapeType="1"/>
        </xdr:cNvSpPr>
      </xdr:nvSpPr>
      <xdr:spPr bwMode="auto">
        <a:xfrm>
          <a:off x="266700" y="1838325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53252" name="Text Box 4">
          <a:extLst>
            <a:ext uri="{FF2B5EF4-FFF2-40B4-BE49-F238E27FC236}">
              <a16:creationId xmlns:a16="http://schemas.microsoft.com/office/drawing/2014/main" id="{CD358A60-4FFB-410A-AF30-A053903FFDD3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Kupfer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3253" name="Text Box 5">
          <a:extLst>
            <a:ext uri="{FF2B5EF4-FFF2-40B4-BE49-F238E27FC236}">
              <a16:creationId xmlns:a16="http://schemas.microsoft.com/office/drawing/2014/main" id="{22A0345F-D0F4-47DF-8635-74F6AEF1CEB5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3254" name="Text Box 6">
          <a:extLst>
            <a:ext uri="{FF2B5EF4-FFF2-40B4-BE49-F238E27FC236}">
              <a16:creationId xmlns:a16="http://schemas.microsoft.com/office/drawing/2014/main" id="{47A0A2D0-DC07-45B7-AC9E-5D476BE42CCD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3255" name="Text Box 7">
          <a:extLst>
            <a:ext uri="{FF2B5EF4-FFF2-40B4-BE49-F238E27FC236}">
              <a16:creationId xmlns:a16="http://schemas.microsoft.com/office/drawing/2014/main" id="{E4967961-6AE1-4F9E-BD88-F342573CC7FC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256" name="Text Box 8">
          <a:extLst>
            <a:ext uri="{FF2B5EF4-FFF2-40B4-BE49-F238E27FC236}">
              <a16:creationId xmlns:a16="http://schemas.microsoft.com/office/drawing/2014/main" id="{63C9EB2F-AE92-4E66-BB90-3F695ADA1DAE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257" name="Text Box 9">
          <a:extLst>
            <a:ext uri="{FF2B5EF4-FFF2-40B4-BE49-F238E27FC236}">
              <a16:creationId xmlns:a16="http://schemas.microsoft.com/office/drawing/2014/main" id="{23C21909-5D43-4EA5-8A52-5EAE12880183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258" name="Text Box 10">
          <a:extLst>
            <a:ext uri="{FF2B5EF4-FFF2-40B4-BE49-F238E27FC236}">
              <a16:creationId xmlns:a16="http://schemas.microsoft.com/office/drawing/2014/main" id="{E829D23F-3401-44ED-92E8-837B6B5EDADE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259" name="Text Box 11">
          <a:extLst>
            <a:ext uri="{FF2B5EF4-FFF2-40B4-BE49-F238E27FC236}">
              <a16:creationId xmlns:a16="http://schemas.microsoft.com/office/drawing/2014/main" id="{FD9D22B9-98C4-4B77-8925-6B15B89562E0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3260" name="Text Box 12">
          <a:extLst>
            <a:ext uri="{FF2B5EF4-FFF2-40B4-BE49-F238E27FC236}">
              <a16:creationId xmlns:a16="http://schemas.microsoft.com/office/drawing/2014/main" id="{C2BB8CF2-DF99-4A58-B4B7-AF2F946C0E74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3261" name="Text Box 13">
          <a:extLst>
            <a:ext uri="{FF2B5EF4-FFF2-40B4-BE49-F238E27FC236}">
              <a16:creationId xmlns:a16="http://schemas.microsoft.com/office/drawing/2014/main" id="{E089CFB0-AE18-43BB-A2E4-D1C73C96824C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262" name="Text Box 14">
          <a:extLst>
            <a:ext uri="{FF2B5EF4-FFF2-40B4-BE49-F238E27FC236}">
              <a16:creationId xmlns:a16="http://schemas.microsoft.com/office/drawing/2014/main" id="{F63E1006-C4C3-4CA6-87F4-03630A051AFB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263" name="Text Box 15">
          <a:extLst>
            <a:ext uri="{FF2B5EF4-FFF2-40B4-BE49-F238E27FC236}">
              <a16:creationId xmlns:a16="http://schemas.microsoft.com/office/drawing/2014/main" id="{DBE4CD60-44F9-4B6E-89D6-EC22CD1D867F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264" name="Text Box 16">
          <a:extLst>
            <a:ext uri="{FF2B5EF4-FFF2-40B4-BE49-F238E27FC236}">
              <a16:creationId xmlns:a16="http://schemas.microsoft.com/office/drawing/2014/main" id="{DF5C5A24-F5CC-43B5-99C3-00A72C907502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265" name="Text Box 17">
          <a:extLst>
            <a:ext uri="{FF2B5EF4-FFF2-40B4-BE49-F238E27FC236}">
              <a16:creationId xmlns:a16="http://schemas.microsoft.com/office/drawing/2014/main" id="{4128DD37-0AF0-47A9-AB24-FD72DBE2E3CD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66" name="Text Box 18">
          <a:extLst>
            <a:ext uri="{FF2B5EF4-FFF2-40B4-BE49-F238E27FC236}">
              <a16:creationId xmlns:a16="http://schemas.microsoft.com/office/drawing/2014/main" id="{12A1EFBF-2F90-4912-9026-640EBC4FFF1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67" name="Text Box 19">
          <a:extLst>
            <a:ext uri="{FF2B5EF4-FFF2-40B4-BE49-F238E27FC236}">
              <a16:creationId xmlns:a16="http://schemas.microsoft.com/office/drawing/2014/main" id="{883EE925-9DFA-48BA-A911-5EA25F04E349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68" name="Text Box 20">
          <a:extLst>
            <a:ext uri="{FF2B5EF4-FFF2-40B4-BE49-F238E27FC236}">
              <a16:creationId xmlns:a16="http://schemas.microsoft.com/office/drawing/2014/main" id="{ECD6887E-4AB3-4151-9813-5A2AD38CF13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69" name="Text Box 21">
          <a:extLst>
            <a:ext uri="{FF2B5EF4-FFF2-40B4-BE49-F238E27FC236}">
              <a16:creationId xmlns:a16="http://schemas.microsoft.com/office/drawing/2014/main" id="{1FAC7707-6363-464A-AC4B-2597C0B87121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70" name="Text Box 22">
          <a:extLst>
            <a:ext uri="{FF2B5EF4-FFF2-40B4-BE49-F238E27FC236}">
              <a16:creationId xmlns:a16="http://schemas.microsoft.com/office/drawing/2014/main" id="{B5A84726-B04D-4061-B840-5EAB9BAB816B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71" name="Text Box 23">
          <a:extLst>
            <a:ext uri="{FF2B5EF4-FFF2-40B4-BE49-F238E27FC236}">
              <a16:creationId xmlns:a16="http://schemas.microsoft.com/office/drawing/2014/main" id="{10C6C938-D440-47BF-9116-D92EBA0DB815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72" name="Text Box 24">
          <a:extLst>
            <a:ext uri="{FF2B5EF4-FFF2-40B4-BE49-F238E27FC236}">
              <a16:creationId xmlns:a16="http://schemas.microsoft.com/office/drawing/2014/main" id="{4D8901C2-FADF-428E-9692-CD5F1BED601A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273" name="Text Box 25">
          <a:extLst>
            <a:ext uri="{FF2B5EF4-FFF2-40B4-BE49-F238E27FC236}">
              <a16:creationId xmlns:a16="http://schemas.microsoft.com/office/drawing/2014/main" id="{771DE696-8F45-486A-AB7B-C870FB21E0AA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4" name="Text Box 26">
          <a:extLst>
            <a:ext uri="{FF2B5EF4-FFF2-40B4-BE49-F238E27FC236}">
              <a16:creationId xmlns:a16="http://schemas.microsoft.com/office/drawing/2014/main" id="{0E3EC0CB-66A6-4867-8D92-0C4B014F820D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5" name="Text Box 27">
          <a:extLst>
            <a:ext uri="{FF2B5EF4-FFF2-40B4-BE49-F238E27FC236}">
              <a16:creationId xmlns:a16="http://schemas.microsoft.com/office/drawing/2014/main" id="{C98C613E-864F-4879-A0B6-4745CBFF394C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6" name="Text Box 28">
          <a:extLst>
            <a:ext uri="{FF2B5EF4-FFF2-40B4-BE49-F238E27FC236}">
              <a16:creationId xmlns:a16="http://schemas.microsoft.com/office/drawing/2014/main" id="{FE2295E4-D405-4881-86C7-9895A83D5D4F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7" name="Text Box 29">
          <a:extLst>
            <a:ext uri="{FF2B5EF4-FFF2-40B4-BE49-F238E27FC236}">
              <a16:creationId xmlns:a16="http://schemas.microsoft.com/office/drawing/2014/main" id="{D0488A41-77A6-41EB-B8C1-4FEE5324BF99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8" name="Text Box 30">
          <a:extLst>
            <a:ext uri="{FF2B5EF4-FFF2-40B4-BE49-F238E27FC236}">
              <a16:creationId xmlns:a16="http://schemas.microsoft.com/office/drawing/2014/main" id="{C7127B53-DE3F-46C7-94C1-CA9AB45518DA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79" name="Text Box 31">
          <a:extLst>
            <a:ext uri="{FF2B5EF4-FFF2-40B4-BE49-F238E27FC236}">
              <a16:creationId xmlns:a16="http://schemas.microsoft.com/office/drawing/2014/main" id="{71CB9320-DFAF-4F7D-B718-B84678EF6249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0" name="Text Box 32">
          <a:extLst>
            <a:ext uri="{FF2B5EF4-FFF2-40B4-BE49-F238E27FC236}">
              <a16:creationId xmlns:a16="http://schemas.microsoft.com/office/drawing/2014/main" id="{4284CFF6-5052-4DC1-B3B3-7C009C51C013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1" name="Text Box 33">
          <a:extLst>
            <a:ext uri="{FF2B5EF4-FFF2-40B4-BE49-F238E27FC236}">
              <a16:creationId xmlns:a16="http://schemas.microsoft.com/office/drawing/2014/main" id="{CB5EB89C-F9BA-4E2E-9F9C-92174C17C875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2" name="Text Box 34">
          <a:extLst>
            <a:ext uri="{FF2B5EF4-FFF2-40B4-BE49-F238E27FC236}">
              <a16:creationId xmlns:a16="http://schemas.microsoft.com/office/drawing/2014/main" id="{66B974CB-A1FA-4DF1-A62B-9624AC3747A2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3" name="Text Box 35">
          <a:extLst>
            <a:ext uri="{FF2B5EF4-FFF2-40B4-BE49-F238E27FC236}">
              <a16:creationId xmlns:a16="http://schemas.microsoft.com/office/drawing/2014/main" id="{33500951-D7AB-4C67-A655-E118CEE72DE5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4" name="Text Box 36">
          <a:extLst>
            <a:ext uri="{FF2B5EF4-FFF2-40B4-BE49-F238E27FC236}">
              <a16:creationId xmlns:a16="http://schemas.microsoft.com/office/drawing/2014/main" id="{697B50D0-7FF1-49F2-9956-DF428E4825BF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5" name="Text Box 37">
          <a:extLst>
            <a:ext uri="{FF2B5EF4-FFF2-40B4-BE49-F238E27FC236}">
              <a16:creationId xmlns:a16="http://schemas.microsoft.com/office/drawing/2014/main" id="{E6F377FA-FE6F-4A8E-8C2F-4E56EF636711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6" name="Text Box 38">
          <a:extLst>
            <a:ext uri="{FF2B5EF4-FFF2-40B4-BE49-F238E27FC236}">
              <a16:creationId xmlns:a16="http://schemas.microsoft.com/office/drawing/2014/main" id="{B7667AD0-4475-4ACD-A04F-5E0104EA200C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7" name="Text Box 39">
          <a:extLst>
            <a:ext uri="{FF2B5EF4-FFF2-40B4-BE49-F238E27FC236}">
              <a16:creationId xmlns:a16="http://schemas.microsoft.com/office/drawing/2014/main" id="{9FA5AE93-49E5-4D6A-A830-F76213D406FF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8" name="Text Box 40">
          <a:extLst>
            <a:ext uri="{FF2B5EF4-FFF2-40B4-BE49-F238E27FC236}">
              <a16:creationId xmlns:a16="http://schemas.microsoft.com/office/drawing/2014/main" id="{462FF6E4-1B16-4602-9968-2D0F6AF27645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289" name="Text Box 41">
          <a:extLst>
            <a:ext uri="{FF2B5EF4-FFF2-40B4-BE49-F238E27FC236}">
              <a16:creationId xmlns:a16="http://schemas.microsoft.com/office/drawing/2014/main" id="{163FE070-9BAD-49F1-AEC7-89EF98F9EC76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0" name="Text Box 42">
          <a:extLst>
            <a:ext uri="{FF2B5EF4-FFF2-40B4-BE49-F238E27FC236}">
              <a16:creationId xmlns:a16="http://schemas.microsoft.com/office/drawing/2014/main" id="{7058FB11-3D7A-46B4-AF92-D9CF7005B0C2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1" name="Text Box 43">
          <a:extLst>
            <a:ext uri="{FF2B5EF4-FFF2-40B4-BE49-F238E27FC236}">
              <a16:creationId xmlns:a16="http://schemas.microsoft.com/office/drawing/2014/main" id="{498C31C4-1BD1-40B2-8435-D8EB91FC20F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2" name="Text Box 44">
          <a:extLst>
            <a:ext uri="{FF2B5EF4-FFF2-40B4-BE49-F238E27FC236}">
              <a16:creationId xmlns:a16="http://schemas.microsoft.com/office/drawing/2014/main" id="{CAF9E1AA-97AA-4808-9876-D93B81047022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3" name="Text Box 45">
          <a:extLst>
            <a:ext uri="{FF2B5EF4-FFF2-40B4-BE49-F238E27FC236}">
              <a16:creationId xmlns:a16="http://schemas.microsoft.com/office/drawing/2014/main" id="{CC9E126B-5789-49C2-A2FC-E34EC3487DE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4" name="Text Box 46">
          <a:extLst>
            <a:ext uri="{FF2B5EF4-FFF2-40B4-BE49-F238E27FC236}">
              <a16:creationId xmlns:a16="http://schemas.microsoft.com/office/drawing/2014/main" id="{8FDFA5D7-8477-4DBF-BD33-04EC1C809868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5" name="Text Box 47">
          <a:extLst>
            <a:ext uri="{FF2B5EF4-FFF2-40B4-BE49-F238E27FC236}">
              <a16:creationId xmlns:a16="http://schemas.microsoft.com/office/drawing/2014/main" id="{62F12E5E-82A5-4CB8-89ED-14FA09B2D55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6" name="Text Box 48">
          <a:extLst>
            <a:ext uri="{FF2B5EF4-FFF2-40B4-BE49-F238E27FC236}">
              <a16:creationId xmlns:a16="http://schemas.microsoft.com/office/drawing/2014/main" id="{21E9CA99-68C4-482C-8824-0B309547831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7" name="Text Box 49">
          <a:extLst>
            <a:ext uri="{FF2B5EF4-FFF2-40B4-BE49-F238E27FC236}">
              <a16:creationId xmlns:a16="http://schemas.microsoft.com/office/drawing/2014/main" id="{1459ADB2-4DED-44FD-B434-A9152BF1E3E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8" name="Text Box 50">
          <a:extLst>
            <a:ext uri="{FF2B5EF4-FFF2-40B4-BE49-F238E27FC236}">
              <a16:creationId xmlns:a16="http://schemas.microsoft.com/office/drawing/2014/main" id="{6A9EC745-E8AF-472A-8501-85D3E9DF3F9B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9" name="Text Box 51">
          <a:extLst>
            <a:ext uri="{FF2B5EF4-FFF2-40B4-BE49-F238E27FC236}">
              <a16:creationId xmlns:a16="http://schemas.microsoft.com/office/drawing/2014/main" id="{CE6F7555-25B8-4EF6-932F-85F885CEC82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0" name="Text Box 52">
          <a:extLst>
            <a:ext uri="{FF2B5EF4-FFF2-40B4-BE49-F238E27FC236}">
              <a16:creationId xmlns:a16="http://schemas.microsoft.com/office/drawing/2014/main" id="{3C9299B2-152B-4270-8348-3738560A0E8A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1" name="Text Box 53">
          <a:extLst>
            <a:ext uri="{FF2B5EF4-FFF2-40B4-BE49-F238E27FC236}">
              <a16:creationId xmlns:a16="http://schemas.microsoft.com/office/drawing/2014/main" id="{B455E5FD-3F78-4F05-94EB-E539881DE0B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2" name="Text Box 54">
          <a:extLst>
            <a:ext uri="{FF2B5EF4-FFF2-40B4-BE49-F238E27FC236}">
              <a16:creationId xmlns:a16="http://schemas.microsoft.com/office/drawing/2014/main" id="{0B98042B-1406-42FA-9F02-34449F1BC95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3" name="Text Box 55">
          <a:extLst>
            <a:ext uri="{FF2B5EF4-FFF2-40B4-BE49-F238E27FC236}">
              <a16:creationId xmlns:a16="http://schemas.microsoft.com/office/drawing/2014/main" id="{86A602DB-0CEB-4D4D-961F-997EB43A5BC8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4" name="Text Box 56">
          <a:extLst>
            <a:ext uri="{FF2B5EF4-FFF2-40B4-BE49-F238E27FC236}">
              <a16:creationId xmlns:a16="http://schemas.microsoft.com/office/drawing/2014/main" id="{EF386D8A-C6DB-4AC5-8F1B-8C4EE9F8A70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5" name="Text Box 57">
          <a:extLst>
            <a:ext uri="{FF2B5EF4-FFF2-40B4-BE49-F238E27FC236}">
              <a16:creationId xmlns:a16="http://schemas.microsoft.com/office/drawing/2014/main" id="{CAD5CB2D-F9A5-4E1A-AF89-E166F4A4D5E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6" name="Text Box 58">
          <a:extLst>
            <a:ext uri="{FF2B5EF4-FFF2-40B4-BE49-F238E27FC236}">
              <a16:creationId xmlns:a16="http://schemas.microsoft.com/office/drawing/2014/main" id="{E7B375BA-31D2-4B96-81BD-8FA581230FA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7" name="Text Box 59">
          <a:extLst>
            <a:ext uri="{FF2B5EF4-FFF2-40B4-BE49-F238E27FC236}">
              <a16:creationId xmlns:a16="http://schemas.microsoft.com/office/drawing/2014/main" id="{492B4BA4-31EB-4A30-BBE1-5D3A6CA8040E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8" name="Text Box 60">
          <a:extLst>
            <a:ext uri="{FF2B5EF4-FFF2-40B4-BE49-F238E27FC236}">
              <a16:creationId xmlns:a16="http://schemas.microsoft.com/office/drawing/2014/main" id="{538D49E0-39A8-4604-AFFA-3AB2EC10F19A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9" name="Text Box 61">
          <a:extLst>
            <a:ext uri="{FF2B5EF4-FFF2-40B4-BE49-F238E27FC236}">
              <a16:creationId xmlns:a16="http://schemas.microsoft.com/office/drawing/2014/main" id="{A91BC97F-7579-4911-9A84-7824158E266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0" name="Text Box 62">
          <a:extLst>
            <a:ext uri="{FF2B5EF4-FFF2-40B4-BE49-F238E27FC236}">
              <a16:creationId xmlns:a16="http://schemas.microsoft.com/office/drawing/2014/main" id="{99130826-4385-4349-827C-ECAFCE1A3DB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1" name="Text Box 63">
          <a:extLst>
            <a:ext uri="{FF2B5EF4-FFF2-40B4-BE49-F238E27FC236}">
              <a16:creationId xmlns:a16="http://schemas.microsoft.com/office/drawing/2014/main" id="{3EFF7EF2-13CF-43DD-90E5-819063171DA2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2" name="Text Box 64">
          <a:extLst>
            <a:ext uri="{FF2B5EF4-FFF2-40B4-BE49-F238E27FC236}">
              <a16:creationId xmlns:a16="http://schemas.microsoft.com/office/drawing/2014/main" id="{4C7C465F-2523-477C-AFFC-4A3FA9AF958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3" name="Text Box 65">
          <a:extLst>
            <a:ext uri="{FF2B5EF4-FFF2-40B4-BE49-F238E27FC236}">
              <a16:creationId xmlns:a16="http://schemas.microsoft.com/office/drawing/2014/main" id="{475F620B-613B-40E2-8D8A-E24BEAF6869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4" name="Text Box 66">
          <a:extLst>
            <a:ext uri="{FF2B5EF4-FFF2-40B4-BE49-F238E27FC236}">
              <a16:creationId xmlns:a16="http://schemas.microsoft.com/office/drawing/2014/main" id="{D0451651-FE09-48FA-A17B-19A2DF2A3F1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5" name="Text Box 67">
          <a:extLst>
            <a:ext uri="{FF2B5EF4-FFF2-40B4-BE49-F238E27FC236}">
              <a16:creationId xmlns:a16="http://schemas.microsoft.com/office/drawing/2014/main" id="{1170BD15-CCD2-4916-B3E4-3BB1B860671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6" name="Text Box 68">
          <a:extLst>
            <a:ext uri="{FF2B5EF4-FFF2-40B4-BE49-F238E27FC236}">
              <a16:creationId xmlns:a16="http://schemas.microsoft.com/office/drawing/2014/main" id="{1150987D-0956-4C3D-BA1A-2C0AE99C400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7" name="Text Box 69">
          <a:extLst>
            <a:ext uri="{FF2B5EF4-FFF2-40B4-BE49-F238E27FC236}">
              <a16:creationId xmlns:a16="http://schemas.microsoft.com/office/drawing/2014/main" id="{F3E67B6D-59E7-4D87-9B17-41651AAB52A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8" name="Text Box 70">
          <a:extLst>
            <a:ext uri="{FF2B5EF4-FFF2-40B4-BE49-F238E27FC236}">
              <a16:creationId xmlns:a16="http://schemas.microsoft.com/office/drawing/2014/main" id="{131B3D98-DDCD-4F1F-BB72-A05A8F6EC36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19" name="Text Box 71">
          <a:extLst>
            <a:ext uri="{FF2B5EF4-FFF2-40B4-BE49-F238E27FC236}">
              <a16:creationId xmlns:a16="http://schemas.microsoft.com/office/drawing/2014/main" id="{9884B307-E748-4E83-B8B5-C56DB30730F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20" name="Text Box 72">
          <a:extLst>
            <a:ext uri="{FF2B5EF4-FFF2-40B4-BE49-F238E27FC236}">
              <a16:creationId xmlns:a16="http://schemas.microsoft.com/office/drawing/2014/main" id="{FA338990-C6FD-4693-ACD3-9015829DB44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21" name="Text Box 73">
          <a:extLst>
            <a:ext uri="{FF2B5EF4-FFF2-40B4-BE49-F238E27FC236}">
              <a16:creationId xmlns:a16="http://schemas.microsoft.com/office/drawing/2014/main" id="{5AACAF3A-5FAB-4754-B0C2-AA730500FCC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2" name="Text Box 74">
          <a:extLst>
            <a:ext uri="{FF2B5EF4-FFF2-40B4-BE49-F238E27FC236}">
              <a16:creationId xmlns:a16="http://schemas.microsoft.com/office/drawing/2014/main" id="{789F82B1-65DE-4A94-934A-FAC1E7BD5A0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3" name="Text Box 75">
          <a:extLst>
            <a:ext uri="{FF2B5EF4-FFF2-40B4-BE49-F238E27FC236}">
              <a16:creationId xmlns:a16="http://schemas.microsoft.com/office/drawing/2014/main" id="{865326E5-4180-4212-999C-97B623F484F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4" name="Text Box 76">
          <a:extLst>
            <a:ext uri="{FF2B5EF4-FFF2-40B4-BE49-F238E27FC236}">
              <a16:creationId xmlns:a16="http://schemas.microsoft.com/office/drawing/2014/main" id="{AF7DF458-4498-4D11-88B5-C7153536CFB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5" name="Text Box 77">
          <a:extLst>
            <a:ext uri="{FF2B5EF4-FFF2-40B4-BE49-F238E27FC236}">
              <a16:creationId xmlns:a16="http://schemas.microsoft.com/office/drawing/2014/main" id="{6DF161DC-8A68-44A7-95E8-22B2507CDA3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6" name="Text Box 78">
          <a:extLst>
            <a:ext uri="{FF2B5EF4-FFF2-40B4-BE49-F238E27FC236}">
              <a16:creationId xmlns:a16="http://schemas.microsoft.com/office/drawing/2014/main" id="{8F42DC93-2DDA-4B0D-80BB-4464F342F05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7" name="Text Box 79">
          <a:extLst>
            <a:ext uri="{FF2B5EF4-FFF2-40B4-BE49-F238E27FC236}">
              <a16:creationId xmlns:a16="http://schemas.microsoft.com/office/drawing/2014/main" id="{AED832FF-CD12-44E9-BA86-5D197FD7D9D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8" name="Text Box 80">
          <a:extLst>
            <a:ext uri="{FF2B5EF4-FFF2-40B4-BE49-F238E27FC236}">
              <a16:creationId xmlns:a16="http://schemas.microsoft.com/office/drawing/2014/main" id="{4C3F4484-52ED-4C48-A468-C3A5BC57A89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9" name="Text Box 81">
          <a:extLst>
            <a:ext uri="{FF2B5EF4-FFF2-40B4-BE49-F238E27FC236}">
              <a16:creationId xmlns:a16="http://schemas.microsoft.com/office/drawing/2014/main" id="{9BD8882D-2E1E-402E-80D6-C9FE6B493B2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0" name="Text Box 82">
          <a:extLst>
            <a:ext uri="{FF2B5EF4-FFF2-40B4-BE49-F238E27FC236}">
              <a16:creationId xmlns:a16="http://schemas.microsoft.com/office/drawing/2014/main" id="{F7B2A49E-CCE1-47B8-8860-4829FB9A5D9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1" name="Text Box 83">
          <a:extLst>
            <a:ext uri="{FF2B5EF4-FFF2-40B4-BE49-F238E27FC236}">
              <a16:creationId xmlns:a16="http://schemas.microsoft.com/office/drawing/2014/main" id="{8BBEEA55-2E52-4D67-82FD-FEC25C0ECD0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2" name="Text Box 84">
          <a:extLst>
            <a:ext uri="{FF2B5EF4-FFF2-40B4-BE49-F238E27FC236}">
              <a16:creationId xmlns:a16="http://schemas.microsoft.com/office/drawing/2014/main" id="{13DCD015-DD53-4934-8500-8D1FE2B75E7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3" name="Text Box 85">
          <a:extLst>
            <a:ext uri="{FF2B5EF4-FFF2-40B4-BE49-F238E27FC236}">
              <a16:creationId xmlns:a16="http://schemas.microsoft.com/office/drawing/2014/main" id="{5E7B3F6F-9ECD-4EEC-992B-A3FE3B0B7EC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4" name="Text Box 86">
          <a:extLst>
            <a:ext uri="{FF2B5EF4-FFF2-40B4-BE49-F238E27FC236}">
              <a16:creationId xmlns:a16="http://schemas.microsoft.com/office/drawing/2014/main" id="{78B68A82-681B-46E1-9670-BBFBF74EBD7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5" name="Text Box 87">
          <a:extLst>
            <a:ext uri="{FF2B5EF4-FFF2-40B4-BE49-F238E27FC236}">
              <a16:creationId xmlns:a16="http://schemas.microsoft.com/office/drawing/2014/main" id="{BC3B9794-8029-4096-8ABE-3CE3FD6BF58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6" name="Text Box 88">
          <a:extLst>
            <a:ext uri="{FF2B5EF4-FFF2-40B4-BE49-F238E27FC236}">
              <a16:creationId xmlns:a16="http://schemas.microsoft.com/office/drawing/2014/main" id="{26CBD51B-C7A5-4205-9B08-40A04A7CA41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7" name="Text Box 89">
          <a:extLst>
            <a:ext uri="{FF2B5EF4-FFF2-40B4-BE49-F238E27FC236}">
              <a16:creationId xmlns:a16="http://schemas.microsoft.com/office/drawing/2014/main" id="{6C348230-73B1-4C51-9FAD-CE1F4B33484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8" name="Text Box 90">
          <a:extLst>
            <a:ext uri="{FF2B5EF4-FFF2-40B4-BE49-F238E27FC236}">
              <a16:creationId xmlns:a16="http://schemas.microsoft.com/office/drawing/2014/main" id="{6D03AD34-EC3A-4E7E-8A4D-DD00AA91968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9" name="Text Box 91">
          <a:extLst>
            <a:ext uri="{FF2B5EF4-FFF2-40B4-BE49-F238E27FC236}">
              <a16:creationId xmlns:a16="http://schemas.microsoft.com/office/drawing/2014/main" id="{44F1AE34-7C80-446A-9816-6C985D1A63F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0" name="Text Box 92">
          <a:extLst>
            <a:ext uri="{FF2B5EF4-FFF2-40B4-BE49-F238E27FC236}">
              <a16:creationId xmlns:a16="http://schemas.microsoft.com/office/drawing/2014/main" id="{7BB0E350-14F6-4509-88C0-D29EC42E2FB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1" name="Text Box 93">
          <a:extLst>
            <a:ext uri="{FF2B5EF4-FFF2-40B4-BE49-F238E27FC236}">
              <a16:creationId xmlns:a16="http://schemas.microsoft.com/office/drawing/2014/main" id="{B8339256-1E48-40DF-ADB2-436F3FDA386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2" name="Text Box 94">
          <a:extLst>
            <a:ext uri="{FF2B5EF4-FFF2-40B4-BE49-F238E27FC236}">
              <a16:creationId xmlns:a16="http://schemas.microsoft.com/office/drawing/2014/main" id="{50D48562-1AD4-4FDC-A73C-2FD0F51BAD0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3" name="Text Box 95">
          <a:extLst>
            <a:ext uri="{FF2B5EF4-FFF2-40B4-BE49-F238E27FC236}">
              <a16:creationId xmlns:a16="http://schemas.microsoft.com/office/drawing/2014/main" id="{3C0B0BCB-C5E6-4E40-8379-29491B97C12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4" name="Text Box 96">
          <a:extLst>
            <a:ext uri="{FF2B5EF4-FFF2-40B4-BE49-F238E27FC236}">
              <a16:creationId xmlns:a16="http://schemas.microsoft.com/office/drawing/2014/main" id="{AFEC0FFE-392A-4F8A-9D5E-41EF7073CF0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5" name="Text Box 97">
          <a:extLst>
            <a:ext uri="{FF2B5EF4-FFF2-40B4-BE49-F238E27FC236}">
              <a16:creationId xmlns:a16="http://schemas.microsoft.com/office/drawing/2014/main" id="{7A475258-2C25-48B8-A952-F90DD509C62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6" name="Text Box 98">
          <a:extLst>
            <a:ext uri="{FF2B5EF4-FFF2-40B4-BE49-F238E27FC236}">
              <a16:creationId xmlns:a16="http://schemas.microsoft.com/office/drawing/2014/main" id="{BC228AAB-E046-4681-98A1-6B5ADC1C395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7" name="Text Box 99">
          <a:extLst>
            <a:ext uri="{FF2B5EF4-FFF2-40B4-BE49-F238E27FC236}">
              <a16:creationId xmlns:a16="http://schemas.microsoft.com/office/drawing/2014/main" id="{4CD7D2A4-02B2-45A1-AB6F-B01B450B523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8" name="Text Box 100">
          <a:extLst>
            <a:ext uri="{FF2B5EF4-FFF2-40B4-BE49-F238E27FC236}">
              <a16:creationId xmlns:a16="http://schemas.microsoft.com/office/drawing/2014/main" id="{9131A1D8-5F24-4DDA-9BA1-55DC5B5234C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9" name="Text Box 101">
          <a:extLst>
            <a:ext uri="{FF2B5EF4-FFF2-40B4-BE49-F238E27FC236}">
              <a16:creationId xmlns:a16="http://schemas.microsoft.com/office/drawing/2014/main" id="{9E4028D6-196D-44FF-953B-5611D776692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0" name="Text Box 102">
          <a:extLst>
            <a:ext uri="{FF2B5EF4-FFF2-40B4-BE49-F238E27FC236}">
              <a16:creationId xmlns:a16="http://schemas.microsoft.com/office/drawing/2014/main" id="{564FDF63-5A56-4DAA-B158-9353A77C57C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1" name="Text Box 103">
          <a:extLst>
            <a:ext uri="{FF2B5EF4-FFF2-40B4-BE49-F238E27FC236}">
              <a16:creationId xmlns:a16="http://schemas.microsoft.com/office/drawing/2014/main" id="{B4844B73-9CAB-4428-8C93-0220BBA065D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2" name="Text Box 104">
          <a:extLst>
            <a:ext uri="{FF2B5EF4-FFF2-40B4-BE49-F238E27FC236}">
              <a16:creationId xmlns:a16="http://schemas.microsoft.com/office/drawing/2014/main" id="{123F86A1-6916-4095-949F-FBB994D2FEF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3" name="Text Box 105">
          <a:extLst>
            <a:ext uri="{FF2B5EF4-FFF2-40B4-BE49-F238E27FC236}">
              <a16:creationId xmlns:a16="http://schemas.microsoft.com/office/drawing/2014/main" id="{88E64DC8-B256-4B1B-AE00-8C94AC2237F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4" name="Text Box 106">
          <a:extLst>
            <a:ext uri="{FF2B5EF4-FFF2-40B4-BE49-F238E27FC236}">
              <a16:creationId xmlns:a16="http://schemas.microsoft.com/office/drawing/2014/main" id="{EDB953AE-B8B5-469C-9A1A-C7FD7C04FE9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5" name="Text Box 107">
          <a:extLst>
            <a:ext uri="{FF2B5EF4-FFF2-40B4-BE49-F238E27FC236}">
              <a16:creationId xmlns:a16="http://schemas.microsoft.com/office/drawing/2014/main" id="{7DEE0297-5944-4125-8A37-D94EF78D836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6" name="Text Box 108">
          <a:extLst>
            <a:ext uri="{FF2B5EF4-FFF2-40B4-BE49-F238E27FC236}">
              <a16:creationId xmlns:a16="http://schemas.microsoft.com/office/drawing/2014/main" id="{7D24D6BE-5D96-4A04-BA05-A690C78F853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7" name="Text Box 109">
          <a:extLst>
            <a:ext uri="{FF2B5EF4-FFF2-40B4-BE49-F238E27FC236}">
              <a16:creationId xmlns:a16="http://schemas.microsoft.com/office/drawing/2014/main" id="{2C9E675C-19D8-472F-ADC5-77AA046AB80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8" name="Text Box 110">
          <a:extLst>
            <a:ext uri="{FF2B5EF4-FFF2-40B4-BE49-F238E27FC236}">
              <a16:creationId xmlns:a16="http://schemas.microsoft.com/office/drawing/2014/main" id="{559B3236-2D9D-4053-ADE8-BC3630B4EDA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9" name="Text Box 111">
          <a:extLst>
            <a:ext uri="{FF2B5EF4-FFF2-40B4-BE49-F238E27FC236}">
              <a16:creationId xmlns:a16="http://schemas.microsoft.com/office/drawing/2014/main" id="{C5C1BD0B-8A1F-45AF-BD34-CB091C5702B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0" name="Text Box 112">
          <a:extLst>
            <a:ext uri="{FF2B5EF4-FFF2-40B4-BE49-F238E27FC236}">
              <a16:creationId xmlns:a16="http://schemas.microsoft.com/office/drawing/2014/main" id="{D6E81465-D043-45E7-9A98-0AAD9A21030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1" name="Text Box 113">
          <a:extLst>
            <a:ext uri="{FF2B5EF4-FFF2-40B4-BE49-F238E27FC236}">
              <a16:creationId xmlns:a16="http://schemas.microsoft.com/office/drawing/2014/main" id="{318EEAD0-0FE0-4369-A85F-A43F5230B46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2" name="Text Box 114">
          <a:extLst>
            <a:ext uri="{FF2B5EF4-FFF2-40B4-BE49-F238E27FC236}">
              <a16:creationId xmlns:a16="http://schemas.microsoft.com/office/drawing/2014/main" id="{62FD0783-34CD-4A0C-BF05-00B3DF445F5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3" name="Text Box 115">
          <a:extLst>
            <a:ext uri="{FF2B5EF4-FFF2-40B4-BE49-F238E27FC236}">
              <a16:creationId xmlns:a16="http://schemas.microsoft.com/office/drawing/2014/main" id="{6EC327A9-3F0E-40C1-B7A3-E7A6F7058CD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4" name="Text Box 116">
          <a:extLst>
            <a:ext uri="{FF2B5EF4-FFF2-40B4-BE49-F238E27FC236}">
              <a16:creationId xmlns:a16="http://schemas.microsoft.com/office/drawing/2014/main" id="{264A06FA-4221-4F51-A88B-3D2DC39624F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5" name="Text Box 117">
          <a:extLst>
            <a:ext uri="{FF2B5EF4-FFF2-40B4-BE49-F238E27FC236}">
              <a16:creationId xmlns:a16="http://schemas.microsoft.com/office/drawing/2014/main" id="{D4D7825A-0D94-4C8B-80DB-487EFCED7B4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6" name="Text Box 118">
          <a:extLst>
            <a:ext uri="{FF2B5EF4-FFF2-40B4-BE49-F238E27FC236}">
              <a16:creationId xmlns:a16="http://schemas.microsoft.com/office/drawing/2014/main" id="{2D2D52DF-48BC-4E1D-96C6-0E034211C78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7" name="Text Box 119">
          <a:extLst>
            <a:ext uri="{FF2B5EF4-FFF2-40B4-BE49-F238E27FC236}">
              <a16:creationId xmlns:a16="http://schemas.microsoft.com/office/drawing/2014/main" id="{87768848-8969-4D95-926B-E9C2863C298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8" name="Text Box 120">
          <a:extLst>
            <a:ext uri="{FF2B5EF4-FFF2-40B4-BE49-F238E27FC236}">
              <a16:creationId xmlns:a16="http://schemas.microsoft.com/office/drawing/2014/main" id="{94D67373-A63C-43FE-9081-975BF34F6CE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9" name="Text Box 121">
          <a:extLst>
            <a:ext uri="{FF2B5EF4-FFF2-40B4-BE49-F238E27FC236}">
              <a16:creationId xmlns:a16="http://schemas.microsoft.com/office/drawing/2014/main" id="{CD20ABE0-EB5A-4F98-BD76-B10435664E4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0" name="Text Box 122">
          <a:extLst>
            <a:ext uri="{FF2B5EF4-FFF2-40B4-BE49-F238E27FC236}">
              <a16:creationId xmlns:a16="http://schemas.microsoft.com/office/drawing/2014/main" id="{3560802B-5F2B-4414-A748-5DC88145F6D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1" name="Text Box 123">
          <a:extLst>
            <a:ext uri="{FF2B5EF4-FFF2-40B4-BE49-F238E27FC236}">
              <a16:creationId xmlns:a16="http://schemas.microsoft.com/office/drawing/2014/main" id="{EF566F66-039B-4D15-915E-D4A10247591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2" name="Text Box 124">
          <a:extLst>
            <a:ext uri="{FF2B5EF4-FFF2-40B4-BE49-F238E27FC236}">
              <a16:creationId xmlns:a16="http://schemas.microsoft.com/office/drawing/2014/main" id="{643E4F54-5C8D-4E30-AD5B-6206D3A4419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3" name="Text Box 125">
          <a:extLst>
            <a:ext uri="{FF2B5EF4-FFF2-40B4-BE49-F238E27FC236}">
              <a16:creationId xmlns:a16="http://schemas.microsoft.com/office/drawing/2014/main" id="{355394F0-F4E2-420B-830B-A0AD91FB464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4" name="Text Box 126">
          <a:extLst>
            <a:ext uri="{FF2B5EF4-FFF2-40B4-BE49-F238E27FC236}">
              <a16:creationId xmlns:a16="http://schemas.microsoft.com/office/drawing/2014/main" id="{FDE3F1CB-B5D7-48E8-A796-17D4773D253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5" name="Text Box 127">
          <a:extLst>
            <a:ext uri="{FF2B5EF4-FFF2-40B4-BE49-F238E27FC236}">
              <a16:creationId xmlns:a16="http://schemas.microsoft.com/office/drawing/2014/main" id="{2F64B6E1-1885-4870-8662-9588B124A17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6" name="Text Box 128">
          <a:extLst>
            <a:ext uri="{FF2B5EF4-FFF2-40B4-BE49-F238E27FC236}">
              <a16:creationId xmlns:a16="http://schemas.microsoft.com/office/drawing/2014/main" id="{000A03E5-E902-4821-B366-3D74D2D910B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7" name="Text Box 129">
          <a:extLst>
            <a:ext uri="{FF2B5EF4-FFF2-40B4-BE49-F238E27FC236}">
              <a16:creationId xmlns:a16="http://schemas.microsoft.com/office/drawing/2014/main" id="{18920ECB-1BD3-4C71-AF25-725D0FAC94F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8" name="Text Box 130">
          <a:extLst>
            <a:ext uri="{FF2B5EF4-FFF2-40B4-BE49-F238E27FC236}">
              <a16:creationId xmlns:a16="http://schemas.microsoft.com/office/drawing/2014/main" id="{5E00887D-8E4D-4F29-A510-F932675D10A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9" name="Text Box 131">
          <a:extLst>
            <a:ext uri="{FF2B5EF4-FFF2-40B4-BE49-F238E27FC236}">
              <a16:creationId xmlns:a16="http://schemas.microsoft.com/office/drawing/2014/main" id="{8E6A6B8F-0B28-4093-AD3D-B7E6BA893C6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0" name="Text Box 132">
          <a:extLst>
            <a:ext uri="{FF2B5EF4-FFF2-40B4-BE49-F238E27FC236}">
              <a16:creationId xmlns:a16="http://schemas.microsoft.com/office/drawing/2014/main" id="{0EFBF0AE-4C0B-4DCE-AE58-A3971606D95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1" name="Text Box 133">
          <a:extLst>
            <a:ext uri="{FF2B5EF4-FFF2-40B4-BE49-F238E27FC236}">
              <a16:creationId xmlns:a16="http://schemas.microsoft.com/office/drawing/2014/main" id="{5928EB43-B37B-4A59-B1C2-9CA3D78F175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2" name="Text Box 134">
          <a:extLst>
            <a:ext uri="{FF2B5EF4-FFF2-40B4-BE49-F238E27FC236}">
              <a16:creationId xmlns:a16="http://schemas.microsoft.com/office/drawing/2014/main" id="{33A03F90-8FD7-4A40-9C92-2460C6C591B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3" name="Text Box 135">
          <a:extLst>
            <a:ext uri="{FF2B5EF4-FFF2-40B4-BE49-F238E27FC236}">
              <a16:creationId xmlns:a16="http://schemas.microsoft.com/office/drawing/2014/main" id="{2B6678B8-5AAA-4508-AAC5-FB9C980A3E8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4" name="Text Box 136">
          <a:extLst>
            <a:ext uri="{FF2B5EF4-FFF2-40B4-BE49-F238E27FC236}">
              <a16:creationId xmlns:a16="http://schemas.microsoft.com/office/drawing/2014/main" id="{CB908E16-F724-479B-A528-0949AC1FF95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5" name="Text Box 137">
          <a:extLst>
            <a:ext uri="{FF2B5EF4-FFF2-40B4-BE49-F238E27FC236}">
              <a16:creationId xmlns:a16="http://schemas.microsoft.com/office/drawing/2014/main" id="{9F2913BA-A368-46C7-9986-2B16603CEDC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3386" name="Text Box 138">
          <a:extLst>
            <a:ext uri="{FF2B5EF4-FFF2-40B4-BE49-F238E27FC236}">
              <a16:creationId xmlns:a16="http://schemas.microsoft.com/office/drawing/2014/main" id="{DAC388F2-6BA6-48E3-A74A-DD0209EE2A54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3387" name="Text Box 139">
          <a:extLst>
            <a:ext uri="{FF2B5EF4-FFF2-40B4-BE49-F238E27FC236}">
              <a16:creationId xmlns:a16="http://schemas.microsoft.com/office/drawing/2014/main" id="{7BBA8C5D-F802-402F-A461-777C31AB4D24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3388" name="Text Box 140">
          <a:extLst>
            <a:ext uri="{FF2B5EF4-FFF2-40B4-BE49-F238E27FC236}">
              <a16:creationId xmlns:a16="http://schemas.microsoft.com/office/drawing/2014/main" id="{FEF4906E-2838-4897-B83E-C9601ACC3B44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389" name="Text Box 141">
          <a:extLst>
            <a:ext uri="{FF2B5EF4-FFF2-40B4-BE49-F238E27FC236}">
              <a16:creationId xmlns:a16="http://schemas.microsoft.com/office/drawing/2014/main" id="{C84CAAA9-BE1E-49D7-B188-21358BD8FC03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390" name="Text Box 142">
          <a:extLst>
            <a:ext uri="{FF2B5EF4-FFF2-40B4-BE49-F238E27FC236}">
              <a16:creationId xmlns:a16="http://schemas.microsoft.com/office/drawing/2014/main" id="{ABE2761D-26C0-4B37-856C-A1D255CF5425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391" name="Text Box 143">
          <a:extLst>
            <a:ext uri="{FF2B5EF4-FFF2-40B4-BE49-F238E27FC236}">
              <a16:creationId xmlns:a16="http://schemas.microsoft.com/office/drawing/2014/main" id="{6AD6158C-D59B-4D47-ABBC-9D9B5E6284E9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3392" name="Text Box 144">
          <a:extLst>
            <a:ext uri="{FF2B5EF4-FFF2-40B4-BE49-F238E27FC236}">
              <a16:creationId xmlns:a16="http://schemas.microsoft.com/office/drawing/2014/main" id="{4A3322CB-6AEA-4BEB-A890-193C68325BAE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3393" name="Text Box 145">
          <a:extLst>
            <a:ext uri="{FF2B5EF4-FFF2-40B4-BE49-F238E27FC236}">
              <a16:creationId xmlns:a16="http://schemas.microsoft.com/office/drawing/2014/main" id="{05970806-0283-454D-8EA1-C270460D941F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3394" name="Text Box 146">
          <a:extLst>
            <a:ext uri="{FF2B5EF4-FFF2-40B4-BE49-F238E27FC236}">
              <a16:creationId xmlns:a16="http://schemas.microsoft.com/office/drawing/2014/main" id="{6A6BD844-4F52-4B98-A27F-713402537410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395" name="Text Box 147">
          <a:extLst>
            <a:ext uri="{FF2B5EF4-FFF2-40B4-BE49-F238E27FC236}">
              <a16:creationId xmlns:a16="http://schemas.microsoft.com/office/drawing/2014/main" id="{560865CB-9CEF-426F-904F-DBA0CE8CBCFF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396" name="Text Box 148">
          <a:extLst>
            <a:ext uri="{FF2B5EF4-FFF2-40B4-BE49-F238E27FC236}">
              <a16:creationId xmlns:a16="http://schemas.microsoft.com/office/drawing/2014/main" id="{E7B38E3F-1D82-40B4-B914-7B5BCB2F3CDD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397" name="Text Box 149">
          <a:extLst>
            <a:ext uri="{FF2B5EF4-FFF2-40B4-BE49-F238E27FC236}">
              <a16:creationId xmlns:a16="http://schemas.microsoft.com/office/drawing/2014/main" id="{5E43CCC1-8129-4AF0-92AD-42B7A09A3EE3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3398" name="Text Box 150">
          <a:extLst>
            <a:ext uri="{FF2B5EF4-FFF2-40B4-BE49-F238E27FC236}">
              <a16:creationId xmlns:a16="http://schemas.microsoft.com/office/drawing/2014/main" id="{3FF0F63D-E967-449D-A508-13908DEDBF9B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399" name="Text Box 151">
          <a:extLst>
            <a:ext uri="{FF2B5EF4-FFF2-40B4-BE49-F238E27FC236}">
              <a16:creationId xmlns:a16="http://schemas.microsoft.com/office/drawing/2014/main" id="{73153104-440A-4EF1-9474-D2C350B1F6F6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0" name="Text Box 152">
          <a:extLst>
            <a:ext uri="{FF2B5EF4-FFF2-40B4-BE49-F238E27FC236}">
              <a16:creationId xmlns:a16="http://schemas.microsoft.com/office/drawing/2014/main" id="{1E20984E-C9A8-46DD-89CA-A65BC26BB58E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1" name="Text Box 153">
          <a:extLst>
            <a:ext uri="{FF2B5EF4-FFF2-40B4-BE49-F238E27FC236}">
              <a16:creationId xmlns:a16="http://schemas.microsoft.com/office/drawing/2014/main" id="{A08EF862-2106-4652-B77C-5D094175A805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2" name="Text Box 154">
          <a:extLst>
            <a:ext uri="{FF2B5EF4-FFF2-40B4-BE49-F238E27FC236}">
              <a16:creationId xmlns:a16="http://schemas.microsoft.com/office/drawing/2014/main" id="{00615EE0-BFBE-42F4-ADA7-F5C33FE73896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3" name="Text Box 155">
          <a:extLst>
            <a:ext uri="{FF2B5EF4-FFF2-40B4-BE49-F238E27FC236}">
              <a16:creationId xmlns:a16="http://schemas.microsoft.com/office/drawing/2014/main" id="{D016E44D-E276-4A51-915D-157EEDD6AAB5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4" name="Text Box 156">
          <a:extLst>
            <a:ext uri="{FF2B5EF4-FFF2-40B4-BE49-F238E27FC236}">
              <a16:creationId xmlns:a16="http://schemas.microsoft.com/office/drawing/2014/main" id="{859A032C-DD5B-491E-8222-2F6CF473788B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5" name="Text Box 157">
          <a:extLst>
            <a:ext uri="{FF2B5EF4-FFF2-40B4-BE49-F238E27FC236}">
              <a16:creationId xmlns:a16="http://schemas.microsoft.com/office/drawing/2014/main" id="{73A0EE8D-A557-47C1-87BC-83F24ACAC6D8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3406" name="Text Box 158">
          <a:extLst>
            <a:ext uri="{FF2B5EF4-FFF2-40B4-BE49-F238E27FC236}">
              <a16:creationId xmlns:a16="http://schemas.microsoft.com/office/drawing/2014/main" id="{92034FCE-AFA4-4021-B63D-ED1F00FCDEBA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07" name="Text Box 159">
          <a:extLst>
            <a:ext uri="{FF2B5EF4-FFF2-40B4-BE49-F238E27FC236}">
              <a16:creationId xmlns:a16="http://schemas.microsoft.com/office/drawing/2014/main" id="{667649B8-9C5C-43E2-97B1-8BA47682B106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08" name="Text Box 160">
          <a:extLst>
            <a:ext uri="{FF2B5EF4-FFF2-40B4-BE49-F238E27FC236}">
              <a16:creationId xmlns:a16="http://schemas.microsoft.com/office/drawing/2014/main" id="{49427B45-DF63-428F-9573-3655171C4687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09" name="Text Box 161">
          <a:extLst>
            <a:ext uri="{FF2B5EF4-FFF2-40B4-BE49-F238E27FC236}">
              <a16:creationId xmlns:a16="http://schemas.microsoft.com/office/drawing/2014/main" id="{BBAC79B9-C014-43C0-B287-BE44ADC4A521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0" name="Text Box 162">
          <a:extLst>
            <a:ext uri="{FF2B5EF4-FFF2-40B4-BE49-F238E27FC236}">
              <a16:creationId xmlns:a16="http://schemas.microsoft.com/office/drawing/2014/main" id="{7AD78A6B-6690-435A-8FE2-A23FDF5A0B79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1" name="Text Box 163">
          <a:extLst>
            <a:ext uri="{FF2B5EF4-FFF2-40B4-BE49-F238E27FC236}">
              <a16:creationId xmlns:a16="http://schemas.microsoft.com/office/drawing/2014/main" id="{3C71DA93-F501-459D-A7B1-4A4E72D07CB3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2" name="Text Box 164">
          <a:extLst>
            <a:ext uri="{FF2B5EF4-FFF2-40B4-BE49-F238E27FC236}">
              <a16:creationId xmlns:a16="http://schemas.microsoft.com/office/drawing/2014/main" id="{092C3AEB-83D5-4C44-B914-3E5AB4EFB6F6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3" name="Text Box 165">
          <a:extLst>
            <a:ext uri="{FF2B5EF4-FFF2-40B4-BE49-F238E27FC236}">
              <a16:creationId xmlns:a16="http://schemas.microsoft.com/office/drawing/2014/main" id="{0EDBC30E-CB6B-409D-8694-0C1FD5AB6E2F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4" name="Text Box 166">
          <a:extLst>
            <a:ext uri="{FF2B5EF4-FFF2-40B4-BE49-F238E27FC236}">
              <a16:creationId xmlns:a16="http://schemas.microsoft.com/office/drawing/2014/main" id="{6419131C-183B-465D-99BC-590A42D423CE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5" name="Text Box 167">
          <a:extLst>
            <a:ext uri="{FF2B5EF4-FFF2-40B4-BE49-F238E27FC236}">
              <a16:creationId xmlns:a16="http://schemas.microsoft.com/office/drawing/2014/main" id="{263041DE-D88C-41D5-9843-1157CA6F321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6" name="Text Box 168">
          <a:extLst>
            <a:ext uri="{FF2B5EF4-FFF2-40B4-BE49-F238E27FC236}">
              <a16:creationId xmlns:a16="http://schemas.microsoft.com/office/drawing/2014/main" id="{D8871697-5789-4630-B75D-01623BF3DB4F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7" name="Text Box 169">
          <a:extLst>
            <a:ext uri="{FF2B5EF4-FFF2-40B4-BE49-F238E27FC236}">
              <a16:creationId xmlns:a16="http://schemas.microsoft.com/office/drawing/2014/main" id="{A551CF1A-A51C-4E66-AA40-F018C4B286F1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8" name="Text Box 170">
          <a:extLst>
            <a:ext uri="{FF2B5EF4-FFF2-40B4-BE49-F238E27FC236}">
              <a16:creationId xmlns:a16="http://schemas.microsoft.com/office/drawing/2014/main" id="{7DFFB511-B064-4A17-B994-D614103C3637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19" name="Text Box 171">
          <a:extLst>
            <a:ext uri="{FF2B5EF4-FFF2-40B4-BE49-F238E27FC236}">
              <a16:creationId xmlns:a16="http://schemas.microsoft.com/office/drawing/2014/main" id="{DF4129C6-E74E-4CF1-A62B-0FFBD2891962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20" name="Text Box 172">
          <a:extLst>
            <a:ext uri="{FF2B5EF4-FFF2-40B4-BE49-F238E27FC236}">
              <a16:creationId xmlns:a16="http://schemas.microsoft.com/office/drawing/2014/main" id="{ECDEC1E4-6713-4EB9-9C4D-FC3934C5D0DC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21" name="Text Box 173">
          <a:extLst>
            <a:ext uri="{FF2B5EF4-FFF2-40B4-BE49-F238E27FC236}">
              <a16:creationId xmlns:a16="http://schemas.microsoft.com/office/drawing/2014/main" id="{1DCF572F-F5CC-4886-8806-FDA3676511D3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3422" name="Text Box 174">
          <a:extLst>
            <a:ext uri="{FF2B5EF4-FFF2-40B4-BE49-F238E27FC236}">
              <a16:creationId xmlns:a16="http://schemas.microsoft.com/office/drawing/2014/main" id="{21758FE4-3136-459D-AAA7-46B18CBC1861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3" name="Text Box 175">
          <a:extLst>
            <a:ext uri="{FF2B5EF4-FFF2-40B4-BE49-F238E27FC236}">
              <a16:creationId xmlns:a16="http://schemas.microsoft.com/office/drawing/2014/main" id="{766A6DFD-027B-4100-8D91-8DC66DAECB3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4" name="Text Box 176">
          <a:extLst>
            <a:ext uri="{FF2B5EF4-FFF2-40B4-BE49-F238E27FC236}">
              <a16:creationId xmlns:a16="http://schemas.microsoft.com/office/drawing/2014/main" id="{9D832459-B778-44D1-8015-E11F1E4A57D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5" name="Text Box 177">
          <a:extLst>
            <a:ext uri="{FF2B5EF4-FFF2-40B4-BE49-F238E27FC236}">
              <a16:creationId xmlns:a16="http://schemas.microsoft.com/office/drawing/2014/main" id="{0938F30A-774A-4202-9575-8919525A3D08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6" name="Text Box 178">
          <a:extLst>
            <a:ext uri="{FF2B5EF4-FFF2-40B4-BE49-F238E27FC236}">
              <a16:creationId xmlns:a16="http://schemas.microsoft.com/office/drawing/2014/main" id="{F52BD056-A6FC-4B2C-BBF6-A0152DDA678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7" name="Text Box 179">
          <a:extLst>
            <a:ext uri="{FF2B5EF4-FFF2-40B4-BE49-F238E27FC236}">
              <a16:creationId xmlns:a16="http://schemas.microsoft.com/office/drawing/2014/main" id="{7D518B37-0FC5-4071-802D-EE720142644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8" name="Text Box 180">
          <a:extLst>
            <a:ext uri="{FF2B5EF4-FFF2-40B4-BE49-F238E27FC236}">
              <a16:creationId xmlns:a16="http://schemas.microsoft.com/office/drawing/2014/main" id="{E3174D3C-9D27-401A-8A24-9E1557CDAB96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29" name="Text Box 181">
          <a:extLst>
            <a:ext uri="{FF2B5EF4-FFF2-40B4-BE49-F238E27FC236}">
              <a16:creationId xmlns:a16="http://schemas.microsoft.com/office/drawing/2014/main" id="{057C075E-A5DC-4679-B8A1-C91AECEC0C8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0" name="Text Box 182">
          <a:extLst>
            <a:ext uri="{FF2B5EF4-FFF2-40B4-BE49-F238E27FC236}">
              <a16:creationId xmlns:a16="http://schemas.microsoft.com/office/drawing/2014/main" id="{7B8AF1BC-2929-4604-9CCD-055BD7CBB45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1" name="Text Box 183">
          <a:extLst>
            <a:ext uri="{FF2B5EF4-FFF2-40B4-BE49-F238E27FC236}">
              <a16:creationId xmlns:a16="http://schemas.microsoft.com/office/drawing/2014/main" id="{E64A4A16-AB5F-48B0-B57E-0D99E4010A1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2" name="Text Box 184">
          <a:extLst>
            <a:ext uri="{FF2B5EF4-FFF2-40B4-BE49-F238E27FC236}">
              <a16:creationId xmlns:a16="http://schemas.microsoft.com/office/drawing/2014/main" id="{3631F5AF-A666-4A08-9407-65F086D84B86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3" name="Text Box 185">
          <a:extLst>
            <a:ext uri="{FF2B5EF4-FFF2-40B4-BE49-F238E27FC236}">
              <a16:creationId xmlns:a16="http://schemas.microsoft.com/office/drawing/2014/main" id="{5F90757D-53BC-4280-AE3D-22D8EFDEA8D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4" name="Text Box 186">
          <a:extLst>
            <a:ext uri="{FF2B5EF4-FFF2-40B4-BE49-F238E27FC236}">
              <a16:creationId xmlns:a16="http://schemas.microsoft.com/office/drawing/2014/main" id="{4F21A9DA-6036-444F-9C1D-18724C82086E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5" name="Text Box 187">
          <a:extLst>
            <a:ext uri="{FF2B5EF4-FFF2-40B4-BE49-F238E27FC236}">
              <a16:creationId xmlns:a16="http://schemas.microsoft.com/office/drawing/2014/main" id="{DDAB5951-88D8-4FB6-8803-FF01492123B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6" name="Text Box 188">
          <a:extLst>
            <a:ext uri="{FF2B5EF4-FFF2-40B4-BE49-F238E27FC236}">
              <a16:creationId xmlns:a16="http://schemas.microsoft.com/office/drawing/2014/main" id="{B77080F2-CAEB-4021-802B-B22B83088E1E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7" name="Text Box 189">
          <a:extLst>
            <a:ext uri="{FF2B5EF4-FFF2-40B4-BE49-F238E27FC236}">
              <a16:creationId xmlns:a16="http://schemas.microsoft.com/office/drawing/2014/main" id="{94FFE004-A760-44BE-AA2F-68E9C6361F6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8" name="Text Box 190">
          <a:extLst>
            <a:ext uri="{FF2B5EF4-FFF2-40B4-BE49-F238E27FC236}">
              <a16:creationId xmlns:a16="http://schemas.microsoft.com/office/drawing/2014/main" id="{83DBE9B8-6CBE-4D75-9D5F-C979D0344B26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39" name="Text Box 191">
          <a:extLst>
            <a:ext uri="{FF2B5EF4-FFF2-40B4-BE49-F238E27FC236}">
              <a16:creationId xmlns:a16="http://schemas.microsoft.com/office/drawing/2014/main" id="{C6D5BDC6-B5B7-49D6-866A-300F2E60F05A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0" name="Text Box 192">
          <a:extLst>
            <a:ext uri="{FF2B5EF4-FFF2-40B4-BE49-F238E27FC236}">
              <a16:creationId xmlns:a16="http://schemas.microsoft.com/office/drawing/2014/main" id="{7C78EFDF-768D-414A-AAF6-F82C2820358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1" name="Text Box 193">
          <a:extLst>
            <a:ext uri="{FF2B5EF4-FFF2-40B4-BE49-F238E27FC236}">
              <a16:creationId xmlns:a16="http://schemas.microsoft.com/office/drawing/2014/main" id="{F356AD6A-20B9-4D90-BAD6-FCDB4A37D32E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2" name="Text Box 194">
          <a:extLst>
            <a:ext uri="{FF2B5EF4-FFF2-40B4-BE49-F238E27FC236}">
              <a16:creationId xmlns:a16="http://schemas.microsoft.com/office/drawing/2014/main" id="{CFF94B14-BCCA-4B6A-A85A-3F623DC030D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3" name="Text Box 195">
          <a:extLst>
            <a:ext uri="{FF2B5EF4-FFF2-40B4-BE49-F238E27FC236}">
              <a16:creationId xmlns:a16="http://schemas.microsoft.com/office/drawing/2014/main" id="{BC7FA5CB-38E5-4F2C-A447-62D73144C6F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4" name="Text Box 196">
          <a:extLst>
            <a:ext uri="{FF2B5EF4-FFF2-40B4-BE49-F238E27FC236}">
              <a16:creationId xmlns:a16="http://schemas.microsoft.com/office/drawing/2014/main" id="{9C5E6DD7-A1CC-4CD5-BB7D-470FD692564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5" name="Text Box 197">
          <a:extLst>
            <a:ext uri="{FF2B5EF4-FFF2-40B4-BE49-F238E27FC236}">
              <a16:creationId xmlns:a16="http://schemas.microsoft.com/office/drawing/2014/main" id="{0F1FDCDE-5F77-4F49-9EA6-1C33F54A0B2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6" name="Text Box 198">
          <a:extLst>
            <a:ext uri="{FF2B5EF4-FFF2-40B4-BE49-F238E27FC236}">
              <a16:creationId xmlns:a16="http://schemas.microsoft.com/office/drawing/2014/main" id="{6FDAA216-EBF8-41B0-BE68-A0FE3629DE0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7" name="Text Box 199">
          <a:extLst>
            <a:ext uri="{FF2B5EF4-FFF2-40B4-BE49-F238E27FC236}">
              <a16:creationId xmlns:a16="http://schemas.microsoft.com/office/drawing/2014/main" id="{F904B54D-F07C-4F9B-B1F1-26B171306032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8" name="Text Box 200">
          <a:extLst>
            <a:ext uri="{FF2B5EF4-FFF2-40B4-BE49-F238E27FC236}">
              <a16:creationId xmlns:a16="http://schemas.microsoft.com/office/drawing/2014/main" id="{72BBB1F3-E0AD-4901-9F96-6FC493D5FB2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49" name="Text Box 201">
          <a:extLst>
            <a:ext uri="{FF2B5EF4-FFF2-40B4-BE49-F238E27FC236}">
              <a16:creationId xmlns:a16="http://schemas.microsoft.com/office/drawing/2014/main" id="{721A5C9D-3110-49A1-AF52-A6ADE498A03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0" name="Text Box 202">
          <a:extLst>
            <a:ext uri="{FF2B5EF4-FFF2-40B4-BE49-F238E27FC236}">
              <a16:creationId xmlns:a16="http://schemas.microsoft.com/office/drawing/2014/main" id="{72B6252C-57C8-494B-B009-4EDACBA7598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1" name="Text Box 203">
          <a:extLst>
            <a:ext uri="{FF2B5EF4-FFF2-40B4-BE49-F238E27FC236}">
              <a16:creationId xmlns:a16="http://schemas.microsoft.com/office/drawing/2014/main" id="{CCC33EDB-0893-4AB6-989B-BAFAC6DBDAB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2" name="Text Box 204">
          <a:extLst>
            <a:ext uri="{FF2B5EF4-FFF2-40B4-BE49-F238E27FC236}">
              <a16:creationId xmlns:a16="http://schemas.microsoft.com/office/drawing/2014/main" id="{22CF8A73-3B7D-4BF8-9F90-CAF76991522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3" name="Text Box 205">
          <a:extLst>
            <a:ext uri="{FF2B5EF4-FFF2-40B4-BE49-F238E27FC236}">
              <a16:creationId xmlns:a16="http://schemas.microsoft.com/office/drawing/2014/main" id="{7FB244B8-9536-4A45-B879-74A58020633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454" name="Text Box 206">
          <a:extLst>
            <a:ext uri="{FF2B5EF4-FFF2-40B4-BE49-F238E27FC236}">
              <a16:creationId xmlns:a16="http://schemas.microsoft.com/office/drawing/2014/main" id="{3103A57E-F8B7-4FB8-8284-55ADD1A93D5E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5" name="Text Box 207">
          <a:extLst>
            <a:ext uri="{FF2B5EF4-FFF2-40B4-BE49-F238E27FC236}">
              <a16:creationId xmlns:a16="http://schemas.microsoft.com/office/drawing/2014/main" id="{134CD83A-EA1C-4D53-98AF-B226889C8A3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6" name="Text Box 208">
          <a:extLst>
            <a:ext uri="{FF2B5EF4-FFF2-40B4-BE49-F238E27FC236}">
              <a16:creationId xmlns:a16="http://schemas.microsoft.com/office/drawing/2014/main" id="{A343157A-90D5-477D-B0C5-C265EDDA50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7" name="Text Box 209">
          <a:extLst>
            <a:ext uri="{FF2B5EF4-FFF2-40B4-BE49-F238E27FC236}">
              <a16:creationId xmlns:a16="http://schemas.microsoft.com/office/drawing/2014/main" id="{B2F12CE7-7426-473A-A99B-8EF2ED5DE6C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8" name="Text Box 210">
          <a:extLst>
            <a:ext uri="{FF2B5EF4-FFF2-40B4-BE49-F238E27FC236}">
              <a16:creationId xmlns:a16="http://schemas.microsoft.com/office/drawing/2014/main" id="{DF570B8F-FB28-4B86-AD65-EEBA5A5B977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9" name="Text Box 211">
          <a:extLst>
            <a:ext uri="{FF2B5EF4-FFF2-40B4-BE49-F238E27FC236}">
              <a16:creationId xmlns:a16="http://schemas.microsoft.com/office/drawing/2014/main" id="{069126A5-42B5-418F-9522-B3430C41DD6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0" name="Text Box 212">
          <a:extLst>
            <a:ext uri="{FF2B5EF4-FFF2-40B4-BE49-F238E27FC236}">
              <a16:creationId xmlns:a16="http://schemas.microsoft.com/office/drawing/2014/main" id="{FB70CAAD-7EF0-4B76-A2BD-B0834753AC0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1" name="Text Box 213">
          <a:extLst>
            <a:ext uri="{FF2B5EF4-FFF2-40B4-BE49-F238E27FC236}">
              <a16:creationId xmlns:a16="http://schemas.microsoft.com/office/drawing/2014/main" id="{30F936DE-DC49-40C1-9062-95EEED25422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2" name="Text Box 214">
          <a:extLst>
            <a:ext uri="{FF2B5EF4-FFF2-40B4-BE49-F238E27FC236}">
              <a16:creationId xmlns:a16="http://schemas.microsoft.com/office/drawing/2014/main" id="{673D4C53-27D9-4864-BBDD-A15504589F3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3" name="Text Box 215">
          <a:extLst>
            <a:ext uri="{FF2B5EF4-FFF2-40B4-BE49-F238E27FC236}">
              <a16:creationId xmlns:a16="http://schemas.microsoft.com/office/drawing/2014/main" id="{11D2D923-AF9E-4046-81D7-653EB359E0B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4" name="Text Box 216">
          <a:extLst>
            <a:ext uri="{FF2B5EF4-FFF2-40B4-BE49-F238E27FC236}">
              <a16:creationId xmlns:a16="http://schemas.microsoft.com/office/drawing/2014/main" id="{3D809512-8655-4D1F-865E-1B4E7161B25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5" name="Text Box 217">
          <a:extLst>
            <a:ext uri="{FF2B5EF4-FFF2-40B4-BE49-F238E27FC236}">
              <a16:creationId xmlns:a16="http://schemas.microsoft.com/office/drawing/2014/main" id="{6E0FD936-854A-4D74-B47C-00A4844AAA0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6" name="Text Box 218">
          <a:extLst>
            <a:ext uri="{FF2B5EF4-FFF2-40B4-BE49-F238E27FC236}">
              <a16:creationId xmlns:a16="http://schemas.microsoft.com/office/drawing/2014/main" id="{2CD80649-AFA7-4C6B-B54F-D8F9FED7089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7" name="Text Box 219">
          <a:extLst>
            <a:ext uri="{FF2B5EF4-FFF2-40B4-BE49-F238E27FC236}">
              <a16:creationId xmlns:a16="http://schemas.microsoft.com/office/drawing/2014/main" id="{AFD76DC9-D8FB-4AE9-AAE7-B86AE63CB29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8" name="Text Box 220">
          <a:extLst>
            <a:ext uri="{FF2B5EF4-FFF2-40B4-BE49-F238E27FC236}">
              <a16:creationId xmlns:a16="http://schemas.microsoft.com/office/drawing/2014/main" id="{B65FAC64-188E-46E0-A369-3A79387F695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9" name="Text Box 221">
          <a:extLst>
            <a:ext uri="{FF2B5EF4-FFF2-40B4-BE49-F238E27FC236}">
              <a16:creationId xmlns:a16="http://schemas.microsoft.com/office/drawing/2014/main" id="{B000901D-42E0-4E8A-AC24-41057ECB7F6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0" name="Text Box 222">
          <a:extLst>
            <a:ext uri="{FF2B5EF4-FFF2-40B4-BE49-F238E27FC236}">
              <a16:creationId xmlns:a16="http://schemas.microsoft.com/office/drawing/2014/main" id="{E8006E7B-6B3A-40D6-A35B-7ABCC6C4EB9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1" name="Text Box 223">
          <a:extLst>
            <a:ext uri="{FF2B5EF4-FFF2-40B4-BE49-F238E27FC236}">
              <a16:creationId xmlns:a16="http://schemas.microsoft.com/office/drawing/2014/main" id="{71073AA2-522B-43E5-ACAE-EECA820C3AD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2" name="Text Box 224">
          <a:extLst>
            <a:ext uri="{FF2B5EF4-FFF2-40B4-BE49-F238E27FC236}">
              <a16:creationId xmlns:a16="http://schemas.microsoft.com/office/drawing/2014/main" id="{F57AF8EA-6E60-44AB-8805-968BA3E3979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3" name="Text Box 225">
          <a:extLst>
            <a:ext uri="{FF2B5EF4-FFF2-40B4-BE49-F238E27FC236}">
              <a16:creationId xmlns:a16="http://schemas.microsoft.com/office/drawing/2014/main" id="{2CB79465-B810-47AF-8E8B-7E2D9BB4EB2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4" name="Text Box 226">
          <a:extLst>
            <a:ext uri="{FF2B5EF4-FFF2-40B4-BE49-F238E27FC236}">
              <a16:creationId xmlns:a16="http://schemas.microsoft.com/office/drawing/2014/main" id="{D92B98AD-DD71-48BF-B36E-9384D3C854C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5" name="Text Box 227">
          <a:extLst>
            <a:ext uri="{FF2B5EF4-FFF2-40B4-BE49-F238E27FC236}">
              <a16:creationId xmlns:a16="http://schemas.microsoft.com/office/drawing/2014/main" id="{D9ECC208-5C62-4479-84F1-0EECA25222F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6" name="Text Box 228">
          <a:extLst>
            <a:ext uri="{FF2B5EF4-FFF2-40B4-BE49-F238E27FC236}">
              <a16:creationId xmlns:a16="http://schemas.microsoft.com/office/drawing/2014/main" id="{4591E823-63EA-4F3F-A007-E5725F975B1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7" name="Text Box 229">
          <a:extLst>
            <a:ext uri="{FF2B5EF4-FFF2-40B4-BE49-F238E27FC236}">
              <a16:creationId xmlns:a16="http://schemas.microsoft.com/office/drawing/2014/main" id="{30CFC275-030A-4F3B-BAF4-7FCEF3339F0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8" name="Text Box 230">
          <a:extLst>
            <a:ext uri="{FF2B5EF4-FFF2-40B4-BE49-F238E27FC236}">
              <a16:creationId xmlns:a16="http://schemas.microsoft.com/office/drawing/2014/main" id="{726FCA87-CC1F-41AA-B7A1-211959E6613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9" name="Text Box 231">
          <a:extLst>
            <a:ext uri="{FF2B5EF4-FFF2-40B4-BE49-F238E27FC236}">
              <a16:creationId xmlns:a16="http://schemas.microsoft.com/office/drawing/2014/main" id="{3ECCAA32-6375-4EF7-BDDA-106216657C4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0" name="Text Box 232">
          <a:extLst>
            <a:ext uri="{FF2B5EF4-FFF2-40B4-BE49-F238E27FC236}">
              <a16:creationId xmlns:a16="http://schemas.microsoft.com/office/drawing/2014/main" id="{34C3EE1E-61F4-4FAB-9FBA-72EA7B3DB07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1" name="Text Box 233">
          <a:extLst>
            <a:ext uri="{FF2B5EF4-FFF2-40B4-BE49-F238E27FC236}">
              <a16:creationId xmlns:a16="http://schemas.microsoft.com/office/drawing/2014/main" id="{2423B4A9-69BA-4CB1-881A-E192BA8E1F3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2" name="Text Box 234">
          <a:extLst>
            <a:ext uri="{FF2B5EF4-FFF2-40B4-BE49-F238E27FC236}">
              <a16:creationId xmlns:a16="http://schemas.microsoft.com/office/drawing/2014/main" id="{283B154E-526F-4E07-BC29-A69BAE5AA4D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3" name="Text Box 235">
          <a:extLst>
            <a:ext uri="{FF2B5EF4-FFF2-40B4-BE49-F238E27FC236}">
              <a16:creationId xmlns:a16="http://schemas.microsoft.com/office/drawing/2014/main" id="{BB185804-7787-4784-96BD-130A562A5E5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4" name="Text Box 236">
          <a:extLst>
            <a:ext uri="{FF2B5EF4-FFF2-40B4-BE49-F238E27FC236}">
              <a16:creationId xmlns:a16="http://schemas.microsoft.com/office/drawing/2014/main" id="{27569F3C-3AF8-4AC5-A9A3-0B587F7C07C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5" name="Text Box 237">
          <a:extLst>
            <a:ext uri="{FF2B5EF4-FFF2-40B4-BE49-F238E27FC236}">
              <a16:creationId xmlns:a16="http://schemas.microsoft.com/office/drawing/2014/main" id="{0E7509E5-2D69-4F15-8156-66F6CBC5AAA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6" name="Text Box 238">
          <a:extLst>
            <a:ext uri="{FF2B5EF4-FFF2-40B4-BE49-F238E27FC236}">
              <a16:creationId xmlns:a16="http://schemas.microsoft.com/office/drawing/2014/main" id="{98CD13E2-D2AF-48CB-95E8-1C8B6B13FC5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7" name="Text Box 239">
          <a:extLst>
            <a:ext uri="{FF2B5EF4-FFF2-40B4-BE49-F238E27FC236}">
              <a16:creationId xmlns:a16="http://schemas.microsoft.com/office/drawing/2014/main" id="{1924386A-831B-4D2E-949F-38C647C39F5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8" name="Text Box 240">
          <a:extLst>
            <a:ext uri="{FF2B5EF4-FFF2-40B4-BE49-F238E27FC236}">
              <a16:creationId xmlns:a16="http://schemas.microsoft.com/office/drawing/2014/main" id="{6C8DE5BC-B89E-496A-8251-AD3BB3218BC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9" name="Text Box 241">
          <a:extLst>
            <a:ext uri="{FF2B5EF4-FFF2-40B4-BE49-F238E27FC236}">
              <a16:creationId xmlns:a16="http://schemas.microsoft.com/office/drawing/2014/main" id="{E2F398DA-3213-42B1-BAD4-DB66F0CB70F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0" name="Text Box 242">
          <a:extLst>
            <a:ext uri="{FF2B5EF4-FFF2-40B4-BE49-F238E27FC236}">
              <a16:creationId xmlns:a16="http://schemas.microsoft.com/office/drawing/2014/main" id="{43C2A6A8-7331-48DB-B181-6882B5AD8EC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1" name="Text Box 243">
          <a:extLst>
            <a:ext uri="{FF2B5EF4-FFF2-40B4-BE49-F238E27FC236}">
              <a16:creationId xmlns:a16="http://schemas.microsoft.com/office/drawing/2014/main" id="{F0BECC49-83E2-4674-AD78-E7A4ADB3C0C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2" name="Text Box 244">
          <a:extLst>
            <a:ext uri="{FF2B5EF4-FFF2-40B4-BE49-F238E27FC236}">
              <a16:creationId xmlns:a16="http://schemas.microsoft.com/office/drawing/2014/main" id="{F40CCF82-EB43-42C8-A32F-3772FCF78BC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3" name="Text Box 245">
          <a:extLst>
            <a:ext uri="{FF2B5EF4-FFF2-40B4-BE49-F238E27FC236}">
              <a16:creationId xmlns:a16="http://schemas.microsoft.com/office/drawing/2014/main" id="{594FD18C-13A9-441A-B155-2E91BE99AF7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4" name="Text Box 246">
          <a:extLst>
            <a:ext uri="{FF2B5EF4-FFF2-40B4-BE49-F238E27FC236}">
              <a16:creationId xmlns:a16="http://schemas.microsoft.com/office/drawing/2014/main" id="{152FF487-74C5-4903-AAE1-EF66CD854E7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5" name="Text Box 247">
          <a:extLst>
            <a:ext uri="{FF2B5EF4-FFF2-40B4-BE49-F238E27FC236}">
              <a16:creationId xmlns:a16="http://schemas.microsoft.com/office/drawing/2014/main" id="{2DCC031A-3BE3-46CB-9163-F29A69E9386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6" name="Text Box 248">
          <a:extLst>
            <a:ext uri="{FF2B5EF4-FFF2-40B4-BE49-F238E27FC236}">
              <a16:creationId xmlns:a16="http://schemas.microsoft.com/office/drawing/2014/main" id="{1CE7DD8C-A69B-4B2E-A991-2AE31E7B267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7" name="Text Box 249">
          <a:extLst>
            <a:ext uri="{FF2B5EF4-FFF2-40B4-BE49-F238E27FC236}">
              <a16:creationId xmlns:a16="http://schemas.microsoft.com/office/drawing/2014/main" id="{435DBC3E-E075-4E9D-A500-5432CEBD1C7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8" name="Text Box 250">
          <a:extLst>
            <a:ext uri="{FF2B5EF4-FFF2-40B4-BE49-F238E27FC236}">
              <a16:creationId xmlns:a16="http://schemas.microsoft.com/office/drawing/2014/main" id="{F3720F92-FC48-42D5-AC80-CE33DBD3DDB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9" name="Text Box 251">
          <a:extLst>
            <a:ext uri="{FF2B5EF4-FFF2-40B4-BE49-F238E27FC236}">
              <a16:creationId xmlns:a16="http://schemas.microsoft.com/office/drawing/2014/main" id="{C784BCBA-04F3-4D5E-8C17-C8A37B48EED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0" name="Text Box 252">
          <a:extLst>
            <a:ext uri="{FF2B5EF4-FFF2-40B4-BE49-F238E27FC236}">
              <a16:creationId xmlns:a16="http://schemas.microsoft.com/office/drawing/2014/main" id="{C33BC104-505F-459C-BF79-5434B886442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1" name="Text Box 253">
          <a:extLst>
            <a:ext uri="{FF2B5EF4-FFF2-40B4-BE49-F238E27FC236}">
              <a16:creationId xmlns:a16="http://schemas.microsoft.com/office/drawing/2014/main" id="{FD8635B1-4BFC-443F-83AF-04DA3F97B43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2" name="Text Box 254">
          <a:extLst>
            <a:ext uri="{FF2B5EF4-FFF2-40B4-BE49-F238E27FC236}">
              <a16:creationId xmlns:a16="http://schemas.microsoft.com/office/drawing/2014/main" id="{23CF2379-786A-485D-9F84-1195691169E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3" name="Text Box 255">
          <a:extLst>
            <a:ext uri="{FF2B5EF4-FFF2-40B4-BE49-F238E27FC236}">
              <a16:creationId xmlns:a16="http://schemas.microsoft.com/office/drawing/2014/main" id="{142B7CD9-698F-4CFD-92F1-7D3B4C0D373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4" name="Text Box 256">
          <a:extLst>
            <a:ext uri="{FF2B5EF4-FFF2-40B4-BE49-F238E27FC236}">
              <a16:creationId xmlns:a16="http://schemas.microsoft.com/office/drawing/2014/main" id="{541A3EED-C2E0-44F7-9B3D-8030FF5AD2D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5" name="Text Box 257">
          <a:extLst>
            <a:ext uri="{FF2B5EF4-FFF2-40B4-BE49-F238E27FC236}">
              <a16:creationId xmlns:a16="http://schemas.microsoft.com/office/drawing/2014/main" id="{D39995D0-F9F0-413F-BBAB-F80D79CA39D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6" name="Text Box 258">
          <a:extLst>
            <a:ext uri="{FF2B5EF4-FFF2-40B4-BE49-F238E27FC236}">
              <a16:creationId xmlns:a16="http://schemas.microsoft.com/office/drawing/2014/main" id="{57C314D1-F1C9-4F5D-B6BB-F03DC3B755A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7" name="Text Box 259">
          <a:extLst>
            <a:ext uri="{FF2B5EF4-FFF2-40B4-BE49-F238E27FC236}">
              <a16:creationId xmlns:a16="http://schemas.microsoft.com/office/drawing/2014/main" id="{C110762E-89BA-46E1-9399-AF904939355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8" name="Text Box 260">
          <a:extLst>
            <a:ext uri="{FF2B5EF4-FFF2-40B4-BE49-F238E27FC236}">
              <a16:creationId xmlns:a16="http://schemas.microsoft.com/office/drawing/2014/main" id="{73E3BCFB-3F3A-4C43-9CDC-DD08BFE9C21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9" name="Text Box 261">
          <a:extLst>
            <a:ext uri="{FF2B5EF4-FFF2-40B4-BE49-F238E27FC236}">
              <a16:creationId xmlns:a16="http://schemas.microsoft.com/office/drawing/2014/main" id="{E846903C-7793-4181-BAA5-A7341619BF1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0" name="Text Box 262">
          <a:extLst>
            <a:ext uri="{FF2B5EF4-FFF2-40B4-BE49-F238E27FC236}">
              <a16:creationId xmlns:a16="http://schemas.microsoft.com/office/drawing/2014/main" id="{2DFCC372-6D66-4A5B-8096-C108D2E0089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1" name="Text Box 263">
          <a:extLst>
            <a:ext uri="{FF2B5EF4-FFF2-40B4-BE49-F238E27FC236}">
              <a16:creationId xmlns:a16="http://schemas.microsoft.com/office/drawing/2014/main" id="{A27B8959-4656-43FE-91E7-EFE9E7A1981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2" name="Text Box 264">
          <a:extLst>
            <a:ext uri="{FF2B5EF4-FFF2-40B4-BE49-F238E27FC236}">
              <a16:creationId xmlns:a16="http://schemas.microsoft.com/office/drawing/2014/main" id="{B57DFC25-4A9A-400A-B134-63F63AE6141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3" name="Text Box 265">
          <a:extLst>
            <a:ext uri="{FF2B5EF4-FFF2-40B4-BE49-F238E27FC236}">
              <a16:creationId xmlns:a16="http://schemas.microsoft.com/office/drawing/2014/main" id="{94523186-967C-433F-9EBD-A310855D1D1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4" name="Text Box 266">
          <a:extLst>
            <a:ext uri="{FF2B5EF4-FFF2-40B4-BE49-F238E27FC236}">
              <a16:creationId xmlns:a16="http://schemas.microsoft.com/office/drawing/2014/main" id="{302FD14C-A1C1-426B-AFAB-EFF1CFDC3FB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5" name="Text Box 267">
          <a:extLst>
            <a:ext uri="{FF2B5EF4-FFF2-40B4-BE49-F238E27FC236}">
              <a16:creationId xmlns:a16="http://schemas.microsoft.com/office/drawing/2014/main" id="{6E2471F1-8C7B-40F7-8B6F-57B55873DED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6" name="Text Box 268">
          <a:extLst>
            <a:ext uri="{FF2B5EF4-FFF2-40B4-BE49-F238E27FC236}">
              <a16:creationId xmlns:a16="http://schemas.microsoft.com/office/drawing/2014/main" id="{E693345A-6B86-4787-B0FC-B586DBC7AE1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7" name="Text Box 269">
          <a:extLst>
            <a:ext uri="{FF2B5EF4-FFF2-40B4-BE49-F238E27FC236}">
              <a16:creationId xmlns:a16="http://schemas.microsoft.com/office/drawing/2014/main" id="{2EB71234-6854-48EE-959B-E0405ECDE26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8" name="Text Box 270">
          <a:extLst>
            <a:ext uri="{FF2B5EF4-FFF2-40B4-BE49-F238E27FC236}">
              <a16:creationId xmlns:a16="http://schemas.microsoft.com/office/drawing/2014/main" id="{7F9B4D2B-DB48-4588-B92B-8A7AF9E7EE5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101</xdr:row>
      <xdr:rowOff>66675</xdr:rowOff>
    </xdr:from>
    <xdr:to>
      <xdr:col>0</xdr:col>
      <xdr:colOff>1285875</xdr:colOff>
      <xdr:row>102</xdr:row>
      <xdr:rowOff>19050</xdr:rowOff>
    </xdr:to>
    <xdr:pic>
      <xdr:nvPicPr>
        <xdr:cNvPr id="53519" name="Picture 271" descr="sw D">
          <a:extLst>
            <a:ext uri="{FF2B5EF4-FFF2-40B4-BE49-F238E27FC236}">
              <a16:creationId xmlns:a16="http://schemas.microsoft.com/office/drawing/2014/main" id="{4036C966-828E-40A2-AEA1-07DAC9802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9262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273" name="Grafik 272">
          <a:extLst>
            <a:ext uri="{FF2B5EF4-FFF2-40B4-BE49-F238E27FC236}">
              <a16:creationId xmlns:a16="http://schemas.microsoft.com/office/drawing/2014/main" id="{3EB42C0C-C7BE-4A5C-9205-054C0EB91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66562" name="Text Box 2">
          <a:extLst>
            <a:ext uri="{FF2B5EF4-FFF2-40B4-BE49-F238E27FC236}">
              <a16:creationId xmlns:a16="http://schemas.microsoft.com/office/drawing/2014/main" id="{C04D9C7C-110F-4495-8D85-8A74F206E2EE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Nickel</a:t>
          </a:r>
        </a:p>
      </xdr:txBody>
    </xdr:sp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6563" name="Text Box 3">
          <a:extLst>
            <a:ext uri="{FF2B5EF4-FFF2-40B4-BE49-F238E27FC236}">
              <a16:creationId xmlns:a16="http://schemas.microsoft.com/office/drawing/2014/main" id="{CAB62528-49E8-4910-BCCA-A3B98912593D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6564" name="Text Box 4">
          <a:extLst>
            <a:ext uri="{FF2B5EF4-FFF2-40B4-BE49-F238E27FC236}">
              <a16:creationId xmlns:a16="http://schemas.microsoft.com/office/drawing/2014/main" id="{E6F3037D-373D-40B2-857E-DE5E6B428076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6565" name="Text Box 5">
          <a:extLst>
            <a:ext uri="{FF2B5EF4-FFF2-40B4-BE49-F238E27FC236}">
              <a16:creationId xmlns:a16="http://schemas.microsoft.com/office/drawing/2014/main" id="{8DB8D11D-A0D5-4BA0-9EB5-969D4ED90826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6566" name="Text Box 6">
          <a:extLst>
            <a:ext uri="{FF2B5EF4-FFF2-40B4-BE49-F238E27FC236}">
              <a16:creationId xmlns:a16="http://schemas.microsoft.com/office/drawing/2014/main" id="{77C9F522-FD59-499D-ABF9-B4F86AA4C2C7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6567" name="Text Box 7">
          <a:extLst>
            <a:ext uri="{FF2B5EF4-FFF2-40B4-BE49-F238E27FC236}">
              <a16:creationId xmlns:a16="http://schemas.microsoft.com/office/drawing/2014/main" id="{453D721B-C6B9-4284-A1F6-73C404AD587B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6568" name="Text Box 8">
          <a:extLst>
            <a:ext uri="{FF2B5EF4-FFF2-40B4-BE49-F238E27FC236}">
              <a16:creationId xmlns:a16="http://schemas.microsoft.com/office/drawing/2014/main" id="{CDD7F95F-79E8-498C-BAA9-C31288D37306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6569" name="Text Box 9">
          <a:extLst>
            <a:ext uri="{FF2B5EF4-FFF2-40B4-BE49-F238E27FC236}">
              <a16:creationId xmlns:a16="http://schemas.microsoft.com/office/drawing/2014/main" id="{99584870-D00F-4E65-B600-20294949886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6570" name="Text Box 10">
          <a:extLst>
            <a:ext uri="{FF2B5EF4-FFF2-40B4-BE49-F238E27FC236}">
              <a16:creationId xmlns:a16="http://schemas.microsoft.com/office/drawing/2014/main" id="{1D95E624-2DFB-4515-926C-9F3F50ADBA5F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6571" name="Text Box 11">
          <a:extLst>
            <a:ext uri="{FF2B5EF4-FFF2-40B4-BE49-F238E27FC236}">
              <a16:creationId xmlns:a16="http://schemas.microsoft.com/office/drawing/2014/main" id="{F0F0FCB6-6AE6-4A85-8EF7-D5784E9EDDDB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6572" name="Text Box 12">
          <a:extLst>
            <a:ext uri="{FF2B5EF4-FFF2-40B4-BE49-F238E27FC236}">
              <a16:creationId xmlns:a16="http://schemas.microsoft.com/office/drawing/2014/main" id="{3F6039DC-8A58-4329-A3A9-B8302C422CC2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6573" name="Text Box 13">
          <a:extLst>
            <a:ext uri="{FF2B5EF4-FFF2-40B4-BE49-F238E27FC236}">
              <a16:creationId xmlns:a16="http://schemas.microsoft.com/office/drawing/2014/main" id="{05318DBC-89C7-44C2-AB3B-FDBE27FEB958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6574" name="Text Box 14">
          <a:extLst>
            <a:ext uri="{FF2B5EF4-FFF2-40B4-BE49-F238E27FC236}">
              <a16:creationId xmlns:a16="http://schemas.microsoft.com/office/drawing/2014/main" id="{C4FB337E-868E-4731-9C52-33865BAF9C4F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6575" name="Text Box 15">
          <a:extLst>
            <a:ext uri="{FF2B5EF4-FFF2-40B4-BE49-F238E27FC236}">
              <a16:creationId xmlns:a16="http://schemas.microsoft.com/office/drawing/2014/main" id="{EAB5F860-DC0E-417B-A345-302A325D94D7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76" name="Text Box 16">
          <a:extLst>
            <a:ext uri="{FF2B5EF4-FFF2-40B4-BE49-F238E27FC236}">
              <a16:creationId xmlns:a16="http://schemas.microsoft.com/office/drawing/2014/main" id="{C3F09089-F373-4E59-BADF-116080A358DB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77" name="Text Box 17">
          <a:extLst>
            <a:ext uri="{FF2B5EF4-FFF2-40B4-BE49-F238E27FC236}">
              <a16:creationId xmlns:a16="http://schemas.microsoft.com/office/drawing/2014/main" id="{7CD769E8-D9B6-4457-9D7B-F457DDE7C512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78" name="Text Box 18">
          <a:extLst>
            <a:ext uri="{FF2B5EF4-FFF2-40B4-BE49-F238E27FC236}">
              <a16:creationId xmlns:a16="http://schemas.microsoft.com/office/drawing/2014/main" id="{3C82CA39-4BC0-4744-895F-F6367397060A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79" name="Text Box 19">
          <a:extLst>
            <a:ext uri="{FF2B5EF4-FFF2-40B4-BE49-F238E27FC236}">
              <a16:creationId xmlns:a16="http://schemas.microsoft.com/office/drawing/2014/main" id="{D29DEFB7-AB39-45F9-91FF-09C15C9CCC42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80" name="Text Box 20">
          <a:extLst>
            <a:ext uri="{FF2B5EF4-FFF2-40B4-BE49-F238E27FC236}">
              <a16:creationId xmlns:a16="http://schemas.microsoft.com/office/drawing/2014/main" id="{486FF3B9-A67A-472A-B584-79C9C4F8ED0C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81" name="Text Box 21">
          <a:extLst>
            <a:ext uri="{FF2B5EF4-FFF2-40B4-BE49-F238E27FC236}">
              <a16:creationId xmlns:a16="http://schemas.microsoft.com/office/drawing/2014/main" id="{C094A66E-D590-4FE9-9E61-6BD9C7C87281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82" name="Text Box 22">
          <a:extLst>
            <a:ext uri="{FF2B5EF4-FFF2-40B4-BE49-F238E27FC236}">
              <a16:creationId xmlns:a16="http://schemas.microsoft.com/office/drawing/2014/main" id="{C090BF2E-37CF-4EF6-B7F3-F4ABFE22EF1F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6583" name="Text Box 23">
          <a:extLst>
            <a:ext uri="{FF2B5EF4-FFF2-40B4-BE49-F238E27FC236}">
              <a16:creationId xmlns:a16="http://schemas.microsoft.com/office/drawing/2014/main" id="{2CE7F6A3-6824-4711-B1A4-5D4277E5DEE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4" name="Text Box 24">
          <a:extLst>
            <a:ext uri="{FF2B5EF4-FFF2-40B4-BE49-F238E27FC236}">
              <a16:creationId xmlns:a16="http://schemas.microsoft.com/office/drawing/2014/main" id="{4F10D5BA-D878-4249-9B38-AE248E8529EF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5" name="Text Box 25">
          <a:extLst>
            <a:ext uri="{FF2B5EF4-FFF2-40B4-BE49-F238E27FC236}">
              <a16:creationId xmlns:a16="http://schemas.microsoft.com/office/drawing/2014/main" id="{30BA1E3E-84DB-4B1C-AF54-01ABEF1C4F2D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6" name="Text Box 26">
          <a:extLst>
            <a:ext uri="{FF2B5EF4-FFF2-40B4-BE49-F238E27FC236}">
              <a16:creationId xmlns:a16="http://schemas.microsoft.com/office/drawing/2014/main" id="{49F45BF3-A5C5-4F9C-A0FC-010CD7BA6536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7" name="Text Box 27">
          <a:extLst>
            <a:ext uri="{FF2B5EF4-FFF2-40B4-BE49-F238E27FC236}">
              <a16:creationId xmlns:a16="http://schemas.microsoft.com/office/drawing/2014/main" id="{3DAC3F3F-A267-4F8C-9A7A-F7D133F665B9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8" name="Text Box 28">
          <a:extLst>
            <a:ext uri="{FF2B5EF4-FFF2-40B4-BE49-F238E27FC236}">
              <a16:creationId xmlns:a16="http://schemas.microsoft.com/office/drawing/2014/main" id="{93754050-CBFE-4D25-8023-37BDF73EA661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89" name="Text Box 29">
          <a:extLst>
            <a:ext uri="{FF2B5EF4-FFF2-40B4-BE49-F238E27FC236}">
              <a16:creationId xmlns:a16="http://schemas.microsoft.com/office/drawing/2014/main" id="{331FE47B-8C3E-4072-8130-1F4FC671CD3A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0" name="Text Box 30">
          <a:extLst>
            <a:ext uri="{FF2B5EF4-FFF2-40B4-BE49-F238E27FC236}">
              <a16:creationId xmlns:a16="http://schemas.microsoft.com/office/drawing/2014/main" id="{BBEB379B-FC06-4D47-8FB6-52BBED740B13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1" name="Text Box 31">
          <a:extLst>
            <a:ext uri="{FF2B5EF4-FFF2-40B4-BE49-F238E27FC236}">
              <a16:creationId xmlns:a16="http://schemas.microsoft.com/office/drawing/2014/main" id="{03AD2FFF-E64D-4474-A679-C4F0D84EA9E6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2" name="Text Box 32">
          <a:extLst>
            <a:ext uri="{FF2B5EF4-FFF2-40B4-BE49-F238E27FC236}">
              <a16:creationId xmlns:a16="http://schemas.microsoft.com/office/drawing/2014/main" id="{F4997C14-8080-4A58-B842-2B87289CA7DA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3" name="Text Box 33">
          <a:extLst>
            <a:ext uri="{FF2B5EF4-FFF2-40B4-BE49-F238E27FC236}">
              <a16:creationId xmlns:a16="http://schemas.microsoft.com/office/drawing/2014/main" id="{99F999AC-DE9A-4610-BFD3-CAF2DBA82300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4" name="Text Box 34">
          <a:extLst>
            <a:ext uri="{FF2B5EF4-FFF2-40B4-BE49-F238E27FC236}">
              <a16:creationId xmlns:a16="http://schemas.microsoft.com/office/drawing/2014/main" id="{75070458-18A7-4E95-B84F-7F3DAE96F5CF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5" name="Text Box 35">
          <a:extLst>
            <a:ext uri="{FF2B5EF4-FFF2-40B4-BE49-F238E27FC236}">
              <a16:creationId xmlns:a16="http://schemas.microsoft.com/office/drawing/2014/main" id="{1067EC58-98EE-4E04-8B59-CC6C42DF0498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6" name="Text Box 36">
          <a:extLst>
            <a:ext uri="{FF2B5EF4-FFF2-40B4-BE49-F238E27FC236}">
              <a16:creationId xmlns:a16="http://schemas.microsoft.com/office/drawing/2014/main" id="{2C7FF3FD-7E0B-4C5D-9381-0139A77A9E1B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7" name="Text Box 37">
          <a:extLst>
            <a:ext uri="{FF2B5EF4-FFF2-40B4-BE49-F238E27FC236}">
              <a16:creationId xmlns:a16="http://schemas.microsoft.com/office/drawing/2014/main" id="{7A202DE8-3447-40B6-A694-5EE5E0EDF031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8" name="Text Box 38">
          <a:extLst>
            <a:ext uri="{FF2B5EF4-FFF2-40B4-BE49-F238E27FC236}">
              <a16:creationId xmlns:a16="http://schemas.microsoft.com/office/drawing/2014/main" id="{03CBAAF9-1463-483A-81A4-7FB989B31106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6599" name="Text Box 39">
          <a:extLst>
            <a:ext uri="{FF2B5EF4-FFF2-40B4-BE49-F238E27FC236}">
              <a16:creationId xmlns:a16="http://schemas.microsoft.com/office/drawing/2014/main" id="{C65557D3-0ED4-49F7-AD57-53E1AD02061A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0" name="Text Box 40">
          <a:extLst>
            <a:ext uri="{FF2B5EF4-FFF2-40B4-BE49-F238E27FC236}">
              <a16:creationId xmlns:a16="http://schemas.microsoft.com/office/drawing/2014/main" id="{A4B7D779-CFD1-4BF2-9A7D-B955004DC08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1" name="Text Box 41">
          <a:extLst>
            <a:ext uri="{FF2B5EF4-FFF2-40B4-BE49-F238E27FC236}">
              <a16:creationId xmlns:a16="http://schemas.microsoft.com/office/drawing/2014/main" id="{E3380400-3958-4405-9007-42289AE3341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2" name="Text Box 42">
          <a:extLst>
            <a:ext uri="{FF2B5EF4-FFF2-40B4-BE49-F238E27FC236}">
              <a16:creationId xmlns:a16="http://schemas.microsoft.com/office/drawing/2014/main" id="{536F4F99-5BAF-48DA-A198-F943991DD751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3" name="Text Box 43">
          <a:extLst>
            <a:ext uri="{FF2B5EF4-FFF2-40B4-BE49-F238E27FC236}">
              <a16:creationId xmlns:a16="http://schemas.microsoft.com/office/drawing/2014/main" id="{63B8E1A1-EFF9-450A-8CB4-83C88E68EC8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4" name="Text Box 44">
          <a:extLst>
            <a:ext uri="{FF2B5EF4-FFF2-40B4-BE49-F238E27FC236}">
              <a16:creationId xmlns:a16="http://schemas.microsoft.com/office/drawing/2014/main" id="{7F24DE3F-8245-485A-A556-17ABDBD7BBF2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5" name="Text Box 45">
          <a:extLst>
            <a:ext uri="{FF2B5EF4-FFF2-40B4-BE49-F238E27FC236}">
              <a16:creationId xmlns:a16="http://schemas.microsoft.com/office/drawing/2014/main" id="{98751242-682F-44D8-8575-9D41B260E138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6" name="Text Box 46">
          <a:extLst>
            <a:ext uri="{FF2B5EF4-FFF2-40B4-BE49-F238E27FC236}">
              <a16:creationId xmlns:a16="http://schemas.microsoft.com/office/drawing/2014/main" id="{204CABB0-1F8C-4C8D-9B65-C6BBB3D40BE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7" name="Text Box 47">
          <a:extLst>
            <a:ext uri="{FF2B5EF4-FFF2-40B4-BE49-F238E27FC236}">
              <a16:creationId xmlns:a16="http://schemas.microsoft.com/office/drawing/2014/main" id="{79C6AE58-D12F-4A43-BD12-AFB97556983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8" name="Text Box 48">
          <a:extLst>
            <a:ext uri="{FF2B5EF4-FFF2-40B4-BE49-F238E27FC236}">
              <a16:creationId xmlns:a16="http://schemas.microsoft.com/office/drawing/2014/main" id="{44C8DA90-5A4B-4D60-8CA2-6AD057E262B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09" name="Text Box 49">
          <a:extLst>
            <a:ext uri="{FF2B5EF4-FFF2-40B4-BE49-F238E27FC236}">
              <a16:creationId xmlns:a16="http://schemas.microsoft.com/office/drawing/2014/main" id="{35BAB93F-2647-4005-9122-D8128E838C1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0" name="Text Box 50">
          <a:extLst>
            <a:ext uri="{FF2B5EF4-FFF2-40B4-BE49-F238E27FC236}">
              <a16:creationId xmlns:a16="http://schemas.microsoft.com/office/drawing/2014/main" id="{A15C8707-1AF8-488A-97E1-D617FD5CAFE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1" name="Text Box 51">
          <a:extLst>
            <a:ext uri="{FF2B5EF4-FFF2-40B4-BE49-F238E27FC236}">
              <a16:creationId xmlns:a16="http://schemas.microsoft.com/office/drawing/2014/main" id="{2CD6971D-E74C-42A1-BF3D-0930A5D79AB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2" name="Text Box 52">
          <a:extLst>
            <a:ext uri="{FF2B5EF4-FFF2-40B4-BE49-F238E27FC236}">
              <a16:creationId xmlns:a16="http://schemas.microsoft.com/office/drawing/2014/main" id="{C8AB52EA-470B-4310-B763-30FB346AF04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3" name="Text Box 53">
          <a:extLst>
            <a:ext uri="{FF2B5EF4-FFF2-40B4-BE49-F238E27FC236}">
              <a16:creationId xmlns:a16="http://schemas.microsoft.com/office/drawing/2014/main" id="{06CFE35F-1B3C-4A65-81A5-3BD95C186C0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4" name="Text Box 54">
          <a:extLst>
            <a:ext uri="{FF2B5EF4-FFF2-40B4-BE49-F238E27FC236}">
              <a16:creationId xmlns:a16="http://schemas.microsoft.com/office/drawing/2014/main" id="{6DB9B978-92E3-436A-B806-27EFE47BBA76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5" name="Text Box 55">
          <a:extLst>
            <a:ext uri="{FF2B5EF4-FFF2-40B4-BE49-F238E27FC236}">
              <a16:creationId xmlns:a16="http://schemas.microsoft.com/office/drawing/2014/main" id="{75A8DDE9-5E08-4C94-9A2E-B50E1A2A524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6" name="Text Box 56">
          <a:extLst>
            <a:ext uri="{FF2B5EF4-FFF2-40B4-BE49-F238E27FC236}">
              <a16:creationId xmlns:a16="http://schemas.microsoft.com/office/drawing/2014/main" id="{190AEFE0-6C92-4E47-8C85-1486B0FF100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7" name="Text Box 57">
          <a:extLst>
            <a:ext uri="{FF2B5EF4-FFF2-40B4-BE49-F238E27FC236}">
              <a16:creationId xmlns:a16="http://schemas.microsoft.com/office/drawing/2014/main" id="{3894B543-AADF-4CE2-B574-0E3548A3A9E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8" name="Text Box 58">
          <a:extLst>
            <a:ext uri="{FF2B5EF4-FFF2-40B4-BE49-F238E27FC236}">
              <a16:creationId xmlns:a16="http://schemas.microsoft.com/office/drawing/2014/main" id="{2D87C370-31DD-4527-B908-3AFBF56E4D86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19" name="Text Box 59">
          <a:extLst>
            <a:ext uri="{FF2B5EF4-FFF2-40B4-BE49-F238E27FC236}">
              <a16:creationId xmlns:a16="http://schemas.microsoft.com/office/drawing/2014/main" id="{16891D91-BF9F-44CD-853F-7CAED2926C6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0" name="Text Box 60">
          <a:extLst>
            <a:ext uri="{FF2B5EF4-FFF2-40B4-BE49-F238E27FC236}">
              <a16:creationId xmlns:a16="http://schemas.microsoft.com/office/drawing/2014/main" id="{5421FAC3-AABC-45C1-A0BE-6781FE2E44C6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1" name="Text Box 61">
          <a:extLst>
            <a:ext uri="{FF2B5EF4-FFF2-40B4-BE49-F238E27FC236}">
              <a16:creationId xmlns:a16="http://schemas.microsoft.com/office/drawing/2014/main" id="{0CDBF1E4-4E92-41C9-BC8F-B1B7DE197E3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2" name="Text Box 62">
          <a:extLst>
            <a:ext uri="{FF2B5EF4-FFF2-40B4-BE49-F238E27FC236}">
              <a16:creationId xmlns:a16="http://schemas.microsoft.com/office/drawing/2014/main" id="{F261C9D6-1391-4DB5-90A6-B9FD50A6DCA3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3" name="Text Box 63">
          <a:extLst>
            <a:ext uri="{FF2B5EF4-FFF2-40B4-BE49-F238E27FC236}">
              <a16:creationId xmlns:a16="http://schemas.microsoft.com/office/drawing/2014/main" id="{7CB859D9-B16B-4F81-B9B2-B0B0CFD5AC3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4" name="Text Box 64">
          <a:extLst>
            <a:ext uri="{FF2B5EF4-FFF2-40B4-BE49-F238E27FC236}">
              <a16:creationId xmlns:a16="http://schemas.microsoft.com/office/drawing/2014/main" id="{5DAD4E6D-F1D9-42FB-AA20-CC2B70719F1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5" name="Text Box 65">
          <a:extLst>
            <a:ext uri="{FF2B5EF4-FFF2-40B4-BE49-F238E27FC236}">
              <a16:creationId xmlns:a16="http://schemas.microsoft.com/office/drawing/2014/main" id="{70EE66D9-A52D-4C46-805B-3108047F5C3C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6" name="Text Box 66">
          <a:extLst>
            <a:ext uri="{FF2B5EF4-FFF2-40B4-BE49-F238E27FC236}">
              <a16:creationId xmlns:a16="http://schemas.microsoft.com/office/drawing/2014/main" id="{4406B738-672A-439A-B6B4-18BEB6D96C3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7" name="Text Box 67">
          <a:extLst>
            <a:ext uri="{FF2B5EF4-FFF2-40B4-BE49-F238E27FC236}">
              <a16:creationId xmlns:a16="http://schemas.microsoft.com/office/drawing/2014/main" id="{5209B4E9-D756-4717-9A0E-7B5CE018BB16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8" name="Text Box 68">
          <a:extLst>
            <a:ext uri="{FF2B5EF4-FFF2-40B4-BE49-F238E27FC236}">
              <a16:creationId xmlns:a16="http://schemas.microsoft.com/office/drawing/2014/main" id="{85EF62F3-F504-4A25-86A1-F9028337118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29" name="Text Box 69">
          <a:extLst>
            <a:ext uri="{FF2B5EF4-FFF2-40B4-BE49-F238E27FC236}">
              <a16:creationId xmlns:a16="http://schemas.microsoft.com/office/drawing/2014/main" id="{91C647A4-BFA0-445A-8005-6FEF6F9A512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30" name="Text Box 70">
          <a:extLst>
            <a:ext uri="{FF2B5EF4-FFF2-40B4-BE49-F238E27FC236}">
              <a16:creationId xmlns:a16="http://schemas.microsoft.com/office/drawing/2014/main" id="{AE4CB4CC-99B8-45C1-B723-8A5EA156D5E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6631" name="Text Box 71">
          <a:extLst>
            <a:ext uri="{FF2B5EF4-FFF2-40B4-BE49-F238E27FC236}">
              <a16:creationId xmlns:a16="http://schemas.microsoft.com/office/drawing/2014/main" id="{CCB33F88-4BFB-4297-8492-49D52A0E89F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2" name="Text Box 72">
          <a:extLst>
            <a:ext uri="{FF2B5EF4-FFF2-40B4-BE49-F238E27FC236}">
              <a16:creationId xmlns:a16="http://schemas.microsoft.com/office/drawing/2014/main" id="{99557DCF-421E-4D9D-BF7A-555A42D40CD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3" name="Text Box 73">
          <a:extLst>
            <a:ext uri="{FF2B5EF4-FFF2-40B4-BE49-F238E27FC236}">
              <a16:creationId xmlns:a16="http://schemas.microsoft.com/office/drawing/2014/main" id="{A93F384C-427E-4385-8AE3-3E989680FB5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4" name="Text Box 74">
          <a:extLst>
            <a:ext uri="{FF2B5EF4-FFF2-40B4-BE49-F238E27FC236}">
              <a16:creationId xmlns:a16="http://schemas.microsoft.com/office/drawing/2014/main" id="{78DA1E18-FDF1-4521-9E91-2DB51FCC99C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5" name="Text Box 75">
          <a:extLst>
            <a:ext uri="{FF2B5EF4-FFF2-40B4-BE49-F238E27FC236}">
              <a16:creationId xmlns:a16="http://schemas.microsoft.com/office/drawing/2014/main" id="{E0BAFAD5-228B-49A5-9A90-4316FA58604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6" name="Text Box 76">
          <a:extLst>
            <a:ext uri="{FF2B5EF4-FFF2-40B4-BE49-F238E27FC236}">
              <a16:creationId xmlns:a16="http://schemas.microsoft.com/office/drawing/2014/main" id="{B450BC67-5ABC-4D78-A9EC-3A539042AC2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7" name="Text Box 77">
          <a:extLst>
            <a:ext uri="{FF2B5EF4-FFF2-40B4-BE49-F238E27FC236}">
              <a16:creationId xmlns:a16="http://schemas.microsoft.com/office/drawing/2014/main" id="{BEE30799-4107-41AB-9C8D-D78E32AA872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8" name="Text Box 78">
          <a:extLst>
            <a:ext uri="{FF2B5EF4-FFF2-40B4-BE49-F238E27FC236}">
              <a16:creationId xmlns:a16="http://schemas.microsoft.com/office/drawing/2014/main" id="{B1BEC33B-60C8-4859-85A6-6342A357276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39" name="Text Box 79">
          <a:extLst>
            <a:ext uri="{FF2B5EF4-FFF2-40B4-BE49-F238E27FC236}">
              <a16:creationId xmlns:a16="http://schemas.microsoft.com/office/drawing/2014/main" id="{D955F29B-2FD6-4ACA-8154-70FECA84AB5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0" name="Text Box 80">
          <a:extLst>
            <a:ext uri="{FF2B5EF4-FFF2-40B4-BE49-F238E27FC236}">
              <a16:creationId xmlns:a16="http://schemas.microsoft.com/office/drawing/2014/main" id="{98620F94-6A12-4780-A04D-D0D9C22B1B2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1" name="Text Box 81">
          <a:extLst>
            <a:ext uri="{FF2B5EF4-FFF2-40B4-BE49-F238E27FC236}">
              <a16:creationId xmlns:a16="http://schemas.microsoft.com/office/drawing/2014/main" id="{6E26F2F4-3DEA-49CE-B22A-383F4B5B02C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2" name="Text Box 82">
          <a:extLst>
            <a:ext uri="{FF2B5EF4-FFF2-40B4-BE49-F238E27FC236}">
              <a16:creationId xmlns:a16="http://schemas.microsoft.com/office/drawing/2014/main" id="{FCE01C88-6F43-4C7D-BAB2-B95FE953D31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3" name="Text Box 83">
          <a:extLst>
            <a:ext uri="{FF2B5EF4-FFF2-40B4-BE49-F238E27FC236}">
              <a16:creationId xmlns:a16="http://schemas.microsoft.com/office/drawing/2014/main" id="{954B5BC1-FEC1-42D1-8DE2-742334F8ED3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4" name="Text Box 84">
          <a:extLst>
            <a:ext uri="{FF2B5EF4-FFF2-40B4-BE49-F238E27FC236}">
              <a16:creationId xmlns:a16="http://schemas.microsoft.com/office/drawing/2014/main" id="{CA5182F0-6FA2-4581-8A97-1C73F26AD24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5" name="Text Box 85">
          <a:extLst>
            <a:ext uri="{FF2B5EF4-FFF2-40B4-BE49-F238E27FC236}">
              <a16:creationId xmlns:a16="http://schemas.microsoft.com/office/drawing/2014/main" id="{47C453A7-9E6F-43E6-9F53-D559A426A2C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6" name="Text Box 86">
          <a:extLst>
            <a:ext uri="{FF2B5EF4-FFF2-40B4-BE49-F238E27FC236}">
              <a16:creationId xmlns:a16="http://schemas.microsoft.com/office/drawing/2014/main" id="{4B3C15B5-D265-4994-B445-C24CD7DAA4C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7" name="Text Box 87">
          <a:extLst>
            <a:ext uri="{FF2B5EF4-FFF2-40B4-BE49-F238E27FC236}">
              <a16:creationId xmlns:a16="http://schemas.microsoft.com/office/drawing/2014/main" id="{2C23808E-FF1E-4995-AE3B-9D837ECEABE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8" name="Text Box 88">
          <a:extLst>
            <a:ext uri="{FF2B5EF4-FFF2-40B4-BE49-F238E27FC236}">
              <a16:creationId xmlns:a16="http://schemas.microsoft.com/office/drawing/2014/main" id="{39861541-7F67-4267-9BD2-F14524933F2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49" name="Text Box 89">
          <a:extLst>
            <a:ext uri="{FF2B5EF4-FFF2-40B4-BE49-F238E27FC236}">
              <a16:creationId xmlns:a16="http://schemas.microsoft.com/office/drawing/2014/main" id="{65E9BD59-5CF6-421E-A6C6-9D925280544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0" name="Text Box 90">
          <a:extLst>
            <a:ext uri="{FF2B5EF4-FFF2-40B4-BE49-F238E27FC236}">
              <a16:creationId xmlns:a16="http://schemas.microsoft.com/office/drawing/2014/main" id="{B0542F9E-E8B1-4DEC-A397-076D25CC9BC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1" name="Text Box 91">
          <a:extLst>
            <a:ext uri="{FF2B5EF4-FFF2-40B4-BE49-F238E27FC236}">
              <a16:creationId xmlns:a16="http://schemas.microsoft.com/office/drawing/2014/main" id="{6EAE30CF-1BC6-4703-A91C-A1ABBEB51FD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2" name="Text Box 92">
          <a:extLst>
            <a:ext uri="{FF2B5EF4-FFF2-40B4-BE49-F238E27FC236}">
              <a16:creationId xmlns:a16="http://schemas.microsoft.com/office/drawing/2014/main" id="{DDC65F8E-1E08-4D30-8D0F-7B7F438EE4C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3" name="Text Box 93">
          <a:extLst>
            <a:ext uri="{FF2B5EF4-FFF2-40B4-BE49-F238E27FC236}">
              <a16:creationId xmlns:a16="http://schemas.microsoft.com/office/drawing/2014/main" id="{059AA56F-B415-4EC3-9043-D793ECE22BE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4" name="Text Box 94">
          <a:extLst>
            <a:ext uri="{FF2B5EF4-FFF2-40B4-BE49-F238E27FC236}">
              <a16:creationId xmlns:a16="http://schemas.microsoft.com/office/drawing/2014/main" id="{043E5BDE-1692-4FD5-B2FD-239EF1360BD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5" name="Text Box 95">
          <a:extLst>
            <a:ext uri="{FF2B5EF4-FFF2-40B4-BE49-F238E27FC236}">
              <a16:creationId xmlns:a16="http://schemas.microsoft.com/office/drawing/2014/main" id="{063582EC-C67E-4DEF-9ED0-2F5FC05ACC6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6" name="Text Box 96">
          <a:extLst>
            <a:ext uri="{FF2B5EF4-FFF2-40B4-BE49-F238E27FC236}">
              <a16:creationId xmlns:a16="http://schemas.microsoft.com/office/drawing/2014/main" id="{EBB67C0E-5797-4193-A0C4-9DDFF36D044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7" name="Text Box 97">
          <a:extLst>
            <a:ext uri="{FF2B5EF4-FFF2-40B4-BE49-F238E27FC236}">
              <a16:creationId xmlns:a16="http://schemas.microsoft.com/office/drawing/2014/main" id="{96DEB195-CC3D-4B72-AD49-5F0914D1EA8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8" name="Text Box 98">
          <a:extLst>
            <a:ext uri="{FF2B5EF4-FFF2-40B4-BE49-F238E27FC236}">
              <a16:creationId xmlns:a16="http://schemas.microsoft.com/office/drawing/2014/main" id="{066FFDCC-1DBF-4A9E-AB3B-D8AD52E9878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59" name="Text Box 99">
          <a:extLst>
            <a:ext uri="{FF2B5EF4-FFF2-40B4-BE49-F238E27FC236}">
              <a16:creationId xmlns:a16="http://schemas.microsoft.com/office/drawing/2014/main" id="{3C8C32F6-CB0E-4703-88A5-E253DB528F9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0" name="Text Box 100">
          <a:extLst>
            <a:ext uri="{FF2B5EF4-FFF2-40B4-BE49-F238E27FC236}">
              <a16:creationId xmlns:a16="http://schemas.microsoft.com/office/drawing/2014/main" id="{1D5DA661-E8CC-4138-BBE4-7A7388E80A3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1" name="Text Box 101">
          <a:extLst>
            <a:ext uri="{FF2B5EF4-FFF2-40B4-BE49-F238E27FC236}">
              <a16:creationId xmlns:a16="http://schemas.microsoft.com/office/drawing/2014/main" id="{F1A5A5B3-4522-410D-8F68-74FA687665A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2" name="Text Box 102">
          <a:extLst>
            <a:ext uri="{FF2B5EF4-FFF2-40B4-BE49-F238E27FC236}">
              <a16:creationId xmlns:a16="http://schemas.microsoft.com/office/drawing/2014/main" id="{6C08C145-3628-4B21-9739-0BF3CACD913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3" name="Text Box 103">
          <a:extLst>
            <a:ext uri="{FF2B5EF4-FFF2-40B4-BE49-F238E27FC236}">
              <a16:creationId xmlns:a16="http://schemas.microsoft.com/office/drawing/2014/main" id="{A34B29D6-8C86-40B1-8DE5-8B9514BA3B8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4" name="Text Box 104">
          <a:extLst>
            <a:ext uri="{FF2B5EF4-FFF2-40B4-BE49-F238E27FC236}">
              <a16:creationId xmlns:a16="http://schemas.microsoft.com/office/drawing/2014/main" id="{0605F16B-CC53-4EB5-9AAA-4DB0356B500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5" name="Text Box 105">
          <a:extLst>
            <a:ext uri="{FF2B5EF4-FFF2-40B4-BE49-F238E27FC236}">
              <a16:creationId xmlns:a16="http://schemas.microsoft.com/office/drawing/2014/main" id="{9301D811-2A66-41DD-A3BB-1215356AC0F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6" name="Text Box 106">
          <a:extLst>
            <a:ext uri="{FF2B5EF4-FFF2-40B4-BE49-F238E27FC236}">
              <a16:creationId xmlns:a16="http://schemas.microsoft.com/office/drawing/2014/main" id="{15B461FE-3849-448E-80A7-95DB2AF588A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7" name="Text Box 107">
          <a:extLst>
            <a:ext uri="{FF2B5EF4-FFF2-40B4-BE49-F238E27FC236}">
              <a16:creationId xmlns:a16="http://schemas.microsoft.com/office/drawing/2014/main" id="{4CF590B8-9A49-4A65-A5CB-827BCA37641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8" name="Text Box 108">
          <a:extLst>
            <a:ext uri="{FF2B5EF4-FFF2-40B4-BE49-F238E27FC236}">
              <a16:creationId xmlns:a16="http://schemas.microsoft.com/office/drawing/2014/main" id="{8D28184A-17FD-43B2-A3F9-22A8C3EF6AE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69" name="Text Box 109">
          <a:extLst>
            <a:ext uri="{FF2B5EF4-FFF2-40B4-BE49-F238E27FC236}">
              <a16:creationId xmlns:a16="http://schemas.microsoft.com/office/drawing/2014/main" id="{F2A08690-50ED-4A17-9CA9-58B86AAB258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0" name="Text Box 110">
          <a:extLst>
            <a:ext uri="{FF2B5EF4-FFF2-40B4-BE49-F238E27FC236}">
              <a16:creationId xmlns:a16="http://schemas.microsoft.com/office/drawing/2014/main" id="{DC351FBD-7D42-45B9-A9FB-E80D4488105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1" name="Text Box 111">
          <a:extLst>
            <a:ext uri="{FF2B5EF4-FFF2-40B4-BE49-F238E27FC236}">
              <a16:creationId xmlns:a16="http://schemas.microsoft.com/office/drawing/2014/main" id="{59478EC4-050A-4E66-9A88-B9B66C4DFBF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2" name="Text Box 112">
          <a:extLst>
            <a:ext uri="{FF2B5EF4-FFF2-40B4-BE49-F238E27FC236}">
              <a16:creationId xmlns:a16="http://schemas.microsoft.com/office/drawing/2014/main" id="{F47D478B-C063-484F-AFE3-FFC5BF5AB68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3" name="Text Box 113">
          <a:extLst>
            <a:ext uri="{FF2B5EF4-FFF2-40B4-BE49-F238E27FC236}">
              <a16:creationId xmlns:a16="http://schemas.microsoft.com/office/drawing/2014/main" id="{4C3B1799-B269-4A08-BA99-16FD352D4BA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4" name="Text Box 114">
          <a:extLst>
            <a:ext uri="{FF2B5EF4-FFF2-40B4-BE49-F238E27FC236}">
              <a16:creationId xmlns:a16="http://schemas.microsoft.com/office/drawing/2014/main" id="{99D55126-9071-40DF-8BC4-6E5478F6D97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5" name="Text Box 115">
          <a:extLst>
            <a:ext uri="{FF2B5EF4-FFF2-40B4-BE49-F238E27FC236}">
              <a16:creationId xmlns:a16="http://schemas.microsoft.com/office/drawing/2014/main" id="{5397D09A-E936-4644-9D23-1022014804C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6" name="Text Box 116">
          <a:extLst>
            <a:ext uri="{FF2B5EF4-FFF2-40B4-BE49-F238E27FC236}">
              <a16:creationId xmlns:a16="http://schemas.microsoft.com/office/drawing/2014/main" id="{CE6FFA7C-E3C0-4C30-A0DC-9733D8A88CF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7" name="Text Box 117">
          <a:extLst>
            <a:ext uri="{FF2B5EF4-FFF2-40B4-BE49-F238E27FC236}">
              <a16:creationId xmlns:a16="http://schemas.microsoft.com/office/drawing/2014/main" id="{06D3CB10-E394-4B86-AA50-57490BE4765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8" name="Text Box 118">
          <a:extLst>
            <a:ext uri="{FF2B5EF4-FFF2-40B4-BE49-F238E27FC236}">
              <a16:creationId xmlns:a16="http://schemas.microsoft.com/office/drawing/2014/main" id="{9A0B6B33-EC66-46C6-9093-CAE8B63532B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79" name="Text Box 119">
          <a:extLst>
            <a:ext uri="{FF2B5EF4-FFF2-40B4-BE49-F238E27FC236}">
              <a16:creationId xmlns:a16="http://schemas.microsoft.com/office/drawing/2014/main" id="{FC29470E-633C-462B-A109-1B0AA9F7C07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0" name="Text Box 120">
          <a:extLst>
            <a:ext uri="{FF2B5EF4-FFF2-40B4-BE49-F238E27FC236}">
              <a16:creationId xmlns:a16="http://schemas.microsoft.com/office/drawing/2014/main" id="{8782E106-2022-4DF3-AFAB-4126220E1DD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1" name="Text Box 121">
          <a:extLst>
            <a:ext uri="{FF2B5EF4-FFF2-40B4-BE49-F238E27FC236}">
              <a16:creationId xmlns:a16="http://schemas.microsoft.com/office/drawing/2014/main" id="{D4BE0436-72B2-4C8B-BF10-1E580F20B5D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2" name="Text Box 122">
          <a:extLst>
            <a:ext uri="{FF2B5EF4-FFF2-40B4-BE49-F238E27FC236}">
              <a16:creationId xmlns:a16="http://schemas.microsoft.com/office/drawing/2014/main" id="{7BA06495-CFCC-4952-9D19-7A35797303D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3" name="Text Box 123">
          <a:extLst>
            <a:ext uri="{FF2B5EF4-FFF2-40B4-BE49-F238E27FC236}">
              <a16:creationId xmlns:a16="http://schemas.microsoft.com/office/drawing/2014/main" id="{E7341FFA-A0AF-4426-97EB-42A58546E9B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4" name="Text Box 124">
          <a:extLst>
            <a:ext uri="{FF2B5EF4-FFF2-40B4-BE49-F238E27FC236}">
              <a16:creationId xmlns:a16="http://schemas.microsoft.com/office/drawing/2014/main" id="{50F28B42-2C32-4BD6-8C96-A685DECC128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5" name="Text Box 125">
          <a:extLst>
            <a:ext uri="{FF2B5EF4-FFF2-40B4-BE49-F238E27FC236}">
              <a16:creationId xmlns:a16="http://schemas.microsoft.com/office/drawing/2014/main" id="{8F369DA3-9D6F-4FB7-B2CF-DD89D0732B1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6" name="Text Box 126">
          <a:extLst>
            <a:ext uri="{FF2B5EF4-FFF2-40B4-BE49-F238E27FC236}">
              <a16:creationId xmlns:a16="http://schemas.microsoft.com/office/drawing/2014/main" id="{F139161F-C2C3-48AF-955E-7F9F5E978EA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7" name="Text Box 127">
          <a:extLst>
            <a:ext uri="{FF2B5EF4-FFF2-40B4-BE49-F238E27FC236}">
              <a16:creationId xmlns:a16="http://schemas.microsoft.com/office/drawing/2014/main" id="{BC88B7FA-E86F-4169-A11C-AB589E9DD8E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8" name="Text Box 128">
          <a:extLst>
            <a:ext uri="{FF2B5EF4-FFF2-40B4-BE49-F238E27FC236}">
              <a16:creationId xmlns:a16="http://schemas.microsoft.com/office/drawing/2014/main" id="{F90F1FA7-FE1D-43A1-8356-625BAEB90E8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89" name="Text Box 129">
          <a:extLst>
            <a:ext uri="{FF2B5EF4-FFF2-40B4-BE49-F238E27FC236}">
              <a16:creationId xmlns:a16="http://schemas.microsoft.com/office/drawing/2014/main" id="{99E94EBA-9C39-47AC-A41A-722264C1A68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0" name="Text Box 130">
          <a:extLst>
            <a:ext uri="{FF2B5EF4-FFF2-40B4-BE49-F238E27FC236}">
              <a16:creationId xmlns:a16="http://schemas.microsoft.com/office/drawing/2014/main" id="{E5DB79F8-05FA-40A6-A680-496664B0248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1" name="Text Box 131">
          <a:extLst>
            <a:ext uri="{FF2B5EF4-FFF2-40B4-BE49-F238E27FC236}">
              <a16:creationId xmlns:a16="http://schemas.microsoft.com/office/drawing/2014/main" id="{54EC8157-F7DA-4660-9D8D-04ECA12ACFCF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2" name="Text Box 132">
          <a:extLst>
            <a:ext uri="{FF2B5EF4-FFF2-40B4-BE49-F238E27FC236}">
              <a16:creationId xmlns:a16="http://schemas.microsoft.com/office/drawing/2014/main" id="{F7C41999-AC10-423A-B29E-32CF24E6397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3" name="Text Box 133">
          <a:extLst>
            <a:ext uri="{FF2B5EF4-FFF2-40B4-BE49-F238E27FC236}">
              <a16:creationId xmlns:a16="http://schemas.microsoft.com/office/drawing/2014/main" id="{05875D0A-CFF6-490F-B4F3-10C615125F0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4" name="Text Box 134">
          <a:extLst>
            <a:ext uri="{FF2B5EF4-FFF2-40B4-BE49-F238E27FC236}">
              <a16:creationId xmlns:a16="http://schemas.microsoft.com/office/drawing/2014/main" id="{2FB9844D-BC64-452B-A2D2-E8E7A971187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6695" name="Text Box 135">
          <a:extLst>
            <a:ext uri="{FF2B5EF4-FFF2-40B4-BE49-F238E27FC236}">
              <a16:creationId xmlns:a16="http://schemas.microsoft.com/office/drawing/2014/main" id="{EDB1B157-2CCB-4896-B97F-87BE8AD3E36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6696" name="Picture 136" descr="sw D">
          <a:extLst>
            <a:ext uri="{FF2B5EF4-FFF2-40B4-BE49-F238E27FC236}">
              <a16:creationId xmlns:a16="http://schemas.microsoft.com/office/drawing/2014/main" id="{2CAF8E69-2AB8-4D42-A026-15357319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E4EEEF4E-B821-4BC8-AAC8-75A2D0716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4</xdr:row>
      <xdr:rowOff>0</xdr:rowOff>
    </xdr:from>
    <xdr:to>
      <xdr:col>8</xdr:col>
      <xdr:colOff>303668</xdr:colOff>
      <xdr:row>5</xdr:row>
      <xdr:rowOff>169500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9329438-3EB0-482D-B646-5F48308CA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752475"/>
          <a:ext cx="1446667" cy="360000"/>
        </a:xfrm>
        <a:prstGeom prst="rect">
          <a:avLst/>
        </a:prstGeom>
      </xdr:spPr>
    </xdr:pic>
    <xdr:clientData/>
  </xdr:twoCellAnchor>
  <xdr:twoCellAnchor>
    <xdr:from>
      <xdr:col>12</xdr:col>
      <xdr:colOff>180975</xdr:colOff>
      <xdr:row>9</xdr:row>
      <xdr:rowOff>85725</xdr:rowOff>
    </xdr:from>
    <xdr:to>
      <xdr:col>14</xdr:col>
      <xdr:colOff>342900</xdr:colOff>
      <xdr:row>9</xdr:row>
      <xdr:rowOff>257175</xdr:rowOff>
    </xdr:to>
    <xdr:sp macro="" textlink="">
      <xdr:nvSpPr>
        <xdr:cNvPr id="67587" name="Text Box 3">
          <a:extLst>
            <a:ext uri="{FF2B5EF4-FFF2-40B4-BE49-F238E27FC236}">
              <a16:creationId xmlns:a16="http://schemas.microsoft.com/office/drawing/2014/main" id="{45C23D86-BA24-4C26-9A66-DECBD48357D9}"/>
            </a:ext>
          </a:extLst>
        </xdr:cNvPr>
        <xdr:cNvSpPr txBox="1">
          <a:spLocks noChangeArrowheads="1"/>
        </xdr:cNvSpPr>
      </xdr:nvSpPr>
      <xdr:spPr bwMode="auto">
        <a:xfrm>
          <a:off x="7543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7588" name="Text Box 4">
          <a:extLst>
            <a:ext uri="{FF2B5EF4-FFF2-40B4-BE49-F238E27FC236}">
              <a16:creationId xmlns:a16="http://schemas.microsoft.com/office/drawing/2014/main" id="{7322592A-0EDE-4FCF-A370-680076A68693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17</xdr:col>
      <xdr:colOff>180975</xdr:colOff>
      <xdr:row>9</xdr:row>
      <xdr:rowOff>85725</xdr:rowOff>
    </xdr:from>
    <xdr:to>
      <xdr:col>19</xdr:col>
      <xdr:colOff>342900</xdr:colOff>
      <xdr:row>9</xdr:row>
      <xdr:rowOff>257175</xdr:rowOff>
    </xdr:to>
    <xdr:sp macro="" textlink="">
      <xdr:nvSpPr>
        <xdr:cNvPr id="67589" name="Text Box 5">
          <a:extLst>
            <a:ext uri="{FF2B5EF4-FFF2-40B4-BE49-F238E27FC236}">
              <a16:creationId xmlns:a16="http://schemas.microsoft.com/office/drawing/2014/main" id="{30C554AA-68D1-48F3-9E0E-B70661A185EA}"/>
            </a:ext>
          </a:extLst>
        </xdr:cNvPr>
        <xdr:cNvSpPr txBox="1">
          <a:spLocks noChangeArrowheads="1"/>
        </xdr:cNvSpPr>
      </xdr:nvSpPr>
      <xdr:spPr bwMode="auto">
        <a:xfrm>
          <a:off x="10315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7590" name="Text Box 6">
          <a:extLst>
            <a:ext uri="{FF2B5EF4-FFF2-40B4-BE49-F238E27FC236}">
              <a16:creationId xmlns:a16="http://schemas.microsoft.com/office/drawing/2014/main" id="{7E111E8D-25EC-409E-A433-064042C3C340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7591" name="Text Box 7">
          <a:extLst>
            <a:ext uri="{FF2B5EF4-FFF2-40B4-BE49-F238E27FC236}">
              <a16:creationId xmlns:a16="http://schemas.microsoft.com/office/drawing/2014/main" id="{A28D330E-40C2-4ACA-860B-6E36BF94F46A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7592" name="Text Box 8">
          <a:extLst>
            <a:ext uri="{FF2B5EF4-FFF2-40B4-BE49-F238E27FC236}">
              <a16:creationId xmlns:a16="http://schemas.microsoft.com/office/drawing/2014/main" id="{BC0DE50D-F8C7-4DF9-8550-8F7B691E4E75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20</xdr:col>
      <xdr:colOff>0</xdr:colOff>
      <xdr:row>9</xdr:row>
      <xdr:rowOff>85725</xdr:rowOff>
    </xdr:from>
    <xdr:to>
      <xdr:col>20</xdr:col>
      <xdr:colOff>0</xdr:colOff>
      <xdr:row>9</xdr:row>
      <xdr:rowOff>257175</xdr:rowOff>
    </xdr:to>
    <xdr:sp macro="" textlink="">
      <xdr:nvSpPr>
        <xdr:cNvPr id="67593" name="Text Box 9">
          <a:extLst>
            <a:ext uri="{FF2B5EF4-FFF2-40B4-BE49-F238E27FC236}">
              <a16:creationId xmlns:a16="http://schemas.microsoft.com/office/drawing/2014/main" id="{44B8B548-8775-40C7-9BE0-952DE541C236}"/>
            </a:ext>
          </a:extLst>
        </xdr:cNvPr>
        <xdr:cNvSpPr txBox="1">
          <a:spLocks noChangeArrowheads="1"/>
        </xdr:cNvSpPr>
      </xdr:nvSpPr>
      <xdr:spPr bwMode="auto">
        <a:xfrm>
          <a:off x="12192000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7594" name="Text Box 10">
          <a:extLst>
            <a:ext uri="{FF2B5EF4-FFF2-40B4-BE49-F238E27FC236}">
              <a16:creationId xmlns:a16="http://schemas.microsoft.com/office/drawing/2014/main" id="{A6E5817F-9CF0-4D04-A19F-572F7E469E5B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22</xdr:col>
      <xdr:colOff>180975</xdr:colOff>
      <xdr:row>9</xdr:row>
      <xdr:rowOff>85725</xdr:rowOff>
    </xdr:from>
    <xdr:to>
      <xdr:col>24</xdr:col>
      <xdr:colOff>342900</xdr:colOff>
      <xdr:row>9</xdr:row>
      <xdr:rowOff>257175</xdr:rowOff>
    </xdr:to>
    <xdr:sp macro="" textlink="">
      <xdr:nvSpPr>
        <xdr:cNvPr id="67595" name="Text Box 11">
          <a:extLst>
            <a:ext uri="{FF2B5EF4-FFF2-40B4-BE49-F238E27FC236}">
              <a16:creationId xmlns:a16="http://schemas.microsoft.com/office/drawing/2014/main" id="{FC984F0F-1046-4B9E-B0F9-9C0CB08ADE3F}"/>
            </a:ext>
          </a:extLst>
        </xdr:cNvPr>
        <xdr:cNvSpPr txBox="1">
          <a:spLocks noChangeArrowheads="1"/>
        </xdr:cNvSpPr>
      </xdr:nvSpPr>
      <xdr:spPr bwMode="auto">
        <a:xfrm>
          <a:off x="13087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7596" name="Text Box 12">
          <a:extLst>
            <a:ext uri="{FF2B5EF4-FFF2-40B4-BE49-F238E27FC236}">
              <a16:creationId xmlns:a16="http://schemas.microsoft.com/office/drawing/2014/main" id="{5E0541A7-2A39-4D38-BBE4-022DBEA58F5A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7597" name="Text Box 13">
          <a:extLst>
            <a:ext uri="{FF2B5EF4-FFF2-40B4-BE49-F238E27FC236}">
              <a16:creationId xmlns:a16="http://schemas.microsoft.com/office/drawing/2014/main" id="{15F067D7-54E6-4774-BA64-4C498784B85F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7598" name="Text Box 14">
          <a:extLst>
            <a:ext uri="{FF2B5EF4-FFF2-40B4-BE49-F238E27FC236}">
              <a16:creationId xmlns:a16="http://schemas.microsoft.com/office/drawing/2014/main" id="{2AA831FE-E862-4CCF-8075-D81C275A7E56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27</xdr:col>
      <xdr:colOff>180975</xdr:colOff>
      <xdr:row>9</xdr:row>
      <xdr:rowOff>85725</xdr:rowOff>
    </xdr:from>
    <xdr:to>
      <xdr:col>29</xdr:col>
      <xdr:colOff>342900</xdr:colOff>
      <xdr:row>9</xdr:row>
      <xdr:rowOff>257175</xdr:rowOff>
    </xdr:to>
    <xdr:sp macro="" textlink="">
      <xdr:nvSpPr>
        <xdr:cNvPr id="67599" name="Text Box 15">
          <a:extLst>
            <a:ext uri="{FF2B5EF4-FFF2-40B4-BE49-F238E27FC236}">
              <a16:creationId xmlns:a16="http://schemas.microsoft.com/office/drawing/2014/main" id="{05B20D33-7CDB-4BEE-8DF2-002E8011C151}"/>
            </a:ext>
          </a:extLst>
        </xdr:cNvPr>
        <xdr:cNvSpPr txBox="1">
          <a:spLocks noChangeArrowheads="1"/>
        </xdr:cNvSpPr>
      </xdr:nvSpPr>
      <xdr:spPr bwMode="auto">
        <a:xfrm>
          <a:off x="15859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0" name="Text Box 16">
          <a:extLst>
            <a:ext uri="{FF2B5EF4-FFF2-40B4-BE49-F238E27FC236}">
              <a16:creationId xmlns:a16="http://schemas.microsoft.com/office/drawing/2014/main" id="{E4625A23-AFF6-4942-9426-5FF918B12A02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1" name="Text Box 17">
          <a:extLst>
            <a:ext uri="{FF2B5EF4-FFF2-40B4-BE49-F238E27FC236}">
              <a16:creationId xmlns:a16="http://schemas.microsoft.com/office/drawing/2014/main" id="{8AD31A1E-8C5C-4EAD-9018-A9085B526106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2" name="Text Box 18">
          <a:extLst>
            <a:ext uri="{FF2B5EF4-FFF2-40B4-BE49-F238E27FC236}">
              <a16:creationId xmlns:a16="http://schemas.microsoft.com/office/drawing/2014/main" id="{ECDAC1EA-4768-40AD-A0DD-CEF5BC2942C4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3" name="Text Box 19">
          <a:extLst>
            <a:ext uri="{FF2B5EF4-FFF2-40B4-BE49-F238E27FC236}">
              <a16:creationId xmlns:a16="http://schemas.microsoft.com/office/drawing/2014/main" id="{14B7C54B-8589-4649-AACD-1625974BB55D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4" name="Text Box 20">
          <a:extLst>
            <a:ext uri="{FF2B5EF4-FFF2-40B4-BE49-F238E27FC236}">
              <a16:creationId xmlns:a16="http://schemas.microsoft.com/office/drawing/2014/main" id="{FF7BD1E4-4F70-4ABD-98E7-24A377DF4B00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5" name="Text Box 21">
          <a:extLst>
            <a:ext uri="{FF2B5EF4-FFF2-40B4-BE49-F238E27FC236}">
              <a16:creationId xmlns:a16="http://schemas.microsoft.com/office/drawing/2014/main" id="{F4900E4F-4D39-4DE8-B13D-94C906CB29EE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6" name="Text Box 22">
          <a:extLst>
            <a:ext uri="{FF2B5EF4-FFF2-40B4-BE49-F238E27FC236}">
              <a16:creationId xmlns:a16="http://schemas.microsoft.com/office/drawing/2014/main" id="{CC9F8E0B-1635-42BC-B5BD-A3954C3671A5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32</xdr:col>
      <xdr:colOff>180975</xdr:colOff>
      <xdr:row>9</xdr:row>
      <xdr:rowOff>85725</xdr:rowOff>
    </xdr:from>
    <xdr:to>
      <xdr:col>34</xdr:col>
      <xdr:colOff>342900</xdr:colOff>
      <xdr:row>9</xdr:row>
      <xdr:rowOff>257175</xdr:rowOff>
    </xdr:to>
    <xdr:sp macro="" textlink="">
      <xdr:nvSpPr>
        <xdr:cNvPr id="67607" name="Text Box 23">
          <a:extLst>
            <a:ext uri="{FF2B5EF4-FFF2-40B4-BE49-F238E27FC236}">
              <a16:creationId xmlns:a16="http://schemas.microsoft.com/office/drawing/2014/main" id="{D9D7FEC3-8EB5-42FF-B1CA-669F516EFF61}"/>
            </a:ext>
          </a:extLst>
        </xdr:cNvPr>
        <xdr:cNvSpPr txBox="1">
          <a:spLocks noChangeArrowheads="1"/>
        </xdr:cNvSpPr>
      </xdr:nvSpPr>
      <xdr:spPr bwMode="auto">
        <a:xfrm>
          <a:off x="18630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08" name="Text Box 24">
          <a:extLst>
            <a:ext uri="{FF2B5EF4-FFF2-40B4-BE49-F238E27FC236}">
              <a16:creationId xmlns:a16="http://schemas.microsoft.com/office/drawing/2014/main" id="{8C2C354D-0DA8-405E-A9F5-26690D04951F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09" name="Text Box 25">
          <a:extLst>
            <a:ext uri="{FF2B5EF4-FFF2-40B4-BE49-F238E27FC236}">
              <a16:creationId xmlns:a16="http://schemas.microsoft.com/office/drawing/2014/main" id="{9847C316-7D91-46C1-9C22-C2B984A4C0A3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0" name="Text Box 26">
          <a:extLst>
            <a:ext uri="{FF2B5EF4-FFF2-40B4-BE49-F238E27FC236}">
              <a16:creationId xmlns:a16="http://schemas.microsoft.com/office/drawing/2014/main" id="{C019BF3A-0860-40E7-9B84-EE0219EB5D83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1" name="Text Box 27">
          <a:extLst>
            <a:ext uri="{FF2B5EF4-FFF2-40B4-BE49-F238E27FC236}">
              <a16:creationId xmlns:a16="http://schemas.microsoft.com/office/drawing/2014/main" id="{56CF0DF0-FD45-4A51-8E3D-1C0F279F4066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2" name="Text Box 28">
          <a:extLst>
            <a:ext uri="{FF2B5EF4-FFF2-40B4-BE49-F238E27FC236}">
              <a16:creationId xmlns:a16="http://schemas.microsoft.com/office/drawing/2014/main" id="{90CE8B1B-5FB5-465F-AAA2-F236276A621F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3" name="Text Box 29">
          <a:extLst>
            <a:ext uri="{FF2B5EF4-FFF2-40B4-BE49-F238E27FC236}">
              <a16:creationId xmlns:a16="http://schemas.microsoft.com/office/drawing/2014/main" id="{625BFD58-2469-42E7-9F2A-DED271075F53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4" name="Text Box 30">
          <a:extLst>
            <a:ext uri="{FF2B5EF4-FFF2-40B4-BE49-F238E27FC236}">
              <a16:creationId xmlns:a16="http://schemas.microsoft.com/office/drawing/2014/main" id="{8C7DDF6F-637C-45AB-9E2D-AC5B57EC2B65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5" name="Text Box 31">
          <a:extLst>
            <a:ext uri="{FF2B5EF4-FFF2-40B4-BE49-F238E27FC236}">
              <a16:creationId xmlns:a16="http://schemas.microsoft.com/office/drawing/2014/main" id="{458E2984-770E-4849-A239-4585E3720D77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6" name="Text Box 32">
          <a:extLst>
            <a:ext uri="{FF2B5EF4-FFF2-40B4-BE49-F238E27FC236}">
              <a16:creationId xmlns:a16="http://schemas.microsoft.com/office/drawing/2014/main" id="{70F5CEDC-D5F4-4F66-8E46-BB6DB722BDCF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7" name="Text Box 33">
          <a:extLst>
            <a:ext uri="{FF2B5EF4-FFF2-40B4-BE49-F238E27FC236}">
              <a16:creationId xmlns:a16="http://schemas.microsoft.com/office/drawing/2014/main" id="{CE479FE3-F48C-41BB-8610-037CB6998C07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8" name="Text Box 34">
          <a:extLst>
            <a:ext uri="{FF2B5EF4-FFF2-40B4-BE49-F238E27FC236}">
              <a16:creationId xmlns:a16="http://schemas.microsoft.com/office/drawing/2014/main" id="{9CB89721-5CA2-4999-8019-88B2935F503A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19" name="Text Box 35">
          <a:extLst>
            <a:ext uri="{FF2B5EF4-FFF2-40B4-BE49-F238E27FC236}">
              <a16:creationId xmlns:a16="http://schemas.microsoft.com/office/drawing/2014/main" id="{2D361334-17A7-4421-A23F-A7F7266B4965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20" name="Text Box 36">
          <a:extLst>
            <a:ext uri="{FF2B5EF4-FFF2-40B4-BE49-F238E27FC236}">
              <a16:creationId xmlns:a16="http://schemas.microsoft.com/office/drawing/2014/main" id="{93941E47-B4C5-42FF-A271-D9643DFA5E28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21" name="Text Box 37">
          <a:extLst>
            <a:ext uri="{FF2B5EF4-FFF2-40B4-BE49-F238E27FC236}">
              <a16:creationId xmlns:a16="http://schemas.microsoft.com/office/drawing/2014/main" id="{A67D3677-FCB5-4696-BF6A-6B9FDBEE13F1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22" name="Text Box 38">
          <a:extLst>
            <a:ext uri="{FF2B5EF4-FFF2-40B4-BE49-F238E27FC236}">
              <a16:creationId xmlns:a16="http://schemas.microsoft.com/office/drawing/2014/main" id="{65B419AA-82AE-4E9B-9D45-B690DD210A4D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37</xdr:col>
      <xdr:colOff>180975</xdr:colOff>
      <xdr:row>9</xdr:row>
      <xdr:rowOff>85725</xdr:rowOff>
    </xdr:from>
    <xdr:to>
      <xdr:col>39</xdr:col>
      <xdr:colOff>342900</xdr:colOff>
      <xdr:row>9</xdr:row>
      <xdr:rowOff>257175</xdr:rowOff>
    </xdr:to>
    <xdr:sp macro="" textlink="">
      <xdr:nvSpPr>
        <xdr:cNvPr id="67623" name="Text Box 39">
          <a:extLst>
            <a:ext uri="{FF2B5EF4-FFF2-40B4-BE49-F238E27FC236}">
              <a16:creationId xmlns:a16="http://schemas.microsoft.com/office/drawing/2014/main" id="{7A4E6818-F3E2-4716-B7C4-ADAA447ED4E1}"/>
            </a:ext>
          </a:extLst>
        </xdr:cNvPr>
        <xdr:cNvSpPr txBox="1">
          <a:spLocks noChangeArrowheads="1"/>
        </xdr:cNvSpPr>
      </xdr:nvSpPr>
      <xdr:spPr bwMode="auto">
        <a:xfrm>
          <a:off x="21402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4" name="Text Box 40">
          <a:extLst>
            <a:ext uri="{FF2B5EF4-FFF2-40B4-BE49-F238E27FC236}">
              <a16:creationId xmlns:a16="http://schemas.microsoft.com/office/drawing/2014/main" id="{5A33BE2A-325C-4C56-94DA-A4E66B53A026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5" name="Text Box 41">
          <a:extLst>
            <a:ext uri="{FF2B5EF4-FFF2-40B4-BE49-F238E27FC236}">
              <a16:creationId xmlns:a16="http://schemas.microsoft.com/office/drawing/2014/main" id="{86880B68-486A-4F97-80F8-1B0D3A221688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6" name="Text Box 42">
          <a:extLst>
            <a:ext uri="{FF2B5EF4-FFF2-40B4-BE49-F238E27FC236}">
              <a16:creationId xmlns:a16="http://schemas.microsoft.com/office/drawing/2014/main" id="{37FEA84E-8F2F-4CA7-AD3C-E8BE5D51CC81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7" name="Text Box 43">
          <a:extLst>
            <a:ext uri="{FF2B5EF4-FFF2-40B4-BE49-F238E27FC236}">
              <a16:creationId xmlns:a16="http://schemas.microsoft.com/office/drawing/2014/main" id="{752412E7-14D4-4A86-BA2A-59D3A2E563AF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8" name="Text Box 44">
          <a:extLst>
            <a:ext uri="{FF2B5EF4-FFF2-40B4-BE49-F238E27FC236}">
              <a16:creationId xmlns:a16="http://schemas.microsoft.com/office/drawing/2014/main" id="{D936905E-6531-49F2-B046-EBDDA818A47E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29" name="Text Box 45">
          <a:extLst>
            <a:ext uri="{FF2B5EF4-FFF2-40B4-BE49-F238E27FC236}">
              <a16:creationId xmlns:a16="http://schemas.microsoft.com/office/drawing/2014/main" id="{F16C988F-E17E-411C-9524-368EAC81DC53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0" name="Text Box 46">
          <a:extLst>
            <a:ext uri="{FF2B5EF4-FFF2-40B4-BE49-F238E27FC236}">
              <a16:creationId xmlns:a16="http://schemas.microsoft.com/office/drawing/2014/main" id="{C7A57275-9ECC-4198-9A4E-B1E8D47B08D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1" name="Text Box 47">
          <a:extLst>
            <a:ext uri="{FF2B5EF4-FFF2-40B4-BE49-F238E27FC236}">
              <a16:creationId xmlns:a16="http://schemas.microsoft.com/office/drawing/2014/main" id="{52F5EFE1-DA10-46D2-8BA2-157676F2BAB5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2" name="Text Box 48">
          <a:extLst>
            <a:ext uri="{FF2B5EF4-FFF2-40B4-BE49-F238E27FC236}">
              <a16:creationId xmlns:a16="http://schemas.microsoft.com/office/drawing/2014/main" id="{568E1F78-9B7C-4F2D-9303-B52D3584899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3" name="Text Box 49">
          <a:extLst>
            <a:ext uri="{FF2B5EF4-FFF2-40B4-BE49-F238E27FC236}">
              <a16:creationId xmlns:a16="http://schemas.microsoft.com/office/drawing/2014/main" id="{A9A72B86-2B3D-4F09-B1D4-5B7D7267C53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4" name="Text Box 50">
          <a:extLst>
            <a:ext uri="{FF2B5EF4-FFF2-40B4-BE49-F238E27FC236}">
              <a16:creationId xmlns:a16="http://schemas.microsoft.com/office/drawing/2014/main" id="{D2A581C2-C3A3-4BDA-9105-33B6447D412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5" name="Text Box 51">
          <a:extLst>
            <a:ext uri="{FF2B5EF4-FFF2-40B4-BE49-F238E27FC236}">
              <a16:creationId xmlns:a16="http://schemas.microsoft.com/office/drawing/2014/main" id="{75F2B132-25BB-49A3-89AF-A0BADEB1385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6" name="Text Box 52">
          <a:extLst>
            <a:ext uri="{FF2B5EF4-FFF2-40B4-BE49-F238E27FC236}">
              <a16:creationId xmlns:a16="http://schemas.microsoft.com/office/drawing/2014/main" id="{668E74A5-B2F8-4D4D-939E-9A70A43F3E7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7" name="Text Box 53">
          <a:extLst>
            <a:ext uri="{FF2B5EF4-FFF2-40B4-BE49-F238E27FC236}">
              <a16:creationId xmlns:a16="http://schemas.microsoft.com/office/drawing/2014/main" id="{BF3837CD-A889-4E16-B42A-1E6CA08630A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8" name="Text Box 54">
          <a:extLst>
            <a:ext uri="{FF2B5EF4-FFF2-40B4-BE49-F238E27FC236}">
              <a16:creationId xmlns:a16="http://schemas.microsoft.com/office/drawing/2014/main" id="{BF855B30-F921-45B2-88D6-F995F61B493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39" name="Text Box 55">
          <a:extLst>
            <a:ext uri="{FF2B5EF4-FFF2-40B4-BE49-F238E27FC236}">
              <a16:creationId xmlns:a16="http://schemas.microsoft.com/office/drawing/2014/main" id="{47B72143-E79D-41A1-9CEE-3F877D521E60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0" name="Text Box 56">
          <a:extLst>
            <a:ext uri="{FF2B5EF4-FFF2-40B4-BE49-F238E27FC236}">
              <a16:creationId xmlns:a16="http://schemas.microsoft.com/office/drawing/2014/main" id="{EB1712E2-F2A4-41F6-9006-8B8C082DD996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1" name="Text Box 57">
          <a:extLst>
            <a:ext uri="{FF2B5EF4-FFF2-40B4-BE49-F238E27FC236}">
              <a16:creationId xmlns:a16="http://schemas.microsoft.com/office/drawing/2014/main" id="{A17F4BC8-BC76-431D-ACEE-D68755125FD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2" name="Text Box 58">
          <a:extLst>
            <a:ext uri="{FF2B5EF4-FFF2-40B4-BE49-F238E27FC236}">
              <a16:creationId xmlns:a16="http://schemas.microsoft.com/office/drawing/2014/main" id="{1F00916D-95B0-4A85-8E07-2760662F9C86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3" name="Text Box 59">
          <a:extLst>
            <a:ext uri="{FF2B5EF4-FFF2-40B4-BE49-F238E27FC236}">
              <a16:creationId xmlns:a16="http://schemas.microsoft.com/office/drawing/2014/main" id="{2FFFDB46-BCDE-460E-B567-09DE935B8418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4" name="Text Box 60">
          <a:extLst>
            <a:ext uri="{FF2B5EF4-FFF2-40B4-BE49-F238E27FC236}">
              <a16:creationId xmlns:a16="http://schemas.microsoft.com/office/drawing/2014/main" id="{5F20CD51-0710-416B-A2C8-D2ECAA1C0EEB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5" name="Text Box 61">
          <a:extLst>
            <a:ext uri="{FF2B5EF4-FFF2-40B4-BE49-F238E27FC236}">
              <a16:creationId xmlns:a16="http://schemas.microsoft.com/office/drawing/2014/main" id="{EB27533B-90DF-4F19-8E80-833FA140CAA3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6" name="Text Box 62">
          <a:extLst>
            <a:ext uri="{FF2B5EF4-FFF2-40B4-BE49-F238E27FC236}">
              <a16:creationId xmlns:a16="http://schemas.microsoft.com/office/drawing/2014/main" id="{9223D0AA-0559-4419-B84D-BEE9D6B237CA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7" name="Text Box 63">
          <a:extLst>
            <a:ext uri="{FF2B5EF4-FFF2-40B4-BE49-F238E27FC236}">
              <a16:creationId xmlns:a16="http://schemas.microsoft.com/office/drawing/2014/main" id="{AF69B322-81E1-4D28-B920-8BDEE713D968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8" name="Text Box 64">
          <a:extLst>
            <a:ext uri="{FF2B5EF4-FFF2-40B4-BE49-F238E27FC236}">
              <a16:creationId xmlns:a16="http://schemas.microsoft.com/office/drawing/2014/main" id="{D672DB97-46BB-4B8F-BAE2-3A489DCEA41D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49" name="Text Box 65">
          <a:extLst>
            <a:ext uri="{FF2B5EF4-FFF2-40B4-BE49-F238E27FC236}">
              <a16:creationId xmlns:a16="http://schemas.microsoft.com/office/drawing/2014/main" id="{64103621-9099-482F-866D-1C36AE9DFC2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0" name="Text Box 66">
          <a:extLst>
            <a:ext uri="{FF2B5EF4-FFF2-40B4-BE49-F238E27FC236}">
              <a16:creationId xmlns:a16="http://schemas.microsoft.com/office/drawing/2014/main" id="{DD8053B7-565E-4F27-B2FE-C7586B0093B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1" name="Text Box 67">
          <a:extLst>
            <a:ext uri="{FF2B5EF4-FFF2-40B4-BE49-F238E27FC236}">
              <a16:creationId xmlns:a16="http://schemas.microsoft.com/office/drawing/2014/main" id="{073C944D-CDB6-41B1-AADB-E84BE300E624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2" name="Text Box 68">
          <a:extLst>
            <a:ext uri="{FF2B5EF4-FFF2-40B4-BE49-F238E27FC236}">
              <a16:creationId xmlns:a16="http://schemas.microsoft.com/office/drawing/2014/main" id="{1B81D29F-C015-45B8-9952-AC3167992947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3" name="Text Box 69">
          <a:extLst>
            <a:ext uri="{FF2B5EF4-FFF2-40B4-BE49-F238E27FC236}">
              <a16:creationId xmlns:a16="http://schemas.microsoft.com/office/drawing/2014/main" id="{DEAF4ED9-BA39-4234-BA13-A6BBFA0BF72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4" name="Text Box 70">
          <a:extLst>
            <a:ext uri="{FF2B5EF4-FFF2-40B4-BE49-F238E27FC236}">
              <a16:creationId xmlns:a16="http://schemas.microsoft.com/office/drawing/2014/main" id="{EFCD800F-4712-4633-AE48-7F9CEB5302F1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42</xdr:col>
      <xdr:colOff>180975</xdr:colOff>
      <xdr:row>9</xdr:row>
      <xdr:rowOff>85725</xdr:rowOff>
    </xdr:from>
    <xdr:to>
      <xdr:col>44</xdr:col>
      <xdr:colOff>342900</xdr:colOff>
      <xdr:row>9</xdr:row>
      <xdr:rowOff>257175</xdr:rowOff>
    </xdr:to>
    <xdr:sp macro="" textlink="">
      <xdr:nvSpPr>
        <xdr:cNvPr id="67655" name="Text Box 71">
          <a:extLst>
            <a:ext uri="{FF2B5EF4-FFF2-40B4-BE49-F238E27FC236}">
              <a16:creationId xmlns:a16="http://schemas.microsoft.com/office/drawing/2014/main" id="{44DC4B3B-54F8-4255-A02E-24A83CD801E9}"/>
            </a:ext>
          </a:extLst>
        </xdr:cNvPr>
        <xdr:cNvSpPr txBox="1">
          <a:spLocks noChangeArrowheads="1"/>
        </xdr:cNvSpPr>
      </xdr:nvSpPr>
      <xdr:spPr bwMode="auto">
        <a:xfrm>
          <a:off x="24174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56" name="Text Box 72">
          <a:extLst>
            <a:ext uri="{FF2B5EF4-FFF2-40B4-BE49-F238E27FC236}">
              <a16:creationId xmlns:a16="http://schemas.microsoft.com/office/drawing/2014/main" id="{7F937B0B-3DFD-4E45-9FCB-8897B5DE370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57" name="Text Box 73">
          <a:extLst>
            <a:ext uri="{FF2B5EF4-FFF2-40B4-BE49-F238E27FC236}">
              <a16:creationId xmlns:a16="http://schemas.microsoft.com/office/drawing/2014/main" id="{BC6EF21C-7771-4286-9C70-12919E07280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58" name="Text Box 74">
          <a:extLst>
            <a:ext uri="{FF2B5EF4-FFF2-40B4-BE49-F238E27FC236}">
              <a16:creationId xmlns:a16="http://schemas.microsoft.com/office/drawing/2014/main" id="{D6B04E8B-CB8F-4F82-9B7A-CC565FECA4D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59" name="Text Box 75">
          <a:extLst>
            <a:ext uri="{FF2B5EF4-FFF2-40B4-BE49-F238E27FC236}">
              <a16:creationId xmlns:a16="http://schemas.microsoft.com/office/drawing/2014/main" id="{D22108F7-57DA-43A4-8072-4976993421D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0" name="Text Box 76">
          <a:extLst>
            <a:ext uri="{FF2B5EF4-FFF2-40B4-BE49-F238E27FC236}">
              <a16:creationId xmlns:a16="http://schemas.microsoft.com/office/drawing/2014/main" id="{D2F41665-24CF-41C7-A17A-B230E1FD7F5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1" name="Text Box 77">
          <a:extLst>
            <a:ext uri="{FF2B5EF4-FFF2-40B4-BE49-F238E27FC236}">
              <a16:creationId xmlns:a16="http://schemas.microsoft.com/office/drawing/2014/main" id="{A6837827-B4A4-493A-83B4-FC8BDC0DCD5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2" name="Text Box 78">
          <a:extLst>
            <a:ext uri="{FF2B5EF4-FFF2-40B4-BE49-F238E27FC236}">
              <a16:creationId xmlns:a16="http://schemas.microsoft.com/office/drawing/2014/main" id="{77CEE6E6-596D-42A0-9BF9-950A0EE656E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3" name="Text Box 79">
          <a:extLst>
            <a:ext uri="{FF2B5EF4-FFF2-40B4-BE49-F238E27FC236}">
              <a16:creationId xmlns:a16="http://schemas.microsoft.com/office/drawing/2014/main" id="{E052137F-7BAC-4A6C-8EFE-B7C7F6413C1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4" name="Text Box 80">
          <a:extLst>
            <a:ext uri="{FF2B5EF4-FFF2-40B4-BE49-F238E27FC236}">
              <a16:creationId xmlns:a16="http://schemas.microsoft.com/office/drawing/2014/main" id="{39CF82F3-CFF0-4E59-95FA-C25C2BD3551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5" name="Text Box 81">
          <a:extLst>
            <a:ext uri="{FF2B5EF4-FFF2-40B4-BE49-F238E27FC236}">
              <a16:creationId xmlns:a16="http://schemas.microsoft.com/office/drawing/2014/main" id="{BCF14C97-248A-41CA-B555-E5C09B1D1B2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6" name="Text Box 82">
          <a:extLst>
            <a:ext uri="{FF2B5EF4-FFF2-40B4-BE49-F238E27FC236}">
              <a16:creationId xmlns:a16="http://schemas.microsoft.com/office/drawing/2014/main" id="{FF4D4D44-398E-4552-AAB9-B0F19DF0F62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7" name="Text Box 83">
          <a:extLst>
            <a:ext uri="{FF2B5EF4-FFF2-40B4-BE49-F238E27FC236}">
              <a16:creationId xmlns:a16="http://schemas.microsoft.com/office/drawing/2014/main" id="{1E557315-7348-4A9D-8B90-B92C2DFD4C3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8" name="Text Box 84">
          <a:extLst>
            <a:ext uri="{FF2B5EF4-FFF2-40B4-BE49-F238E27FC236}">
              <a16:creationId xmlns:a16="http://schemas.microsoft.com/office/drawing/2014/main" id="{A13CB1FD-07BA-4313-AAD8-32E2240B9D3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69" name="Text Box 85">
          <a:extLst>
            <a:ext uri="{FF2B5EF4-FFF2-40B4-BE49-F238E27FC236}">
              <a16:creationId xmlns:a16="http://schemas.microsoft.com/office/drawing/2014/main" id="{84CC6C6F-6A06-4B1C-93F8-B3E35CB5BDA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0" name="Text Box 86">
          <a:extLst>
            <a:ext uri="{FF2B5EF4-FFF2-40B4-BE49-F238E27FC236}">
              <a16:creationId xmlns:a16="http://schemas.microsoft.com/office/drawing/2014/main" id="{043E6771-2BB3-46EE-80FC-5142DDB450B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1" name="Text Box 87">
          <a:extLst>
            <a:ext uri="{FF2B5EF4-FFF2-40B4-BE49-F238E27FC236}">
              <a16:creationId xmlns:a16="http://schemas.microsoft.com/office/drawing/2014/main" id="{F99BC3ED-CD6F-4B2D-B714-3DC5621C6E3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2" name="Text Box 88">
          <a:extLst>
            <a:ext uri="{FF2B5EF4-FFF2-40B4-BE49-F238E27FC236}">
              <a16:creationId xmlns:a16="http://schemas.microsoft.com/office/drawing/2014/main" id="{22B177E2-F89C-4BA5-8C21-66A049D8D12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3" name="Text Box 89">
          <a:extLst>
            <a:ext uri="{FF2B5EF4-FFF2-40B4-BE49-F238E27FC236}">
              <a16:creationId xmlns:a16="http://schemas.microsoft.com/office/drawing/2014/main" id="{18296BFC-DDE6-4CD6-96DC-D9326B40FF2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4" name="Text Box 90">
          <a:extLst>
            <a:ext uri="{FF2B5EF4-FFF2-40B4-BE49-F238E27FC236}">
              <a16:creationId xmlns:a16="http://schemas.microsoft.com/office/drawing/2014/main" id="{ABCB9177-3D71-4100-BC44-DB3BFA76A0F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5" name="Text Box 91">
          <a:extLst>
            <a:ext uri="{FF2B5EF4-FFF2-40B4-BE49-F238E27FC236}">
              <a16:creationId xmlns:a16="http://schemas.microsoft.com/office/drawing/2014/main" id="{60340478-F59E-4664-9D3A-83B9473D357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6" name="Text Box 92">
          <a:extLst>
            <a:ext uri="{FF2B5EF4-FFF2-40B4-BE49-F238E27FC236}">
              <a16:creationId xmlns:a16="http://schemas.microsoft.com/office/drawing/2014/main" id="{FC828082-C37B-4E96-8A3B-5CD9A6D7EF77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7" name="Text Box 93">
          <a:extLst>
            <a:ext uri="{FF2B5EF4-FFF2-40B4-BE49-F238E27FC236}">
              <a16:creationId xmlns:a16="http://schemas.microsoft.com/office/drawing/2014/main" id="{34BD1970-D3E9-41AD-9583-B88F0512FF4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8" name="Text Box 94">
          <a:extLst>
            <a:ext uri="{FF2B5EF4-FFF2-40B4-BE49-F238E27FC236}">
              <a16:creationId xmlns:a16="http://schemas.microsoft.com/office/drawing/2014/main" id="{7F54B9BE-F62D-4B42-949F-31DC35C3B89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79" name="Text Box 95">
          <a:extLst>
            <a:ext uri="{FF2B5EF4-FFF2-40B4-BE49-F238E27FC236}">
              <a16:creationId xmlns:a16="http://schemas.microsoft.com/office/drawing/2014/main" id="{E48D5A0F-2C0D-4A99-A528-091F208F146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0" name="Text Box 96">
          <a:extLst>
            <a:ext uri="{FF2B5EF4-FFF2-40B4-BE49-F238E27FC236}">
              <a16:creationId xmlns:a16="http://schemas.microsoft.com/office/drawing/2014/main" id="{BCECC256-511A-4C6A-962A-1B222C0AA8B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1" name="Text Box 97">
          <a:extLst>
            <a:ext uri="{FF2B5EF4-FFF2-40B4-BE49-F238E27FC236}">
              <a16:creationId xmlns:a16="http://schemas.microsoft.com/office/drawing/2014/main" id="{DFE76405-6733-4292-AFB0-7D1A3751301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2" name="Text Box 98">
          <a:extLst>
            <a:ext uri="{FF2B5EF4-FFF2-40B4-BE49-F238E27FC236}">
              <a16:creationId xmlns:a16="http://schemas.microsoft.com/office/drawing/2014/main" id="{52B1C03E-BD82-4DC8-85FA-56BD2E41651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3" name="Text Box 99">
          <a:extLst>
            <a:ext uri="{FF2B5EF4-FFF2-40B4-BE49-F238E27FC236}">
              <a16:creationId xmlns:a16="http://schemas.microsoft.com/office/drawing/2014/main" id="{3DCAED3B-5797-41A1-9789-F78CFEA7AD2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4" name="Text Box 100">
          <a:extLst>
            <a:ext uri="{FF2B5EF4-FFF2-40B4-BE49-F238E27FC236}">
              <a16:creationId xmlns:a16="http://schemas.microsoft.com/office/drawing/2014/main" id="{B4761CB1-E1A8-4A71-A502-5995766BCDD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5" name="Text Box 101">
          <a:extLst>
            <a:ext uri="{FF2B5EF4-FFF2-40B4-BE49-F238E27FC236}">
              <a16:creationId xmlns:a16="http://schemas.microsoft.com/office/drawing/2014/main" id="{24D4D574-23D0-4BC8-8E63-FFC060640B5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6" name="Text Box 102">
          <a:extLst>
            <a:ext uri="{FF2B5EF4-FFF2-40B4-BE49-F238E27FC236}">
              <a16:creationId xmlns:a16="http://schemas.microsoft.com/office/drawing/2014/main" id="{30BA251F-5FCD-42E1-BB63-5F3A631F5580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7" name="Text Box 103">
          <a:extLst>
            <a:ext uri="{FF2B5EF4-FFF2-40B4-BE49-F238E27FC236}">
              <a16:creationId xmlns:a16="http://schemas.microsoft.com/office/drawing/2014/main" id="{2105A438-AE7A-4A9E-A753-809312ECC0D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8" name="Text Box 104">
          <a:extLst>
            <a:ext uri="{FF2B5EF4-FFF2-40B4-BE49-F238E27FC236}">
              <a16:creationId xmlns:a16="http://schemas.microsoft.com/office/drawing/2014/main" id="{F366B2DB-021E-4D62-A538-F62BBBC614CD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89" name="Text Box 105">
          <a:extLst>
            <a:ext uri="{FF2B5EF4-FFF2-40B4-BE49-F238E27FC236}">
              <a16:creationId xmlns:a16="http://schemas.microsoft.com/office/drawing/2014/main" id="{C0A334CF-FA59-42BD-9D2E-59E1FFC700A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0" name="Text Box 106">
          <a:extLst>
            <a:ext uri="{FF2B5EF4-FFF2-40B4-BE49-F238E27FC236}">
              <a16:creationId xmlns:a16="http://schemas.microsoft.com/office/drawing/2014/main" id="{DF744376-763A-4872-A57A-555DEE5BAD8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1" name="Text Box 107">
          <a:extLst>
            <a:ext uri="{FF2B5EF4-FFF2-40B4-BE49-F238E27FC236}">
              <a16:creationId xmlns:a16="http://schemas.microsoft.com/office/drawing/2014/main" id="{6662F199-B06A-4B42-B1A0-EF82012A506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2" name="Text Box 108">
          <a:extLst>
            <a:ext uri="{FF2B5EF4-FFF2-40B4-BE49-F238E27FC236}">
              <a16:creationId xmlns:a16="http://schemas.microsoft.com/office/drawing/2014/main" id="{9B50242D-AE10-496F-A65E-9E838001758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3" name="Text Box 109">
          <a:extLst>
            <a:ext uri="{FF2B5EF4-FFF2-40B4-BE49-F238E27FC236}">
              <a16:creationId xmlns:a16="http://schemas.microsoft.com/office/drawing/2014/main" id="{BDC145FE-1D1A-43B6-B3D0-9FD534D8EB7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4" name="Text Box 110">
          <a:extLst>
            <a:ext uri="{FF2B5EF4-FFF2-40B4-BE49-F238E27FC236}">
              <a16:creationId xmlns:a16="http://schemas.microsoft.com/office/drawing/2014/main" id="{EE31D73B-E7CF-40DF-A4EA-D56C0B3FBB7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5" name="Text Box 111">
          <a:extLst>
            <a:ext uri="{FF2B5EF4-FFF2-40B4-BE49-F238E27FC236}">
              <a16:creationId xmlns:a16="http://schemas.microsoft.com/office/drawing/2014/main" id="{01C97763-7F67-495F-A3B9-C6C48EA2444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6" name="Text Box 112">
          <a:extLst>
            <a:ext uri="{FF2B5EF4-FFF2-40B4-BE49-F238E27FC236}">
              <a16:creationId xmlns:a16="http://schemas.microsoft.com/office/drawing/2014/main" id="{9789D2FA-E24E-4C84-8F24-14DFD6861CC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7" name="Text Box 113">
          <a:extLst>
            <a:ext uri="{FF2B5EF4-FFF2-40B4-BE49-F238E27FC236}">
              <a16:creationId xmlns:a16="http://schemas.microsoft.com/office/drawing/2014/main" id="{0675B100-8B19-4C8A-9707-12D17580A2D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8" name="Text Box 114">
          <a:extLst>
            <a:ext uri="{FF2B5EF4-FFF2-40B4-BE49-F238E27FC236}">
              <a16:creationId xmlns:a16="http://schemas.microsoft.com/office/drawing/2014/main" id="{81D79BD9-DB39-4EC7-BDE9-5D3A1FCB8796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699" name="Text Box 115">
          <a:extLst>
            <a:ext uri="{FF2B5EF4-FFF2-40B4-BE49-F238E27FC236}">
              <a16:creationId xmlns:a16="http://schemas.microsoft.com/office/drawing/2014/main" id="{23940328-FA0A-4A10-A55A-3E2D7A056DA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0" name="Text Box 116">
          <a:extLst>
            <a:ext uri="{FF2B5EF4-FFF2-40B4-BE49-F238E27FC236}">
              <a16:creationId xmlns:a16="http://schemas.microsoft.com/office/drawing/2014/main" id="{F9345B50-4DA8-4473-80C4-DED28C5DE11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1" name="Text Box 117">
          <a:extLst>
            <a:ext uri="{FF2B5EF4-FFF2-40B4-BE49-F238E27FC236}">
              <a16:creationId xmlns:a16="http://schemas.microsoft.com/office/drawing/2014/main" id="{7431D2D2-5721-46ED-8E98-08D778AC5CDC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2" name="Text Box 118">
          <a:extLst>
            <a:ext uri="{FF2B5EF4-FFF2-40B4-BE49-F238E27FC236}">
              <a16:creationId xmlns:a16="http://schemas.microsoft.com/office/drawing/2014/main" id="{C9BC1D88-C592-42A5-86AA-B8EABED16CE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3" name="Text Box 119">
          <a:extLst>
            <a:ext uri="{FF2B5EF4-FFF2-40B4-BE49-F238E27FC236}">
              <a16:creationId xmlns:a16="http://schemas.microsoft.com/office/drawing/2014/main" id="{B13E75E2-57E8-492D-998D-A8E7B95FFAF8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4" name="Text Box 120">
          <a:extLst>
            <a:ext uri="{FF2B5EF4-FFF2-40B4-BE49-F238E27FC236}">
              <a16:creationId xmlns:a16="http://schemas.microsoft.com/office/drawing/2014/main" id="{07F4DD0C-5F32-42D1-BC1A-4BBCD7729AC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5" name="Text Box 121">
          <a:extLst>
            <a:ext uri="{FF2B5EF4-FFF2-40B4-BE49-F238E27FC236}">
              <a16:creationId xmlns:a16="http://schemas.microsoft.com/office/drawing/2014/main" id="{5FE2BA79-7757-4F45-B669-597522C0AE8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6" name="Text Box 122">
          <a:extLst>
            <a:ext uri="{FF2B5EF4-FFF2-40B4-BE49-F238E27FC236}">
              <a16:creationId xmlns:a16="http://schemas.microsoft.com/office/drawing/2014/main" id="{3A395DF7-097E-4A0B-AD82-BB34A68DC6C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7" name="Text Box 123">
          <a:extLst>
            <a:ext uri="{FF2B5EF4-FFF2-40B4-BE49-F238E27FC236}">
              <a16:creationId xmlns:a16="http://schemas.microsoft.com/office/drawing/2014/main" id="{A6692E61-C73F-4F05-99BC-F3A935A08EE2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8" name="Text Box 124">
          <a:extLst>
            <a:ext uri="{FF2B5EF4-FFF2-40B4-BE49-F238E27FC236}">
              <a16:creationId xmlns:a16="http://schemas.microsoft.com/office/drawing/2014/main" id="{15FD40B5-8AFC-4944-8647-CB433E40A8EE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09" name="Text Box 125">
          <a:extLst>
            <a:ext uri="{FF2B5EF4-FFF2-40B4-BE49-F238E27FC236}">
              <a16:creationId xmlns:a16="http://schemas.microsoft.com/office/drawing/2014/main" id="{7B67DE8A-D9D8-4804-91A2-0E2741D7024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0" name="Text Box 126">
          <a:extLst>
            <a:ext uri="{FF2B5EF4-FFF2-40B4-BE49-F238E27FC236}">
              <a16:creationId xmlns:a16="http://schemas.microsoft.com/office/drawing/2014/main" id="{8028CB03-DA39-4F5E-8B1C-4DA574FE040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1" name="Text Box 127">
          <a:extLst>
            <a:ext uri="{FF2B5EF4-FFF2-40B4-BE49-F238E27FC236}">
              <a16:creationId xmlns:a16="http://schemas.microsoft.com/office/drawing/2014/main" id="{507A9AA9-7AEC-407A-B0BC-10A314D366C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2" name="Text Box 128">
          <a:extLst>
            <a:ext uri="{FF2B5EF4-FFF2-40B4-BE49-F238E27FC236}">
              <a16:creationId xmlns:a16="http://schemas.microsoft.com/office/drawing/2014/main" id="{87EDEEAB-C8D8-414D-AC4F-9B92D04F1CCB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3" name="Text Box 129">
          <a:extLst>
            <a:ext uri="{FF2B5EF4-FFF2-40B4-BE49-F238E27FC236}">
              <a16:creationId xmlns:a16="http://schemas.microsoft.com/office/drawing/2014/main" id="{F5240F64-6E10-48B3-9E7F-D69E80ACC274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4" name="Text Box 130">
          <a:extLst>
            <a:ext uri="{FF2B5EF4-FFF2-40B4-BE49-F238E27FC236}">
              <a16:creationId xmlns:a16="http://schemas.microsoft.com/office/drawing/2014/main" id="{D0B69EB3-61F1-4CD4-B537-9EDEB7FABB7A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5" name="Text Box 131">
          <a:extLst>
            <a:ext uri="{FF2B5EF4-FFF2-40B4-BE49-F238E27FC236}">
              <a16:creationId xmlns:a16="http://schemas.microsoft.com/office/drawing/2014/main" id="{B2345E0A-49E8-4233-BF38-165E94C23A35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6" name="Text Box 132">
          <a:extLst>
            <a:ext uri="{FF2B5EF4-FFF2-40B4-BE49-F238E27FC236}">
              <a16:creationId xmlns:a16="http://schemas.microsoft.com/office/drawing/2014/main" id="{C3A9CBD0-BEE2-4F7F-BE13-6F813ACC131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7" name="Text Box 133">
          <a:extLst>
            <a:ext uri="{FF2B5EF4-FFF2-40B4-BE49-F238E27FC236}">
              <a16:creationId xmlns:a16="http://schemas.microsoft.com/office/drawing/2014/main" id="{99B22075-A6CC-40EA-B928-754E310F3613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8" name="Text Box 134">
          <a:extLst>
            <a:ext uri="{FF2B5EF4-FFF2-40B4-BE49-F238E27FC236}">
              <a16:creationId xmlns:a16="http://schemas.microsoft.com/office/drawing/2014/main" id="{37AEA17D-421F-4BFE-80D9-5A586040FD79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47</xdr:col>
      <xdr:colOff>180975</xdr:colOff>
      <xdr:row>9</xdr:row>
      <xdr:rowOff>85725</xdr:rowOff>
    </xdr:from>
    <xdr:to>
      <xdr:col>49</xdr:col>
      <xdr:colOff>342900</xdr:colOff>
      <xdr:row>9</xdr:row>
      <xdr:rowOff>257175</xdr:rowOff>
    </xdr:to>
    <xdr:sp macro="" textlink="">
      <xdr:nvSpPr>
        <xdr:cNvPr id="67719" name="Text Box 135">
          <a:extLst>
            <a:ext uri="{FF2B5EF4-FFF2-40B4-BE49-F238E27FC236}">
              <a16:creationId xmlns:a16="http://schemas.microsoft.com/office/drawing/2014/main" id="{0371F74D-DA44-4009-8945-63CD1C9EB361}"/>
            </a:ext>
          </a:extLst>
        </xdr:cNvPr>
        <xdr:cNvSpPr txBox="1">
          <a:spLocks noChangeArrowheads="1"/>
        </xdr:cNvSpPr>
      </xdr:nvSpPr>
      <xdr:spPr bwMode="auto">
        <a:xfrm>
          <a:off x="269462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2</xdr:col>
      <xdr:colOff>171450</xdr:colOff>
      <xdr:row>2</xdr:row>
      <xdr:rowOff>47625</xdr:rowOff>
    </xdr:from>
    <xdr:to>
      <xdr:col>5</xdr:col>
      <xdr:colOff>400050</xdr:colOff>
      <xdr:row>4</xdr:row>
      <xdr:rowOff>123825</xdr:rowOff>
    </xdr:to>
    <xdr:sp macro="" textlink="">
      <xdr:nvSpPr>
        <xdr:cNvPr id="67722" name="Text Box 138">
          <a:extLst>
            <a:ext uri="{FF2B5EF4-FFF2-40B4-BE49-F238E27FC236}">
              <a16:creationId xmlns:a16="http://schemas.microsoft.com/office/drawing/2014/main" id="{C6AC63B4-9DCB-4B61-BFA5-81AF02707F13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6002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Quecksilber</a:t>
          </a:r>
        </a:p>
      </xdr:txBody>
    </xdr:sp>
    <xdr:clientData/>
  </xdr:twoCellAnchor>
  <xdr:twoCellAnchor>
    <xdr:from>
      <xdr:col>0</xdr:col>
      <xdr:colOff>38100</xdr:colOff>
      <xdr:row>12</xdr:row>
      <xdr:rowOff>66675</xdr:rowOff>
    </xdr:from>
    <xdr:to>
      <xdr:col>0</xdr:col>
      <xdr:colOff>1285875</xdr:colOff>
      <xdr:row>13</xdr:row>
      <xdr:rowOff>19050</xdr:rowOff>
    </xdr:to>
    <xdr:pic>
      <xdr:nvPicPr>
        <xdr:cNvPr id="67723" name="Picture 139" descr="sw D">
          <a:extLst>
            <a:ext uri="{FF2B5EF4-FFF2-40B4-BE49-F238E27FC236}">
              <a16:creationId xmlns:a16="http://schemas.microsoft.com/office/drawing/2014/main" id="{07C66168-6A43-4896-B186-71CC76AC5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6050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85725</xdr:rowOff>
    </xdr:from>
    <xdr:to>
      <xdr:col>0</xdr:col>
      <xdr:colOff>457200</xdr:colOff>
      <xdr:row>42</xdr:row>
      <xdr:rowOff>9525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49DA4F2C-A8D3-476E-BB5D-8A2D22C3284B}"/>
            </a:ext>
          </a:extLst>
        </xdr:cNvPr>
        <xdr:cNvSpPr txBox="1">
          <a:spLocks noChangeArrowheads="1"/>
        </xdr:cNvSpPr>
      </xdr:nvSpPr>
      <xdr:spPr bwMode="auto">
        <a:xfrm>
          <a:off x="85725" y="1809750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9</xdr:row>
      <xdr:rowOff>114300</xdr:rowOff>
    </xdr:from>
    <xdr:to>
      <xdr:col>0</xdr:col>
      <xdr:colOff>266700</xdr:colOff>
      <xdr:row>29</xdr:row>
      <xdr:rowOff>38100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154B689B-FBD7-47EC-A425-448B090B7FE0}"/>
            </a:ext>
          </a:extLst>
        </xdr:cNvPr>
        <xdr:cNvSpPr>
          <a:spLocks noChangeShapeType="1"/>
        </xdr:cNvSpPr>
      </xdr:nvSpPr>
      <xdr:spPr bwMode="auto">
        <a:xfrm>
          <a:off x="266700" y="1838325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</xdr:row>
      <xdr:rowOff>47625</xdr:rowOff>
    </xdr:from>
    <xdr:to>
      <xdr:col>5</xdr:col>
      <xdr:colOff>152400</xdr:colOff>
      <xdr:row>4</xdr:row>
      <xdr:rowOff>123825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496FD9A8-A51F-45F6-8338-D5395109D1EC}"/>
            </a:ext>
          </a:extLst>
        </xdr:cNvPr>
        <xdr:cNvSpPr txBox="1">
          <a:spLocks noChangeArrowheads="1"/>
        </xdr:cNvSpPr>
      </xdr:nvSpPr>
      <xdr:spPr bwMode="auto">
        <a:xfrm>
          <a:off x="2486025" y="514350"/>
          <a:ext cx="13525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Zink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2ED90DD9-F087-4910-8812-BCDCE7F886B6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id="{9AE0900B-0FAA-44E9-8DBA-673FAA700480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E3BCED78-6928-4D95-BADF-AB1EA48D3FA8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30" name="Text Box 10">
          <a:extLst>
            <a:ext uri="{FF2B5EF4-FFF2-40B4-BE49-F238E27FC236}">
              <a16:creationId xmlns:a16="http://schemas.microsoft.com/office/drawing/2014/main" id="{DF9BF4A3-F915-4D85-9911-047EB47C3804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31" name="Text Box 11">
          <a:extLst>
            <a:ext uri="{FF2B5EF4-FFF2-40B4-BE49-F238E27FC236}">
              <a16:creationId xmlns:a16="http://schemas.microsoft.com/office/drawing/2014/main" id="{BD4CBE5E-681A-40CE-ADFB-0162B13BE3EC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32" name="Text Box 12">
          <a:extLst>
            <a:ext uri="{FF2B5EF4-FFF2-40B4-BE49-F238E27FC236}">
              <a16:creationId xmlns:a16="http://schemas.microsoft.com/office/drawing/2014/main" id="{52DFA4C4-BE64-417B-8F44-8C4D67EBD8C2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C6737213-C011-43BD-8368-991BB0B4CB46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134" name="Text Box 14">
          <a:extLst>
            <a:ext uri="{FF2B5EF4-FFF2-40B4-BE49-F238E27FC236}">
              <a16:creationId xmlns:a16="http://schemas.microsoft.com/office/drawing/2014/main" id="{6FB0B485-2D13-4AAC-8CA3-4B75F07249DC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641F63C2-6159-4D86-A515-0731BCB59977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38" name="Text Box 18">
          <a:extLst>
            <a:ext uri="{FF2B5EF4-FFF2-40B4-BE49-F238E27FC236}">
              <a16:creationId xmlns:a16="http://schemas.microsoft.com/office/drawing/2014/main" id="{D2D7638B-D29E-4336-8394-00A526C88BC8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3ACEB7E5-F1DF-4166-89DE-34B95A751200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40" name="Text Box 20">
          <a:extLst>
            <a:ext uri="{FF2B5EF4-FFF2-40B4-BE49-F238E27FC236}">
              <a16:creationId xmlns:a16="http://schemas.microsoft.com/office/drawing/2014/main" id="{00990EF0-4D19-40CF-98D9-E539DBB23237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2FF05ED6-E3AC-49B3-A05F-8CD180EB59C7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D868270-CDA2-4E72-AA17-1F5752F00781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D3ED977F-8F57-4669-B7DB-38EB13679B27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4" name="Text Box 24">
          <a:extLst>
            <a:ext uri="{FF2B5EF4-FFF2-40B4-BE49-F238E27FC236}">
              <a16:creationId xmlns:a16="http://schemas.microsoft.com/office/drawing/2014/main" id="{132D4041-20A1-4EC1-A171-ECA5416092DD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5" name="Text Box 25">
          <a:extLst>
            <a:ext uri="{FF2B5EF4-FFF2-40B4-BE49-F238E27FC236}">
              <a16:creationId xmlns:a16="http://schemas.microsoft.com/office/drawing/2014/main" id="{72D61839-C3D6-462C-87A0-7E224F2D1A97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906B2FFA-6F3E-4252-8C0E-84CE12FAC007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7" name="Text Box 27">
          <a:extLst>
            <a:ext uri="{FF2B5EF4-FFF2-40B4-BE49-F238E27FC236}">
              <a16:creationId xmlns:a16="http://schemas.microsoft.com/office/drawing/2014/main" id="{1A06D7AC-708C-4584-AF09-BB6DD290F289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8" name="Text Box 28">
          <a:extLst>
            <a:ext uri="{FF2B5EF4-FFF2-40B4-BE49-F238E27FC236}">
              <a16:creationId xmlns:a16="http://schemas.microsoft.com/office/drawing/2014/main" id="{662750C3-CF0D-49F0-AD53-C2424D0AA900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169B420-6D8E-443C-AF09-7C0345B3F629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79103069-25EE-4B05-A3B5-B35AC15F2B02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1" name="Text Box 31">
          <a:extLst>
            <a:ext uri="{FF2B5EF4-FFF2-40B4-BE49-F238E27FC236}">
              <a16:creationId xmlns:a16="http://schemas.microsoft.com/office/drawing/2014/main" id="{332D57ED-32BC-4387-8C83-7320C0E83E27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2" name="Text Box 32">
          <a:extLst>
            <a:ext uri="{FF2B5EF4-FFF2-40B4-BE49-F238E27FC236}">
              <a16:creationId xmlns:a16="http://schemas.microsoft.com/office/drawing/2014/main" id="{0484372E-12B2-40A8-803E-FCB9C9EC411D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3" name="Text Box 33">
          <a:extLst>
            <a:ext uri="{FF2B5EF4-FFF2-40B4-BE49-F238E27FC236}">
              <a16:creationId xmlns:a16="http://schemas.microsoft.com/office/drawing/2014/main" id="{18B56E61-5BD4-4E22-82EF-E12BDC18586D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C1129386-9C32-4C8C-931B-19CFD828E099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5" name="Text Box 35">
          <a:extLst>
            <a:ext uri="{FF2B5EF4-FFF2-40B4-BE49-F238E27FC236}">
              <a16:creationId xmlns:a16="http://schemas.microsoft.com/office/drawing/2014/main" id="{8F608637-1E56-4E0B-B011-CCC83126DDB6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6" name="Text Box 36">
          <a:extLst>
            <a:ext uri="{FF2B5EF4-FFF2-40B4-BE49-F238E27FC236}">
              <a16:creationId xmlns:a16="http://schemas.microsoft.com/office/drawing/2014/main" id="{F23FC967-1EBF-42F8-AAF8-3E48EDE09E5B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806EB54F-EA9C-4F13-A257-9179F0D64858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7A4744DA-8DE0-4BCC-BC66-16926BBCF609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59" name="Text Box 39">
          <a:extLst>
            <a:ext uri="{FF2B5EF4-FFF2-40B4-BE49-F238E27FC236}">
              <a16:creationId xmlns:a16="http://schemas.microsoft.com/office/drawing/2014/main" id="{7B929013-5167-4758-91A3-4DEA5704D541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0" name="Text Box 40">
          <a:extLst>
            <a:ext uri="{FF2B5EF4-FFF2-40B4-BE49-F238E27FC236}">
              <a16:creationId xmlns:a16="http://schemas.microsoft.com/office/drawing/2014/main" id="{2BDEB370-5F90-498F-AB90-977DD876ECB8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154A5FE1-391F-4593-B5F7-9C4EE8300FF8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1C1C5E01-2C31-4DC4-AE9A-102520A5A1F0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3" name="Text Box 43">
          <a:extLst>
            <a:ext uri="{FF2B5EF4-FFF2-40B4-BE49-F238E27FC236}">
              <a16:creationId xmlns:a16="http://schemas.microsoft.com/office/drawing/2014/main" id="{81D7665D-990C-43B8-A4C3-B1C658D913DA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4" name="Text Box 44">
          <a:extLst>
            <a:ext uri="{FF2B5EF4-FFF2-40B4-BE49-F238E27FC236}">
              <a16:creationId xmlns:a16="http://schemas.microsoft.com/office/drawing/2014/main" id="{7385110B-BFE1-4A51-B498-B498BE33BFDF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165" name="Text Box 45">
          <a:extLst>
            <a:ext uri="{FF2B5EF4-FFF2-40B4-BE49-F238E27FC236}">
              <a16:creationId xmlns:a16="http://schemas.microsoft.com/office/drawing/2014/main" id="{1BC64A4B-7AF2-4615-8F16-F895E22865EB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2FC4083F-2991-4DA8-9487-79E8F5CF0E1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67" name="Text Box 47">
          <a:extLst>
            <a:ext uri="{FF2B5EF4-FFF2-40B4-BE49-F238E27FC236}">
              <a16:creationId xmlns:a16="http://schemas.microsoft.com/office/drawing/2014/main" id="{B76D2EC4-B53F-4030-8864-BAE2EDE9D02A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68" name="Text Box 48">
          <a:extLst>
            <a:ext uri="{FF2B5EF4-FFF2-40B4-BE49-F238E27FC236}">
              <a16:creationId xmlns:a16="http://schemas.microsoft.com/office/drawing/2014/main" id="{5127C515-7963-41CB-B0E7-3048F5F2FB4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435C06AB-548D-4FC0-ACEF-989703C35F8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ADC3377A-1B20-4B3B-8F54-2A7AEF818FD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1" name="Text Box 51">
          <a:extLst>
            <a:ext uri="{FF2B5EF4-FFF2-40B4-BE49-F238E27FC236}">
              <a16:creationId xmlns:a16="http://schemas.microsoft.com/office/drawing/2014/main" id="{D4893A38-256A-482D-8346-5565D33AD53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2" name="Text Box 52">
          <a:extLst>
            <a:ext uri="{FF2B5EF4-FFF2-40B4-BE49-F238E27FC236}">
              <a16:creationId xmlns:a16="http://schemas.microsoft.com/office/drawing/2014/main" id="{FF92F55C-2EEC-44E0-A14E-D846CFC7B542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3" name="Text Box 53">
          <a:extLst>
            <a:ext uri="{FF2B5EF4-FFF2-40B4-BE49-F238E27FC236}">
              <a16:creationId xmlns:a16="http://schemas.microsoft.com/office/drawing/2014/main" id="{F95AA158-70A3-4A57-87AC-94E07735969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4" name="Text Box 54">
          <a:extLst>
            <a:ext uri="{FF2B5EF4-FFF2-40B4-BE49-F238E27FC236}">
              <a16:creationId xmlns:a16="http://schemas.microsoft.com/office/drawing/2014/main" id="{2188F07A-E893-439D-BDDF-02FEADBFB56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5" name="Text Box 55">
          <a:extLst>
            <a:ext uri="{FF2B5EF4-FFF2-40B4-BE49-F238E27FC236}">
              <a16:creationId xmlns:a16="http://schemas.microsoft.com/office/drawing/2014/main" id="{FB42A114-49FF-453E-A83F-F092C4A93068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6" name="Text Box 56">
          <a:extLst>
            <a:ext uri="{FF2B5EF4-FFF2-40B4-BE49-F238E27FC236}">
              <a16:creationId xmlns:a16="http://schemas.microsoft.com/office/drawing/2014/main" id="{E3822CF7-6ECA-44D1-810A-FF65CB59DD08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7" name="Text Box 57">
          <a:extLst>
            <a:ext uri="{FF2B5EF4-FFF2-40B4-BE49-F238E27FC236}">
              <a16:creationId xmlns:a16="http://schemas.microsoft.com/office/drawing/2014/main" id="{9739D870-0B07-449F-A9A4-1DC4DCB2EED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8" name="Text Box 58">
          <a:extLst>
            <a:ext uri="{FF2B5EF4-FFF2-40B4-BE49-F238E27FC236}">
              <a16:creationId xmlns:a16="http://schemas.microsoft.com/office/drawing/2014/main" id="{E4AB58A9-E770-4FF7-A33C-69AC4F25A6A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79" name="Text Box 59">
          <a:extLst>
            <a:ext uri="{FF2B5EF4-FFF2-40B4-BE49-F238E27FC236}">
              <a16:creationId xmlns:a16="http://schemas.microsoft.com/office/drawing/2014/main" id="{EF366B6B-AB57-4176-8D03-68505A67916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0" name="Text Box 60">
          <a:extLst>
            <a:ext uri="{FF2B5EF4-FFF2-40B4-BE49-F238E27FC236}">
              <a16:creationId xmlns:a16="http://schemas.microsoft.com/office/drawing/2014/main" id="{0F82C37B-9B6C-4152-A6C9-98BAF5A8339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1" name="Text Box 61">
          <a:extLst>
            <a:ext uri="{FF2B5EF4-FFF2-40B4-BE49-F238E27FC236}">
              <a16:creationId xmlns:a16="http://schemas.microsoft.com/office/drawing/2014/main" id="{D272BA26-3A7A-4736-87A2-F3FA3D627C9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2" name="Text Box 62">
          <a:extLst>
            <a:ext uri="{FF2B5EF4-FFF2-40B4-BE49-F238E27FC236}">
              <a16:creationId xmlns:a16="http://schemas.microsoft.com/office/drawing/2014/main" id="{2F8BE2FC-6294-4AC7-BFEE-59B79555D7E8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3" name="Text Box 63">
          <a:extLst>
            <a:ext uri="{FF2B5EF4-FFF2-40B4-BE49-F238E27FC236}">
              <a16:creationId xmlns:a16="http://schemas.microsoft.com/office/drawing/2014/main" id="{9C939D03-AE37-4ADD-8686-3939EBC7AFD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4" name="Text Box 64">
          <a:extLst>
            <a:ext uri="{FF2B5EF4-FFF2-40B4-BE49-F238E27FC236}">
              <a16:creationId xmlns:a16="http://schemas.microsoft.com/office/drawing/2014/main" id="{DD72F1C2-0C4E-4416-817C-9D052C4DF6C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5" name="Text Box 65">
          <a:extLst>
            <a:ext uri="{FF2B5EF4-FFF2-40B4-BE49-F238E27FC236}">
              <a16:creationId xmlns:a16="http://schemas.microsoft.com/office/drawing/2014/main" id="{B09AC071-F41F-4024-95C1-DF00ED62279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6" name="Text Box 66">
          <a:extLst>
            <a:ext uri="{FF2B5EF4-FFF2-40B4-BE49-F238E27FC236}">
              <a16:creationId xmlns:a16="http://schemas.microsoft.com/office/drawing/2014/main" id="{9385E3EB-BDD8-4143-8896-1EBA9B651E5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7" name="Text Box 67">
          <a:extLst>
            <a:ext uri="{FF2B5EF4-FFF2-40B4-BE49-F238E27FC236}">
              <a16:creationId xmlns:a16="http://schemas.microsoft.com/office/drawing/2014/main" id="{96FEF5FA-A107-4585-B4AF-2782EB0EF65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8" name="Text Box 68">
          <a:extLst>
            <a:ext uri="{FF2B5EF4-FFF2-40B4-BE49-F238E27FC236}">
              <a16:creationId xmlns:a16="http://schemas.microsoft.com/office/drawing/2014/main" id="{3213FEC0-4445-467C-99FC-1D3D5548844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89" name="Text Box 69">
          <a:extLst>
            <a:ext uri="{FF2B5EF4-FFF2-40B4-BE49-F238E27FC236}">
              <a16:creationId xmlns:a16="http://schemas.microsoft.com/office/drawing/2014/main" id="{839A36CB-5C78-4444-81D2-24971236AF4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0" name="Text Box 70">
          <a:extLst>
            <a:ext uri="{FF2B5EF4-FFF2-40B4-BE49-F238E27FC236}">
              <a16:creationId xmlns:a16="http://schemas.microsoft.com/office/drawing/2014/main" id="{ADB4A6FB-B45E-4304-8D1D-A76D379B7618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1" name="Text Box 71">
          <a:extLst>
            <a:ext uri="{FF2B5EF4-FFF2-40B4-BE49-F238E27FC236}">
              <a16:creationId xmlns:a16="http://schemas.microsoft.com/office/drawing/2014/main" id="{1DF76928-BAF3-4C53-93D1-9EEE6A84947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2" name="Text Box 72">
          <a:extLst>
            <a:ext uri="{FF2B5EF4-FFF2-40B4-BE49-F238E27FC236}">
              <a16:creationId xmlns:a16="http://schemas.microsoft.com/office/drawing/2014/main" id="{099BA99A-A978-4061-8CEA-4681200AD45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3" name="Text Box 73">
          <a:extLst>
            <a:ext uri="{FF2B5EF4-FFF2-40B4-BE49-F238E27FC236}">
              <a16:creationId xmlns:a16="http://schemas.microsoft.com/office/drawing/2014/main" id="{966DD0CD-8A81-484F-AF35-239C233A518B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4" name="Text Box 74">
          <a:extLst>
            <a:ext uri="{FF2B5EF4-FFF2-40B4-BE49-F238E27FC236}">
              <a16:creationId xmlns:a16="http://schemas.microsoft.com/office/drawing/2014/main" id="{8E6F7A8C-D2FE-4249-85DC-A1BDF4CDDEA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5" name="Text Box 75">
          <a:extLst>
            <a:ext uri="{FF2B5EF4-FFF2-40B4-BE49-F238E27FC236}">
              <a16:creationId xmlns:a16="http://schemas.microsoft.com/office/drawing/2014/main" id="{2F507654-B45D-4E5C-8C60-3B505FEE4CE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6" name="Text Box 76">
          <a:extLst>
            <a:ext uri="{FF2B5EF4-FFF2-40B4-BE49-F238E27FC236}">
              <a16:creationId xmlns:a16="http://schemas.microsoft.com/office/drawing/2014/main" id="{B70417C2-E703-410B-9EDF-B3BCF386AA0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197" name="Text Box 77">
          <a:extLst>
            <a:ext uri="{FF2B5EF4-FFF2-40B4-BE49-F238E27FC236}">
              <a16:creationId xmlns:a16="http://schemas.microsoft.com/office/drawing/2014/main" id="{128F7B47-EDAA-4BC8-BC28-F9686EADE31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98" name="Text Box 78">
          <a:extLst>
            <a:ext uri="{FF2B5EF4-FFF2-40B4-BE49-F238E27FC236}">
              <a16:creationId xmlns:a16="http://schemas.microsoft.com/office/drawing/2014/main" id="{FB1D135E-56BA-4006-94DD-018810B3489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199" name="Text Box 79">
          <a:extLst>
            <a:ext uri="{FF2B5EF4-FFF2-40B4-BE49-F238E27FC236}">
              <a16:creationId xmlns:a16="http://schemas.microsoft.com/office/drawing/2014/main" id="{0D8CC66F-F5A8-4129-92E1-8559E666AE3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0" name="Text Box 80">
          <a:extLst>
            <a:ext uri="{FF2B5EF4-FFF2-40B4-BE49-F238E27FC236}">
              <a16:creationId xmlns:a16="http://schemas.microsoft.com/office/drawing/2014/main" id="{8CA040E9-9206-4DF8-9E6F-5139788D7A4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1" name="Text Box 81">
          <a:extLst>
            <a:ext uri="{FF2B5EF4-FFF2-40B4-BE49-F238E27FC236}">
              <a16:creationId xmlns:a16="http://schemas.microsoft.com/office/drawing/2014/main" id="{FF959FF5-5E89-45EF-861F-B75DB6F2A64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2" name="Text Box 82">
          <a:extLst>
            <a:ext uri="{FF2B5EF4-FFF2-40B4-BE49-F238E27FC236}">
              <a16:creationId xmlns:a16="http://schemas.microsoft.com/office/drawing/2014/main" id="{3BBCEABC-9A50-48D2-A689-897C998E069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3" name="Text Box 83">
          <a:extLst>
            <a:ext uri="{FF2B5EF4-FFF2-40B4-BE49-F238E27FC236}">
              <a16:creationId xmlns:a16="http://schemas.microsoft.com/office/drawing/2014/main" id="{9EE79958-494F-4D1C-B046-AADF3B28A5D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4" name="Text Box 84">
          <a:extLst>
            <a:ext uri="{FF2B5EF4-FFF2-40B4-BE49-F238E27FC236}">
              <a16:creationId xmlns:a16="http://schemas.microsoft.com/office/drawing/2014/main" id="{9D5AB541-7911-46E6-86F6-DE8B4A27CC9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5" name="Text Box 85">
          <a:extLst>
            <a:ext uri="{FF2B5EF4-FFF2-40B4-BE49-F238E27FC236}">
              <a16:creationId xmlns:a16="http://schemas.microsoft.com/office/drawing/2014/main" id="{5D68623A-9578-444E-8B94-10983A87B6B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6" name="Text Box 86">
          <a:extLst>
            <a:ext uri="{FF2B5EF4-FFF2-40B4-BE49-F238E27FC236}">
              <a16:creationId xmlns:a16="http://schemas.microsoft.com/office/drawing/2014/main" id="{7848F8A4-B319-4072-9A19-ED7FEF54F15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7" name="Text Box 87">
          <a:extLst>
            <a:ext uri="{FF2B5EF4-FFF2-40B4-BE49-F238E27FC236}">
              <a16:creationId xmlns:a16="http://schemas.microsoft.com/office/drawing/2014/main" id="{4572F2ED-CAB9-4AA9-A55F-2DA90886E6F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8" name="Text Box 88">
          <a:extLst>
            <a:ext uri="{FF2B5EF4-FFF2-40B4-BE49-F238E27FC236}">
              <a16:creationId xmlns:a16="http://schemas.microsoft.com/office/drawing/2014/main" id="{10C0DF4D-01E0-45B1-A1AF-06573D94738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09" name="Text Box 89">
          <a:extLst>
            <a:ext uri="{FF2B5EF4-FFF2-40B4-BE49-F238E27FC236}">
              <a16:creationId xmlns:a16="http://schemas.microsoft.com/office/drawing/2014/main" id="{33BF6B5B-3B2B-4796-A930-DF9BFEEDC95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0" name="Text Box 90">
          <a:extLst>
            <a:ext uri="{FF2B5EF4-FFF2-40B4-BE49-F238E27FC236}">
              <a16:creationId xmlns:a16="http://schemas.microsoft.com/office/drawing/2014/main" id="{9E8EE681-A60C-4637-BB47-5040FDC927F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1" name="Text Box 91">
          <a:extLst>
            <a:ext uri="{FF2B5EF4-FFF2-40B4-BE49-F238E27FC236}">
              <a16:creationId xmlns:a16="http://schemas.microsoft.com/office/drawing/2014/main" id="{11FF9319-08C7-44AE-AC37-DEA8562D95B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2" name="Text Box 92">
          <a:extLst>
            <a:ext uri="{FF2B5EF4-FFF2-40B4-BE49-F238E27FC236}">
              <a16:creationId xmlns:a16="http://schemas.microsoft.com/office/drawing/2014/main" id="{DD12587D-41FD-4BD8-AEC9-0739C8E642A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3" name="Text Box 93">
          <a:extLst>
            <a:ext uri="{FF2B5EF4-FFF2-40B4-BE49-F238E27FC236}">
              <a16:creationId xmlns:a16="http://schemas.microsoft.com/office/drawing/2014/main" id="{95C4DDE9-1475-42F3-B44D-5539ADE4240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4" name="Text Box 94">
          <a:extLst>
            <a:ext uri="{FF2B5EF4-FFF2-40B4-BE49-F238E27FC236}">
              <a16:creationId xmlns:a16="http://schemas.microsoft.com/office/drawing/2014/main" id="{372DEDC2-58C2-403C-B05C-D68150E24D9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5" name="Text Box 95">
          <a:extLst>
            <a:ext uri="{FF2B5EF4-FFF2-40B4-BE49-F238E27FC236}">
              <a16:creationId xmlns:a16="http://schemas.microsoft.com/office/drawing/2014/main" id="{8127E1F0-8022-4DB5-A99C-84A70A56A69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6" name="Text Box 96">
          <a:extLst>
            <a:ext uri="{FF2B5EF4-FFF2-40B4-BE49-F238E27FC236}">
              <a16:creationId xmlns:a16="http://schemas.microsoft.com/office/drawing/2014/main" id="{76CB5D70-26C3-4625-A218-027C70962BE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7" name="Text Box 97">
          <a:extLst>
            <a:ext uri="{FF2B5EF4-FFF2-40B4-BE49-F238E27FC236}">
              <a16:creationId xmlns:a16="http://schemas.microsoft.com/office/drawing/2014/main" id="{94446728-E0CB-4807-AB2C-D58C3B51012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8" name="Text Box 98">
          <a:extLst>
            <a:ext uri="{FF2B5EF4-FFF2-40B4-BE49-F238E27FC236}">
              <a16:creationId xmlns:a16="http://schemas.microsoft.com/office/drawing/2014/main" id="{AC9E8266-71C3-498E-B12D-AC00BD94DB6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19" name="Text Box 99">
          <a:extLst>
            <a:ext uri="{FF2B5EF4-FFF2-40B4-BE49-F238E27FC236}">
              <a16:creationId xmlns:a16="http://schemas.microsoft.com/office/drawing/2014/main" id="{99BC8593-0832-487B-A4F4-8058456955C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0" name="Text Box 100">
          <a:extLst>
            <a:ext uri="{FF2B5EF4-FFF2-40B4-BE49-F238E27FC236}">
              <a16:creationId xmlns:a16="http://schemas.microsoft.com/office/drawing/2014/main" id="{86BB2678-BB7A-4480-9BB4-5B97E022798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1" name="Text Box 101">
          <a:extLst>
            <a:ext uri="{FF2B5EF4-FFF2-40B4-BE49-F238E27FC236}">
              <a16:creationId xmlns:a16="http://schemas.microsoft.com/office/drawing/2014/main" id="{EF71F6DA-B058-4ADF-9E26-0A48A66C051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2" name="Text Box 102">
          <a:extLst>
            <a:ext uri="{FF2B5EF4-FFF2-40B4-BE49-F238E27FC236}">
              <a16:creationId xmlns:a16="http://schemas.microsoft.com/office/drawing/2014/main" id="{ECD4CCC3-3ED6-4E6B-90F0-A0AD537F89A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3" name="Text Box 103">
          <a:extLst>
            <a:ext uri="{FF2B5EF4-FFF2-40B4-BE49-F238E27FC236}">
              <a16:creationId xmlns:a16="http://schemas.microsoft.com/office/drawing/2014/main" id="{9C2D52F9-0A84-4E43-8082-4911D229395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4" name="Text Box 104">
          <a:extLst>
            <a:ext uri="{FF2B5EF4-FFF2-40B4-BE49-F238E27FC236}">
              <a16:creationId xmlns:a16="http://schemas.microsoft.com/office/drawing/2014/main" id="{A597AEF2-1C92-4CC8-ACF2-FEBC7A2C203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5" name="Text Box 105">
          <a:extLst>
            <a:ext uri="{FF2B5EF4-FFF2-40B4-BE49-F238E27FC236}">
              <a16:creationId xmlns:a16="http://schemas.microsoft.com/office/drawing/2014/main" id="{F2AAE520-1822-4432-8A48-FAD60E7A883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6" name="Text Box 106">
          <a:extLst>
            <a:ext uri="{FF2B5EF4-FFF2-40B4-BE49-F238E27FC236}">
              <a16:creationId xmlns:a16="http://schemas.microsoft.com/office/drawing/2014/main" id="{3D282656-6C13-450F-86FD-713F48EB1F5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7" name="Text Box 107">
          <a:extLst>
            <a:ext uri="{FF2B5EF4-FFF2-40B4-BE49-F238E27FC236}">
              <a16:creationId xmlns:a16="http://schemas.microsoft.com/office/drawing/2014/main" id="{465C28CE-30AC-4817-8D7D-AADBA53C4D8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8" name="Text Box 108">
          <a:extLst>
            <a:ext uri="{FF2B5EF4-FFF2-40B4-BE49-F238E27FC236}">
              <a16:creationId xmlns:a16="http://schemas.microsoft.com/office/drawing/2014/main" id="{43A2B47C-7BC6-4AFD-94AB-27A8B96769A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29" name="Text Box 109">
          <a:extLst>
            <a:ext uri="{FF2B5EF4-FFF2-40B4-BE49-F238E27FC236}">
              <a16:creationId xmlns:a16="http://schemas.microsoft.com/office/drawing/2014/main" id="{B9574F52-E7AE-4F28-84A8-E560F1EBD82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0" name="Text Box 110">
          <a:extLst>
            <a:ext uri="{FF2B5EF4-FFF2-40B4-BE49-F238E27FC236}">
              <a16:creationId xmlns:a16="http://schemas.microsoft.com/office/drawing/2014/main" id="{8FAD0E8A-2535-40F1-A4EC-CF1357AFA3E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1" name="Text Box 111">
          <a:extLst>
            <a:ext uri="{FF2B5EF4-FFF2-40B4-BE49-F238E27FC236}">
              <a16:creationId xmlns:a16="http://schemas.microsoft.com/office/drawing/2014/main" id="{AD5966D0-155A-4CCC-B5D1-7EACBFEED50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2" name="Text Box 112">
          <a:extLst>
            <a:ext uri="{FF2B5EF4-FFF2-40B4-BE49-F238E27FC236}">
              <a16:creationId xmlns:a16="http://schemas.microsoft.com/office/drawing/2014/main" id="{B78BDB96-5B47-4DA2-9AB3-3284A6A2E7D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3" name="Text Box 113">
          <a:extLst>
            <a:ext uri="{FF2B5EF4-FFF2-40B4-BE49-F238E27FC236}">
              <a16:creationId xmlns:a16="http://schemas.microsoft.com/office/drawing/2014/main" id="{F299A30E-C92E-4DDC-8DB0-191DDFDB71B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4" name="Text Box 114">
          <a:extLst>
            <a:ext uri="{FF2B5EF4-FFF2-40B4-BE49-F238E27FC236}">
              <a16:creationId xmlns:a16="http://schemas.microsoft.com/office/drawing/2014/main" id="{2594C2D8-4FA1-4BFE-B4E9-C6C4EF680FD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5" name="Text Box 115">
          <a:extLst>
            <a:ext uri="{FF2B5EF4-FFF2-40B4-BE49-F238E27FC236}">
              <a16:creationId xmlns:a16="http://schemas.microsoft.com/office/drawing/2014/main" id="{80F693F9-72A2-492E-92B4-636577E09A8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6" name="Text Box 116">
          <a:extLst>
            <a:ext uri="{FF2B5EF4-FFF2-40B4-BE49-F238E27FC236}">
              <a16:creationId xmlns:a16="http://schemas.microsoft.com/office/drawing/2014/main" id="{8D3A4D95-B1F1-4CF1-B6DD-30C91CD094E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7" name="Text Box 117">
          <a:extLst>
            <a:ext uri="{FF2B5EF4-FFF2-40B4-BE49-F238E27FC236}">
              <a16:creationId xmlns:a16="http://schemas.microsoft.com/office/drawing/2014/main" id="{FE5CC8AE-A8E0-495B-B51B-D0C827E32AD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8" name="Text Box 118">
          <a:extLst>
            <a:ext uri="{FF2B5EF4-FFF2-40B4-BE49-F238E27FC236}">
              <a16:creationId xmlns:a16="http://schemas.microsoft.com/office/drawing/2014/main" id="{F1B347C7-46C1-4BA1-A0FC-35A7F49CB64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39" name="Text Box 119">
          <a:extLst>
            <a:ext uri="{FF2B5EF4-FFF2-40B4-BE49-F238E27FC236}">
              <a16:creationId xmlns:a16="http://schemas.microsoft.com/office/drawing/2014/main" id="{C9A556BA-D2B9-4CC0-A640-12B000A21AB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0" name="Text Box 120">
          <a:extLst>
            <a:ext uri="{FF2B5EF4-FFF2-40B4-BE49-F238E27FC236}">
              <a16:creationId xmlns:a16="http://schemas.microsoft.com/office/drawing/2014/main" id="{1D16DBB5-B562-4AE0-82E9-1879E18ECED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1" name="Text Box 121">
          <a:extLst>
            <a:ext uri="{FF2B5EF4-FFF2-40B4-BE49-F238E27FC236}">
              <a16:creationId xmlns:a16="http://schemas.microsoft.com/office/drawing/2014/main" id="{0E0431BD-53E8-4788-8153-AB1DF23C380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2" name="Text Box 122">
          <a:extLst>
            <a:ext uri="{FF2B5EF4-FFF2-40B4-BE49-F238E27FC236}">
              <a16:creationId xmlns:a16="http://schemas.microsoft.com/office/drawing/2014/main" id="{6B2DF50D-4BE8-463C-B7A3-B61E1138946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3" name="Text Box 123">
          <a:extLst>
            <a:ext uri="{FF2B5EF4-FFF2-40B4-BE49-F238E27FC236}">
              <a16:creationId xmlns:a16="http://schemas.microsoft.com/office/drawing/2014/main" id="{4A564E1A-858F-4E0E-B45C-EE120E04662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4" name="Text Box 124">
          <a:extLst>
            <a:ext uri="{FF2B5EF4-FFF2-40B4-BE49-F238E27FC236}">
              <a16:creationId xmlns:a16="http://schemas.microsoft.com/office/drawing/2014/main" id="{FB3E6AB8-FD6F-44A9-AFA9-40F403BAB40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5" name="Text Box 125">
          <a:extLst>
            <a:ext uri="{FF2B5EF4-FFF2-40B4-BE49-F238E27FC236}">
              <a16:creationId xmlns:a16="http://schemas.microsoft.com/office/drawing/2014/main" id="{59F0A5E3-B81E-4087-83C2-854BF0CF440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6" name="Text Box 126">
          <a:extLst>
            <a:ext uri="{FF2B5EF4-FFF2-40B4-BE49-F238E27FC236}">
              <a16:creationId xmlns:a16="http://schemas.microsoft.com/office/drawing/2014/main" id="{2C875887-33B6-4CA7-B426-BB36F861CE6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7" name="Text Box 127">
          <a:extLst>
            <a:ext uri="{FF2B5EF4-FFF2-40B4-BE49-F238E27FC236}">
              <a16:creationId xmlns:a16="http://schemas.microsoft.com/office/drawing/2014/main" id="{2FAE3B06-CB9E-4A86-978C-D8859DE527D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8" name="Text Box 128">
          <a:extLst>
            <a:ext uri="{FF2B5EF4-FFF2-40B4-BE49-F238E27FC236}">
              <a16:creationId xmlns:a16="http://schemas.microsoft.com/office/drawing/2014/main" id="{767E208C-3C4A-4D31-919E-82B4D9EA8F8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49" name="Text Box 129">
          <a:extLst>
            <a:ext uri="{FF2B5EF4-FFF2-40B4-BE49-F238E27FC236}">
              <a16:creationId xmlns:a16="http://schemas.microsoft.com/office/drawing/2014/main" id="{730A499A-A669-4881-AB95-ED7BD226D4D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0" name="Text Box 130">
          <a:extLst>
            <a:ext uri="{FF2B5EF4-FFF2-40B4-BE49-F238E27FC236}">
              <a16:creationId xmlns:a16="http://schemas.microsoft.com/office/drawing/2014/main" id="{399B66FD-9D37-4A41-8077-24BAC570776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1" name="Text Box 131">
          <a:extLst>
            <a:ext uri="{FF2B5EF4-FFF2-40B4-BE49-F238E27FC236}">
              <a16:creationId xmlns:a16="http://schemas.microsoft.com/office/drawing/2014/main" id="{0FDA3D77-478C-49B9-BA1F-70A4EB178F8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2" name="Text Box 132">
          <a:extLst>
            <a:ext uri="{FF2B5EF4-FFF2-40B4-BE49-F238E27FC236}">
              <a16:creationId xmlns:a16="http://schemas.microsoft.com/office/drawing/2014/main" id="{58AF680C-6730-4D0B-8529-1ADB9A8BCC7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3" name="Text Box 133">
          <a:extLst>
            <a:ext uri="{FF2B5EF4-FFF2-40B4-BE49-F238E27FC236}">
              <a16:creationId xmlns:a16="http://schemas.microsoft.com/office/drawing/2014/main" id="{9DBBF6A2-D80A-4E43-9F25-6C16F06016C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4" name="Text Box 134">
          <a:extLst>
            <a:ext uri="{FF2B5EF4-FFF2-40B4-BE49-F238E27FC236}">
              <a16:creationId xmlns:a16="http://schemas.microsoft.com/office/drawing/2014/main" id="{7F2BD58E-AD74-46CF-BB5F-0C603367CB1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5" name="Text Box 135">
          <a:extLst>
            <a:ext uri="{FF2B5EF4-FFF2-40B4-BE49-F238E27FC236}">
              <a16:creationId xmlns:a16="http://schemas.microsoft.com/office/drawing/2014/main" id="{3F60290B-F39C-4586-8359-5A9A74CF9A2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6" name="Text Box 136">
          <a:extLst>
            <a:ext uri="{FF2B5EF4-FFF2-40B4-BE49-F238E27FC236}">
              <a16:creationId xmlns:a16="http://schemas.microsoft.com/office/drawing/2014/main" id="{EE064BF2-4823-4182-96B3-8980576CECE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7" name="Text Box 137">
          <a:extLst>
            <a:ext uri="{FF2B5EF4-FFF2-40B4-BE49-F238E27FC236}">
              <a16:creationId xmlns:a16="http://schemas.microsoft.com/office/drawing/2014/main" id="{D6DBC28C-2A12-483B-A03F-205B16F2F97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8" name="Text Box 138">
          <a:extLst>
            <a:ext uri="{FF2B5EF4-FFF2-40B4-BE49-F238E27FC236}">
              <a16:creationId xmlns:a16="http://schemas.microsoft.com/office/drawing/2014/main" id="{1FDF493D-A42A-4199-A073-98CE3A0A7B9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59" name="Text Box 139">
          <a:extLst>
            <a:ext uri="{FF2B5EF4-FFF2-40B4-BE49-F238E27FC236}">
              <a16:creationId xmlns:a16="http://schemas.microsoft.com/office/drawing/2014/main" id="{3885192D-EAD0-4CA5-8175-C38E260810D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60" name="Text Box 140">
          <a:extLst>
            <a:ext uri="{FF2B5EF4-FFF2-40B4-BE49-F238E27FC236}">
              <a16:creationId xmlns:a16="http://schemas.microsoft.com/office/drawing/2014/main" id="{5524C31E-70E2-43A8-A048-441A867B5D1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261" name="Text Box 141">
          <a:extLst>
            <a:ext uri="{FF2B5EF4-FFF2-40B4-BE49-F238E27FC236}">
              <a16:creationId xmlns:a16="http://schemas.microsoft.com/office/drawing/2014/main" id="{4FDD2D1E-1A90-4995-B58A-D957E09E6F6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13</xdr:col>
      <xdr:colOff>180975</xdr:colOff>
      <xdr:row>9</xdr:row>
      <xdr:rowOff>85725</xdr:rowOff>
    </xdr:from>
    <xdr:to>
      <xdr:col>15</xdr:col>
      <xdr:colOff>342900</xdr:colOff>
      <xdr:row>9</xdr:row>
      <xdr:rowOff>257175</xdr:rowOff>
    </xdr:to>
    <xdr:sp macro="" textlink="">
      <xdr:nvSpPr>
        <xdr:cNvPr id="5262" name="Text Box 142">
          <a:extLst>
            <a:ext uri="{FF2B5EF4-FFF2-40B4-BE49-F238E27FC236}">
              <a16:creationId xmlns:a16="http://schemas.microsoft.com/office/drawing/2014/main" id="{E220A91F-9CDE-4F24-BF97-9E852E1B6C92}"/>
            </a:ext>
          </a:extLst>
        </xdr:cNvPr>
        <xdr:cNvSpPr txBox="1">
          <a:spLocks noChangeArrowheads="1"/>
        </xdr:cNvSpPr>
      </xdr:nvSpPr>
      <xdr:spPr bwMode="auto">
        <a:xfrm>
          <a:off x="82010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263" name="Text Box 143">
          <a:extLst>
            <a:ext uri="{FF2B5EF4-FFF2-40B4-BE49-F238E27FC236}">
              <a16:creationId xmlns:a16="http://schemas.microsoft.com/office/drawing/2014/main" id="{125A9119-9DF5-4234-83AF-BB0B74AB3B53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18</xdr:col>
      <xdr:colOff>180975</xdr:colOff>
      <xdr:row>9</xdr:row>
      <xdr:rowOff>85725</xdr:rowOff>
    </xdr:from>
    <xdr:to>
      <xdr:col>20</xdr:col>
      <xdr:colOff>342900</xdr:colOff>
      <xdr:row>9</xdr:row>
      <xdr:rowOff>257175</xdr:rowOff>
    </xdr:to>
    <xdr:sp macro="" textlink="">
      <xdr:nvSpPr>
        <xdr:cNvPr id="5264" name="Text Box 144">
          <a:extLst>
            <a:ext uri="{FF2B5EF4-FFF2-40B4-BE49-F238E27FC236}">
              <a16:creationId xmlns:a16="http://schemas.microsoft.com/office/drawing/2014/main" id="{C94CD62D-C8B8-4A70-A8BE-D51BE9A7AA7A}"/>
            </a:ext>
          </a:extLst>
        </xdr:cNvPr>
        <xdr:cNvSpPr txBox="1">
          <a:spLocks noChangeArrowheads="1"/>
        </xdr:cNvSpPr>
      </xdr:nvSpPr>
      <xdr:spPr bwMode="auto">
        <a:xfrm>
          <a:off x="109728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265" name="Text Box 145">
          <a:extLst>
            <a:ext uri="{FF2B5EF4-FFF2-40B4-BE49-F238E27FC236}">
              <a16:creationId xmlns:a16="http://schemas.microsoft.com/office/drawing/2014/main" id="{CEFDD022-CBE6-4FCC-B854-5FEBA0B0083F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266" name="Text Box 146">
          <a:extLst>
            <a:ext uri="{FF2B5EF4-FFF2-40B4-BE49-F238E27FC236}">
              <a16:creationId xmlns:a16="http://schemas.microsoft.com/office/drawing/2014/main" id="{F9B56222-14B1-45F9-A9A7-4F63F65A9D7D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267" name="Text Box 147">
          <a:extLst>
            <a:ext uri="{FF2B5EF4-FFF2-40B4-BE49-F238E27FC236}">
              <a16:creationId xmlns:a16="http://schemas.microsoft.com/office/drawing/2014/main" id="{B7FF7800-29FA-4646-A920-69D4D220F87B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21</xdr:col>
      <xdr:colOff>0</xdr:colOff>
      <xdr:row>9</xdr:row>
      <xdr:rowOff>85725</xdr:rowOff>
    </xdr:from>
    <xdr:to>
      <xdr:col>21</xdr:col>
      <xdr:colOff>0</xdr:colOff>
      <xdr:row>9</xdr:row>
      <xdr:rowOff>257175</xdr:rowOff>
    </xdr:to>
    <xdr:sp macro="" textlink="">
      <xdr:nvSpPr>
        <xdr:cNvPr id="5268" name="Text Box 148">
          <a:extLst>
            <a:ext uri="{FF2B5EF4-FFF2-40B4-BE49-F238E27FC236}">
              <a16:creationId xmlns:a16="http://schemas.microsoft.com/office/drawing/2014/main" id="{AF81B99D-A6A6-4B7F-A6CA-57C7C518B2D1}"/>
            </a:ext>
          </a:extLst>
        </xdr:cNvPr>
        <xdr:cNvSpPr txBox="1">
          <a:spLocks noChangeArrowheads="1"/>
        </xdr:cNvSpPr>
      </xdr:nvSpPr>
      <xdr:spPr bwMode="auto">
        <a:xfrm>
          <a:off x="12849225" y="18097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269" name="Text Box 149">
          <a:extLst>
            <a:ext uri="{FF2B5EF4-FFF2-40B4-BE49-F238E27FC236}">
              <a16:creationId xmlns:a16="http://schemas.microsoft.com/office/drawing/2014/main" id="{502B09E1-DBFE-479E-A81C-3AA25DF52DED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23</xdr:col>
      <xdr:colOff>180975</xdr:colOff>
      <xdr:row>9</xdr:row>
      <xdr:rowOff>85725</xdr:rowOff>
    </xdr:from>
    <xdr:to>
      <xdr:col>25</xdr:col>
      <xdr:colOff>342900</xdr:colOff>
      <xdr:row>9</xdr:row>
      <xdr:rowOff>257175</xdr:rowOff>
    </xdr:to>
    <xdr:sp macro="" textlink="">
      <xdr:nvSpPr>
        <xdr:cNvPr id="5270" name="Text Box 150">
          <a:extLst>
            <a:ext uri="{FF2B5EF4-FFF2-40B4-BE49-F238E27FC236}">
              <a16:creationId xmlns:a16="http://schemas.microsoft.com/office/drawing/2014/main" id="{53E12599-5C73-4A95-8BAA-41387CBF6CAA}"/>
            </a:ext>
          </a:extLst>
        </xdr:cNvPr>
        <xdr:cNvSpPr txBox="1">
          <a:spLocks noChangeArrowheads="1"/>
        </xdr:cNvSpPr>
      </xdr:nvSpPr>
      <xdr:spPr bwMode="auto">
        <a:xfrm>
          <a:off x="137445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2.5%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271" name="Text Box 151">
          <a:extLst>
            <a:ext uri="{FF2B5EF4-FFF2-40B4-BE49-F238E27FC236}">
              <a16:creationId xmlns:a16="http://schemas.microsoft.com/office/drawing/2014/main" id="{B4038C47-CA49-40E4-8202-290AC2BBF5EE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272" name="Text Box 152">
          <a:extLst>
            <a:ext uri="{FF2B5EF4-FFF2-40B4-BE49-F238E27FC236}">
              <a16:creationId xmlns:a16="http://schemas.microsoft.com/office/drawing/2014/main" id="{A1A19BB3-0049-470E-BF88-B50CED9EBB58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273" name="Text Box 153">
          <a:extLst>
            <a:ext uri="{FF2B5EF4-FFF2-40B4-BE49-F238E27FC236}">
              <a16:creationId xmlns:a16="http://schemas.microsoft.com/office/drawing/2014/main" id="{72DA2659-531A-4234-9094-6BEF842E9D6D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28</xdr:col>
      <xdr:colOff>180975</xdr:colOff>
      <xdr:row>9</xdr:row>
      <xdr:rowOff>85725</xdr:rowOff>
    </xdr:from>
    <xdr:to>
      <xdr:col>30</xdr:col>
      <xdr:colOff>342900</xdr:colOff>
      <xdr:row>9</xdr:row>
      <xdr:rowOff>257175</xdr:rowOff>
    </xdr:to>
    <xdr:sp macro="" textlink="">
      <xdr:nvSpPr>
        <xdr:cNvPr id="5274" name="Text Box 154">
          <a:extLst>
            <a:ext uri="{FF2B5EF4-FFF2-40B4-BE49-F238E27FC236}">
              <a16:creationId xmlns:a16="http://schemas.microsoft.com/office/drawing/2014/main" id="{29B52C63-9F7E-4ABD-95D3-3634780F6E46}"/>
            </a:ext>
          </a:extLst>
        </xdr:cNvPr>
        <xdr:cNvSpPr txBox="1">
          <a:spLocks noChangeArrowheads="1"/>
        </xdr:cNvSpPr>
      </xdr:nvSpPr>
      <xdr:spPr bwMode="auto">
        <a:xfrm>
          <a:off x="165163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5" name="Text Box 155">
          <a:extLst>
            <a:ext uri="{FF2B5EF4-FFF2-40B4-BE49-F238E27FC236}">
              <a16:creationId xmlns:a16="http://schemas.microsoft.com/office/drawing/2014/main" id="{41713D57-0351-4CAF-A4D2-82E140126947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6" name="Text Box 156">
          <a:extLst>
            <a:ext uri="{FF2B5EF4-FFF2-40B4-BE49-F238E27FC236}">
              <a16:creationId xmlns:a16="http://schemas.microsoft.com/office/drawing/2014/main" id="{5F34F7F4-8DAA-434A-9F26-A01F244EC8B3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7" name="Text Box 157">
          <a:extLst>
            <a:ext uri="{FF2B5EF4-FFF2-40B4-BE49-F238E27FC236}">
              <a16:creationId xmlns:a16="http://schemas.microsoft.com/office/drawing/2014/main" id="{061BDBEA-4884-437D-BEE8-8E76C8C89F62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8" name="Text Box 158">
          <a:extLst>
            <a:ext uri="{FF2B5EF4-FFF2-40B4-BE49-F238E27FC236}">
              <a16:creationId xmlns:a16="http://schemas.microsoft.com/office/drawing/2014/main" id="{D5014CEE-7F41-4D14-9BAD-C4E32A3A0FE5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79" name="Text Box 159">
          <a:extLst>
            <a:ext uri="{FF2B5EF4-FFF2-40B4-BE49-F238E27FC236}">
              <a16:creationId xmlns:a16="http://schemas.microsoft.com/office/drawing/2014/main" id="{2B952BB0-D471-40F4-AA61-4B95E595F927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80" name="Text Box 160">
          <a:extLst>
            <a:ext uri="{FF2B5EF4-FFF2-40B4-BE49-F238E27FC236}">
              <a16:creationId xmlns:a16="http://schemas.microsoft.com/office/drawing/2014/main" id="{DE7581BC-DB07-43E0-BFDB-622168D3BFF9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81" name="Text Box 161">
          <a:extLst>
            <a:ext uri="{FF2B5EF4-FFF2-40B4-BE49-F238E27FC236}">
              <a16:creationId xmlns:a16="http://schemas.microsoft.com/office/drawing/2014/main" id="{BB43F2A5-3062-4773-8E28-734C0AC3BDDD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33</xdr:col>
      <xdr:colOff>180975</xdr:colOff>
      <xdr:row>9</xdr:row>
      <xdr:rowOff>85725</xdr:rowOff>
    </xdr:from>
    <xdr:to>
      <xdr:col>35</xdr:col>
      <xdr:colOff>342900</xdr:colOff>
      <xdr:row>9</xdr:row>
      <xdr:rowOff>257175</xdr:rowOff>
    </xdr:to>
    <xdr:sp macro="" textlink="">
      <xdr:nvSpPr>
        <xdr:cNvPr id="5282" name="Text Box 162">
          <a:extLst>
            <a:ext uri="{FF2B5EF4-FFF2-40B4-BE49-F238E27FC236}">
              <a16:creationId xmlns:a16="http://schemas.microsoft.com/office/drawing/2014/main" id="{60FE2F7D-E8BC-4769-8E97-A7F378CB34A8}"/>
            </a:ext>
          </a:extLst>
        </xdr:cNvPr>
        <xdr:cNvSpPr txBox="1">
          <a:spLocks noChangeArrowheads="1"/>
        </xdr:cNvSpPr>
      </xdr:nvSpPr>
      <xdr:spPr bwMode="auto">
        <a:xfrm>
          <a:off x="1928812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3" name="Text Box 163">
          <a:extLst>
            <a:ext uri="{FF2B5EF4-FFF2-40B4-BE49-F238E27FC236}">
              <a16:creationId xmlns:a16="http://schemas.microsoft.com/office/drawing/2014/main" id="{C1C1BB36-7009-4FEE-A87A-016BE2E594D5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4" name="Text Box 164">
          <a:extLst>
            <a:ext uri="{FF2B5EF4-FFF2-40B4-BE49-F238E27FC236}">
              <a16:creationId xmlns:a16="http://schemas.microsoft.com/office/drawing/2014/main" id="{52426F2D-1FC3-401A-8740-3BC76ACAAE8D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5" name="Text Box 165">
          <a:extLst>
            <a:ext uri="{FF2B5EF4-FFF2-40B4-BE49-F238E27FC236}">
              <a16:creationId xmlns:a16="http://schemas.microsoft.com/office/drawing/2014/main" id="{537D8427-6F32-40CD-B502-4DC8C58B71F2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6" name="Text Box 166">
          <a:extLst>
            <a:ext uri="{FF2B5EF4-FFF2-40B4-BE49-F238E27FC236}">
              <a16:creationId xmlns:a16="http://schemas.microsoft.com/office/drawing/2014/main" id="{82634C29-CA24-45A8-AFE7-664CBC266275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7" name="Text Box 167">
          <a:extLst>
            <a:ext uri="{FF2B5EF4-FFF2-40B4-BE49-F238E27FC236}">
              <a16:creationId xmlns:a16="http://schemas.microsoft.com/office/drawing/2014/main" id="{46391FE9-C915-4F1B-A4E4-5CB3B3123C06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8" name="Text Box 168">
          <a:extLst>
            <a:ext uri="{FF2B5EF4-FFF2-40B4-BE49-F238E27FC236}">
              <a16:creationId xmlns:a16="http://schemas.microsoft.com/office/drawing/2014/main" id="{4F567C62-7E9C-4C9D-A971-729FF9814211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89" name="Text Box 169">
          <a:extLst>
            <a:ext uri="{FF2B5EF4-FFF2-40B4-BE49-F238E27FC236}">
              <a16:creationId xmlns:a16="http://schemas.microsoft.com/office/drawing/2014/main" id="{90E66C3D-5B80-47C3-8AF4-9B8AEFD34F1C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0" name="Text Box 170">
          <a:extLst>
            <a:ext uri="{FF2B5EF4-FFF2-40B4-BE49-F238E27FC236}">
              <a16:creationId xmlns:a16="http://schemas.microsoft.com/office/drawing/2014/main" id="{C8AD38B4-E733-47CD-B2CF-C942B0C160DC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1" name="Text Box 171">
          <a:extLst>
            <a:ext uri="{FF2B5EF4-FFF2-40B4-BE49-F238E27FC236}">
              <a16:creationId xmlns:a16="http://schemas.microsoft.com/office/drawing/2014/main" id="{3052DE8F-BC4F-4655-B641-59D1CBE372A5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2" name="Text Box 172">
          <a:extLst>
            <a:ext uri="{FF2B5EF4-FFF2-40B4-BE49-F238E27FC236}">
              <a16:creationId xmlns:a16="http://schemas.microsoft.com/office/drawing/2014/main" id="{013C4899-2A5C-4151-9751-6268A9793C2A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3" name="Text Box 173">
          <a:extLst>
            <a:ext uri="{FF2B5EF4-FFF2-40B4-BE49-F238E27FC236}">
              <a16:creationId xmlns:a16="http://schemas.microsoft.com/office/drawing/2014/main" id="{C3E7858B-CB4B-409F-8C89-B72F2463C1CB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4" name="Text Box 174">
          <a:extLst>
            <a:ext uri="{FF2B5EF4-FFF2-40B4-BE49-F238E27FC236}">
              <a16:creationId xmlns:a16="http://schemas.microsoft.com/office/drawing/2014/main" id="{8BE9C408-0E8A-4953-98DE-FEFEEE8D4C94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5" name="Text Box 175">
          <a:extLst>
            <a:ext uri="{FF2B5EF4-FFF2-40B4-BE49-F238E27FC236}">
              <a16:creationId xmlns:a16="http://schemas.microsoft.com/office/drawing/2014/main" id="{B96C5941-92B4-4560-843E-55C0C1624D57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6" name="Text Box 176">
          <a:extLst>
            <a:ext uri="{FF2B5EF4-FFF2-40B4-BE49-F238E27FC236}">
              <a16:creationId xmlns:a16="http://schemas.microsoft.com/office/drawing/2014/main" id="{C0CD543F-1316-4C33-8FFD-22659F6FF8A3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7" name="Text Box 177">
          <a:extLst>
            <a:ext uri="{FF2B5EF4-FFF2-40B4-BE49-F238E27FC236}">
              <a16:creationId xmlns:a16="http://schemas.microsoft.com/office/drawing/2014/main" id="{0CAC21B8-3F77-41FE-96F9-F7A6BC6FCD36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38</xdr:col>
      <xdr:colOff>180975</xdr:colOff>
      <xdr:row>9</xdr:row>
      <xdr:rowOff>85725</xdr:rowOff>
    </xdr:from>
    <xdr:to>
      <xdr:col>40</xdr:col>
      <xdr:colOff>342900</xdr:colOff>
      <xdr:row>9</xdr:row>
      <xdr:rowOff>257175</xdr:rowOff>
    </xdr:to>
    <xdr:sp macro="" textlink="">
      <xdr:nvSpPr>
        <xdr:cNvPr id="5298" name="Text Box 178">
          <a:extLst>
            <a:ext uri="{FF2B5EF4-FFF2-40B4-BE49-F238E27FC236}">
              <a16:creationId xmlns:a16="http://schemas.microsoft.com/office/drawing/2014/main" id="{D6016541-FC35-47AC-BDA3-89144A2CD24F}"/>
            </a:ext>
          </a:extLst>
        </xdr:cNvPr>
        <xdr:cNvSpPr txBox="1">
          <a:spLocks noChangeArrowheads="1"/>
        </xdr:cNvSpPr>
      </xdr:nvSpPr>
      <xdr:spPr bwMode="auto">
        <a:xfrm>
          <a:off x="2205990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299" name="Text Box 179">
          <a:extLst>
            <a:ext uri="{FF2B5EF4-FFF2-40B4-BE49-F238E27FC236}">
              <a16:creationId xmlns:a16="http://schemas.microsoft.com/office/drawing/2014/main" id="{C6EEDEC1-031D-4451-A5DA-42E56D55B39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0" name="Text Box 180">
          <a:extLst>
            <a:ext uri="{FF2B5EF4-FFF2-40B4-BE49-F238E27FC236}">
              <a16:creationId xmlns:a16="http://schemas.microsoft.com/office/drawing/2014/main" id="{3141083D-3591-48D7-BA6C-26BBC262D5C7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1" name="Text Box 181">
          <a:extLst>
            <a:ext uri="{FF2B5EF4-FFF2-40B4-BE49-F238E27FC236}">
              <a16:creationId xmlns:a16="http://schemas.microsoft.com/office/drawing/2014/main" id="{956A61C1-CF46-474A-A901-E61DFABB463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2" name="Text Box 182">
          <a:extLst>
            <a:ext uri="{FF2B5EF4-FFF2-40B4-BE49-F238E27FC236}">
              <a16:creationId xmlns:a16="http://schemas.microsoft.com/office/drawing/2014/main" id="{28D611B7-82A1-4060-B91B-B9CB212E75D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3" name="Text Box 183">
          <a:extLst>
            <a:ext uri="{FF2B5EF4-FFF2-40B4-BE49-F238E27FC236}">
              <a16:creationId xmlns:a16="http://schemas.microsoft.com/office/drawing/2014/main" id="{5D45105C-20F5-4C81-94A3-86868458848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4" name="Text Box 184">
          <a:extLst>
            <a:ext uri="{FF2B5EF4-FFF2-40B4-BE49-F238E27FC236}">
              <a16:creationId xmlns:a16="http://schemas.microsoft.com/office/drawing/2014/main" id="{3F48211E-3152-4175-8760-8F0DF08FEC9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5" name="Text Box 185">
          <a:extLst>
            <a:ext uri="{FF2B5EF4-FFF2-40B4-BE49-F238E27FC236}">
              <a16:creationId xmlns:a16="http://schemas.microsoft.com/office/drawing/2014/main" id="{CA4188BF-F0A5-46EF-AE0A-BA2C742AFC5E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6" name="Text Box 186">
          <a:extLst>
            <a:ext uri="{FF2B5EF4-FFF2-40B4-BE49-F238E27FC236}">
              <a16:creationId xmlns:a16="http://schemas.microsoft.com/office/drawing/2014/main" id="{F6CFE370-1252-4682-B27C-7F2DEEF15832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7" name="Text Box 187">
          <a:extLst>
            <a:ext uri="{FF2B5EF4-FFF2-40B4-BE49-F238E27FC236}">
              <a16:creationId xmlns:a16="http://schemas.microsoft.com/office/drawing/2014/main" id="{674A1FB8-A822-4069-9303-54B69392C684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8" name="Text Box 188">
          <a:extLst>
            <a:ext uri="{FF2B5EF4-FFF2-40B4-BE49-F238E27FC236}">
              <a16:creationId xmlns:a16="http://schemas.microsoft.com/office/drawing/2014/main" id="{55E3BF9D-A913-49BD-894A-87ED70A1201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09" name="Text Box 189">
          <a:extLst>
            <a:ext uri="{FF2B5EF4-FFF2-40B4-BE49-F238E27FC236}">
              <a16:creationId xmlns:a16="http://schemas.microsoft.com/office/drawing/2014/main" id="{68682026-C975-4A1E-9548-DFFB368F219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0" name="Text Box 190">
          <a:extLst>
            <a:ext uri="{FF2B5EF4-FFF2-40B4-BE49-F238E27FC236}">
              <a16:creationId xmlns:a16="http://schemas.microsoft.com/office/drawing/2014/main" id="{CF9248C6-477F-4BBE-81B8-F71DA768E74A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1" name="Text Box 191">
          <a:extLst>
            <a:ext uri="{FF2B5EF4-FFF2-40B4-BE49-F238E27FC236}">
              <a16:creationId xmlns:a16="http://schemas.microsoft.com/office/drawing/2014/main" id="{A5CED240-46C9-48DD-9CA8-605B9FFAEC9C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2" name="Text Box 192">
          <a:extLst>
            <a:ext uri="{FF2B5EF4-FFF2-40B4-BE49-F238E27FC236}">
              <a16:creationId xmlns:a16="http://schemas.microsoft.com/office/drawing/2014/main" id="{288BB03C-942E-4D8A-99F6-FF8D432519D6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3" name="Text Box 193">
          <a:extLst>
            <a:ext uri="{FF2B5EF4-FFF2-40B4-BE49-F238E27FC236}">
              <a16:creationId xmlns:a16="http://schemas.microsoft.com/office/drawing/2014/main" id="{5AFD884A-271F-4B70-9823-9DAE53EBFDA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4" name="Text Box 194">
          <a:extLst>
            <a:ext uri="{FF2B5EF4-FFF2-40B4-BE49-F238E27FC236}">
              <a16:creationId xmlns:a16="http://schemas.microsoft.com/office/drawing/2014/main" id="{FB3697A7-664F-4B2C-AA8C-CFD6D3CF11AB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5" name="Text Box 195">
          <a:extLst>
            <a:ext uri="{FF2B5EF4-FFF2-40B4-BE49-F238E27FC236}">
              <a16:creationId xmlns:a16="http://schemas.microsoft.com/office/drawing/2014/main" id="{1349B3F6-3EBA-423F-832A-320204E51683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6" name="Text Box 196">
          <a:extLst>
            <a:ext uri="{FF2B5EF4-FFF2-40B4-BE49-F238E27FC236}">
              <a16:creationId xmlns:a16="http://schemas.microsoft.com/office/drawing/2014/main" id="{8543F27C-82C4-42CA-9359-FC257127A750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7" name="Text Box 197">
          <a:extLst>
            <a:ext uri="{FF2B5EF4-FFF2-40B4-BE49-F238E27FC236}">
              <a16:creationId xmlns:a16="http://schemas.microsoft.com/office/drawing/2014/main" id="{8ABD6781-29DE-42D1-B7CD-B1737365CD8B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8" name="Text Box 198">
          <a:extLst>
            <a:ext uri="{FF2B5EF4-FFF2-40B4-BE49-F238E27FC236}">
              <a16:creationId xmlns:a16="http://schemas.microsoft.com/office/drawing/2014/main" id="{4D1E3029-8A33-4FAA-9481-89D9E86C3D8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19" name="Text Box 199">
          <a:extLst>
            <a:ext uri="{FF2B5EF4-FFF2-40B4-BE49-F238E27FC236}">
              <a16:creationId xmlns:a16="http://schemas.microsoft.com/office/drawing/2014/main" id="{7307FD64-0FFC-44C2-8057-2CB8BB33AA1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0" name="Text Box 200">
          <a:extLst>
            <a:ext uri="{FF2B5EF4-FFF2-40B4-BE49-F238E27FC236}">
              <a16:creationId xmlns:a16="http://schemas.microsoft.com/office/drawing/2014/main" id="{EE3A1AF3-8669-402E-9EB3-1BBFDA498B9E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1" name="Text Box 201">
          <a:extLst>
            <a:ext uri="{FF2B5EF4-FFF2-40B4-BE49-F238E27FC236}">
              <a16:creationId xmlns:a16="http://schemas.microsoft.com/office/drawing/2014/main" id="{7AEC3A33-BFB5-41CB-B6C7-4E4FD4758236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2" name="Text Box 202">
          <a:extLst>
            <a:ext uri="{FF2B5EF4-FFF2-40B4-BE49-F238E27FC236}">
              <a16:creationId xmlns:a16="http://schemas.microsoft.com/office/drawing/2014/main" id="{8C759286-691D-4554-A563-130F61EDB96F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3" name="Text Box 203">
          <a:extLst>
            <a:ext uri="{FF2B5EF4-FFF2-40B4-BE49-F238E27FC236}">
              <a16:creationId xmlns:a16="http://schemas.microsoft.com/office/drawing/2014/main" id="{BC321058-772B-48B3-9CBE-4271C17506FA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4" name="Text Box 204">
          <a:extLst>
            <a:ext uri="{FF2B5EF4-FFF2-40B4-BE49-F238E27FC236}">
              <a16:creationId xmlns:a16="http://schemas.microsoft.com/office/drawing/2014/main" id="{20E3F4D9-E23B-4625-86E7-6642B237DE5D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5" name="Text Box 205">
          <a:extLst>
            <a:ext uri="{FF2B5EF4-FFF2-40B4-BE49-F238E27FC236}">
              <a16:creationId xmlns:a16="http://schemas.microsoft.com/office/drawing/2014/main" id="{030DDED9-8539-4C59-A9C7-2EAD3B696521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6" name="Text Box 206">
          <a:extLst>
            <a:ext uri="{FF2B5EF4-FFF2-40B4-BE49-F238E27FC236}">
              <a16:creationId xmlns:a16="http://schemas.microsoft.com/office/drawing/2014/main" id="{39BA129D-1D14-4EB2-83C1-CE79FE1E2AE9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7" name="Text Box 207">
          <a:extLst>
            <a:ext uri="{FF2B5EF4-FFF2-40B4-BE49-F238E27FC236}">
              <a16:creationId xmlns:a16="http://schemas.microsoft.com/office/drawing/2014/main" id="{A6D80FF7-DA86-48AC-B82C-4B328DC1A06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8" name="Text Box 208">
          <a:extLst>
            <a:ext uri="{FF2B5EF4-FFF2-40B4-BE49-F238E27FC236}">
              <a16:creationId xmlns:a16="http://schemas.microsoft.com/office/drawing/2014/main" id="{B00233E1-3396-4C99-97D1-B210162D3F06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29" name="Text Box 209">
          <a:extLst>
            <a:ext uri="{FF2B5EF4-FFF2-40B4-BE49-F238E27FC236}">
              <a16:creationId xmlns:a16="http://schemas.microsoft.com/office/drawing/2014/main" id="{38DB6390-B949-45B6-A4C3-D5B597CD421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43</xdr:col>
      <xdr:colOff>180975</xdr:colOff>
      <xdr:row>9</xdr:row>
      <xdr:rowOff>85725</xdr:rowOff>
    </xdr:from>
    <xdr:to>
      <xdr:col>45</xdr:col>
      <xdr:colOff>342900</xdr:colOff>
      <xdr:row>9</xdr:row>
      <xdr:rowOff>257175</xdr:rowOff>
    </xdr:to>
    <xdr:sp macro="" textlink="">
      <xdr:nvSpPr>
        <xdr:cNvPr id="5330" name="Text Box 210">
          <a:extLst>
            <a:ext uri="{FF2B5EF4-FFF2-40B4-BE49-F238E27FC236}">
              <a16:creationId xmlns:a16="http://schemas.microsoft.com/office/drawing/2014/main" id="{9503B067-01B2-47EC-A092-DDDF672BB3A5}"/>
            </a:ext>
          </a:extLst>
        </xdr:cNvPr>
        <xdr:cNvSpPr txBox="1">
          <a:spLocks noChangeArrowheads="1"/>
        </xdr:cNvSpPr>
      </xdr:nvSpPr>
      <xdr:spPr bwMode="auto">
        <a:xfrm>
          <a:off x="24831675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1" name="Text Box 211">
          <a:extLst>
            <a:ext uri="{FF2B5EF4-FFF2-40B4-BE49-F238E27FC236}">
              <a16:creationId xmlns:a16="http://schemas.microsoft.com/office/drawing/2014/main" id="{47BF882E-E823-40B5-941C-BC8F9E4F6BA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2" name="Text Box 212">
          <a:extLst>
            <a:ext uri="{FF2B5EF4-FFF2-40B4-BE49-F238E27FC236}">
              <a16:creationId xmlns:a16="http://schemas.microsoft.com/office/drawing/2014/main" id="{ED62F917-FF69-436A-B946-49022C1F24C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3" name="Text Box 213">
          <a:extLst>
            <a:ext uri="{FF2B5EF4-FFF2-40B4-BE49-F238E27FC236}">
              <a16:creationId xmlns:a16="http://schemas.microsoft.com/office/drawing/2014/main" id="{3F5FC48C-2288-4FEF-A3BE-766089DEDFD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4" name="Text Box 214">
          <a:extLst>
            <a:ext uri="{FF2B5EF4-FFF2-40B4-BE49-F238E27FC236}">
              <a16:creationId xmlns:a16="http://schemas.microsoft.com/office/drawing/2014/main" id="{1216FD09-91EF-4AD8-A5D4-6128CD228FD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5" name="Text Box 215">
          <a:extLst>
            <a:ext uri="{FF2B5EF4-FFF2-40B4-BE49-F238E27FC236}">
              <a16:creationId xmlns:a16="http://schemas.microsoft.com/office/drawing/2014/main" id="{B7CB27F6-5B33-4020-B434-5BD7B66C234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6" name="Text Box 216">
          <a:extLst>
            <a:ext uri="{FF2B5EF4-FFF2-40B4-BE49-F238E27FC236}">
              <a16:creationId xmlns:a16="http://schemas.microsoft.com/office/drawing/2014/main" id="{0AB8F43C-047F-43A6-9A01-F755FEB0E35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7" name="Text Box 217">
          <a:extLst>
            <a:ext uri="{FF2B5EF4-FFF2-40B4-BE49-F238E27FC236}">
              <a16:creationId xmlns:a16="http://schemas.microsoft.com/office/drawing/2014/main" id="{612BFEC1-93BA-4AD5-BDCB-E7D15921ABE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8" name="Text Box 218">
          <a:extLst>
            <a:ext uri="{FF2B5EF4-FFF2-40B4-BE49-F238E27FC236}">
              <a16:creationId xmlns:a16="http://schemas.microsoft.com/office/drawing/2014/main" id="{36DE723B-B7AC-434C-AA6B-CFE000F67AD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39" name="Text Box 219">
          <a:extLst>
            <a:ext uri="{FF2B5EF4-FFF2-40B4-BE49-F238E27FC236}">
              <a16:creationId xmlns:a16="http://schemas.microsoft.com/office/drawing/2014/main" id="{65E1E035-C0F0-42A3-928A-1527E6293B9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0" name="Text Box 220">
          <a:extLst>
            <a:ext uri="{FF2B5EF4-FFF2-40B4-BE49-F238E27FC236}">
              <a16:creationId xmlns:a16="http://schemas.microsoft.com/office/drawing/2014/main" id="{869F1503-3436-4FA4-96DC-1295B1C618E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1" name="Text Box 221">
          <a:extLst>
            <a:ext uri="{FF2B5EF4-FFF2-40B4-BE49-F238E27FC236}">
              <a16:creationId xmlns:a16="http://schemas.microsoft.com/office/drawing/2014/main" id="{F1053562-6C65-42C4-8906-D72D89EF234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2" name="Text Box 222">
          <a:extLst>
            <a:ext uri="{FF2B5EF4-FFF2-40B4-BE49-F238E27FC236}">
              <a16:creationId xmlns:a16="http://schemas.microsoft.com/office/drawing/2014/main" id="{E4AE287E-F530-427C-BC08-1C668C4A209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3" name="Text Box 223">
          <a:extLst>
            <a:ext uri="{FF2B5EF4-FFF2-40B4-BE49-F238E27FC236}">
              <a16:creationId xmlns:a16="http://schemas.microsoft.com/office/drawing/2014/main" id="{EE1EA09A-5109-468C-A815-FAF842B6B56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4" name="Text Box 224">
          <a:extLst>
            <a:ext uri="{FF2B5EF4-FFF2-40B4-BE49-F238E27FC236}">
              <a16:creationId xmlns:a16="http://schemas.microsoft.com/office/drawing/2014/main" id="{38EF233D-103F-4F37-B525-BFD9483F1DF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5" name="Text Box 225">
          <a:extLst>
            <a:ext uri="{FF2B5EF4-FFF2-40B4-BE49-F238E27FC236}">
              <a16:creationId xmlns:a16="http://schemas.microsoft.com/office/drawing/2014/main" id="{02E985F7-D9AD-45A1-97D5-85FD65B4ECB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6" name="Text Box 226">
          <a:extLst>
            <a:ext uri="{FF2B5EF4-FFF2-40B4-BE49-F238E27FC236}">
              <a16:creationId xmlns:a16="http://schemas.microsoft.com/office/drawing/2014/main" id="{081A2342-4738-4EDC-A3DC-5B90B1978FA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7" name="Text Box 227">
          <a:extLst>
            <a:ext uri="{FF2B5EF4-FFF2-40B4-BE49-F238E27FC236}">
              <a16:creationId xmlns:a16="http://schemas.microsoft.com/office/drawing/2014/main" id="{B9882288-F238-4FA1-92D9-4CC7E2241E3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8" name="Text Box 228">
          <a:extLst>
            <a:ext uri="{FF2B5EF4-FFF2-40B4-BE49-F238E27FC236}">
              <a16:creationId xmlns:a16="http://schemas.microsoft.com/office/drawing/2014/main" id="{92DFD502-5CD1-4B01-8737-96449365BF7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49" name="Text Box 229">
          <a:extLst>
            <a:ext uri="{FF2B5EF4-FFF2-40B4-BE49-F238E27FC236}">
              <a16:creationId xmlns:a16="http://schemas.microsoft.com/office/drawing/2014/main" id="{84371AAC-3FC3-4BA0-B92A-DE807D99911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0" name="Text Box 230">
          <a:extLst>
            <a:ext uri="{FF2B5EF4-FFF2-40B4-BE49-F238E27FC236}">
              <a16:creationId xmlns:a16="http://schemas.microsoft.com/office/drawing/2014/main" id="{3C3C6467-69C0-4C42-96E4-C2E2D5FDE9D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1" name="Text Box 231">
          <a:extLst>
            <a:ext uri="{FF2B5EF4-FFF2-40B4-BE49-F238E27FC236}">
              <a16:creationId xmlns:a16="http://schemas.microsoft.com/office/drawing/2014/main" id="{29178FB1-DE78-460C-92BE-91E64B67012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2" name="Text Box 232">
          <a:extLst>
            <a:ext uri="{FF2B5EF4-FFF2-40B4-BE49-F238E27FC236}">
              <a16:creationId xmlns:a16="http://schemas.microsoft.com/office/drawing/2014/main" id="{10788635-1992-4050-A454-8AD1BB321ACF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3" name="Text Box 233">
          <a:extLst>
            <a:ext uri="{FF2B5EF4-FFF2-40B4-BE49-F238E27FC236}">
              <a16:creationId xmlns:a16="http://schemas.microsoft.com/office/drawing/2014/main" id="{2CD3EA0C-1733-42A7-90EB-8B1F89404C8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4" name="Text Box 234">
          <a:extLst>
            <a:ext uri="{FF2B5EF4-FFF2-40B4-BE49-F238E27FC236}">
              <a16:creationId xmlns:a16="http://schemas.microsoft.com/office/drawing/2014/main" id="{3B46F080-0076-4870-B532-63A77F46693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5" name="Text Box 235">
          <a:extLst>
            <a:ext uri="{FF2B5EF4-FFF2-40B4-BE49-F238E27FC236}">
              <a16:creationId xmlns:a16="http://schemas.microsoft.com/office/drawing/2014/main" id="{F8C36077-D0F4-4A00-A62F-8EBC7660CEF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6" name="Text Box 236">
          <a:extLst>
            <a:ext uri="{FF2B5EF4-FFF2-40B4-BE49-F238E27FC236}">
              <a16:creationId xmlns:a16="http://schemas.microsoft.com/office/drawing/2014/main" id="{345FB7E2-CE77-449C-B6E3-A55D93D80B2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7" name="Text Box 237">
          <a:extLst>
            <a:ext uri="{FF2B5EF4-FFF2-40B4-BE49-F238E27FC236}">
              <a16:creationId xmlns:a16="http://schemas.microsoft.com/office/drawing/2014/main" id="{2A922196-19CD-47BA-A21B-F2732B48DBB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8" name="Text Box 238">
          <a:extLst>
            <a:ext uri="{FF2B5EF4-FFF2-40B4-BE49-F238E27FC236}">
              <a16:creationId xmlns:a16="http://schemas.microsoft.com/office/drawing/2014/main" id="{11F85A8A-CFE0-45C5-A2F7-49BBD34CACE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59" name="Text Box 239">
          <a:extLst>
            <a:ext uri="{FF2B5EF4-FFF2-40B4-BE49-F238E27FC236}">
              <a16:creationId xmlns:a16="http://schemas.microsoft.com/office/drawing/2014/main" id="{03CA57DB-02AE-4B2B-8586-59D81995EB1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0" name="Text Box 240">
          <a:extLst>
            <a:ext uri="{FF2B5EF4-FFF2-40B4-BE49-F238E27FC236}">
              <a16:creationId xmlns:a16="http://schemas.microsoft.com/office/drawing/2014/main" id="{E3E493C5-10AE-408B-A72A-C2AE79C9F16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1" name="Text Box 241">
          <a:extLst>
            <a:ext uri="{FF2B5EF4-FFF2-40B4-BE49-F238E27FC236}">
              <a16:creationId xmlns:a16="http://schemas.microsoft.com/office/drawing/2014/main" id="{8E0348A4-E8E2-4461-AB3C-69DFEDD3B69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2" name="Text Box 242">
          <a:extLst>
            <a:ext uri="{FF2B5EF4-FFF2-40B4-BE49-F238E27FC236}">
              <a16:creationId xmlns:a16="http://schemas.microsoft.com/office/drawing/2014/main" id="{FC7174C1-6C49-45DE-B515-265275A39A6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3" name="Text Box 243">
          <a:extLst>
            <a:ext uri="{FF2B5EF4-FFF2-40B4-BE49-F238E27FC236}">
              <a16:creationId xmlns:a16="http://schemas.microsoft.com/office/drawing/2014/main" id="{667CDBCA-CA4B-40B7-A68E-3CB4541113E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4" name="Text Box 244">
          <a:extLst>
            <a:ext uri="{FF2B5EF4-FFF2-40B4-BE49-F238E27FC236}">
              <a16:creationId xmlns:a16="http://schemas.microsoft.com/office/drawing/2014/main" id="{8006CFFE-BA80-4907-AC21-B044D2A09FA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5" name="Text Box 245">
          <a:extLst>
            <a:ext uri="{FF2B5EF4-FFF2-40B4-BE49-F238E27FC236}">
              <a16:creationId xmlns:a16="http://schemas.microsoft.com/office/drawing/2014/main" id="{5DABC93A-2829-44F4-BBDB-36F8181B712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6" name="Text Box 246">
          <a:extLst>
            <a:ext uri="{FF2B5EF4-FFF2-40B4-BE49-F238E27FC236}">
              <a16:creationId xmlns:a16="http://schemas.microsoft.com/office/drawing/2014/main" id="{FDDFBE20-F10E-4D20-8713-25675655FAE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7" name="Text Box 247">
          <a:extLst>
            <a:ext uri="{FF2B5EF4-FFF2-40B4-BE49-F238E27FC236}">
              <a16:creationId xmlns:a16="http://schemas.microsoft.com/office/drawing/2014/main" id="{B2A57A06-E69C-453D-85C4-A2CB9917786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8" name="Text Box 248">
          <a:extLst>
            <a:ext uri="{FF2B5EF4-FFF2-40B4-BE49-F238E27FC236}">
              <a16:creationId xmlns:a16="http://schemas.microsoft.com/office/drawing/2014/main" id="{8D487912-57AC-4DFF-8E26-E44565F7E8B7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69" name="Text Box 249">
          <a:extLst>
            <a:ext uri="{FF2B5EF4-FFF2-40B4-BE49-F238E27FC236}">
              <a16:creationId xmlns:a16="http://schemas.microsoft.com/office/drawing/2014/main" id="{5D2F0BD5-725A-4557-946C-8C3F1EAB738B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0" name="Text Box 250">
          <a:extLst>
            <a:ext uri="{FF2B5EF4-FFF2-40B4-BE49-F238E27FC236}">
              <a16:creationId xmlns:a16="http://schemas.microsoft.com/office/drawing/2014/main" id="{0A199240-EF87-42F1-BE41-7EB47CA18D2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1" name="Text Box 251">
          <a:extLst>
            <a:ext uri="{FF2B5EF4-FFF2-40B4-BE49-F238E27FC236}">
              <a16:creationId xmlns:a16="http://schemas.microsoft.com/office/drawing/2014/main" id="{7848C7F3-88AC-48E3-8526-59CAE71104E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2" name="Text Box 252">
          <a:extLst>
            <a:ext uri="{FF2B5EF4-FFF2-40B4-BE49-F238E27FC236}">
              <a16:creationId xmlns:a16="http://schemas.microsoft.com/office/drawing/2014/main" id="{408444CF-36DA-4780-AAC9-11A96FA00180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3" name="Text Box 253">
          <a:extLst>
            <a:ext uri="{FF2B5EF4-FFF2-40B4-BE49-F238E27FC236}">
              <a16:creationId xmlns:a16="http://schemas.microsoft.com/office/drawing/2014/main" id="{AB7C17D5-F312-46B2-AC5C-373178367AD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4" name="Text Box 254">
          <a:extLst>
            <a:ext uri="{FF2B5EF4-FFF2-40B4-BE49-F238E27FC236}">
              <a16:creationId xmlns:a16="http://schemas.microsoft.com/office/drawing/2014/main" id="{85298ACF-78A0-458B-8420-AC14CA1CBAD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5" name="Text Box 255">
          <a:extLst>
            <a:ext uri="{FF2B5EF4-FFF2-40B4-BE49-F238E27FC236}">
              <a16:creationId xmlns:a16="http://schemas.microsoft.com/office/drawing/2014/main" id="{3B093C04-765B-46C6-A63B-391AA43C9E13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6" name="Text Box 256">
          <a:extLst>
            <a:ext uri="{FF2B5EF4-FFF2-40B4-BE49-F238E27FC236}">
              <a16:creationId xmlns:a16="http://schemas.microsoft.com/office/drawing/2014/main" id="{23E3D6DC-BE48-4210-9757-48E5FD5A13DC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7" name="Text Box 257">
          <a:extLst>
            <a:ext uri="{FF2B5EF4-FFF2-40B4-BE49-F238E27FC236}">
              <a16:creationId xmlns:a16="http://schemas.microsoft.com/office/drawing/2014/main" id="{C8FEC24F-2E95-4699-B856-794D39C3F3A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8" name="Text Box 258">
          <a:extLst>
            <a:ext uri="{FF2B5EF4-FFF2-40B4-BE49-F238E27FC236}">
              <a16:creationId xmlns:a16="http://schemas.microsoft.com/office/drawing/2014/main" id="{FD04F93F-DB3C-4B0A-9A3D-9CCEAF8D2C8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20%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79" name="Text Box 259">
          <a:extLst>
            <a:ext uri="{FF2B5EF4-FFF2-40B4-BE49-F238E27FC236}">
              <a16:creationId xmlns:a16="http://schemas.microsoft.com/office/drawing/2014/main" id="{28B33469-9FEC-4002-AF99-5C65C740868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0" name="Text Box 260">
          <a:extLst>
            <a:ext uri="{FF2B5EF4-FFF2-40B4-BE49-F238E27FC236}">
              <a16:creationId xmlns:a16="http://schemas.microsoft.com/office/drawing/2014/main" id="{685F28AA-9E91-402A-9E03-D111FF2DB26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1" name="Text Box 261">
          <a:extLst>
            <a:ext uri="{FF2B5EF4-FFF2-40B4-BE49-F238E27FC236}">
              <a16:creationId xmlns:a16="http://schemas.microsoft.com/office/drawing/2014/main" id="{A7060063-3D2E-49EA-B4A2-8CE31C11DB59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2" name="Text Box 262">
          <a:extLst>
            <a:ext uri="{FF2B5EF4-FFF2-40B4-BE49-F238E27FC236}">
              <a16:creationId xmlns:a16="http://schemas.microsoft.com/office/drawing/2014/main" id="{2428CCEE-99CE-497C-B0CC-68B1299E01F1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3" name="Text Box 263">
          <a:extLst>
            <a:ext uri="{FF2B5EF4-FFF2-40B4-BE49-F238E27FC236}">
              <a16:creationId xmlns:a16="http://schemas.microsoft.com/office/drawing/2014/main" id="{9ECB1D71-2F97-49ED-BE18-2A3380814CF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4" name="Text Box 264">
          <a:extLst>
            <a:ext uri="{FF2B5EF4-FFF2-40B4-BE49-F238E27FC236}">
              <a16:creationId xmlns:a16="http://schemas.microsoft.com/office/drawing/2014/main" id="{DCECEA52-1C25-4E4A-99F4-E3F0240B36B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5" name="Text Box 265">
          <a:extLst>
            <a:ext uri="{FF2B5EF4-FFF2-40B4-BE49-F238E27FC236}">
              <a16:creationId xmlns:a16="http://schemas.microsoft.com/office/drawing/2014/main" id="{EB846D70-381A-4B40-BE77-FC87B11A974A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6" name="Text Box 266">
          <a:extLst>
            <a:ext uri="{FF2B5EF4-FFF2-40B4-BE49-F238E27FC236}">
              <a16:creationId xmlns:a16="http://schemas.microsoft.com/office/drawing/2014/main" id="{05832498-81DD-418D-A8C7-20CAA2A6BBA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7" name="Text Box 267">
          <a:extLst>
            <a:ext uri="{FF2B5EF4-FFF2-40B4-BE49-F238E27FC236}">
              <a16:creationId xmlns:a16="http://schemas.microsoft.com/office/drawing/2014/main" id="{1B8071FB-1F78-402F-B513-5D0551127C76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8" name="Text Box 268">
          <a:extLst>
            <a:ext uri="{FF2B5EF4-FFF2-40B4-BE49-F238E27FC236}">
              <a16:creationId xmlns:a16="http://schemas.microsoft.com/office/drawing/2014/main" id="{CB6F1334-CB37-48EE-9C07-26B636B7DCA5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89" name="Text Box 269">
          <a:extLst>
            <a:ext uri="{FF2B5EF4-FFF2-40B4-BE49-F238E27FC236}">
              <a16:creationId xmlns:a16="http://schemas.microsoft.com/office/drawing/2014/main" id="{8AA55ACA-FE88-44AB-9E08-B968271B1C5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0" name="Text Box 270">
          <a:extLst>
            <a:ext uri="{FF2B5EF4-FFF2-40B4-BE49-F238E27FC236}">
              <a16:creationId xmlns:a16="http://schemas.microsoft.com/office/drawing/2014/main" id="{AABFC7C3-0E62-44F4-9E92-C6EE10ACB2B2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10%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1" name="Text Box 271">
          <a:extLst>
            <a:ext uri="{FF2B5EF4-FFF2-40B4-BE49-F238E27FC236}">
              <a16:creationId xmlns:a16="http://schemas.microsoft.com/office/drawing/2014/main" id="{E60B49D9-ED73-4585-BEF1-FD50CB071D1D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2" name="Text Box 272">
          <a:extLst>
            <a:ext uri="{FF2B5EF4-FFF2-40B4-BE49-F238E27FC236}">
              <a16:creationId xmlns:a16="http://schemas.microsoft.com/office/drawing/2014/main" id="{7B8EE409-AD2C-4411-B234-F891D524C528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5%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3" name="Text Box 273">
          <a:extLst>
            <a:ext uri="{FF2B5EF4-FFF2-40B4-BE49-F238E27FC236}">
              <a16:creationId xmlns:a16="http://schemas.microsoft.com/office/drawing/2014/main" id="{D94702D7-AC6E-4B25-B192-418F31F95FFE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0%</a:t>
          </a:r>
        </a:p>
      </xdr:txBody>
    </xdr:sp>
    <xdr:clientData/>
  </xdr:twoCellAnchor>
  <xdr:twoCellAnchor>
    <xdr:from>
      <xdr:col>48</xdr:col>
      <xdr:colOff>180975</xdr:colOff>
      <xdr:row>9</xdr:row>
      <xdr:rowOff>85725</xdr:rowOff>
    </xdr:from>
    <xdr:to>
      <xdr:col>50</xdr:col>
      <xdr:colOff>342900</xdr:colOff>
      <xdr:row>9</xdr:row>
      <xdr:rowOff>257175</xdr:rowOff>
    </xdr:to>
    <xdr:sp macro="" textlink="">
      <xdr:nvSpPr>
        <xdr:cNvPr id="5394" name="Text Box 274">
          <a:extLst>
            <a:ext uri="{FF2B5EF4-FFF2-40B4-BE49-F238E27FC236}">
              <a16:creationId xmlns:a16="http://schemas.microsoft.com/office/drawing/2014/main" id="{236DD995-9AFF-4E59-AEFE-BE4B0C9A5AA4}"/>
            </a:ext>
          </a:extLst>
        </xdr:cNvPr>
        <xdr:cNvSpPr txBox="1">
          <a:spLocks noChangeArrowheads="1"/>
        </xdr:cNvSpPr>
      </xdr:nvSpPr>
      <xdr:spPr bwMode="auto">
        <a:xfrm>
          <a:off x="27603450" y="1809750"/>
          <a:ext cx="1552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Erdaufnahme 30%</a:t>
          </a:r>
        </a:p>
      </xdr:txBody>
    </xdr:sp>
    <xdr:clientData/>
  </xdr:twoCellAnchor>
  <xdr:twoCellAnchor>
    <xdr:from>
      <xdr:col>0</xdr:col>
      <xdr:colOff>38100</xdr:colOff>
      <xdr:row>101</xdr:row>
      <xdr:rowOff>66675</xdr:rowOff>
    </xdr:from>
    <xdr:to>
      <xdr:col>0</xdr:col>
      <xdr:colOff>1285875</xdr:colOff>
      <xdr:row>102</xdr:row>
      <xdr:rowOff>19050</xdr:rowOff>
    </xdr:to>
    <xdr:pic>
      <xdr:nvPicPr>
        <xdr:cNvPr id="5395" name="Picture 275" descr="sw D">
          <a:extLst>
            <a:ext uri="{FF2B5EF4-FFF2-40B4-BE49-F238E27FC236}">
              <a16:creationId xmlns:a16="http://schemas.microsoft.com/office/drawing/2014/main" id="{D9CCE87E-C6AA-40A7-A6EF-7B06336BA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9262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273" name="Grafik 272">
          <a:extLst>
            <a:ext uri="{FF2B5EF4-FFF2-40B4-BE49-F238E27FC236}">
              <a16:creationId xmlns:a16="http://schemas.microsoft.com/office/drawing/2014/main" id="{EC7358A6-C47A-4C97-BA23-2E3C04D36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2475"/>
          <a:ext cx="1446667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/>
  </sheetViews>
  <sheetFormatPr baseColWidth="10" defaultRowHeight="12.5"/>
  <cols>
    <col min="1" max="1" width="27.7265625" customWidth="1"/>
    <col min="6" max="7" width="12.1796875" customWidth="1"/>
  </cols>
  <sheetData>
    <row r="1" spans="1:15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75"/>
    </row>
    <row r="2" spans="1:15">
      <c r="A2" s="15"/>
      <c r="B2" s="93"/>
      <c r="C2" s="88"/>
      <c r="D2" s="89"/>
      <c r="E2" s="88"/>
      <c r="F2" s="15"/>
      <c r="G2" s="88"/>
      <c r="H2" s="14"/>
      <c r="I2" s="90"/>
      <c r="J2" s="90"/>
      <c r="K2" s="90"/>
      <c r="L2" s="15"/>
      <c r="M2" s="14"/>
      <c r="N2" s="87"/>
      <c r="O2" s="8"/>
    </row>
    <row r="3" spans="1:15">
      <c r="A3" s="99"/>
      <c r="B3" s="99"/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/>
      <c r="O3" s="8"/>
    </row>
    <row r="4" spans="1:15">
      <c r="A4" s="99"/>
      <c r="B4" s="99"/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/>
      <c r="O4" s="8"/>
    </row>
    <row r="5" spans="1:15" ht="15.5">
      <c r="A5" s="7"/>
      <c r="B5" s="31"/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/>
      <c r="O5" s="8"/>
    </row>
    <row r="6" spans="1:15" ht="28.5" customHeight="1">
      <c r="A6" s="117" t="s">
        <v>84</v>
      </c>
      <c r="B6" s="117"/>
      <c r="C6" s="117"/>
      <c r="D6" s="117"/>
      <c r="E6" s="117"/>
      <c r="F6" s="117"/>
      <c r="G6" s="117"/>
      <c r="H6" s="19"/>
      <c r="I6" s="53"/>
      <c r="J6" s="53"/>
      <c r="K6" s="53"/>
      <c r="L6" s="107" t="s">
        <v>49</v>
      </c>
      <c r="M6" s="108">
        <v>44012</v>
      </c>
      <c r="N6" s="18"/>
      <c r="O6" s="8"/>
    </row>
    <row r="7" spans="1:15" ht="14">
      <c r="A7" s="97"/>
      <c r="B7" s="98"/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8"/>
    </row>
    <row r="8" spans="1:15" ht="26.25" customHeight="1" thickBot="1">
      <c r="A8" s="111" t="s">
        <v>83</v>
      </c>
      <c r="B8" s="111"/>
      <c r="C8" s="111"/>
      <c r="D8" s="111"/>
      <c r="E8" s="111"/>
      <c r="F8" s="111"/>
      <c r="G8" s="111"/>
      <c r="H8" s="109"/>
      <c r="I8" s="99"/>
      <c r="J8" s="99"/>
      <c r="K8" s="99"/>
      <c r="L8" s="99"/>
      <c r="M8" s="99"/>
      <c r="N8" s="99"/>
    </row>
    <row r="9" spans="1:15" ht="21.75" customHeight="1">
      <c r="A9" s="121" t="s">
        <v>50</v>
      </c>
      <c r="B9" s="124" t="s">
        <v>51</v>
      </c>
      <c r="C9" s="125"/>
      <c r="D9" s="125"/>
      <c r="E9" s="126"/>
      <c r="F9" s="124" t="s">
        <v>52</v>
      </c>
      <c r="G9" s="126"/>
      <c r="H9" s="99"/>
      <c r="I9" s="99"/>
      <c r="J9" s="99"/>
      <c r="K9" s="99"/>
      <c r="L9" s="99"/>
      <c r="M9" s="99"/>
      <c r="N9" s="99"/>
    </row>
    <row r="10" spans="1:15" ht="13" thickBot="1">
      <c r="A10" s="122"/>
      <c r="B10" s="127" t="s">
        <v>53</v>
      </c>
      <c r="C10" s="128"/>
      <c r="D10" s="128"/>
      <c r="E10" s="129"/>
      <c r="F10" s="127" t="s">
        <v>54</v>
      </c>
      <c r="G10" s="129"/>
      <c r="H10" s="99"/>
      <c r="I10" s="99"/>
      <c r="J10" s="99"/>
      <c r="K10" s="99"/>
      <c r="L10" s="99"/>
      <c r="M10" s="99"/>
      <c r="N10" s="99"/>
    </row>
    <row r="11" spans="1:15" ht="13" thickBot="1">
      <c r="A11" s="122"/>
      <c r="B11" s="112" t="s">
        <v>55</v>
      </c>
      <c r="C11" s="114"/>
      <c r="D11" s="112" t="s">
        <v>56</v>
      </c>
      <c r="E11" s="114"/>
      <c r="F11" s="100" t="s">
        <v>55</v>
      </c>
      <c r="G11" s="100" t="s">
        <v>57</v>
      </c>
      <c r="H11" s="99"/>
      <c r="I11" s="99"/>
      <c r="J11" s="99"/>
      <c r="K11" s="99"/>
      <c r="L11" s="99"/>
      <c r="M11" s="99"/>
      <c r="N11" s="99"/>
    </row>
    <row r="12" spans="1:15" ht="13" thickBot="1">
      <c r="A12" s="122"/>
      <c r="B12" s="112" t="s">
        <v>58</v>
      </c>
      <c r="C12" s="113"/>
      <c r="D12" s="113"/>
      <c r="E12" s="114"/>
      <c r="F12" s="115"/>
      <c r="G12" s="115"/>
      <c r="H12" s="99"/>
      <c r="I12" s="99"/>
      <c r="J12" s="99"/>
      <c r="K12" s="99"/>
      <c r="L12" s="99"/>
      <c r="M12" s="99"/>
      <c r="N12" s="99"/>
    </row>
    <row r="13" spans="1:15" ht="13" thickBot="1">
      <c r="A13" s="123"/>
      <c r="B13" s="100" t="s">
        <v>59</v>
      </c>
      <c r="C13" s="100" t="s">
        <v>60</v>
      </c>
      <c r="D13" s="100" t="s">
        <v>59</v>
      </c>
      <c r="E13" s="100" t="s">
        <v>60</v>
      </c>
      <c r="F13" s="116"/>
      <c r="G13" s="116"/>
      <c r="H13" s="99"/>
      <c r="I13" s="99"/>
      <c r="J13" s="99"/>
      <c r="K13" s="99"/>
      <c r="L13" s="99"/>
      <c r="M13" s="99"/>
      <c r="N13" s="99"/>
    </row>
    <row r="14" spans="1:15" ht="13" thickBot="1">
      <c r="A14" s="101" t="s">
        <v>61</v>
      </c>
      <c r="B14" s="100" t="s">
        <v>62</v>
      </c>
      <c r="C14" s="100" t="s">
        <v>63</v>
      </c>
      <c r="D14" s="100" t="s">
        <v>64</v>
      </c>
      <c r="E14" s="100" t="s">
        <v>65</v>
      </c>
      <c r="F14" s="100">
        <v>100</v>
      </c>
      <c r="G14" s="100" t="s">
        <v>66</v>
      </c>
      <c r="H14" s="99"/>
      <c r="I14" s="99"/>
      <c r="J14" s="99"/>
      <c r="K14" s="99"/>
      <c r="L14" s="99"/>
      <c r="M14" s="99"/>
      <c r="N14" s="99"/>
    </row>
    <row r="15" spans="1:15" ht="13" thickBot="1">
      <c r="A15" s="101" t="s">
        <v>67</v>
      </c>
      <c r="B15" s="100" t="s">
        <v>62</v>
      </c>
      <c r="C15" s="100" t="s">
        <v>64</v>
      </c>
      <c r="D15" s="100" t="s">
        <v>62</v>
      </c>
      <c r="E15" s="100" t="s">
        <v>64</v>
      </c>
      <c r="F15" s="100" t="s">
        <v>66</v>
      </c>
      <c r="G15" s="100" t="s">
        <v>66</v>
      </c>
      <c r="H15" s="99"/>
      <c r="I15" s="99"/>
      <c r="J15" s="99"/>
      <c r="K15" s="99"/>
      <c r="L15" s="99"/>
      <c r="M15" s="99"/>
      <c r="N15" s="99"/>
    </row>
    <row r="16" spans="1:15" ht="13" thickBot="1">
      <c r="A16" s="101" t="s">
        <v>68</v>
      </c>
      <c r="B16" s="100" t="s">
        <v>69</v>
      </c>
      <c r="C16" s="100" t="s">
        <v>63</v>
      </c>
      <c r="D16" s="100" t="s">
        <v>69</v>
      </c>
      <c r="E16" s="100" t="s">
        <v>63</v>
      </c>
      <c r="F16" s="100">
        <v>100</v>
      </c>
      <c r="G16" s="100" t="s">
        <v>66</v>
      </c>
      <c r="H16" s="99"/>
      <c r="I16" s="99"/>
      <c r="J16" s="99"/>
      <c r="K16" s="99"/>
      <c r="L16" s="99"/>
      <c r="M16" s="99"/>
      <c r="N16" s="99"/>
    </row>
    <row r="17" spans="1:15" ht="21.75" customHeight="1">
      <c r="A17" s="130"/>
      <c r="B17" s="141" t="s">
        <v>70</v>
      </c>
      <c r="C17" s="142"/>
      <c r="D17" s="142"/>
      <c r="E17" s="143"/>
      <c r="F17" s="115"/>
      <c r="G17" s="115"/>
      <c r="H17" s="99"/>
      <c r="I17" s="99"/>
      <c r="J17" s="99"/>
      <c r="K17" s="99"/>
      <c r="L17" s="99"/>
      <c r="M17" s="99"/>
      <c r="N17" s="99"/>
    </row>
    <row r="18" spans="1:15" ht="13" thickBot="1">
      <c r="A18" s="131"/>
      <c r="B18" s="144" t="s">
        <v>71</v>
      </c>
      <c r="C18" s="145"/>
      <c r="D18" s="145"/>
      <c r="E18" s="146"/>
      <c r="F18" s="116"/>
      <c r="G18" s="116"/>
      <c r="H18" s="99"/>
      <c r="I18" s="99"/>
      <c r="J18" s="99"/>
      <c r="K18" s="99"/>
      <c r="L18" s="99"/>
      <c r="M18" s="99"/>
      <c r="N18" s="99"/>
    </row>
    <row r="19" spans="1:15">
      <c r="A19" s="102" t="s">
        <v>72</v>
      </c>
      <c r="B19" s="135">
        <v>0</v>
      </c>
      <c r="C19" s="136"/>
      <c r="D19" s="136"/>
      <c r="E19" s="137"/>
      <c r="F19" s="105">
        <v>40</v>
      </c>
      <c r="G19" s="105">
        <v>80</v>
      </c>
      <c r="H19" s="99"/>
      <c r="I19" s="99"/>
      <c r="J19" s="99"/>
      <c r="K19" s="99"/>
      <c r="L19" s="99"/>
      <c r="M19" s="99"/>
      <c r="N19" s="99"/>
    </row>
    <row r="20" spans="1:15">
      <c r="A20" s="103" t="s">
        <v>73</v>
      </c>
      <c r="B20" s="138">
        <v>0</v>
      </c>
      <c r="C20" s="139"/>
      <c r="D20" s="139"/>
      <c r="E20" s="140"/>
      <c r="F20" s="105" t="s">
        <v>66</v>
      </c>
      <c r="G20" s="105">
        <v>40</v>
      </c>
      <c r="H20" s="99"/>
      <c r="I20" s="99"/>
      <c r="J20" s="99"/>
      <c r="K20" s="99"/>
      <c r="L20" s="99"/>
      <c r="M20" s="99"/>
      <c r="N20" s="99"/>
    </row>
    <row r="21" spans="1:15">
      <c r="A21" s="103" t="s">
        <v>74</v>
      </c>
      <c r="B21" s="138">
        <v>0</v>
      </c>
      <c r="C21" s="139"/>
      <c r="D21" s="139"/>
      <c r="E21" s="140"/>
      <c r="F21" s="105" t="s">
        <v>66</v>
      </c>
      <c r="G21" s="105" t="s">
        <v>66</v>
      </c>
      <c r="H21" s="99"/>
      <c r="I21" s="99"/>
      <c r="J21" s="99"/>
      <c r="K21" s="99"/>
      <c r="L21" s="99"/>
      <c r="M21" s="99"/>
      <c r="N21" s="99"/>
    </row>
    <row r="22" spans="1:15">
      <c r="A22" s="103" t="s">
        <v>75</v>
      </c>
      <c r="B22" s="138">
        <v>0</v>
      </c>
      <c r="C22" s="139"/>
      <c r="D22" s="139"/>
      <c r="E22" s="140"/>
      <c r="F22" s="105" t="s">
        <v>66</v>
      </c>
      <c r="G22" s="105">
        <v>40</v>
      </c>
      <c r="H22" s="99"/>
      <c r="I22" s="99"/>
      <c r="J22" s="99"/>
      <c r="K22" s="99"/>
      <c r="L22" s="99"/>
      <c r="M22" s="99"/>
      <c r="N22" s="99"/>
    </row>
    <row r="23" spans="1:15" ht="13" thickBot="1">
      <c r="A23" s="104" t="s">
        <v>76</v>
      </c>
      <c r="B23" s="132">
        <v>0</v>
      </c>
      <c r="C23" s="133"/>
      <c r="D23" s="133"/>
      <c r="E23" s="134"/>
      <c r="F23" s="100" t="s">
        <v>66</v>
      </c>
      <c r="G23" s="100">
        <v>30</v>
      </c>
      <c r="H23" s="99"/>
      <c r="I23" s="99"/>
      <c r="J23" s="99"/>
      <c r="K23" s="99"/>
      <c r="L23" s="99"/>
      <c r="M23" s="99"/>
      <c r="N23" s="99"/>
    </row>
    <row r="24" spans="1:15">
      <c r="A24" s="102" t="s">
        <v>77</v>
      </c>
      <c r="B24" s="135" t="s">
        <v>78</v>
      </c>
      <c r="C24" s="136"/>
      <c r="D24" s="136"/>
      <c r="E24" s="137"/>
      <c r="F24" s="115">
        <v>15</v>
      </c>
      <c r="G24" s="115">
        <v>20</v>
      </c>
      <c r="H24" s="99"/>
      <c r="I24" s="99"/>
      <c r="J24" s="99"/>
      <c r="K24" s="99"/>
      <c r="L24" s="99"/>
      <c r="M24" s="99"/>
      <c r="N24" s="99"/>
    </row>
    <row r="25" spans="1:15" ht="13" thickBot="1">
      <c r="A25" s="101" t="s">
        <v>79</v>
      </c>
      <c r="B25" s="132"/>
      <c r="C25" s="133"/>
      <c r="D25" s="133"/>
      <c r="E25" s="134"/>
      <c r="F25" s="116"/>
      <c r="G25" s="116"/>
      <c r="H25" s="99"/>
      <c r="I25" s="99"/>
      <c r="J25" s="99"/>
      <c r="K25" s="99"/>
      <c r="L25" s="99"/>
      <c r="M25" s="99"/>
      <c r="N25" s="99"/>
    </row>
    <row r="26" spans="1:15" ht="13" thickBot="1">
      <c r="A26" s="101" t="s">
        <v>80</v>
      </c>
      <c r="B26" s="118">
        <v>10</v>
      </c>
      <c r="C26" s="119"/>
      <c r="D26" s="119"/>
      <c r="E26" s="120"/>
      <c r="F26" s="100">
        <v>30</v>
      </c>
      <c r="G26" s="100">
        <v>40</v>
      </c>
      <c r="H26" s="99"/>
      <c r="I26" s="99"/>
      <c r="J26" s="99"/>
      <c r="K26" s="99"/>
      <c r="L26" s="99"/>
      <c r="M26" s="99"/>
      <c r="N26" s="99"/>
    </row>
    <row r="27" spans="1:15" ht="13" thickBot="1">
      <c r="A27" s="101" t="s">
        <v>81</v>
      </c>
      <c r="B27" s="118" t="s">
        <v>78</v>
      </c>
      <c r="C27" s="119"/>
      <c r="D27" s="119"/>
      <c r="E27" s="120"/>
      <c r="F27" s="100">
        <v>20</v>
      </c>
      <c r="G27" s="100">
        <v>30</v>
      </c>
      <c r="H27" s="99"/>
      <c r="I27" s="99"/>
      <c r="J27" s="99"/>
      <c r="K27" s="99"/>
      <c r="L27" s="99"/>
      <c r="M27" s="99"/>
      <c r="N27" s="99"/>
    </row>
    <row r="28" spans="1:15" ht="13" thickBot="1">
      <c r="A28" s="101" t="s">
        <v>82</v>
      </c>
      <c r="B28" s="118" t="s">
        <v>78</v>
      </c>
      <c r="C28" s="119"/>
      <c r="D28" s="119"/>
      <c r="E28" s="120"/>
      <c r="F28" s="100">
        <v>80</v>
      </c>
      <c r="G28" s="100">
        <v>15</v>
      </c>
      <c r="H28" s="99"/>
      <c r="I28" s="99"/>
      <c r="J28" s="99"/>
      <c r="K28" s="99"/>
      <c r="L28" s="99"/>
      <c r="M28" s="99"/>
      <c r="N28" s="99"/>
    </row>
    <row r="29" spans="1:1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15">
      <c r="A30" s="110" t="s">
        <v>85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106"/>
    </row>
    <row r="31" spans="1:1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106"/>
    </row>
    <row r="32" spans="1:1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</row>
    <row r="33" spans="1:1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1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</row>
    <row r="35" spans="1:15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</row>
    <row r="37" spans="1:15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</row>
    <row r="38" spans="1:15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15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</row>
    <row r="40" spans="1:1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</row>
    <row r="41" spans="1:15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</row>
    <row r="42" spans="1:15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</row>
    <row r="43" spans="1:1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15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15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</row>
    <row r="46" spans="1:1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</row>
    <row r="47" spans="1:15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</row>
    <row r="48" spans="1:15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</row>
    <row r="49" spans="1:1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</row>
    <row r="50" spans="1:15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</row>
    <row r="51" spans="1:15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</row>
    <row r="52" spans="1:15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</row>
    <row r="53" spans="1:1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5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</row>
    <row r="55" spans="1:15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</row>
    <row r="56" spans="1:15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</row>
    <row r="57" spans="1:15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</row>
    <row r="58" spans="1:15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</row>
  </sheetData>
  <sheetProtection algorithmName="SHA-512" hashValue="lE5rJOBbtgru+4NJka4zCoj4Vt3quHl4temvCCXqHUJl9RDcuPCZHbEs5DeQMqjJZyVZqxGRSu7aqTXHj5QkHw==" saltValue="39g9TokDaqyC00zAtQiMHw==" spinCount="100000" sheet="1" objects="1" scenarios="1"/>
  <mergeCells count="28">
    <mergeCell ref="G17:G18"/>
    <mergeCell ref="B18:E18"/>
    <mergeCell ref="B20:E20"/>
    <mergeCell ref="B21:E21"/>
    <mergeCell ref="B22:E22"/>
    <mergeCell ref="B17:E17"/>
    <mergeCell ref="F17:F18"/>
    <mergeCell ref="B28:E28"/>
    <mergeCell ref="A9:A13"/>
    <mergeCell ref="B9:E9"/>
    <mergeCell ref="F9:G9"/>
    <mergeCell ref="B10:E10"/>
    <mergeCell ref="F10:G10"/>
    <mergeCell ref="B11:C11"/>
    <mergeCell ref="D11:E11"/>
    <mergeCell ref="A17:A18"/>
    <mergeCell ref="F24:F25"/>
    <mergeCell ref="G24:G25"/>
    <mergeCell ref="B26:E26"/>
    <mergeCell ref="B27:E27"/>
    <mergeCell ref="B23:E23"/>
    <mergeCell ref="B24:E25"/>
    <mergeCell ref="B19:E19"/>
    <mergeCell ref="A8:G8"/>
    <mergeCell ref="B12:E12"/>
    <mergeCell ref="F12:F13"/>
    <mergeCell ref="G12:G13"/>
    <mergeCell ref="A6:G6"/>
  </mergeCells>
  <dataValidations count="1">
    <dataValidation type="decimal" allowBlank="1" showInputMessage="1" showErrorMessage="1" error="Es können nur Werte zwischen Prüf- und Sanierungswert eingegeben werden." sqref="B7">
      <formula1>40</formula1>
      <formula2>80</formula2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22"/>
    <pageSetUpPr fitToPage="1"/>
  </sheetPr>
  <dimension ref="A1:AX16"/>
  <sheetViews>
    <sheetView workbookViewId="0">
      <pane xSplit="3" ySplit="11" topLeftCell="D12" activePane="bottomRight" state="frozen"/>
      <selection activeCell="B5" sqref="B5"/>
      <selection pane="topRight" activeCell="B5" sqref="B5"/>
      <selection pane="bottomLeft" activeCell="B5" sqref="B5"/>
      <selection pane="bottomRight" activeCell="H18" sqref="H18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7" t="s">
        <v>0</v>
      </c>
      <c r="B3" s="57" t="s">
        <v>43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 t="s">
        <v>27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7" t="s">
        <v>22</v>
      </c>
      <c r="B4" s="31">
        <v>1000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 t="s">
        <v>28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7" t="s">
        <v>23</v>
      </c>
      <c r="B5" s="31">
        <v>5000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 t="s">
        <v>29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32</v>
      </c>
      <c r="B6" s="65">
        <v>30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31</v>
      </c>
      <c r="B7" s="65">
        <v>1000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 ht="28">
      <c r="A8" s="68" t="s">
        <v>41</v>
      </c>
      <c r="B8" s="65">
        <v>0.05</v>
      </c>
      <c r="C8" s="44"/>
      <c r="D8" s="29"/>
      <c r="E8" s="44"/>
      <c r="F8" s="29"/>
      <c r="G8" s="44"/>
      <c r="H8" s="29"/>
      <c r="I8" s="44"/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>
      <c r="A9" s="7" t="s">
        <v>25</v>
      </c>
      <c r="B9" s="29">
        <v>0</v>
      </c>
      <c r="C9" s="29">
        <v>1</v>
      </c>
      <c r="D9" s="29">
        <v>2.5</v>
      </c>
      <c r="E9" s="29">
        <v>5</v>
      </c>
      <c r="F9" s="29">
        <v>10</v>
      </c>
      <c r="G9" s="29">
        <v>15</v>
      </c>
      <c r="H9" s="29">
        <v>20</v>
      </c>
      <c r="I9" s="29">
        <v>30</v>
      </c>
      <c r="J9" s="44"/>
      <c r="K9" s="44"/>
      <c r="L9" s="7"/>
      <c r="M9" s="24"/>
      <c r="N9" s="18"/>
      <c r="O9" s="23"/>
      <c r="P9" s="8"/>
      <c r="R9" s="12"/>
      <c r="S9" s="32"/>
      <c r="T9" s="33"/>
      <c r="U9" s="8"/>
      <c r="W9" s="12"/>
      <c r="X9" s="32"/>
      <c r="Y9" s="33"/>
      <c r="Z9" s="8"/>
      <c r="AB9" s="12"/>
      <c r="AC9" s="32"/>
      <c r="AD9" s="33"/>
      <c r="AE9" s="8"/>
      <c r="AG9" s="12"/>
      <c r="AH9" s="32"/>
      <c r="AI9" s="33"/>
      <c r="AJ9" s="8"/>
      <c r="AL9" s="12"/>
      <c r="AM9" s="32"/>
      <c r="AN9" s="33"/>
      <c r="AO9" s="8"/>
      <c r="AQ9" s="12"/>
      <c r="AR9" s="32"/>
      <c r="AS9" s="33"/>
      <c r="AT9" s="8"/>
      <c r="AV9" s="12"/>
      <c r="AW9" s="32"/>
      <c r="AX9" s="33"/>
    </row>
    <row r="10" spans="1:50" ht="20.25" customHeight="1" thickBot="1">
      <c r="A10" s="17"/>
      <c r="B10" s="22" t="s">
        <v>2</v>
      </c>
      <c r="C10" s="45"/>
      <c r="D10" s="20"/>
      <c r="E10" s="45"/>
      <c r="F10" s="17"/>
      <c r="G10" s="45"/>
      <c r="H10" s="16"/>
      <c r="I10" s="54"/>
      <c r="J10" s="53"/>
      <c r="K10" s="53"/>
      <c r="L10" s="17"/>
      <c r="M10" s="21" t="s">
        <v>19</v>
      </c>
      <c r="N10" s="17"/>
      <c r="O10" s="17"/>
      <c r="P10" s="17"/>
      <c r="Q10" s="17"/>
      <c r="R10" s="21"/>
      <c r="S10" s="17"/>
      <c r="T10" s="17"/>
      <c r="U10" s="17"/>
      <c r="V10" s="17"/>
      <c r="W10" s="21"/>
      <c r="X10" s="17"/>
      <c r="Y10" s="17"/>
      <c r="Z10" s="17"/>
      <c r="AA10" s="17"/>
      <c r="AB10" s="21"/>
      <c r="AC10" s="17"/>
      <c r="AD10" s="17"/>
      <c r="AE10" s="17"/>
      <c r="AF10" s="17"/>
      <c r="AG10" s="21"/>
      <c r="AH10" s="17"/>
      <c r="AI10" s="17"/>
      <c r="AJ10" s="17"/>
      <c r="AK10" s="17"/>
      <c r="AL10" s="21"/>
      <c r="AM10" s="17"/>
      <c r="AN10" s="17"/>
      <c r="AO10" s="17"/>
      <c r="AP10" s="17"/>
      <c r="AQ10" s="21"/>
      <c r="AR10" s="17"/>
      <c r="AS10" s="17"/>
      <c r="AT10" s="17"/>
      <c r="AU10" s="17"/>
      <c r="AV10" s="21"/>
      <c r="AW10" s="17"/>
      <c r="AX10" s="17"/>
    </row>
    <row r="11" spans="1:50" ht="57.75" customHeight="1" thickTop="1">
      <c r="A11" s="25" t="s">
        <v>0</v>
      </c>
      <c r="B11" s="26" t="s">
        <v>21</v>
      </c>
      <c r="C11" s="46" t="s">
        <v>3</v>
      </c>
      <c r="D11" s="58"/>
      <c r="E11" s="59"/>
      <c r="F11" s="69" t="s">
        <v>42</v>
      </c>
      <c r="G11" s="69" t="s">
        <v>44</v>
      </c>
      <c r="H11" s="69"/>
      <c r="I11" s="69"/>
      <c r="J11" s="69"/>
      <c r="K11" s="69"/>
      <c r="L11" s="27"/>
      <c r="M11" s="28"/>
      <c r="N11" s="28"/>
      <c r="O11" s="28"/>
      <c r="P11" s="27"/>
      <c r="Q11" s="35" t="s">
        <v>26</v>
      </c>
      <c r="R11" s="28"/>
      <c r="S11" s="28"/>
      <c r="T11" s="28"/>
      <c r="U11" s="27"/>
      <c r="V11" s="35" t="s">
        <v>26</v>
      </c>
      <c r="W11" s="28"/>
      <c r="X11" s="28"/>
      <c r="Y11" s="28"/>
      <c r="Z11" s="27"/>
      <c r="AA11" s="35" t="s">
        <v>26</v>
      </c>
      <c r="AB11" s="28"/>
      <c r="AC11" s="28"/>
      <c r="AD11" s="28"/>
      <c r="AE11" s="27"/>
      <c r="AF11" s="35" t="s">
        <v>26</v>
      </c>
      <c r="AG11" s="28"/>
      <c r="AH11" s="28"/>
      <c r="AI11" s="28"/>
      <c r="AJ11" s="27"/>
      <c r="AK11" s="35" t="s">
        <v>26</v>
      </c>
      <c r="AL11" s="28"/>
      <c r="AM11" s="28"/>
      <c r="AN11" s="28"/>
      <c r="AO11" s="27"/>
      <c r="AP11" s="35" t="s">
        <v>26</v>
      </c>
      <c r="AQ11" s="28"/>
      <c r="AR11" s="28"/>
      <c r="AS11" s="28"/>
      <c r="AT11" s="27"/>
      <c r="AU11" s="35" t="s">
        <v>26</v>
      </c>
      <c r="AV11" s="28"/>
      <c r="AW11" s="28"/>
      <c r="AX11" s="28"/>
    </row>
    <row r="12" spans="1:50" ht="12.5">
      <c r="A12" s="14" t="str">
        <f>$B$3</f>
        <v>Fluor</v>
      </c>
      <c r="B12" s="6">
        <f>$B$7</f>
        <v>1000</v>
      </c>
      <c r="C12" s="47">
        <v>0</v>
      </c>
      <c r="D12" s="70"/>
      <c r="E12" s="71"/>
      <c r="F12" s="72">
        <f>B7*B8</f>
        <v>50</v>
      </c>
      <c r="G12" s="71">
        <f>F12/B6*8</f>
        <v>13.333333333333334</v>
      </c>
      <c r="H12" s="72"/>
      <c r="I12" s="71"/>
      <c r="J12" s="72"/>
      <c r="K12" s="73"/>
      <c r="L12" s="15"/>
      <c r="M12" s="12">
        <f>G12</f>
        <v>13.333333333333334</v>
      </c>
      <c r="N12"/>
      <c r="O12"/>
      <c r="P12" s="15"/>
      <c r="Q12" s="36">
        <f>8*$B$7/$B$6*$C$9/100</f>
        <v>2.666666666666667</v>
      </c>
      <c r="R12" s="12">
        <f>$C12+$K12+$Q12+$G12</f>
        <v>16</v>
      </c>
      <c r="S12"/>
      <c r="T12"/>
      <c r="U12" s="15"/>
      <c r="V12" s="36">
        <f>8*$B$7/$B$6*$D$9/100</f>
        <v>6.6666666666666679</v>
      </c>
      <c r="W12" s="12">
        <f>$C12+$K12+$V12+$G12</f>
        <v>20</v>
      </c>
      <c r="X12"/>
      <c r="Y12"/>
      <c r="Z12" s="15"/>
      <c r="AA12" s="36">
        <f>8*$B$7/$B$6*$E$9/100</f>
        <v>13.333333333333336</v>
      </c>
      <c r="AB12" s="12">
        <f>$C12+$K12+$AA12+$G12</f>
        <v>26.666666666666671</v>
      </c>
      <c r="AC12"/>
      <c r="AD12"/>
      <c r="AE12" s="15"/>
      <c r="AF12" s="36">
        <f>8*$B$7/$B$6*$F$9/100</f>
        <v>26.666666666666671</v>
      </c>
      <c r="AG12" s="12">
        <f>$C12+$K12+$AF12+$G12</f>
        <v>40.000000000000007</v>
      </c>
      <c r="AH12"/>
      <c r="AI12"/>
      <c r="AJ12" s="15"/>
      <c r="AK12" s="36">
        <f>8*$B$7/$B$6*$G$9/100</f>
        <v>40.000000000000007</v>
      </c>
      <c r="AL12" s="12">
        <f>$C12+$K12+$AK12+$G12</f>
        <v>53.333333333333343</v>
      </c>
      <c r="AM12"/>
      <c r="AN12"/>
      <c r="AO12" s="15"/>
      <c r="AP12" s="36">
        <f>8*$B$7/$B$6*$H$9/100</f>
        <v>53.333333333333343</v>
      </c>
      <c r="AQ12" s="12">
        <f>$C12+$K12+$AP12+$G12</f>
        <v>66.666666666666671</v>
      </c>
      <c r="AR12"/>
      <c r="AS12"/>
      <c r="AT12" s="15"/>
      <c r="AU12" s="36">
        <f>8*$B$7/$B$6*$I$9/100</f>
        <v>80.000000000000014</v>
      </c>
      <c r="AV12" s="12">
        <f>$C12+$K12+$AU12+$G12</f>
        <v>93.333333333333343</v>
      </c>
      <c r="AW12"/>
      <c r="AX12"/>
    </row>
    <row r="13" spans="1:50" ht="12.5">
      <c r="A13" s="74" t="s">
        <v>46</v>
      </c>
      <c r="S13"/>
      <c r="T13"/>
    </row>
    <row r="15" spans="1:50" ht="12.5">
      <c r="S15"/>
    </row>
    <row r="16" spans="1:50">
      <c r="N16" s="42"/>
    </row>
  </sheetData>
  <sheetProtection algorithmName="SHA-512" hashValue="3g/dQPs8rzNJrcMDCL0/H1g5uHAzDgAbyMcOFORJuMpGMF8KjVu8ORod9vAjQQWp0/HdgGyoMc0rSo1alTeDCA==" saltValue="Z3gF121vvuEFQYanHxhRXQ==" spinCount="100000" sheet="1" objects="1" scenarios="1"/>
  <phoneticPr fontId="1" type="noConversion"/>
  <conditionalFormatting sqref="R12 W12 AB12 AG12 AQ12 M12 AL12 AV12">
    <cfRule type="cellIs" dxfId="2" priority="1" stopIfTrue="1" operator="greaterThanOrEqual">
      <formula>8</formula>
    </cfRule>
    <cfRule type="cellIs" dxfId="1" priority="2" stopIfTrue="1" operator="between">
      <formula>5</formula>
      <formula>7.9999</formula>
    </cfRule>
    <cfRule type="cellIs" dxfId="0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1000</formula1>
      <formula2>5000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indexed="9"/>
    <pageSetUpPr fitToPage="1"/>
  </sheetPr>
  <dimension ref="A1:AX15"/>
  <sheetViews>
    <sheetView workbookViewId="0">
      <pane xSplit="3" ySplit="10" topLeftCell="D11" activePane="bottomRight" state="frozen"/>
      <selection activeCell="K8" sqref="K8"/>
      <selection pane="topRight" activeCell="K8" sqref="K8"/>
      <selection pane="bottomLeft" activeCell="K8" sqref="K8"/>
      <selection pane="bottomRight" activeCell="G25" sqref="G25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 ht="10.5">
      <c r="A2" s="15"/>
      <c r="B2" s="93"/>
      <c r="C2" s="88"/>
      <c r="D2" s="89"/>
      <c r="E2" s="88"/>
      <c r="F2" s="15"/>
      <c r="G2" s="88"/>
      <c r="H2" s="14"/>
      <c r="I2" s="90"/>
      <c r="J2" s="90"/>
      <c r="K2" s="90"/>
      <c r="L2" s="15"/>
      <c r="M2" s="14"/>
      <c r="N2" s="87"/>
      <c r="O2" s="89"/>
      <c r="P2" s="8"/>
      <c r="R2" s="34"/>
      <c r="S2" s="32"/>
      <c r="T2" s="33"/>
      <c r="U2" s="8"/>
      <c r="W2" s="34"/>
      <c r="X2" s="32"/>
      <c r="Y2" s="33"/>
      <c r="Z2" s="8"/>
      <c r="AB2" s="34"/>
      <c r="AC2" s="32"/>
      <c r="AD2" s="33"/>
      <c r="AE2" s="8"/>
      <c r="AG2" s="34"/>
      <c r="AH2" s="32"/>
      <c r="AI2" s="33"/>
      <c r="AJ2" s="8"/>
      <c r="AL2" s="34"/>
      <c r="AM2" s="32"/>
      <c r="AN2" s="33"/>
      <c r="AO2" s="8"/>
      <c r="AQ2" s="34"/>
      <c r="AR2" s="32"/>
      <c r="AS2" s="33"/>
      <c r="AT2" s="8"/>
      <c r="AV2" s="34"/>
      <c r="AW2" s="32"/>
      <c r="AX2" s="33"/>
    </row>
    <row r="3" spans="1:50" ht="10.5">
      <c r="A3" s="7" t="s">
        <v>0</v>
      </c>
      <c r="B3" s="57" t="s">
        <v>38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 t="s">
        <v>27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7" t="s">
        <v>22</v>
      </c>
      <c r="B4" s="31">
        <v>40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 t="s">
        <v>28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7" t="s">
        <v>23</v>
      </c>
      <c r="B5" s="31">
        <v>80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 t="s">
        <v>29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32</v>
      </c>
      <c r="B6" s="65">
        <v>2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31</v>
      </c>
      <c r="B7" s="65">
        <v>40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7" t="s">
        <v>25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7"/>
      <c r="B9" s="22" t="s">
        <v>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21" t="s">
        <v>19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0</v>
      </c>
      <c r="B10" s="26" t="s">
        <v>21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26</v>
      </c>
      <c r="R10" s="28"/>
      <c r="S10" s="28"/>
      <c r="T10" s="28"/>
      <c r="U10" s="27"/>
      <c r="V10" s="35" t="s">
        <v>26</v>
      </c>
      <c r="W10" s="28"/>
      <c r="X10" s="28"/>
      <c r="Y10" s="28"/>
      <c r="Z10" s="27"/>
      <c r="AA10" s="35" t="s">
        <v>26</v>
      </c>
      <c r="AB10" s="28"/>
      <c r="AC10" s="28"/>
      <c r="AD10" s="28"/>
      <c r="AE10" s="27"/>
      <c r="AF10" s="35" t="s">
        <v>26</v>
      </c>
      <c r="AG10" s="28"/>
      <c r="AH10" s="28"/>
      <c r="AI10" s="28"/>
      <c r="AJ10" s="27"/>
      <c r="AK10" s="35" t="s">
        <v>26</v>
      </c>
      <c r="AL10" s="28"/>
      <c r="AM10" s="28"/>
      <c r="AN10" s="28"/>
      <c r="AO10" s="27"/>
      <c r="AP10" s="35" t="s">
        <v>26</v>
      </c>
      <c r="AQ10" s="28"/>
      <c r="AR10" s="28"/>
      <c r="AS10" s="28"/>
      <c r="AT10" s="27"/>
      <c r="AU10" s="35" t="s">
        <v>26</v>
      </c>
      <c r="AV10" s="28"/>
      <c r="AW10" s="28"/>
      <c r="AX10" s="28"/>
    </row>
    <row r="11" spans="1:50" ht="12.5">
      <c r="A11" s="14" t="str">
        <f>$B$3</f>
        <v>Arsen</v>
      </c>
      <c r="B11" s="6">
        <f>$B$7</f>
        <v>40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1.6</v>
      </c>
      <c r="R11" s="12">
        <f>$C11+$K11+$Q11</f>
        <v>1.6</v>
      </c>
      <c r="S11"/>
      <c r="T11"/>
      <c r="U11" s="15"/>
      <c r="V11" s="36">
        <f>8*$B$7/$B$6*$D$8/100</f>
        <v>4</v>
      </c>
      <c r="W11" s="12">
        <f>$C11+$K11+$V11</f>
        <v>4</v>
      </c>
      <c r="X11"/>
      <c r="Y11"/>
      <c r="Z11" s="15"/>
      <c r="AA11" s="36">
        <f>8*$B$7/$B$6*$E$8/100</f>
        <v>8</v>
      </c>
      <c r="AB11" s="12">
        <f>$C11+$K11+$AA11</f>
        <v>8</v>
      </c>
      <c r="AC11"/>
      <c r="AD11"/>
      <c r="AE11" s="15"/>
      <c r="AF11" s="36">
        <f>8*$B$7/$B$6*$F$8/100</f>
        <v>16</v>
      </c>
      <c r="AG11" s="12">
        <f>$C11+$K11+$AF11</f>
        <v>16</v>
      </c>
      <c r="AH11"/>
      <c r="AI11"/>
      <c r="AJ11" s="15"/>
      <c r="AK11" s="36">
        <f>8*$B$7/$B$6*$G$8/100</f>
        <v>24</v>
      </c>
      <c r="AL11" s="12">
        <f>$C11+$K11+$AK11</f>
        <v>24</v>
      </c>
      <c r="AM11"/>
      <c r="AN11"/>
      <c r="AO11" s="15"/>
      <c r="AP11" s="36">
        <f>8*$B$7/$B$6*$H$8/100</f>
        <v>32</v>
      </c>
      <c r="AQ11" s="12">
        <f>$C11+$K11+$AP11</f>
        <v>32</v>
      </c>
      <c r="AR11"/>
      <c r="AS11"/>
      <c r="AT11" s="15"/>
      <c r="AU11" s="36">
        <f>8*$B$7/$B$6*$I$8/100</f>
        <v>48</v>
      </c>
      <c r="AV11" s="12">
        <f>$C11+$K11+$AU11</f>
        <v>48</v>
      </c>
      <c r="AW11"/>
      <c r="AX11"/>
    </row>
    <row r="12" spans="1:50" ht="12.5">
      <c r="A12" s="74" t="s">
        <v>46</v>
      </c>
      <c r="S12"/>
      <c r="T12"/>
    </row>
    <row r="14" spans="1:50" ht="12.5">
      <c r="S14"/>
    </row>
    <row r="15" spans="1:50">
      <c r="N15" s="42"/>
    </row>
  </sheetData>
  <sheetProtection algorithmName="SHA-512" hashValue="ValXe0J/SrPqO7BX3Imbal4xcrrSUpdDULtz28oUOrI20jD+W5CkwyPYR21xxiwLkR2nfEzegGMfTo59Z4k7Jw==" saltValue="9ciuGfhvhhopG+zZzwN1Mg==" spinCount="100000" sheet="1" objects="1" scenarios="1"/>
  <phoneticPr fontId="1" type="noConversion"/>
  <conditionalFormatting sqref="R11 W11 AB11 AG11 AQ11 M11 AL11 AV11">
    <cfRule type="cellIs" dxfId="26" priority="1" stopIfTrue="1" operator="greaterThanOrEqual">
      <formula>8</formula>
    </cfRule>
    <cfRule type="cellIs" dxfId="25" priority="2" stopIfTrue="1" operator="between">
      <formula>5</formula>
      <formula>7.9999</formula>
    </cfRule>
    <cfRule type="cellIs" dxfId="24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40</formula1>
      <formula2>80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43"/>
    <pageSetUpPr fitToPage="1"/>
  </sheetPr>
  <dimension ref="A1:AX15"/>
  <sheetViews>
    <sheetView workbookViewId="0">
      <pane xSplit="3" ySplit="10" topLeftCell="D11" activePane="bottomRight" state="frozen"/>
      <selection activeCell="K8" sqref="K8"/>
      <selection pane="topRight" activeCell="K8" sqref="K8"/>
      <selection pane="bottomLeft" activeCell="K8" sqref="K8"/>
      <selection pane="bottomRight" activeCell="B6" sqref="B6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7" t="s">
        <v>0</v>
      </c>
      <c r="B3" s="57" t="s">
        <v>37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 t="s">
        <v>27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7" t="s">
        <v>22</v>
      </c>
      <c r="B4" s="31">
        <v>200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 t="s">
        <v>28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7" t="s">
        <v>23</v>
      </c>
      <c r="B5" s="31">
        <v>2000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 t="s">
        <v>29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32</v>
      </c>
      <c r="B6" s="65">
        <v>30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31</v>
      </c>
      <c r="B7" s="65">
        <v>200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7" t="s">
        <v>25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7"/>
      <c r="B9" s="22" t="s">
        <v>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21" t="s">
        <v>19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0</v>
      </c>
      <c r="B10" s="26" t="s">
        <v>21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26</v>
      </c>
      <c r="R10" s="28"/>
      <c r="S10" s="28"/>
      <c r="T10" s="28"/>
      <c r="U10" s="27"/>
      <c r="V10" s="35" t="s">
        <v>26</v>
      </c>
      <c r="W10" s="28"/>
      <c r="X10" s="28"/>
      <c r="Y10" s="28"/>
      <c r="Z10" s="27"/>
      <c r="AA10" s="35" t="s">
        <v>26</v>
      </c>
      <c r="AB10" s="28"/>
      <c r="AC10" s="28"/>
      <c r="AD10" s="28"/>
      <c r="AE10" s="27"/>
      <c r="AF10" s="35" t="s">
        <v>26</v>
      </c>
      <c r="AG10" s="28"/>
      <c r="AH10" s="28"/>
      <c r="AI10" s="28"/>
      <c r="AJ10" s="27"/>
      <c r="AK10" s="35" t="s">
        <v>26</v>
      </c>
      <c r="AL10" s="28"/>
      <c r="AM10" s="28"/>
      <c r="AN10" s="28"/>
      <c r="AO10" s="27"/>
      <c r="AP10" s="35" t="s">
        <v>26</v>
      </c>
      <c r="AQ10" s="28"/>
      <c r="AR10" s="28"/>
      <c r="AS10" s="28"/>
      <c r="AT10" s="27"/>
      <c r="AU10" s="35" t="s">
        <v>26</v>
      </c>
      <c r="AV10" s="28"/>
      <c r="AW10" s="28"/>
      <c r="AX10" s="28"/>
    </row>
    <row r="11" spans="1:50" ht="12.5">
      <c r="A11" s="14" t="str">
        <f>$B$3</f>
        <v>Blei</v>
      </c>
      <c r="B11" s="6">
        <f>$B$7</f>
        <v>200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0.53333333333333333</v>
      </c>
      <c r="R11" s="12">
        <f>$C11+$K11+$Q11</f>
        <v>0.53333333333333333</v>
      </c>
      <c r="S11"/>
      <c r="T11"/>
      <c r="U11" s="15"/>
      <c r="V11" s="36">
        <f>8*$B$7/$B$6*$D$8/100</f>
        <v>1.3333333333333335</v>
      </c>
      <c r="W11" s="12">
        <f>$C11+$K11+$V11</f>
        <v>1.3333333333333335</v>
      </c>
      <c r="X11"/>
      <c r="Y11"/>
      <c r="Z11" s="15"/>
      <c r="AA11" s="36">
        <f>8*$B$7/$B$6*$E$8/100</f>
        <v>2.666666666666667</v>
      </c>
      <c r="AB11" s="12">
        <f>$C11+$K11+$AA11</f>
        <v>2.666666666666667</v>
      </c>
      <c r="AC11"/>
      <c r="AD11"/>
      <c r="AE11" s="15"/>
      <c r="AF11" s="36">
        <f>8*$B$7/$B$6*$F$8/100</f>
        <v>5.3333333333333339</v>
      </c>
      <c r="AG11" s="12">
        <f>$C11+$K11+$AF11</f>
        <v>5.3333333333333339</v>
      </c>
      <c r="AH11"/>
      <c r="AI11"/>
      <c r="AJ11" s="15"/>
      <c r="AK11" s="36">
        <f>8*$B$7/$B$6*$G$8/100</f>
        <v>8</v>
      </c>
      <c r="AL11" s="12">
        <f>$C11+$K11+$AK11</f>
        <v>8</v>
      </c>
      <c r="AM11"/>
      <c r="AN11"/>
      <c r="AO11" s="15"/>
      <c r="AP11" s="36">
        <f>8*$B$7/$B$6*$H$8/100</f>
        <v>10.666666666666668</v>
      </c>
      <c r="AQ11" s="12">
        <f>$C11+$K11+$AP11</f>
        <v>10.666666666666668</v>
      </c>
      <c r="AR11"/>
      <c r="AS11"/>
      <c r="AT11" s="15"/>
      <c r="AU11" s="36">
        <f>8*$B$7/$B$6*$I$8/100</f>
        <v>16</v>
      </c>
      <c r="AV11" s="12">
        <f>$C11+$K11+$AU11</f>
        <v>16</v>
      </c>
      <c r="AW11"/>
      <c r="AX11"/>
    </row>
    <row r="12" spans="1:50" ht="12.5">
      <c r="A12" s="74" t="s">
        <v>46</v>
      </c>
      <c r="S12"/>
      <c r="T12"/>
    </row>
    <row r="14" spans="1:50" ht="12.5">
      <c r="S14"/>
    </row>
    <row r="15" spans="1:50">
      <c r="N15" s="42"/>
    </row>
  </sheetData>
  <sheetProtection algorithmName="SHA-512" hashValue="6eqON2UCVJpHFr4dg3ua5GKQ9O0GqpnwTY692hj7jreEk8ZoCPWONv5zRgaG0strsXudr3yuLAhguhOgu69yDg==" saltValue="qQpfBo2onx9KQPKnInnMpg==" spinCount="100000" sheet="1" objects="1" scenarios="1"/>
  <phoneticPr fontId="1" type="noConversion"/>
  <conditionalFormatting sqref="R11 W11 AB11 AG11 AQ11 M11 AL11 AV11">
    <cfRule type="cellIs" dxfId="23" priority="1" stopIfTrue="1" operator="greaterThanOrEqual">
      <formula>8</formula>
    </cfRule>
    <cfRule type="cellIs" dxfId="22" priority="2" stopIfTrue="1" operator="between">
      <formula>5</formula>
      <formula>7.9999</formula>
    </cfRule>
    <cfRule type="cellIs" dxfId="21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200</formula1>
      <formula2>2000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13"/>
    <pageSetUpPr fitToPage="1"/>
  </sheetPr>
  <dimension ref="A1:AY111"/>
  <sheetViews>
    <sheetView workbookViewId="0">
      <pane xSplit="8" ySplit="10" topLeftCell="I11" activePane="bottomRight" state="frozen"/>
      <selection activeCell="B5" sqref="B5"/>
      <selection pane="topRight" activeCell="B5" sqref="B5"/>
      <selection pane="bottomLeft" activeCell="B5" sqref="B5"/>
      <selection pane="bottomRight" activeCell="C10" sqref="C10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2" width="9.81640625" style="55" customWidth="1"/>
    <col min="13" max="13" width="2.7265625" style="1" customWidth="1"/>
    <col min="14" max="14" width="10.81640625" style="10" customWidth="1"/>
    <col min="15" max="15" width="10" style="10" customWidth="1"/>
    <col min="16" max="16" width="10" style="11" customWidth="1"/>
    <col min="17" max="17" width="2.54296875" style="1" customWidth="1"/>
    <col min="18" max="18" width="8.1796875" style="8" customWidth="1"/>
    <col min="19" max="19" width="10.81640625" style="10" customWidth="1"/>
    <col min="20" max="20" width="10" style="10" customWidth="1"/>
    <col min="21" max="21" width="10" style="11" customWidth="1"/>
    <col min="22" max="22" width="2.54296875" style="1" customWidth="1"/>
    <col min="23" max="23" width="8.1796875" style="8" customWidth="1"/>
    <col min="24" max="24" width="10.81640625" style="10" customWidth="1"/>
    <col min="25" max="25" width="10" style="10" customWidth="1"/>
    <col min="26" max="26" width="10" style="11" customWidth="1"/>
    <col min="27" max="27" width="2.54296875" style="1" customWidth="1"/>
    <col min="28" max="28" width="8.1796875" style="8" customWidth="1"/>
    <col min="29" max="29" width="10.81640625" style="10" customWidth="1"/>
    <col min="30" max="30" width="10" style="10" customWidth="1"/>
    <col min="31" max="31" width="10" style="11" customWidth="1"/>
    <col min="32" max="32" width="2.54296875" style="1" customWidth="1"/>
    <col min="33" max="33" width="8.1796875" style="8" customWidth="1"/>
    <col min="34" max="34" width="10.81640625" style="10" customWidth="1"/>
    <col min="35" max="35" width="10" style="10" customWidth="1"/>
    <col min="36" max="36" width="10" style="11" customWidth="1"/>
    <col min="37" max="37" width="2.54296875" style="1" customWidth="1"/>
    <col min="38" max="38" width="8.1796875" style="8" customWidth="1"/>
    <col min="39" max="39" width="10.81640625" style="10" customWidth="1"/>
    <col min="40" max="40" width="10" style="10" customWidth="1"/>
    <col min="41" max="41" width="10" style="11" customWidth="1"/>
    <col min="42" max="42" width="2.54296875" style="1" customWidth="1"/>
    <col min="43" max="43" width="8.1796875" style="8" customWidth="1"/>
    <col min="44" max="44" width="10.81640625" style="10" customWidth="1"/>
    <col min="45" max="45" width="10" style="10" customWidth="1"/>
    <col min="46" max="46" width="10" style="11" customWidth="1"/>
    <col min="47" max="47" width="2.54296875" style="1" customWidth="1"/>
    <col min="48" max="48" width="8.1796875" style="8" customWidth="1"/>
    <col min="49" max="49" width="10.81640625" style="10" customWidth="1"/>
    <col min="50" max="50" width="10" style="10" customWidth="1"/>
    <col min="51" max="51" width="10" style="11" customWidth="1"/>
    <col min="52" max="16384" width="11.453125" style="1"/>
  </cols>
  <sheetData>
    <row r="1" spans="1:51" s="75" customFormat="1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P1" s="79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1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90"/>
      <c r="M2" s="15"/>
      <c r="N2" s="91"/>
      <c r="O2" s="91"/>
      <c r="P2" s="92"/>
    </row>
    <row r="3" spans="1:51" ht="10.5">
      <c r="A3" s="7" t="s">
        <v>0</v>
      </c>
      <c r="B3" s="30" t="s">
        <v>33</v>
      </c>
      <c r="C3" s="43"/>
      <c r="D3" s="23"/>
      <c r="E3" s="43"/>
      <c r="F3" s="7"/>
      <c r="G3" s="43"/>
      <c r="H3" s="19"/>
      <c r="I3" s="53"/>
      <c r="J3" s="53"/>
      <c r="K3" s="53"/>
      <c r="L3" s="53"/>
      <c r="M3" s="7"/>
      <c r="N3" s="19"/>
      <c r="O3" s="18" t="s">
        <v>27</v>
      </c>
      <c r="P3" s="5"/>
      <c r="Q3" s="8"/>
      <c r="S3" s="34"/>
      <c r="T3" s="32"/>
      <c r="U3" s="33"/>
      <c r="V3" s="8"/>
      <c r="X3" s="34"/>
      <c r="Y3" s="32"/>
      <c r="Z3" s="33"/>
      <c r="AA3" s="8"/>
      <c r="AC3" s="34"/>
      <c r="AD3" s="32"/>
      <c r="AE3" s="33"/>
      <c r="AF3" s="8"/>
      <c r="AH3" s="34"/>
      <c r="AI3" s="32"/>
      <c r="AJ3" s="33"/>
      <c r="AK3" s="8"/>
      <c r="AM3" s="34"/>
      <c r="AN3" s="32"/>
      <c r="AO3" s="33"/>
      <c r="AP3" s="8"/>
      <c r="AR3" s="34"/>
      <c r="AS3" s="32"/>
      <c r="AT3" s="33"/>
      <c r="AU3" s="8"/>
      <c r="AW3" s="34"/>
      <c r="AX3" s="32"/>
      <c r="AY3" s="33"/>
    </row>
    <row r="4" spans="1:51" ht="10.5">
      <c r="A4" s="7" t="s">
        <v>22</v>
      </c>
      <c r="B4" s="31">
        <v>2</v>
      </c>
      <c r="C4" s="43"/>
      <c r="D4" s="23"/>
      <c r="E4" s="43"/>
      <c r="F4" s="7"/>
      <c r="G4" s="43"/>
      <c r="H4" s="19"/>
      <c r="I4" s="53"/>
      <c r="J4" s="53"/>
      <c r="K4" s="53"/>
      <c r="L4" s="53"/>
      <c r="M4" s="7"/>
      <c r="N4" s="19"/>
      <c r="O4" s="18" t="s">
        <v>28</v>
      </c>
      <c r="P4" s="4"/>
      <c r="Q4" s="8"/>
      <c r="S4" s="34"/>
      <c r="T4" s="32"/>
      <c r="U4" s="33"/>
      <c r="V4" s="8"/>
      <c r="X4" s="34"/>
      <c r="Y4" s="32"/>
      <c r="Z4" s="33"/>
      <c r="AA4" s="8"/>
      <c r="AC4" s="34"/>
      <c r="AD4" s="32"/>
      <c r="AE4" s="33"/>
      <c r="AF4" s="8"/>
      <c r="AH4" s="34"/>
      <c r="AI4" s="32"/>
      <c r="AJ4" s="33"/>
      <c r="AK4" s="8"/>
      <c r="AM4" s="34"/>
      <c r="AN4" s="32"/>
      <c r="AO4" s="33"/>
      <c r="AP4" s="8"/>
      <c r="AR4" s="34"/>
      <c r="AS4" s="32"/>
      <c r="AT4" s="33"/>
      <c r="AU4" s="8"/>
      <c r="AW4" s="34"/>
      <c r="AX4" s="32"/>
      <c r="AY4" s="33"/>
    </row>
    <row r="5" spans="1:51" ht="15.5">
      <c r="A5" s="7" t="s">
        <v>23</v>
      </c>
      <c r="B5" s="31">
        <v>30</v>
      </c>
      <c r="C5" s="43"/>
      <c r="D5" s="23"/>
      <c r="E5" s="43"/>
      <c r="F5" s="7"/>
      <c r="G5" s="67"/>
      <c r="H5" s="19"/>
      <c r="I5" s="53"/>
      <c r="J5" s="53"/>
      <c r="K5" s="53"/>
      <c r="L5" s="53"/>
      <c r="M5" s="7"/>
      <c r="N5" s="24"/>
      <c r="O5" s="18" t="s">
        <v>29</v>
      </c>
      <c r="P5" s="3"/>
      <c r="Q5" s="8"/>
      <c r="S5" s="12"/>
      <c r="T5" s="32"/>
      <c r="U5" s="33"/>
      <c r="V5" s="8"/>
      <c r="X5" s="12"/>
      <c r="Y5" s="32"/>
      <c r="Z5" s="33"/>
      <c r="AA5" s="8"/>
      <c r="AC5" s="12"/>
      <c r="AD5" s="32"/>
      <c r="AE5" s="33"/>
      <c r="AF5" s="8"/>
      <c r="AH5" s="12"/>
      <c r="AI5" s="32"/>
      <c r="AJ5" s="33"/>
      <c r="AK5" s="8"/>
      <c r="AM5" s="12"/>
      <c r="AN5" s="32"/>
      <c r="AO5" s="33"/>
      <c r="AP5" s="8"/>
      <c r="AR5" s="12"/>
      <c r="AS5" s="32"/>
      <c r="AT5" s="33"/>
      <c r="AU5" s="8"/>
      <c r="AW5" s="12"/>
      <c r="AX5" s="32"/>
      <c r="AY5" s="33"/>
    </row>
    <row r="6" spans="1:51" ht="14">
      <c r="A6" s="37" t="s">
        <v>32</v>
      </c>
      <c r="B6" s="65">
        <v>1</v>
      </c>
      <c r="C6" s="43"/>
      <c r="D6" s="23"/>
      <c r="E6" s="43"/>
      <c r="F6" s="7"/>
      <c r="G6" s="43"/>
      <c r="H6" s="19"/>
      <c r="I6" s="53"/>
      <c r="J6" s="53"/>
      <c r="K6" s="53"/>
      <c r="L6" s="53"/>
      <c r="M6" s="7"/>
      <c r="N6" s="24"/>
      <c r="O6" s="18"/>
      <c r="P6" s="33"/>
      <c r="Q6" s="8"/>
      <c r="S6" s="12"/>
      <c r="T6" s="32"/>
      <c r="U6" s="33"/>
      <c r="V6" s="8"/>
      <c r="X6" s="12"/>
      <c r="Y6" s="32"/>
      <c r="Z6" s="33"/>
      <c r="AA6" s="8"/>
      <c r="AC6" s="12"/>
      <c r="AD6" s="32"/>
      <c r="AE6" s="33"/>
      <c r="AF6" s="8"/>
      <c r="AH6" s="12"/>
      <c r="AI6" s="32"/>
      <c r="AJ6" s="33"/>
      <c r="AK6" s="8"/>
      <c r="AM6" s="12"/>
      <c r="AN6" s="32"/>
      <c r="AO6" s="33"/>
      <c r="AP6" s="8"/>
      <c r="AR6" s="12"/>
      <c r="AS6" s="32"/>
      <c r="AT6" s="33"/>
      <c r="AU6" s="8"/>
      <c r="AW6" s="12"/>
      <c r="AX6" s="32"/>
      <c r="AY6" s="33"/>
    </row>
    <row r="7" spans="1:51" ht="14">
      <c r="A7" s="37" t="s">
        <v>31</v>
      </c>
      <c r="B7" s="66">
        <v>5</v>
      </c>
      <c r="C7" s="44"/>
      <c r="D7" s="29"/>
      <c r="E7" s="44"/>
      <c r="F7" s="29"/>
      <c r="G7" s="44"/>
      <c r="H7" s="29"/>
      <c r="I7" s="44"/>
      <c r="J7" s="44"/>
      <c r="K7" s="44"/>
      <c r="L7" s="44"/>
      <c r="M7" s="7"/>
      <c r="N7" s="24"/>
      <c r="O7" s="18"/>
      <c r="P7" s="23"/>
      <c r="Q7" s="8"/>
      <c r="S7" s="12"/>
      <c r="T7" s="32"/>
      <c r="U7" s="33"/>
      <c r="V7" s="8"/>
      <c r="X7" s="12"/>
      <c r="Y7" s="32"/>
      <c r="Z7" s="33"/>
      <c r="AA7" s="8"/>
      <c r="AC7" s="12"/>
      <c r="AD7" s="32"/>
      <c r="AE7" s="33"/>
      <c r="AF7" s="8"/>
      <c r="AH7" s="12"/>
      <c r="AI7" s="32"/>
      <c r="AJ7" s="33"/>
      <c r="AK7" s="8"/>
      <c r="AM7" s="12"/>
      <c r="AN7" s="32"/>
      <c r="AO7" s="33"/>
      <c r="AP7" s="8"/>
      <c r="AR7" s="12"/>
      <c r="AS7" s="32"/>
      <c r="AT7" s="33"/>
      <c r="AU7" s="8"/>
      <c r="AW7" s="12"/>
      <c r="AX7" s="32"/>
      <c r="AY7" s="33"/>
    </row>
    <row r="8" spans="1:51">
      <c r="A8" s="7" t="s">
        <v>25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44"/>
      <c r="M8" s="7"/>
      <c r="N8" s="24"/>
      <c r="O8" s="18"/>
      <c r="P8" s="23"/>
      <c r="Q8" s="8"/>
      <c r="S8" s="12"/>
      <c r="T8" s="32"/>
      <c r="U8" s="33"/>
      <c r="V8" s="8"/>
      <c r="X8" s="12"/>
      <c r="Y8" s="32"/>
      <c r="Z8" s="33"/>
      <c r="AA8" s="8"/>
      <c r="AC8" s="12"/>
      <c r="AD8" s="32"/>
      <c r="AE8" s="33"/>
      <c r="AF8" s="8"/>
      <c r="AH8" s="12"/>
      <c r="AI8" s="32"/>
      <c r="AJ8" s="33"/>
      <c r="AK8" s="8"/>
      <c r="AM8" s="12"/>
      <c r="AN8" s="32"/>
      <c r="AO8" s="33"/>
      <c r="AP8" s="8"/>
      <c r="AR8" s="12"/>
      <c r="AS8" s="32"/>
      <c r="AT8" s="33"/>
      <c r="AU8" s="8"/>
      <c r="AW8" s="12"/>
      <c r="AX8" s="32"/>
      <c r="AY8" s="33"/>
    </row>
    <row r="9" spans="1:51" ht="20.25" customHeight="1" thickBot="1">
      <c r="A9" s="17"/>
      <c r="B9" s="22" t="s">
        <v>2</v>
      </c>
      <c r="C9" s="45"/>
      <c r="D9" s="20"/>
      <c r="E9" s="45"/>
      <c r="F9" s="17"/>
      <c r="G9" s="45"/>
      <c r="H9" s="16"/>
      <c r="I9" s="54"/>
      <c r="J9" s="53"/>
      <c r="K9" s="53"/>
      <c r="L9" s="53"/>
      <c r="M9" s="17"/>
      <c r="N9" s="21" t="s">
        <v>19</v>
      </c>
      <c r="O9" s="17"/>
      <c r="P9" s="17"/>
      <c r="Q9" s="17"/>
      <c r="R9" s="17"/>
      <c r="S9" s="21"/>
      <c r="T9" s="17"/>
      <c r="U9" s="17"/>
      <c r="V9" s="17"/>
      <c r="W9" s="17"/>
      <c r="X9" s="21"/>
      <c r="Y9" s="17"/>
      <c r="Z9" s="17"/>
      <c r="AA9" s="17"/>
      <c r="AB9" s="17"/>
      <c r="AC9" s="21"/>
      <c r="AD9" s="17"/>
      <c r="AE9" s="17"/>
      <c r="AF9" s="17"/>
      <c r="AG9" s="17"/>
      <c r="AH9" s="21"/>
      <c r="AI9" s="17"/>
      <c r="AJ9" s="17"/>
      <c r="AK9" s="17"/>
      <c r="AL9" s="17"/>
      <c r="AM9" s="21"/>
      <c r="AN9" s="17"/>
      <c r="AO9" s="17"/>
      <c r="AP9" s="17"/>
      <c r="AQ9" s="17"/>
      <c r="AR9" s="21"/>
      <c r="AS9" s="17"/>
      <c r="AT9" s="17"/>
      <c r="AU9" s="17"/>
      <c r="AV9" s="17"/>
      <c r="AW9" s="21"/>
      <c r="AX9" s="17"/>
      <c r="AY9" s="17"/>
    </row>
    <row r="10" spans="1:51" ht="45" customHeight="1" thickTop="1">
      <c r="A10" s="25" t="s">
        <v>0</v>
      </c>
      <c r="B10" s="26" t="s">
        <v>21</v>
      </c>
      <c r="C10" s="46" t="s">
        <v>3</v>
      </c>
      <c r="D10" s="38" t="s">
        <v>1</v>
      </c>
      <c r="E10" s="49" t="s">
        <v>16</v>
      </c>
      <c r="F10" s="40" t="s">
        <v>4</v>
      </c>
      <c r="G10" s="46" t="s">
        <v>18</v>
      </c>
      <c r="H10" s="40" t="s">
        <v>5</v>
      </c>
      <c r="I10" s="49" t="s">
        <v>17</v>
      </c>
      <c r="J10" s="46" t="s">
        <v>24</v>
      </c>
      <c r="K10" s="46" t="s">
        <v>20</v>
      </c>
      <c r="L10" s="46" t="s">
        <v>45</v>
      </c>
      <c r="M10" s="27"/>
      <c r="N10" s="28" t="s">
        <v>13</v>
      </c>
      <c r="O10" s="28" t="s">
        <v>14</v>
      </c>
      <c r="P10" s="28" t="s">
        <v>15</v>
      </c>
      <c r="Q10" s="27"/>
      <c r="R10" s="35" t="s">
        <v>26</v>
      </c>
      <c r="S10" s="28" t="s">
        <v>13</v>
      </c>
      <c r="T10" s="28" t="s">
        <v>14</v>
      </c>
      <c r="U10" s="28" t="s">
        <v>15</v>
      </c>
      <c r="V10" s="27"/>
      <c r="W10" s="35" t="s">
        <v>26</v>
      </c>
      <c r="X10" s="28" t="s">
        <v>13</v>
      </c>
      <c r="Y10" s="28" t="s">
        <v>14</v>
      </c>
      <c r="Z10" s="28" t="s">
        <v>15</v>
      </c>
      <c r="AA10" s="27"/>
      <c r="AB10" s="35" t="s">
        <v>26</v>
      </c>
      <c r="AC10" s="28" t="s">
        <v>13</v>
      </c>
      <c r="AD10" s="28" t="s">
        <v>14</v>
      </c>
      <c r="AE10" s="28" t="s">
        <v>15</v>
      </c>
      <c r="AF10" s="27"/>
      <c r="AG10" s="35" t="s">
        <v>26</v>
      </c>
      <c r="AH10" s="28" t="s">
        <v>13</v>
      </c>
      <c r="AI10" s="28" t="s">
        <v>14</v>
      </c>
      <c r="AJ10" s="28" t="s">
        <v>15</v>
      </c>
      <c r="AK10" s="27"/>
      <c r="AL10" s="35" t="s">
        <v>26</v>
      </c>
      <c r="AM10" s="28" t="s">
        <v>13</v>
      </c>
      <c r="AN10" s="28" t="s">
        <v>14</v>
      </c>
      <c r="AO10" s="28" t="s">
        <v>15</v>
      </c>
      <c r="AP10" s="27"/>
      <c r="AQ10" s="35" t="s">
        <v>26</v>
      </c>
      <c r="AR10" s="28" t="s">
        <v>13</v>
      </c>
      <c r="AS10" s="28" t="s">
        <v>14</v>
      </c>
      <c r="AT10" s="28" t="s">
        <v>15</v>
      </c>
      <c r="AU10" s="27"/>
      <c r="AV10" s="35" t="s">
        <v>26</v>
      </c>
      <c r="AW10" s="28" t="s">
        <v>13</v>
      </c>
      <c r="AX10" s="28" t="s">
        <v>14</v>
      </c>
      <c r="AY10" s="28" t="s">
        <v>15</v>
      </c>
    </row>
    <row r="11" spans="1:51" ht="10.5">
      <c r="A11" s="14" t="str">
        <f t="shared" ref="A11:A22" si="0">$B$3</f>
        <v>Cadmium</v>
      </c>
      <c r="B11" s="6">
        <f t="shared" ref="B11:B22" si="1">$B$7</f>
        <v>5</v>
      </c>
      <c r="C11" s="47">
        <f t="shared" ref="C11:C22" si="2">8*(B11-$B$4)/($B$5-$B$4)</f>
        <v>0.8571428571428571</v>
      </c>
      <c r="D11" s="39">
        <v>4.5</v>
      </c>
      <c r="E11" s="50">
        <v>2</v>
      </c>
      <c r="F11" s="41" t="s">
        <v>9</v>
      </c>
      <c r="G11" s="52">
        <v>0</v>
      </c>
      <c r="H11" s="41" t="s">
        <v>8</v>
      </c>
      <c r="I11" s="50">
        <v>0</v>
      </c>
      <c r="J11" s="56">
        <f t="shared" ref="J11:J22" si="3">E11+G11+I11</f>
        <v>2</v>
      </c>
      <c r="K11" s="56">
        <f>6-J11</f>
        <v>4</v>
      </c>
      <c r="L11" s="56">
        <v>3</v>
      </c>
      <c r="M11" s="15"/>
      <c r="N11" s="12">
        <f>$C11+$K11+L11</f>
        <v>7.8571428571428568</v>
      </c>
      <c r="O11" s="12">
        <f t="shared" ref="O11:O76" si="4">N11+1</f>
        <v>8.8571428571428577</v>
      </c>
      <c r="P11" s="12">
        <f>N11+2</f>
        <v>9.8571428571428577</v>
      </c>
      <c r="Q11" s="15"/>
      <c r="R11" s="36">
        <f>8*$B$7/$B$6*$C$8/100</f>
        <v>0.4</v>
      </c>
      <c r="S11" s="12">
        <f>$C11+$K11+$R11+L11</f>
        <v>8.2571428571428562</v>
      </c>
      <c r="T11" s="12">
        <f t="shared" ref="T11:T76" si="5">S11+1</f>
        <v>9.2571428571428562</v>
      </c>
      <c r="U11" s="12">
        <f>S11+2</f>
        <v>10.257142857142856</v>
      </c>
      <c r="V11" s="15"/>
      <c r="W11" s="36">
        <f>8*$B$7/$B$6*$D$8/100</f>
        <v>1</v>
      </c>
      <c r="X11" s="12">
        <f>$C11+$K11+$W11+L11</f>
        <v>8.8571428571428577</v>
      </c>
      <c r="Y11" s="12">
        <f t="shared" ref="Y11:Y76" si="6">X11+1</f>
        <v>9.8571428571428577</v>
      </c>
      <c r="Z11" s="12">
        <f>X11+2</f>
        <v>10.857142857142858</v>
      </c>
      <c r="AA11" s="15"/>
      <c r="AB11" s="36">
        <f>8*$B$7/$B$6*$E$8/100</f>
        <v>2</v>
      </c>
      <c r="AC11" s="12">
        <f>$C11+$K11+$AB11+L11</f>
        <v>9.8571428571428577</v>
      </c>
      <c r="AD11" s="12">
        <f t="shared" ref="AD11:AD76" si="7">AC11+1</f>
        <v>10.857142857142858</v>
      </c>
      <c r="AE11" s="12">
        <f>AC11+2</f>
        <v>11.857142857142858</v>
      </c>
      <c r="AF11" s="15"/>
      <c r="AG11" s="36">
        <f>8*$B$7/$B$6*$F$8/100</f>
        <v>4</v>
      </c>
      <c r="AH11" s="12">
        <f>$C11+$K11+$AG11+L11</f>
        <v>11.857142857142858</v>
      </c>
      <c r="AI11" s="12">
        <f t="shared" ref="AI11:AI76" si="8">AH11+1</f>
        <v>12.857142857142858</v>
      </c>
      <c r="AJ11" s="12">
        <f>AH11+2</f>
        <v>13.857142857142858</v>
      </c>
      <c r="AK11" s="15"/>
      <c r="AL11" s="36">
        <f>8*$B$7/$B$6*$G$8/100</f>
        <v>6</v>
      </c>
      <c r="AM11" s="12">
        <f>$C11+$K11+$AL11+L11</f>
        <v>13.857142857142858</v>
      </c>
      <c r="AN11" s="12">
        <f t="shared" ref="AN11:AN76" si="9">AM11+1</f>
        <v>14.857142857142858</v>
      </c>
      <c r="AO11" s="12">
        <f>AM11+2</f>
        <v>15.857142857142858</v>
      </c>
      <c r="AP11" s="15"/>
      <c r="AQ11" s="36">
        <f>8*$B$7/$B$6*$H$8/100</f>
        <v>8</v>
      </c>
      <c r="AR11" s="12">
        <f>$C11+$K11+$AQ11+L11</f>
        <v>15.857142857142858</v>
      </c>
      <c r="AS11" s="12">
        <f t="shared" ref="AS11:AS76" si="10">AR11+1</f>
        <v>16.857142857142858</v>
      </c>
      <c r="AT11" s="12">
        <f>AR11+2</f>
        <v>17.857142857142858</v>
      </c>
      <c r="AU11" s="15"/>
      <c r="AV11" s="36">
        <f>8*$B$7/$B$6*$I$8/100</f>
        <v>12</v>
      </c>
      <c r="AW11" s="12">
        <f>$C11+$K11+$AV11+L11</f>
        <v>19.857142857142858</v>
      </c>
      <c r="AX11" s="12">
        <f t="shared" ref="AX11:AX76" si="11">AW11+1</f>
        <v>20.857142857142858</v>
      </c>
      <c r="AY11" s="12">
        <f>AW11+2</f>
        <v>21.857142857142858</v>
      </c>
    </row>
    <row r="12" spans="1:51" ht="10.5">
      <c r="A12" s="14" t="str">
        <f t="shared" si="0"/>
        <v>Cadmium</v>
      </c>
      <c r="B12" s="6">
        <f t="shared" si="1"/>
        <v>5</v>
      </c>
      <c r="C12" s="47">
        <f t="shared" si="2"/>
        <v>0.8571428571428571</v>
      </c>
      <c r="D12" s="39">
        <v>4.5</v>
      </c>
      <c r="E12" s="51">
        <f t="shared" ref="E12:E22" si="12">E11</f>
        <v>2</v>
      </c>
      <c r="F12" s="41" t="s">
        <v>9</v>
      </c>
      <c r="G12" s="47">
        <f>G11</f>
        <v>0</v>
      </c>
      <c r="H12" s="41" t="s">
        <v>7</v>
      </c>
      <c r="I12" s="50">
        <v>0</v>
      </c>
      <c r="J12" s="56">
        <f t="shared" si="3"/>
        <v>2</v>
      </c>
      <c r="K12" s="56">
        <f t="shared" ref="K12:K22" si="13">6-J12</f>
        <v>4</v>
      </c>
      <c r="L12" s="56">
        <v>3</v>
      </c>
      <c r="M12" s="15"/>
      <c r="N12" s="12">
        <f t="shared" ref="N12:N22" si="14">$C12+$K12+L12</f>
        <v>7.8571428571428568</v>
      </c>
      <c r="O12" s="12">
        <f t="shared" si="4"/>
        <v>8.8571428571428577</v>
      </c>
      <c r="P12" s="12">
        <f t="shared" ref="P12:P22" si="15">N12+2</f>
        <v>9.8571428571428577</v>
      </c>
      <c r="Q12" s="15"/>
      <c r="R12" s="36">
        <f t="shared" ref="R12:R22" si="16">$R$11</f>
        <v>0.4</v>
      </c>
      <c r="S12" s="12">
        <f t="shared" ref="S12:S22" si="17">$C12+$K12+$R12+L12</f>
        <v>8.2571428571428562</v>
      </c>
      <c r="T12" s="12">
        <f t="shared" si="5"/>
        <v>9.2571428571428562</v>
      </c>
      <c r="U12" s="12">
        <f t="shared" ref="U12:U22" si="18">S12+2</f>
        <v>10.257142857142856</v>
      </c>
      <c r="V12" s="15"/>
      <c r="W12" s="36">
        <f t="shared" ref="W12:W22" si="19">W$11</f>
        <v>1</v>
      </c>
      <c r="X12" s="12">
        <f t="shared" ref="X12:X22" si="20">$C12+$K12+$W12+L12</f>
        <v>8.8571428571428577</v>
      </c>
      <c r="Y12" s="12">
        <f t="shared" si="6"/>
        <v>9.8571428571428577</v>
      </c>
      <c r="Z12" s="12">
        <f t="shared" ref="Z12:Z22" si="21">X12+2</f>
        <v>10.857142857142858</v>
      </c>
      <c r="AA12" s="15"/>
      <c r="AB12" s="36">
        <f t="shared" ref="AB12:AB22" si="22">AB$11</f>
        <v>2</v>
      </c>
      <c r="AC12" s="12">
        <f t="shared" ref="AC12:AC22" si="23">$C12+$K12+$AB12+L12</f>
        <v>9.8571428571428577</v>
      </c>
      <c r="AD12" s="12">
        <f t="shared" si="7"/>
        <v>10.857142857142858</v>
      </c>
      <c r="AE12" s="12">
        <f t="shared" ref="AE12:AE22" si="24">AC12+2</f>
        <v>11.857142857142858</v>
      </c>
      <c r="AF12" s="15"/>
      <c r="AG12" s="36">
        <f t="shared" ref="AG12:AG22" si="25">AG$11</f>
        <v>4</v>
      </c>
      <c r="AH12" s="12">
        <f t="shared" ref="AH12:AH22" si="26">$C12+$K12+$AG12+L12</f>
        <v>11.857142857142858</v>
      </c>
      <c r="AI12" s="12">
        <f t="shared" si="8"/>
        <v>12.857142857142858</v>
      </c>
      <c r="AJ12" s="12">
        <f t="shared" ref="AJ12:AJ22" si="27">AH12+2</f>
        <v>13.857142857142858</v>
      </c>
      <c r="AK12" s="15"/>
      <c r="AL12" s="36">
        <f t="shared" ref="AL12:AL22" si="28">AL$11</f>
        <v>6</v>
      </c>
      <c r="AM12" s="12">
        <f t="shared" ref="AM12:AM22" si="29">$C12+$K12+$AL12+L12</f>
        <v>13.857142857142858</v>
      </c>
      <c r="AN12" s="12">
        <f t="shared" si="9"/>
        <v>14.857142857142858</v>
      </c>
      <c r="AO12" s="12">
        <f t="shared" ref="AO12:AO22" si="30">AM12+2</f>
        <v>15.857142857142858</v>
      </c>
      <c r="AP12" s="15"/>
      <c r="AQ12" s="36">
        <f t="shared" ref="AQ12:AQ22" si="31">AQ$11</f>
        <v>8</v>
      </c>
      <c r="AR12" s="12">
        <f t="shared" ref="AR12:AR22" si="32">$C12+$K12+$AQ12+L12</f>
        <v>15.857142857142858</v>
      </c>
      <c r="AS12" s="12">
        <f t="shared" si="10"/>
        <v>16.857142857142858</v>
      </c>
      <c r="AT12" s="12">
        <f t="shared" ref="AT12:AT22" si="33">AR12+2</f>
        <v>17.857142857142858</v>
      </c>
      <c r="AU12" s="15"/>
      <c r="AV12" s="36">
        <f t="shared" ref="AV12:AV22" si="34">AV$11</f>
        <v>12</v>
      </c>
      <c r="AW12" s="12">
        <f t="shared" ref="AW12:AW22" si="35">$C12+$K12+$AV12+L12</f>
        <v>19.857142857142858</v>
      </c>
      <c r="AX12" s="12">
        <f t="shared" si="11"/>
        <v>20.857142857142858</v>
      </c>
      <c r="AY12" s="12">
        <f t="shared" ref="AY12:AY22" si="36">AW12+2</f>
        <v>21.857142857142858</v>
      </c>
    </row>
    <row r="13" spans="1:51" ht="10.5">
      <c r="A13" s="14" t="str">
        <f t="shared" si="0"/>
        <v>Cadmium</v>
      </c>
      <c r="B13" s="6">
        <f t="shared" si="1"/>
        <v>5</v>
      </c>
      <c r="C13" s="47">
        <f t="shared" si="2"/>
        <v>0.8571428571428571</v>
      </c>
      <c r="D13" s="39">
        <v>4.5</v>
      </c>
      <c r="E13" s="51">
        <f t="shared" si="12"/>
        <v>2</v>
      </c>
      <c r="F13" s="41" t="s">
        <v>9</v>
      </c>
      <c r="G13" s="47">
        <f>G11</f>
        <v>0</v>
      </c>
      <c r="H13" s="41" t="s">
        <v>6</v>
      </c>
      <c r="I13" s="50">
        <v>0</v>
      </c>
      <c r="J13" s="56">
        <f t="shared" si="3"/>
        <v>2</v>
      </c>
      <c r="K13" s="56">
        <f t="shared" si="13"/>
        <v>4</v>
      </c>
      <c r="L13" s="56">
        <v>3</v>
      </c>
      <c r="M13" s="15"/>
      <c r="N13" s="12">
        <f t="shared" si="14"/>
        <v>7.8571428571428568</v>
      </c>
      <c r="O13" s="12">
        <f t="shared" si="4"/>
        <v>8.8571428571428577</v>
      </c>
      <c r="P13" s="12">
        <f t="shared" si="15"/>
        <v>9.8571428571428577</v>
      </c>
      <c r="Q13" s="15"/>
      <c r="R13" s="36">
        <f t="shared" si="16"/>
        <v>0.4</v>
      </c>
      <c r="S13" s="12">
        <f t="shared" si="17"/>
        <v>8.2571428571428562</v>
      </c>
      <c r="T13" s="12">
        <f t="shared" si="5"/>
        <v>9.2571428571428562</v>
      </c>
      <c r="U13" s="12">
        <f t="shared" si="18"/>
        <v>10.257142857142856</v>
      </c>
      <c r="V13" s="15"/>
      <c r="W13" s="36">
        <f t="shared" si="19"/>
        <v>1</v>
      </c>
      <c r="X13" s="12">
        <f t="shared" si="20"/>
        <v>8.8571428571428577</v>
      </c>
      <c r="Y13" s="12">
        <f t="shared" si="6"/>
        <v>9.8571428571428577</v>
      </c>
      <c r="Z13" s="12">
        <f t="shared" si="21"/>
        <v>10.857142857142858</v>
      </c>
      <c r="AA13" s="15"/>
      <c r="AB13" s="36">
        <f t="shared" si="22"/>
        <v>2</v>
      </c>
      <c r="AC13" s="12">
        <f t="shared" si="23"/>
        <v>9.8571428571428577</v>
      </c>
      <c r="AD13" s="12">
        <f t="shared" si="7"/>
        <v>10.857142857142858</v>
      </c>
      <c r="AE13" s="12">
        <f t="shared" si="24"/>
        <v>11.857142857142858</v>
      </c>
      <c r="AF13" s="15"/>
      <c r="AG13" s="36">
        <f t="shared" si="25"/>
        <v>4</v>
      </c>
      <c r="AH13" s="12">
        <f t="shared" si="26"/>
        <v>11.857142857142858</v>
      </c>
      <c r="AI13" s="12">
        <f t="shared" si="8"/>
        <v>12.857142857142858</v>
      </c>
      <c r="AJ13" s="12">
        <f t="shared" si="27"/>
        <v>13.857142857142858</v>
      </c>
      <c r="AK13" s="15"/>
      <c r="AL13" s="36">
        <f t="shared" si="28"/>
        <v>6</v>
      </c>
      <c r="AM13" s="12">
        <f t="shared" si="29"/>
        <v>13.857142857142858</v>
      </c>
      <c r="AN13" s="12">
        <f t="shared" si="9"/>
        <v>14.857142857142858</v>
      </c>
      <c r="AO13" s="12">
        <f t="shared" si="30"/>
        <v>15.857142857142858</v>
      </c>
      <c r="AP13" s="15"/>
      <c r="AQ13" s="36">
        <f t="shared" si="31"/>
        <v>8</v>
      </c>
      <c r="AR13" s="12">
        <f t="shared" si="32"/>
        <v>15.857142857142858</v>
      </c>
      <c r="AS13" s="12">
        <f t="shared" si="10"/>
        <v>16.857142857142858</v>
      </c>
      <c r="AT13" s="12">
        <f t="shared" si="33"/>
        <v>17.857142857142858</v>
      </c>
      <c r="AU13" s="15"/>
      <c r="AV13" s="36">
        <f t="shared" si="34"/>
        <v>12</v>
      </c>
      <c r="AW13" s="12">
        <f t="shared" si="35"/>
        <v>19.857142857142858</v>
      </c>
      <c r="AX13" s="12">
        <f t="shared" si="11"/>
        <v>20.857142857142858</v>
      </c>
      <c r="AY13" s="12">
        <f t="shared" si="36"/>
        <v>21.857142857142858</v>
      </c>
    </row>
    <row r="14" spans="1:51" ht="10.5">
      <c r="A14" s="14" t="str">
        <f t="shared" si="0"/>
        <v>Cadmium</v>
      </c>
      <c r="B14" s="6">
        <f t="shared" si="1"/>
        <v>5</v>
      </c>
      <c r="C14" s="47">
        <f t="shared" si="2"/>
        <v>0.8571428571428571</v>
      </c>
      <c r="D14" s="39">
        <v>4.5</v>
      </c>
      <c r="E14" s="51">
        <f t="shared" si="12"/>
        <v>2</v>
      </c>
      <c r="F14" s="41" t="s">
        <v>10</v>
      </c>
      <c r="G14" s="52">
        <v>0</v>
      </c>
      <c r="H14" s="41" t="s">
        <v>8</v>
      </c>
      <c r="I14" s="51">
        <f>$I$11</f>
        <v>0</v>
      </c>
      <c r="J14" s="56">
        <f t="shared" si="3"/>
        <v>2</v>
      </c>
      <c r="K14" s="56">
        <f t="shared" si="13"/>
        <v>4</v>
      </c>
      <c r="L14" s="56">
        <v>3</v>
      </c>
      <c r="M14" s="15"/>
      <c r="N14" s="12">
        <f t="shared" si="14"/>
        <v>7.8571428571428568</v>
      </c>
      <c r="O14" s="12">
        <f t="shared" si="4"/>
        <v>8.8571428571428577</v>
      </c>
      <c r="P14" s="12">
        <f t="shared" si="15"/>
        <v>9.8571428571428577</v>
      </c>
      <c r="Q14" s="15"/>
      <c r="R14" s="36">
        <f t="shared" si="16"/>
        <v>0.4</v>
      </c>
      <c r="S14" s="12">
        <f t="shared" si="17"/>
        <v>8.2571428571428562</v>
      </c>
      <c r="T14" s="12">
        <f t="shared" si="5"/>
        <v>9.2571428571428562</v>
      </c>
      <c r="U14" s="12">
        <f t="shared" si="18"/>
        <v>10.257142857142856</v>
      </c>
      <c r="V14" s="15"/>
      <c r="W14" s="36">
        <f t="shared" si="19"/>
        <v>1</v>
      </c>
      <c r="X14" s="12">
        <f t="shared" si="20"/>
        <v>8.8571428571428577</v>
      </c>
      <c r="Y14" s="12">
        <f t="shared" si="6"/>
        <v>9.8571428571428577</v>
      </c>
      <c r="Z14" s="12">
        <f t="shared" si="21"/>
        <v>10.857142857142858</v>
      </c>
      <c r="AA14" s="15"/>
      <c r="AB14" s="36">
        <f t="shared" si="22"/>
        <v>2</v>
      </c>
      <c r="AC14" s="12">
        <f t="shared" si="23"/>
        <v>9.8571428571428577</v>
      </c>
      <c r="AD14" s="12">
        <f t="shared" si="7"/>
        <v>10.857142857142858</v>
      </c>
      <c r="AE14" s="12">
        <f t="shared" si="24"/>
        <v>11.857142857142858</v>
      </c>
      <c r="AF14" s="15"/>
      <c r="AG14" s="36">
        <f t="shared" si="25"/>
        <v>4</v>
      </c>
      <c r="AH14" s="12">
        <f t="shared" si="26"/>
        <v>11.857142857142858</v>
      </c>
      <c r="AI14" s="12">
        <f t="shared" si="8"/>
        <v>12.857142857142858</v>
      </c>
      <c r="AJ14" s="12">
        <f t="shared" si="27"/>
        <v>13.857142857142858</v>
      </c>
      <c r="AK14" s="15"/>
      <c r="AL14" s="36">
        <f t="shared" si="28"/>
        <v>6</v>
      </c>
      <c r="AM14" s="12">
        <f t="shared" si="29"/>
        <v>13.857142857142858</v>
      </c>
      <c r="AN14" s="12">
        <f t="shared" si="9"/>
        <v>14.857142857142858</v>
      </c>
      <c r="AO14" s="12">
        <f t="shared" si="30"/>
        <v>15.857142857142858</v>
      </c>
      <c r="AP14" s="15"/>
      <c r="AQ14" s="36">
        <f t="shared" si="31"/>
        <v>8</v>
      </c>
      <c r="AR14" s="12">
        <f t="shared" si="32"/>
        <v>15.857142857142858</v>
      </c>
      <c r="AS14" s="12">
        <f t="shared" si="10"/>
        <v>16.857142857142858</v>
      </c>
      <c r="AT14" s="12">
        <f t="shared" si="33"/>
        <v>17.857142857142858</v>
      </c>
      <c r="AU14" s="15"/>
      <c r="AV14" s="36">
        <f t="shared" si="34"/>
        <v>12</v>
      </c>
      <c r="AW14" s="12">
        <f t="shared" si="35"/>
        <v>19.857142857142858</v>
      </c>
      <c r="AX14" s="12">
        <f t="shared" si="11"/>
        <v>20.857142857142858</v>
      </c>
      <c r="AY14" s="12">
        <f t="shared" si="36"/>
        <v>21.857142857142858</v>
      </c>
    </row>
    <row r="15" spans="1:51">
      <c r="A15" s="14" t="str">
        <f t="shared" si="0"/>
        <v>Cadmium</v>
      </c>
      <c r="B15" s="6">
        <f t="shared" si="1"/>
        <v>5</v>
      </c>
      <c r="C15" s="47">
        <f t="shared" si="2"/>
        <v>0.8571428571428571</v>
      </c>
      <c r="D15" s="39">
        <v>4.5</v>
      </c>
      <c r="E15" s="51">
        <f t="shared" si="12"/>
        <v>2</v>
      </c>
      <c r="F15" s="41" t="s">
        <v>10</v>
      </c>
      <c r="G15" s="47">
        <f>G14</f>
        <v>0</v>
      </c>
      <c r="H15" s="41" t="s">
        <v>7</v>
      </c>
      <c r="I15" s="51">
        <f>$I$12</f>
        <v>0</v>
      </c>
      <c r="J15" s="56">
        <f t="shared" si="3"/>
        <v>2</v>
      </c>
      <c r="K15" s="56">
        <f t="shared" si="13"/>
        <v>4</v>
      </c>
      <c r="L15" s="56">
        <v>3</v>
      </c>
      <c r="M15" s="15"/>
      <c r="N15" s="12">
        <f t="shared" si="14"/>
        <v>7.8571428571428568</v>
      </c>
      <c r="O15" s="12">
        <f t="shared" si="4"/>
        <v>8.8571428571428577</v>
      </c>
      <c r="P15" s="12">
        <f t="shared" si="15"/>
        <v>9.8571428571428577</v>
      </c>
      <c r="Q15" s="15"/>
      <c r="R15" s="36">
        <f t="shared" si="16"/>
        <v>0.4</v>
      </c>
      <c r="S15" s="12">
        <f t="shared" si="17"/>
        <v>8.2571428571428562</v>
      </c>
      <c r="T15" s="12">
        <f t="shared" si="5"/>
        <v>9.2571428571428562</v>
      </c>
      <c r="U15" s="12">
        <f t="shared" si="18"/>
        <v>10.257142857142856</v>
      </c>
      <c r="V15" s="15"/>
      <c r="W15" s="36">
        <f t="shared" si="19"/>
        <v>1</v>
      </c>
      <c r="X15" s="12">
        <f t="shared" si="20"/>
        <v>8.8571428571428577</v>
      </c>
      <c r="Y15" s="12">
        <f t="shared" si="6"/>
        <v>9.8571428571428577</v>
      </c>
      <c r="Z15" s="12">
        <f t="shared" si="21"/>
        <v>10.857142857142858</v>
      </c>
      <c r="AA15" s="15"/>
      <c r="AB15" s="36">
        <f t="shared" si="22"/>
        <v>2</v>
      </c>
      <c r="AC15" s="12">
        <f t="shared" si="23"/>
        <v>9.8571428571428577</v>
      </c>
      <c r="AD15" s="12">
        <f t="shared" si="7"/>
        <v>10.857142857142858</v>
      </c>
      <c r="AE15" s="12">
        <f t="shared" si="24"/>
        <v>11.857142857142858</v>
      </c>
      <c r="AF15" s="15"/>
      <c r="AG15" s="36">
        <f t="shared" si="25"/>
        <v>4</v>
      </c>
      <c r="AH15" s="12">
        <f t="shared" si="26"/>
        <v>11.857142857142858</v>
      </c>
      <c r="AI15" s="12">
        <f t="shared" si="8"/>
        <v>12.857142857142858</v>
      </c>
      <c r="AJ15" s="12">
        <f t="shared" si="27"/>
        <v>13.857142857142858</v>
      </c>
      <c r="AK15" s="15"/>
      <c r="AL15" s="36">
        <f t="shared" si="28"/>
        <v>6</v>
      </c>
      <c r="AM15" s="12">
        <f t="shared" si="29"/>
        <v>13.857142857142858</v>
      </c>
      <c r="AN15" s="12">
        <f t="shared" si="9"/>
        <v>14.857142857142858</v>
      </c>
      <c r="AO15" s="12">
        <f t="shared" si="30"/>
        <v>15.857142857142858</v>
      </c>
      <c r="AP15" s="15"/>
      <c r="AQ15" s="36">
        <f t="shared" si="31"/>
        <v>8</v>
      </c>
      <c r="AR15" s="12">
        <f t="shared" si="32"/>
        <v>15.857142857142858</v>
      </c>
      <c r="AS15" s="12">
        <f t="shared" si="10"/>
        <v>16.857142857142858</v>
      </c>
      <c r="AT15" s="12">
        <f t="shared" si="33"/>
        <v>17.857142857142858</v>
      </c>
      <c r="AU15" s="15"/>
      <c r="AV15" s="36">
        <f t="shared" si="34"/>
        <v>12</v>
      </c>
      <c r="AW15" s="12">
        <f t="shared" si="35"/>
        <v>19.857142857142858</v>
      </c>
      <c r="AX15" s="12">
        <f t="shared" si="11"/>
        <v>20.857142857142858</v>
      </c>
      <c r="AY15" s="12">
        <f t="shared" si="36"/>
        <v>21.857142857142858</v>
      </c>
    </row>
    <row r="16" spans="1:51">
      <c r="A16" s="14" t="str">
        <f t="shared" si="0"/>
        <v>Cadmium</v>
      </c>
      <c r="B16" s="6">
        <f t="shared" si="1"/>
        <v>5</v>
      </c>
      <c r="C16" s="47">
        <f t="shared" si="2"/>
        <v>0.8571428571428571</v>
      </c>
      <c r="D16" s="39">
        <v>4.5</v>
      </c>
      <c r="E16" s="51">
        <f t="shared" si="12"/>
        <v>2</v>
      </c>
      <c r="F16" s="41" t="s">
        <v>10</v>
      </c>
      <c r="G16" s="47">
        <f>G14</f>
        <v>0</v>
      </c>
      <c r="H16" s="41" t="s">
        <v>6</v>
      </c>
      <c r="I16" s="51">
        <f>$I$13</f>
        <v>0</v>
      </c>
      <c r="J16" s="56">
        <f t="shared" si="3"/>
        <v>2</v>
      </c>
      <c r="K16" s="56">
        <f t="shared" si="13"/>
        <v>4</v>
      </c>
      <c r="L16" s="56">
        <v>3</v>
      </c>
      <c r="M16" s="15"/>
      <c r="N16" s="12">
        <f t="shared" si="14"/>
        <v>7.8571428571428568</v>
      </c>
      <c r="O16" s="12">
        <f t="shared" si="4"/>
        <v>8.8571428571428577</v>
      </c>
      <c r="P16" s="12">
        <f t="shared" si="15"/>
        <v>9.8571428571428577</v>
      </c>
      <c r="Q16" s="15"/>
      <c r="R16" s="36">
        <f t="shared" si="16"/>
        <v>0.4</v>
      </c>
      <c r="S16" s="12">
        <f t="shared" si="17"/>
        <v>8.2571428571428562</v>
      </c>
      <c r="T16" s="12">
        <f t="shared" si="5"/>
        <v>9.2571428571428562</v>
      </c>
      <c r="U16" s="12">
        <f t="shared" si="18"/>
        <v>10.257142857142856</v>
      </c>
      <c r="V16" s="15"/>
      <c r="W16" s="36">
        <f t="shared" si="19"/>
        <v>1</v>
      </c>
      <c r="X16" s="12">
        <f t="shared" si="20"/>
        <v>8.8571428571428577</v>
      </c>
      <c r="Y16" s="12">
        <f t="shared" si="6"/>
        <v>9.8571428571428577</v>
      </c>
      <c r="Z16" s="12">
        <f t="shared" si="21"/>
        <v>10.857142857142858</v>
      </c>
      <c r="AA16" s="15"/>
      <c r="AB16" s="36">
        <f t="shared" si="22"/>
        <v>2</v>
      </c>
      <c r="AC16" s="12">
        <f t="shared" si="23"/>
        <v>9.8571428571428577</v>
      </c>
      <c r="AD16" s="12">
        <f t="shared" si="7"/>
        <v>10.857142857142858</v>
      </c>
      <c r="AE16" s="12">
        <f t="shared" si="24"/>
        <v>11.857142857142858</v>
      </c>
      <c r="AF16" s="15"/>
      <c r="AG16" s="36">
        <f t="shared" si="25"/>
        <v>4</v>
      </c>
      <c r="AH16" s="12">
        <f t="shared" si="26"/>
        <v>11.857142857142858</v>
      </c>
      <c r="AI16" s="12">
        <f t="shared" si="8"/>
        <v>12.857142857142858</v>
      </c>
      <c r="AJ16" s="12">
        <f t="shared" si="27"/>
        <v>13.857142857142858</v>
      </c>
      <c r="AK16" s="15"/>
      <c r="AL16" s="36">
        <f t="shared" si="28"/>
        <v>6</v>
      </c>
      <c r="AM16" s="12">
        <f t="shared" si="29"/>
        <v>13.857142857142858</v>
      </c>
      <c r="AN16" s="12">
        <f t="shared" si="9"/>
        <v>14.857142857142858</v>
      </c>
      <c r="AO16" s="12">
        <f t="shared" si="30"/>
        <v>15.857142857142858</v>
      </c>
      <c r="AP16" s="15"/>
      <c r="AQ16" s="36">
        <f t="shared" si="31"/>
        <v>8</v>
      </c>
      <c r="AR16" s="12">
        <f t="shared" si="32"/>
        <v>15.857142857142858</v>
      </c>
      <c r="AS16" s="12">
        <f t="shared" si="10"/>
        <v>16.857142857142858</v>
      </c>
      <c r="AT16" s="12">
        <f t="shared" si="33"/>
        <v>17.857142857142858</v>
      </c>
      <c r="AU16" s="15"/>
      <c r="AV16" s="36">
        <f t="shared" si="34"/>
        <v>12</v>
      </c>
      <c r="AW16" s="12">
        <f t="shared" si="35"/>
        <v>19.857142857142858</v>
      </c>
      <c r="AX16" s="12">
        <f t="shared" si="11"/>
        <v>20.857142857142858</v>
      </c>
      <c r="AY16" s="12">
        <f t="shared" si="36"/>
        <v>21.857142857142858</v>
      </c>
    </row>
    <row r="17" spans="1:51" ht="10.5">
      <c r="A17" s="14" t="str">
        <f t="shared" si="0"/>
        <v>Cadmium</v>
      </c>
      <c r="B17" s="6">
        <f t="shared" si="1"/>
        <v>5</v>
      </c>
      <c r="C17" s="47">
        <f t="shared" si="2"/>
        <v>0.8571428571428571</v>
      </c>
      <c r="D17" s="39">
        <v>4.5</v>
      </c>
      <c r="E17" s="51">
        <f t="shared" si="12"/>
        <v>2</v>
      </c>
      <c r="F17" s="41" t="s">
        <v>11</v>
      </c>
      <c r="G17" s="52">
        <v>1</v>
      </c>
      <c r="H17" s="41" t="s">
        <v>8</v>
      </c>
      <c r="I17" s="51">
        <f>$I$11</f>
        <v>0</v>
      </c>
      <c r="J17" s="56">
        <f t="shared" si="3"/>
        <v>3</v>
      </c>
      <c r="K17" s="56">
        <f t="shared" si="13"/>
        <v>3</v>
      </c>
      <c r="L17" s="56">
        <v>3</v>
      </c>
      <c r="M17" s="15"/>
      <c r="N17" s="12">
        <f t="shared" si="14"/>
        <v>6.8571428571428577</v>
      </c>
      <c r="O17" s="12">
        <f t="shared" si="4"/>
        <v>7.8571428571428577</v>
      </c>
      <c r="P17" s="12">
        <f t="shared" si="15"/>
        <v>8.8571428571428577</v>
      </c>
      <c r="Q17" s="15"/>
      <c r="R17" s="36">
        <f t="shared" si="16"/>
        <v>0.4</v>
      </c>
      <c r="S17" s="12">
        <f t="shared" si="17"/>
        <v>7.2571428571428571</v>
      </c>
      <c r="T17" s="12">
        <f t="shared" si="5"/>
        <v>8.2571428571428562</v>
      </c>
      <c r="U17" s="12">
        <f t="shared" si="18"/>
        <v>9.2571428571428562</v>
      </c>
      <c r="V17" s="15"/>
      <c r="W17" s="36">
        <f t="shared" si="19"/>
        <v>1</v>
      </c>
      <c r="X17" s="12">
        <f t="shared" si="20"/>
        <v>7.8571428571428577</v>
      </c>
      <c r="Y17" s="12">
        <f t="shared" si="6"/>
        <v>8.8571428571428577</v>
      </c>
      <c r="Z17" s="12">
        <f t="shared" si="21"/>
        <v>9.8571428571428577</v>
      </c>
      <c r="AA17" s="15"/>
      <c r="AB17" s="36">
        <f t="shared" si="22"/>
        <v>2</v>
      </c>
      <c r="AC17" s="12">
        <f t="shared" si="23"/>
        <v>8.8571428571428577</v>
      </c>
      <c r="AD17" s="12">
        <f t="shared" si="7"/>
        <v>9.8571428571428577</v>
      </c>
      <c r="AE17" s="12">
        <f t="shared" si="24"/>
        <v>10.857142857142858</v>
      </c>
      <c r="AF17" s="15"/>
      <c r="AG17" s="36">
        <f t="shared" si="25"/>
        <v>4</v>
      </c>
      <c r="AH17" s="12">
        <f t="shared" si="26"/>
        <v>10.857142857142858</v>
      </c>
      <c r="AI17" s="12">
        <f t="shared" si="8"/>
        <v>11.857142857142858</v>
      </c>
      <c r="AJ17" s="12">
        <f t="shared" si="27"/>
        <v>12.857142857142858</v>
      </c>
      <c r="AK17" s="15"/>
      <c r="AL17" s="36">
        <f t="shared" si="28"/>
        <v>6</v>
      </c>
      <c r="AM17" s="12">
        <f t="shared" si="29"/>
        <v>12.857142857142858</v>
      </c>
      <c r="AN17" s="12">
        <f t="shared" si="9"/>
        <v>13.857142857142858</v>
      </c>
      <c r="AO17" s="12">
        <f t="shared" si="30"/>
        <v>14.857142857142858</v>
      </c>
      <c r="AP17" s="15"/>
      <c r="AQ17" s="36">
        <f t="shared" si="31"/>
        <v>8</v>
      </c>
      <c r="AR17" s="12">
        <f t="shared" si="32"/>
        <v>14.857142857142858</v>
      </c>
      <c r="AS17" s="12">
        <f t="shared" si="10"/>
        <v>15.857142857142858</v>
      </c>
      <c r="AT17" s="12">
        <f t="shared" si="33"/>
        <v>16.857142857142858</v>
      </c>
      <c r="AU17" s="15"/>
      <c r="AV17" s="36">
        <f t="shared" si="34"/>
        <v>12</v>
      </c>
      <c r="AW17" s="12">
        <f t="shared" si="35"/>
        <v>18.857142857142858</v>
      </c>
      <c r="AX17" s="12">
        <f t="shared" si="11"/>
        <v>19.857142857142858</v>
      </c>
      <c r="AY17" s="12">
        <f t="shared" si="36"/>
        <v>20.857142857142858</v>
      </c>
    </row>
    <row r="18" spans="1:51">
      <c r="A18" s="14" t="str">
        <f t="shared" si="0"/>
        <v>Cadmium</v>
      </c>
      <c r="B18" s="6">
        <f t="shared" si="1"/>
        <v>5</v>
      </c>
      <c r="C18" s="47">
        <f t="shared" si="2"/>
        <v>0.8571428571428571</v>
      </c>
      <c r="D18" s="39">
        <v>4.5</v>
      </c>
      <c r="E18" s="51">
        <f t="shared" si="12"/>
        <v>2</v>
      </c>
      <c r="F18" s="41" t="s">
        <v>11</v>
      </c>
      <c r="G18" s="47">
        <f>G17</f>
        <v>1</v>
      </c>
      <c r="H18" s="41" t="s">
        <v>7</v>
      </c>
      <c r="I18" s="51">
        <f>$I$12</f>
        <v>0</v>
      </c>
      <c r="J18" s="56">
        <f t="shared" si="3"/>
        <v>3</v>
      </c>
      <c r="K18" s="56">
        <f t="shared" si="13"/>
        <v>3</v>
      </c>
      <c r="L18" s="56">
        <v>3</v>
      </c>
      <c r="M18" s="15"/>
      <c r="N18" s="12">
        <f t="shared" si="14"/>
        <v>6.8571428571428577</v>
      </c>
      <c r="O18" s="12">
        <f t="shared" si="4"/>
        <v>7.8571428571428577</v>
      </c>
      <c r="P18" s="12">
        <f t="shared" si="15"/>
        <v>8.8571428571428577</v>
      </c>
      <c r="Q18" s="15"/>
      <c r="R18" s="36">
        <f t="shared" si="16"/>
        <v>0.4</v>
      </c>
      <c r="S18" s="12">
        <f t="shared" si="17"/>
        <v>7.2571428571428571</v>
      </c>
      <c r="T18" s="12">
        <f t="shared" si="5"/>
        <v>8.2571428571428562</v>
      </c>
      <c r="U18" s="12">
        <f t="shared" si="18"/>
        <v>9.2571428571428562</v>
      </c>
      <c r="V18" s="15"/>
      <c r="W18" s="36">
        <f t="shared" si="19"/>
        <v>1</v>
      </c>
      <c r="X18" s="12">
        <f t="shared" si="20"/>
        <v>7.8571428571428577</v>
      </c>
      <c r="Y18" s="12">
        <f t="shared" si="6"/>
        <v>8.8571428571428577</v>
      </c>
      <c r="Z18" s="12">
        <f t="shared" si="21"/>
        <v>9.8571428571428577</v>
      </c>
      <c r="AA18" s="15"/>
      <c r="AB18" s="36">
        <f t="shared" si="22"/>
        <v>2</v>
      </c>
      <c r="AC18" s="12">
        <f t="shared" si="23"/>
        <v>8.8571428571428577</v>
      </c>
      <c r="AD18" s="12">
        <f t="shared" si="7"/>
        <v>9.8571428571428577</v>
      </c>
      <c r="AE18" s="12">
        <f t="shared" si="24"/>
        <v>10.857142857142858</v>
      </c>
      <c r="AF18" s="15"/>
      <c r="AG18" s="36">
        <f t="shared" si="25"/>
        <v>4</v>
      </c>
      <c r="AH18" s="12">
        <f t="shared" si="26"/>
        <v>10.857142857142858</v>
      </c>
      <c r="AI18" s="12">
        <f t="shared" si="8"/>
        <v>11.857142857142858</v>
      </c>
      <c r="AJ18" s="12">
        <f t="shared" si="27"/>
        <v>12.857142857142858</v>
      </c>
      <c r="AK18" s="15"/>
      <c r="AL18" s="36">
        <f t="shared" si="28"/>
        <v>6</v>
      </c>
      <c r="AM18" s="12">
        <f t="shared" si="29"/>
        <v>12.857142857142858</v>
      </c>
      <c r="AN18" s="12">
        <f t="shared" si="9"/>
        <v>13.857142857142858</v>
      </c>
      <c r="AO18" s="12">
        <f t="shared" si="30"/>
        <v>14.857142857142858</v>
      </c>
      <c r="AP18" s="15"/>
      <c r="AQ18" s="36">
        <f t="shared" si="31"/>
        <v>8</v>
      </c>
      <c r="AR18" s="12">
        <f t="shared" si="32"/>
        <v>14.857142857142858</v>
      </c>
      <c r="AS18" s="12">
        <f t="shared" si="10"/>
        <v>15.857142857142858</v>
      </c>
      <c r="AT18" s="12">
        <f t="shared" si="33"/>
        <v>16.857142857142858</v>
      </c>
      <c r="AU18" s="15"/>
      <c r="AV18" s="36">
        <f t="shared" si="34"/>
        <v>12</v>
      </c>
      <c r="AW18" s="12">
        <f t="shared" si="35"/>
        <v>18.857142857142858</v>
      </c>
      <c r="AX18" s="12">
        <f t="shared" si="11"/>
        <v>19.857142857142858</v>
      </c>
      <c r="AY18" s="12">
        <f t="shared" si="36"/>
        <v>20.857142857142858</v>
      </c>
    </row>
    <row r="19" spans="1:51">
      <c r="A19" s="14" t="str">
        <f t="shared" si="0"/>
        <v>Cadmium</v>
      </c>
      <c r="B19" s="6">
        <f t="shared" si="1"/>
        <v>5</v>
      </c>
      <c r="C19" s="47">
        <f t="shared" si="2"/>
        <v>0.8571428571428571</v>
      </c>
      <c r="D19" s="39">
        <v>4.5</v>
      </c>
      <c r="E19" s="51">
        <f t="shared" si="12"/>
        <v>2</v>
      </c>
      <c r="F19" s="41" t="s">
        <v>11</v>
      </c>
      <c r="G19" s="47">
        <f>G17</f>
        <v>1</v>
      </c>
      <c r="H19" s="41" t="s">
        <v>6</v>
      </c>
      <c r="I19" s="51">
        <f>$I$13</f>
        <v>0</v>
      </c>
      <c r="J19" s="56">
        <f t="shared" si="3"/>
        <v>3</v>
      </c>
      <c r="K19" s="56">
        <f t="shared" si="13"/>
        <v>3</v>
      </c>
      <c r="L19" s="56">
        <v>3</v>
      </c>
      <c r="M19" s="15"/>
      <c r="N19" s="12">
        <f t="shared" si="14"/>
        <v>6.8571428571428577</v>
      </c>
      <c r="O19" s="12">
        <f t="shared" si="4"/>
        <v>7.8571428571428577</v>
      </c>
      <c r="P19" s="12">
        <f t="shared" si="15"/>
        <v>8.8571428571428577</v>
      </c>
      <c r="Q19" s="15"/>
      <c r="R19" s="36">
        <f t="shared" si="16"/>
        <v>0.4</v>
      </c>
      <c r="S19" s="12">
        <f t="shared" si="17"/>
        <v>7.2571428571428571</v>
      </c>
      <c r="T19" s="12">
        <f t="shared" si="5"/>
        <v>8.2571428571428562</v>
      </c>
      <c r="U19" s="12">
        <f t="shared" si="18"/>
        <v>9.2571428571428562</v>
      </c>
      <c r="V19" s="15"/>
      <c r="W19" s="36">
        <f t="shared" si="19"/>
        <v>1</v>
      </c>
      <c r="X19" s="12">
        <f t="shared" si="20"/>
        <v>7.8571428571428577</v>
      </c>
      <c r="Y19" s="12">
        <f t="shared" si="6"/>
        <v>8.8571428571428577</v>
      </c>
      <c r="Z19" s="12">
        <f t="shared" si="21"/>
        <v>9.8571428571428577</v>
      </c>
      <c r="AA19" s="15"/>
      <c r="AB19" s="36">
        <f t="shared" si="22"/>
        <v>2</v>
      </c>
      <c r="AC19" s="12">
        <f t="shared" si="23"/>
        <v>8.8571428571428577</v>
      </c>
      <c r="AD19" s="12">
        <f t="shared" si="7"/>
        <v>9.8571428571428577</v>
      </c>
      <c r="AE19" s="12">
        <f t="shared" si="24"/>
        <v>10.857142857142858</v>
      </c>
      <c r="AF19" s="15"/>
      <c r="AG19" s="36">
        <f t="shared" si="25"/>
        <v>4</v>
      </c>
      <c r="AH19" s="12">
        <f t="shared" si="26"/>
        <v>10.857142857142858</v>
      </c>
      <c r="AI19" s="12">
        <f t="shared" si="8"/>
        <v>11.857142857142858</v>
      </c>
      <c r="AJ19" s="12">
        <f t="shared" si="27"/>
        <v>12.857142857142858</v>
      </c>
      <c r="AK19" s="15"/>
      <c r="AL19" s="36">
        <f t="shared" si="28"/>
        <v>6</v>
      </c>
      <c r="AM19" s="12">
        <f t="shared" si="29"/>
        <v>12.857142857142858</v>
      </c>
      <c r="AN19" s="12">
        <f t="shared" si="9"/>
        <v>13.857142857142858</v>
      </c>
      <c r="AO19" s="12">
        <f t="shared" si="30"/>
        <v>14.857142857142858</v>
      </c>
      <c r="AP19" s="15"/>
      <c r="AQ19" s="36">
        <f t="shared" si="31"/>
        <v>8</v>
      </c>
      <c r="AR19" s="12">
        <f t="shared" si="32"/>
        <v>14.857142857142858</v>
      </c>
      <c r="AS19" s="12">
        <f t="shared" si="10"/>
        <v>15.857142857142858</v>
      </c>
      <c r="AT19" s="12">
        <f t="shared" si="33"/>
        <v>16.857142857142858</v>
      </c>
      <c r="AU19" s="15"/>
      <c r="AV19" s="36">
        <f t="shared" si="34"/>
        <v>12</v>
      </c>
      <c r="AW19" s="12">
        <f t="shared" si="35"/>
        <v>18.857142857142858</v>
      </c>
      <c r="AX19" s="12">
        <f t="shared" si="11"/>
        <v>19.857142857142858</v>
      </c>
      <c r="AY19" s="12">
        <f t="shared" si="36"/>
        <v>20.857142857142858</v>
      </c>
    </row>
    <row r="20" spans="1:51" ht="10.5">
      <c r="A20" s="14" t="str">
        <f t="shared" si="0"/>
        <v>Cadmium</v>
      </c>
      <c r="B20" s="6">
        <f t="shared" si="1"/>
        <v>5</v>
      </c>
      <c r="C20" s="47">
        <f t="shared" si="2"/>
        <v>0.8571428571428571</v>
      </c>
      <c r="D20" s="39">
        <v>4.5</v>
      </c>
      <c r="E20" s="51">
        <f t="shared" si="12"/>
        <v>2</v>
      </c>
      <c r="F20" s="41" t="s">
        <v>12</v>
      </c>
      <c r="G20" s="52">
        <v>1</v>
      </c>
      <c r="H20" s="41" t="s">
        <v>8</v>
      </c>
      <c r="I20" s="51">
        <f>$I$11</f>
        <v>0</v>
      </c>
      <c r="J20" s="56">
        <f t="shared" si="3"/>
        <v>3</v>
      </c>
      <c r="K20" s="56">
        <f t="shared" si="13"/>
        <v>3</v>
      </c>
      <c r="L20" s="56">
        <v>3</v>
      </c>
      <c r="M20" s="15"/>
      <c r="N20" s="12">
        <f t="shared" si="14"/>
        <v>6.8571428571428577</v>
      </c>
      <c r="O20" s="12">
        <f t="shared" si="4"/>
        <v>7.8571428571428577</v>
      </c>
      <c r="P20" s="12">
        <f t="shared" si="15"/>
        <v>8.8571428571428577</v>
      </c>
      <c r="Q20" s="15"/>
      <c r="R20" s="36">
        <f t="shared" si="16"/>
        <v>0.4</v>
      </c>
      <c r="S20" s="12">
        <f t="shared" si="17"/>
        <v>7.2571428571428571</v>
      </c>
      <c r="T20" s="12">
        <f t="shared" si="5"/>
        <v>8.2571428571428562</v>
      </c>
      <c r="U20" s="12">
        <f t="shared" si="18"/>
        <v>9.2571428571428562</v>
      </c>
      <c r="V20" s="15"/>
      <c r="W20" s="36">
        <f t="shared" si="19"/>
        <v>1</v>
      </c>
      <c r="X20" s="12">
        <f t="shared" si="20"/>
        <v>7.8571428571428577</v>
      </c>
      <c r="Y20" s="12">
        <f t="shared" si="6"/>
        <v>8.8571428571428577</v>
      </c>
      <c r="Z20" s="12">
        <f t="shared" si="21"/>
        <v>9.8571428571428577</v>
      </c>
      <c r="AA20" s="15"/>
      <c r="AB20" s="36">
        <f t="shared" si="22"/>
        <v>2</v>
      </c>
      <c r="AC20" s="12">
        <f t="shared" si="23"/>
        <v>8.8571428571428577</v>
      </c>
      <c r="AD20" s="12">
        <f t="shared" si="7"/>
        <v>9.8571428571428577</v>
      </c>
      <c r="AE20" s="12">
        <f t="shared" si="24"/>
        <v>10.857142857142858</v>
      </c>
      <c r="AF20" s="15"/>
      <c r="AG20" s="36">
        <f t="shared" si="25"/>
        <v>4</v>
      </c>
      <c r="AH20" s="12">
        <f t="shared" si="26"/>
        <v>10.857142857142858</v>
      </c>
      <c r="AI20" s="12">
        <f t="shared" si="8"/>
        <v>11.857142857142858</v>
      </c>
      <c r="AJ20" s="12">
        <f t="shared" si="27"/>
        <v>12.857142857142858</v>
      </c>
      <c r="AK20" s="15"/>
      <c r="AL20" s="36">
        <f t="shared" si="28"/>
        <v>6</v>
      </c>
      <c r="AM20" s="12">
        <f t="shared" si="29"/>
        <v>12.857142857142858</v>
      </c>
      <c r="AN20" s="12">
        <f t="shared" si="9"/>
        <v>13.857142857142858</v>
      </c>
      <c r="AO20" s="12">
        <f t="shared" si="30"/>
        <v>14.857142857142858</v>
      </c>
      <c r="AP20" s="15"/>
      <c r="AQ20" s="36">
        <f t="shared" si="31"/>
        <v>8</v>
      </c>
      <c r="AR20" s="12">
        <f t="shared" si="32"/>
        <v>14.857142857142858</v>
      </c>
      <c r="AS20" s="12">
        <f t="shared" si="10"/>
        <v>15.857142857142858</v>
      </c>
      <c r="AT20" s="12">
        <f t="shared" si="33"/>
        <v>16.857142857142858</v>
      </c>
      <c r="AU20" s="15"/>
      <c r="AV20" s="36">
        <f t="shared" si="34"/>
        <v>12</v>
      </c>
      <c r="AW20" s="12">
        <f t="shared" si="35"/>
        <v>18.857142857142858</v>
      </c>
      <c r="AX20" s="12">
        <f t="shared" si="11"/>
        <v>19.857142857142858</v>
      </c>
      <c r="AY20" s="12">
        <f t="shared" si="36"/>
        <v>20.857142857142858</v>
      </c>
    </row>
    <row r="21" spans="1:51">
      <c r="A21" s="14" t="str">
        <f t="shared" si="0"/>
        <v>Cadmium</v>
      </c>
      <c r="B21" s="6">
        <f t="shared" si="1"/>
        <v>5</v>
      </c>
      <c r="C21" s="47">
        <f t="shared" si="2"/>
        <v>0.8571428571428571</v>
      </c>
      <c r="D21" s="39">
        <v>4.5</v>
      </c>
      <c r="E21" s="51">
        <f t="shared" si="12"/>
        <v>2</v>
      </c>
      <c r="F21" s="41" t="s">
        <v>12</v>
      </c>
      <c r="G21" s="47">
        <f>G20</f>
        <v>1</v>
      </c>
      <c r="H21" s="41" t="s">
        <v>7</v>
      </c>
      <c r="I21" s="51">
        <f>$I$12</f>
        <v>0</v>
      </c>
      <c r="J21" s="56">
        <f t="shared" si="3"/>
        <v>3</v>
      </c>
      <c r="K21" s="56">
        <f t="shared" si="13"/>
        <v>3</v>
      </c>
      <c r="L21" s="56">
        <v>3</v>
      </c>
      <c r="M21" s="15"/>
      <c r="N21" s="12">
        <f t="shared" si="14"/>
        <v>6.8571428571428577</v>
      </c>
      <c r="O21" s="12">
        <f t="shared" si="4"/>
        <v>7.8571428571428577</v>
      </c>
      <c r="P21" s="12">
        <f t="shared" si="15"/>
        <v>8.8571428571428577</v>
      </c>
      <c r="Q21" s="15"/>
      <c r="R21" s="36">
        <f t="shared" si="16"/>
        <v>0.4</v>
      </c>
      <c r="S21" s="12">
        <f t="shared" si="17"/>
        <v>7.2571428571428571</v>
      </c>
      <c r="T21" s="12">
        <f t="shared" si="5"/>
        <v>8.2571428571428562</v>
      </c>
      <c r="U21" s="12">
        <f t="shared" si="18"/>
        <v>9.2571428571428562</v>
      </c>
      <c r="V21" s="15"/>
      <c r="W21" s="36">
        <f t="shared" si="19"/>
        <v>1</v>
      </c>
      <c r="X21" s="12">
        <f t="shared" si="20"/>
        <v>7.8571428571428577</v>
      </c>
      <c r="Y21" s="12">
        <f t="shared" si="6"/>
        <v>8.8571428571428577</v>
      </c>
      <c r="Z21" s="12">
        <f t="shared" si="21"/>
        <v>9.8571428571428577</v>
      </c>
      <c r="AA21" s="15"/>
      <c r="AB21" s="36">
        <f t="shared" si="22"/>
        <v>2</v>
      </c>
      <c r="AC21" s="12">
        <f t="shared" si="23"/>
        <v>8.8571428571428577</v>
      </c>
      <c r="AD21" s="12">
        <f t="shared" si="7"/>
        <v>9.8571428571428577</v>
      </c>
      <c r="AE21" s="12">
        <f t="shared" si="24"/>
        <v>10.857142857142858</v>
      </c>
      <c r="AF21" s="15"/>
      <c r="AG21" s="36">
        <f t="shared" si="25"/>
        <v>4</v>
      </c>
      <c r="AH21" s="12">
        <f t="shared" si="26"/>
        <v>10.857142857142858</v>
      </c>
      <c r="AI21" s="12">
        <f t="shared" si="8"/>
        <v>11.857142857142858</v>
      </c>
      <c r="AJ21" s="12">
        <f t="shared" si="27"/>
        <v>12.857142857142858</v>
      </c>
      <c r="AK21" s="15"/>
      <c r="AL21" s="36">
        <f t="shared" si="28"/>
        <v>6</v>
      </c>
      <c r="AM21" s="12">
        <f t="shared" si="29"/>
        <v>12.857142857142858</v>
      </c>
      <c r="AN21" s="12">
        <f t="shared" si="9"/>
        <v>13.857142857142858</v>
      </c>
      <c r="AO21" s="12">
        <f t="shared" si="30"/>
        <v>14.857142857142858</v>
      </c>
      <c r="AP21" s="15"/>
      <c r="AQ21" s="36">
        <f t="shared" si="31"/>
        <v>8</v>
      </c>
      <c r="AR21" s="12">
        <f t="shared" si="32"/>
        <v>14.857142857142858</v>
      </c>
      <c r="AS21" s="12">
        <f t="shared" si="10"/>
        <v>15.857142857142858</v>
      </c>
      <c r="AT21" s="12">
        <f t="shared" si="33"/>
        <v>16.857142857142858</v>
      </c>
      <c r="AU21" s="15"/>
      <c r="AV21" s="36">
        <f t="shared" si="34"/>
        <v>12</v>
      </c>
      <c r="AW21" s="12">
        <f t="shared" si="35"/>
        <v>18.857142857142858</v>
      </c>
      <c r="AX21" s="12">
        <f t="shared" si="11"/>
        <v>19.857142857142858</v>
      </c>
      <c r="AY21" s="12">
        <f t="shared" si="36"/>
        <v>20.857142857142858</v>
      </c>
    </row>
    <row r="22" spans="1:51" ht="10.5" thickBot="1">
      <c r="A22" s="14" t="str">
        <f t="shared" si="0"/>
        <v>Cadmium</v>
      </c>
      <c r="B22" s="6">
        <f t="shared" si="1"/>
        <v>5</v>
      </c>
      <c r="C22" s="47">
        <f t="shared" si="2"/>
        <v>0.8571428571428571</v>
      </c>
      <c r="D22" s="39">
        <v>4.5</v>
      </c>
      <c r="E22" s="51">
        <f t="shared" si="12"/>
        <v>2</v>
      </c>
      <c r="F22" s="41" t="s">
        <v>12</v>
      </c>
      <c r="G22" s="47">
        <f>G20</f>
        <v>1</v>
      </c>
      <c r="H22" s="41" t="s">
        <v>6</v>
      </c>
      <c r="I22" s="51">
        <f>$I$13</f>
        <v>0</v>
      </c>
      <c r="J22" s="56">
        <f t="shared" si="3"/>
        <v>3</v>
      </c>
      <c r="K22" s="56">
        <f t="shared" si="13"/>
        <v>3</v>
      </c>
      <c r="L22" s="56">
        <v>3</v>
      </c>
      <c r="M22" s="15"/>
      <c r="N22" s="12">
        <f t="shared" si="14"/>
        <v>6.8571428571428577</v>
      </c>
      <c r="O22" s="12">
        <f t="shared" si="4"/>
        <v>7.8571428571428577</v>
      </c>
      <c r="P22" s="12">
        <f t="shared" si="15"/>
        <v>8.8571428571428577</v>
      </c>
      <c r="Q22" s="15"/>
      <c r="R22" s="36">
        <f t="shared" si="16"/>
        <v>0.4</v>
      </c>
      <c r="S22" s="12">
        <f t="shared" si="17"/>
        <v>7.2571428571428571</v>
      </c>
      <c r="T22" s="12">
        <f t="shared" si="5"/>
        <v>8.2571428571428562</v>
      </c>
      <c r="U22" s="12">
        <f t="shared" si="18"/>
        <v>9.2571428571428562</v>
      </c>
      <c r="V22" s="15"/>
      <c r="W22" s="36">
        <f t="shared" si="19"/>
        <v>1</v>
      </c>
      <c r="X22" s="12">
        <f t="shared" si="20"/>
        <v>7.8571428571428577</v>
      </c>
      <c r="Y22" s="12">
        <f t="shared" si="6"/>
        <v>8.8571428571428577</v>
      </c>
      <c r="Z22" s="12">
        <f t="shared" si="21"/>
        <v>9.8571428571428577</v>
      </c>
      <c r="AA22" s="15"/>
      <c r="AB22" s="36">
        <f t="shared" si="22"/>
        <v>2</v>
      </c>
      <c r="AC22" s="12">
        <f t="shared" si="23"/>
        <v>8.8571428571428577</v>
      </c>
      <c r="AD22" s="12">
        <f t="shared" si="7"/>
        <v>9.8571428571428577</v>
      </c>
      <c r="AE22" s="12">
        <f t="shared" si="24"/>
        <v>10.857142857142858</v>
      </c>
      <c r="AF22" s="15"/>
      <c r="AG22" s="36">
        <f t="shared" si="25"/>
        <v>4</v>
      </c>
      <c r="AH22" s="12">
        <f t="shared" si="26"/>
        <v>10.857142857142858</v>
      </c>
      <c r="AI22" s="12">
        <f t="shared" si="8"/>
        <v>11.857142857142858</v>
      </c>
      <c r="AJ22" s="12">
        <f t="shared" si="27"/>
        <v>12.857142857142858</v>
      </c>
      <c r="AK22" s="15"/>
      <c r="AL22" s="36">
        <f t="shared" si="28"/>
        <v>6</v>
      </c>
      <c r="AM22" s="12">
        <f t="shared" si="29"/>
        <v>12.857142857142858</v>
      </c>
      <c r="AN22" s="12">
        <f t="shared" si="9"/>
        <v>13.857142857142858</v>
      </c>
      <c r="AO22" s="12">
        <f t="shared" si="30"/>
        <v>14.857142857142858</v>
      </c>
      <c r="AP22" s="15"/>
      <c r="AQ22" s="36">
        <f t="shared" si="31"/>
        <v>8</v>
      </c>
      <c r="AR22" s="12">
        <f t="shared" si="32"/>
        <v>14.857142857142858</v>
      </c>
      <c r="AS22" s="12">
        <f t="shared" si="10"/>
        <v>15.857142857142858</v>
      </c>
      <c r="AT22" s="12">
        <f t="shared" si="33"/>
        <v>16.857142857142858</v>
      </c>
      <c r="AU22" s="15"/>
      <c r="AV22" s="36">
        <f t="shared" si="34"/>
        <v>12</v>
      </c>
      <c r="AW22" s="12">
        <f t="shared" si="35"/>
        <v>18.857142857142858</v>
      </c>
      <c r="AX22" s="12">
        <f t="shared" si="11"/>
        <v>19.857142857142858</v>
      </c>
      <c r="AY22" s="12">
        <f t="shared" si="36"/>
        <v>20.857142857142858</v>
      </c>
    </row>
    <row r="23" spans="1:51" ht="35.15" customHeight="1" thickTop="1">
      <c r="A23" s="25" t="s">
        <v>0</v>
      </c>
      <c r="B23" s="26" t="s">
        <v>21</v>
      </c>
      <c r="C23" s="46" t="s">
        <v>3</v>
      </c>
      <c r="D23" s="38" t="s">
        <v>1</v>
      </c>
      <c r="E23" s="49" t="s">
        <v>16</v>
      </c>
      <c r="F23" s="40" t="s">
        <v>4</v>
      </c>
      <c r="G23" s="46" t="s">
        <v>18</v>
      </c>
      <c r="H23" s="40" t="s">
        <v>5</v>
      </c>
      <c r="I23" s="49" t="s">
        <v>17</v>
      </c>
      <c r="J23" s="46" t="s">
        <v>24</v>
      </c>
      <c r="K23" s="46" t="s">
        <v>20</v>
      </c>
      <c r="L23" s="46" t="s">
        <v>45</v>
      </c>
      <c r="M23" s="27"/>
      <c r="N23" s="28" t="s">
        <v>13</v>
      </c>
      <c r="O23" s="28" t="s">
        <v>14</v>
      </c>
      <c r="P23" s="28" t="s">
        <v>15</v>
      </c>
      <c r="Q23" s="27"/>
      <c r="R23" s="35" t="s">
        <v>26</v>
      </c>
      <c r="S23" s="28" t="s">
        <v>13</v>
      </c>
      <c r="T23" s="28" t="s">
        <v>14</v>
      </c>
      <c r="U23" s="28" t="s">
        <v>15</v>
      </c>
      <c r="V23" s="27"/>
      <c r="W23" s="35" t="s">
        <v>26</v>
      </c>
      <c r="X23" s="28" t="s">
        <v>13</v>
      </c>
      <c r="Y23" s="28" t="s">
        <v>14</v>
      </c>
      <c r="Z23" s="28" t="s">
        <v>15</v>
      </c>
      <c r="AA23" s="27"/>
      <c r="AB23" s="35" t="s">
        <v>26</v>
      </c>
      <c r="AC23" s="28" t="s">
        <v>13</v>
      </c>
      <c r="AD23" s="28" t="s">
        <v>14</v>
      </c>
      <c r="AE23" s="28" t="s">
        <v>15</v>
      </c>
      <c r="AF23" s="27"/>
      <c r="AG23" s="35" t="s">
        <v>26</v>
      </c>
      <c r="AH23" s="28" t="s">
        <v>13</v>
      </c>
      <c r="AI23" s="28" t="s">
        <v>14</v>
      </c>
      <c r="AJ23" s="28" t="s">
        <v>15</v>
      </c>
      <c r="AK23" s="27"/>
      <c r="AL23" s="35" t="s">
        <v>26</v>
      </c>
      <c r="AM23" s="28" t="s">
        <v>13</v>
      </c>
      <c r="AN23" s="28" t="s">
        <v>14</v>
      </c>
      <c r="AO23" s="28" t="s">
        <v>15</v>
      </c>
      <c r="AP23" s="27"/>
      <c r="AQ23" s="35" t="s">
        <v>26</v>
      </c>
      <c r="AR23" s="28" t="s">
        <v>13</v>
      </c>
      <c r="AS23" s="28" t="s">
        <v>14</v>
      </c>
      <c r="AT23" s="28" t="s">
        <v>15</v>
      </c>
      <c r="AU23" s="27"/>
      <c r="AV23" s="35" t="s">
        <v>26</v>
      </c>
      <c r="AW23" s="28" t="s">
        <v>13</v>
      </c>
      <c r="AX23" s="28" t="s">
        <v>14</v>
      </c>
      <c r="AY23" s="28" t="s">
        <v>15</v>
      </c>
    </row>
    <row r="24" spans="1:51" ht="10.5">
      <c r="A24" s="14" t="str">
        <f t="shared" ref="A24:A35" si="37">$B$3</f>
        <v>Cadmium</v>
      </c>
      <c r="B24" s="6">
        <f t="shared" ref="B24:B35" si="38">$B$7</f>
        <v>5</v>
      </c>
      <c r="C24" s="47">
        <f t="shared" ref="C24:C35" si="39">8*(B24-$B$4)/($B$5-$B$4)</f>
        <v>0.8571428571428571</v>
      </c>
      <c r="D24" s="39">
        <v>5</v>
      </c>
      <c r="E24" s="50">
        <v>3</v>
      </c>
      <c r="F24" s="41" t="s">
        <v>9</v>
      </c>
      <c r="G24" s="47">
        <f t="shared" ref="G24:G35" si="40">G11</f>
        <v>0</v>
      </c>
      <c r="H24" s="41" t="s">
        <v>8</v>
      </c>
      <c r="I24" s="51">
        <f t="shared" ref="I24:I35" si="41">I11</f>
        <v>0</v>
      </c>
      <c r="J24" s="56">
        <f t="shared" ref="J24:J35" si="42">E24+G24+I24</f>
        <v>3</v>
      </c>
      <c r="K24" s="56">
        <f>6-J24</f>
        <v>3</v>
      </c>
      <c r="L24" s="56">
        <v>3</v>
      </c>
      <c r="M24" s="15"/>
      <c r="N24" s="12">
        <f>$C24+$K24+L24</f>
        <v>6.8571428571428577</v>
      </c>
      <c r="O24" s="12">
        <f t="shared" si="4"/>
        <v>7.8571428571428577</v>
      </c>
      <c r="P24" s="12">
        <f t="shared" ref="P24:P35" si="43">N24+2</f>
        <v>8.8571428571428577</v>
      </c>
      <c r="Q24" s="15"/>
      <c r="R24" s="36">
        <f>8*$B$7/$B$6*$C$8/100</f>
        <v>0.4</v>
      </c>
      <c r="S24" s="12">
        <f>$C24+$K24+$R24+L24</f>
        <v>7.2571428571428571</v>
      </c>
      <c r="T24" s="12">
        <f t="shared" si="5"/>
        <v>8.2571428571428562</v>
      </c>
      <c r="U24" s="12">
        <f t="shared" ref="U24:U35" si="44">S24+2</f>
        <v>9.2571428571428562</v>
      </c>
      <c r="V24" s="15"/>
      <c r="W24" s="36">
        <f>8*$B$7/$B$6*$D$8/100</f>
        <v>1</v>
      </c>
      <c r="X24" s="12">
        <f>$C24+$K24+$W24+L24</f>
        <v>7.8571428571428577</v>
      </c>
      <c r="Y24" s="12">
        <f t="shared" si="6"/>
        <v>8.8571428571428577</v>
      </c>
      <c r="Z24" s="12">
        <f t="shared" ref="Z24:Z35" si="45">X24+2</f>
        <v>9.8571428571428577</v>
      </c>
      <c r="AA24" s="15"/>
      <c r="AB24" s="36">
        <f>8*$B$7/$B$6*$E$8/100</f>
        <v>2</v>
      </c>
      <c r="AC24" s="12">
        <f>$C24+$K24+$AB24+L24</f>
        <v>8.8571428571428577</v>
      </c>
      <c r="AD24" s="12">
        <f t="shared" si="7"/>
        <v>9.8571428571428577</v>
      </c>
      <c r="AE24" s="12">
        <f t="shared" ref="AE24:AE35" si="46">AC24+2</f>
        <v>10.857142857142858</v>
      </c>
      <c r="AF24" s="15"/>
      <c r="AG24" s="36">
        <f>8*$B$7/$B$6*$F$8/100</f>
        <v>4</v>
      </c>
      <c r="AH24" s="12">
        <f>$C24+$K24+$AG24+L24</f>
        <v>10.857142857142858</v>
      </c>
      <c r="AI24" s="12">
        <f t="shared" si="8"/>
        <v>11.857142857142858</v>
      </c>
      <c r="AJ24" s="12">
        <f t="shared" ref="AJ24:AJ35" si="47">AH24+2</f>
        <v>12.857142857142858</v>
      </c>
      <c r="AK24" s="15"/>
      <c r="AL24" s="36">
        <f>8*$B$7/$B$6*$G$8/100</f>
        <v>6</v>
      </c>
      <c r="AM24" s="12">
        <f>$C24+$K24+$AL24+L24</f>
        <v>12.857142857142858</v>
      </c>
      <c r="AN24" s="12">
        <f t="shared" si="9"/>
        <v>13.857142857142858</v>
      </c>
      <c r="AO24" s="12">
        <f t="shared" ref="AO24:AO35" si="48">AM24+2</f>
        <v>14.857142857142858</v>
      </c>
      <c r="AP24" s="15"/>
      <c r="AQ24" s="36">
        <f>8*$B$7/$B$6*$H$8/100</f>
        <v>8</v>
      </c>
      <c r="AR24" s="12">
        <f>$C24+$K24+$AQ24+L24</f>
        <v>14.857142857142858</v>
      </c>
      <c r="AS24" s="12">
        <f t="shared" si="10"/>
        <v>15.857142857142858</v>
      </c>
      <c r="AT24" s="12">
        <f t="shared" ref="AT24:AT35" si="49">AR24+2</f>
        <v>16.857142857142858</v>
      </c>
      <c r="AU24" s="15"/>
      <c r="AV24" s="36">
        <f>8*$B$7/$B$6*$I$8/100</f>
        <v>12</v>
      </c>
      <c r="AW24" s="12">
        <f>$C24+$K24+$AV24+L24</f>
        <v>18.857142857142858</v>
      </c>
      <c r="AX24" s="12">
        <f t="shared" si="11"/>
        <v>19.857142857142858</v>
      </c>
      <c r="AY24" s="12">
        <f t="shared" ref="AY24:AY35" si="50">AW24+2</f>
        <v>20.857142857142858</v>
      </c>
    </row>
    <row r="25" spans="1:51">
      <c r="A25" s="14" t="str">
        <f t="shared" si="37"/>
        <v>Cadmium</v>
      </c>
      <c r="B25" s="6">
        <f t="shared" si="38"/>
        <v>5</v>
      </c>
      <c r="C25" s="47">
        <f t="shared" si="39"/>
        <v>0.8571428571428571</v>
      </c>
      <c r="D25" s="39">
        <v>5</v>
      </c>
      <c r="E25" s="51">
        <f t="shared" ref="E25:E35" si="51">E24</f>
        <v>3</v>
      </c>
      <c r="F25" s="41" t="s">
        <v>9</v>
      </c>
      <c r="G25" s="47">
        <f t="shared" si="40"/>
        <v>0</v>
      </c>
      <c r="H25" s="41" t="s">
        <v>7</v>
      </c>
      <c r="I25" s="51">
        <f t="shared" si="41"/>
        <v>0</v>
      </c>
      <c r="J25" s="56">
        <f t="shared" si="42"/>
        <v>3</v>
      </c>
      <c r="K25" s="56">
        <f t="shared" ref="K25:K35" si="52">6-J25</f>
        <v>3</v>
      </c>
      <c r="L25" s="56">
        <v>3</v>
      </c>
      <c r="M25" s="15"/>
      <c r="N25" s="12">
        <f t="shared" ref="N25:N35" si="53">$C25+$K25+L25</f>
        <v>6.8571428571428577</v>
      </c>
      <c r="O25" s="12">
        <f t="shared" si="4"/>
        <v>7.8571428571428577</v>
      </c>
      <c r="P25" s="12">
        <f t="shared" si="43"/>
        <v>8.8571428571428577</v>
      </c>
      <c r="Q25" s="15"/>
      <c r="R25" s="36">
        <f t="shared" ref="R25:R35" si="54">$R$11</f>
        <v>0.4</v>
      </c>
      <c r="S25" s="12">
        <f t="shared" ref="S25:S35" si="55">$C25+$K25+$R25+L25</f>
        <v>7.2571428571428571</v>
      </c>
      <c r="T25" s="12">
        <f t="shared" si="5"/>
        <v>8.2571428571428562</v>
      </c>
      <c r="U25" s="12">
        <f t="shared" si="44"/>
        <v>9.2571428571428562</v>
      </c>
      <c r="V25" s="15"/>
      <c r="W25" s="36">
        <f t="shared" ref="W25:W35" si="56">W$11</f>
        <v>1</v>
      </c>
      <c r="X25" s="12">
        <f t="shared" ref="X25:X35" si="57">$C25+$K25+$W25+L25</f>
        <v>7.8571428571428577</v>
      </c>
      <c r="Y25" s="12">
        <f t="shared" si="6"/>
        <v>8.8571428571428577</v>
      </c>
      <c r="Z25" s="12">
        <f t="shared" si="45"/>
        <v>9.8571428571428577</v>
      </c>
      <c r="AA25" s="15"/>
      <c r="AB25" s="36">
        <f t="shared" ref="AB25:AB35" si="58">AB$11</f>
        <v>2</v>
      </c>
      <c r="AC25" s="12">
        <f t="shared" ref="AC25:AC35" si="59">$C25+$K25+$AB25+L25</f>
        <v>8.8571428571428577</v>
      </c>
      <c r="AD25" s="12">
        <f t="shared" si="7"/>
        <v>9.8571428571428577</v>
      </c>
      <c r="AE25" s="12">
        <f t="shared" si="46"/>
        <v>10.857142857142858</v>
      </c>
      <c r="AF25" s="15"/>
      <c r="AG25" s="36">
        <f t="shared" ref="AG25:AG35" si="60">AG$11</f>
        <v>4</v>
      </c>
      <c r="AH25" s="12">
        <f t="shared" ref="AH25:AH35" si="61">$C25+$K25+$AG25+L25</f>
        <v>10.857142857142858</v>
      </c>
      <c r="AI25" s="12">
        <f t="shared" si="8"/>
        <v>11.857142857142858</v>
      </c>
      <c r="AJ25" s="12">
        <f t="shared" si="47"/>
        <v>12.857142857142858</v>
      </c>
      <c r="AK25" s="15"/>
      <c r="AL25" s="36">
        <f t="shared" ref="AL25:AL35" si="62">AL$11</f>
        <v>6</v>
      </c>
      <c r="AM25" s="12">
        <f t="shared" ref="AM25:AM35" si="63">$C25+$K25+$AL25+L25</f>
        <v>12.857142857142858</v>
      </c>
      <c r="AN25" s="12">
        <f t="shared" si="9"/>
        <v>13.857142857142858</v>
      </c>
      <c r="AO25" s="12">
        <f t="shared" si="48"/>
        <v>14.857142857142858</v>
      </c>
      <c r="AP25" s="15"/>
      <c r="AQ25" s="36">
        <f t="shared" ref="AQ25:AQ35" si="64">AQ$11</f>
        <v>8</v>
      </c>
      <c r="AR25" s="12">
        <f t="shared" ref="AR25:AR35" si="65">$C25+$K25+$AQ25+L25</f>
        <v>14.857142857142858</v>
      </c>
      <c r="AS25" s="12">
        <f t="shared" si="10"/>
        <v>15.857142857142858</v>
      </c>
      <c r="AT25" s="12">
        <f t="shared" si="49"/>
        <v>16.857142857142858</v>
      </c>
      <c r="AU25" s="15"/>
      <c r="AV25" s="36">
        <f t="shared" ref="AV25:AV35" si="66">AV$11</f>
        <v>12</v>
      </c>
      <c r="AW25" s="12">
        <f t="shared" ref="AW25:AW35" si="67">$C25+$K25+$AV25+L25</f>
        <v>18.857142857142858</v>
      </c>
      <c r="AX25" s="12">
        <f t="shared" si="11"/>
        <v>19.857142857142858</v>
      </c>
      <c r="AY25" s="12">
        <f t="shared" si="50"/>
        <v>20.857142857142858</v>
      </c>
    </row>
    <row r="26" spans="1:51">
      <c r="A26" s="14" t="str">
        <f t="shared" si="37"/>
        <v>Cadmium</v>
      </c>
      <c r="B26" s="6">
        <f t="shared" si="38"/>
        <v>5</v>
      </c>
      <c r="C26" s="47">
        <f t="shared" si="39"/>
        <v>0.8571428571428571</v>
      </c>
      <c r="D26" s="39">
        <v>5</v>
      </c>
      <c r="E26" s="51">
        <f t="shared" si="51"/>
        <v>3</v>
      </c>
      <c r="F26" s="41" t="s">
        <v>9</v>
      </c>
      <c r="G26" s="47">
        <f t="shared" si="40"/>
        <v>0</v>
      </c>
      <c r="H26" s="41" t="s">
        <v>6</v>
      </c>
      <c r="I26" s="51">
        <f t="shared" si="41"/>
        <v>0</v>
      </c>
      <c r="J26" s="56">
        <f t="shared" si="42"/>
        <v>3</v>
      </c>
      <c r="K26" s="56">
        <f t="shared" si="52"/>
        <v>3</v>
      </c>
      <c r="L26" s="56">
        <v>3</v>
      </c>
      <c r="M26" s="15"/>
      <c r="N26" s="12">
        <f t="shared" si="53"/>
        <v>6.8571428571428577</v>
      </c>
      <c r="O26" s="12">
        <f t="shared" si="4"/>
        <v>7.8571428571428577</v>
      </c>
      <c r="P26" s="12">
        <f t="shared" si="43"/>
        <v>8.8571428571428577</v>
      </c>
      <c r="Q26" s="15"/>
      <c r="R26" s="36">
        <f t="shared" si="54"/>
        <v>0.4</v>
      </c>
      <c r="S26" s="12">
        <f t="shared" si="55"/>
        <v>7.2571428571428571</v>
      </c>
      <c r="T26" s="12">
        <f t="shared" si="5"/>
        <v>8.2571428571428562</v>
      </c>
      <c r="U26" s="12">
        <f t="shared" si="44"/>
        <v>9.2571428571428562</v>
      </c>
      <c r="V26" s="15"/>
      <c r="W26" s="36">
        <f t="shared" si="56"/>
        <v>1</v>
      </c>
      <c r="X26" s="12">
        <f t="shared" si="57"/>
        <v>7.8571428571428577</v>
      </c>
      <c r="Y26" s="12">
        <f t="shared" si="6"/>
        <v>8.8571428571428577</v>
      </c>
      <c r="Z26" s="12">
        <f t="shared" si="45"/>
        <v>9.8571428571428577</v>
      </c>
      <c r="AA26" s="15"/>
      <c r="AB26" s="36">
        <f t="shared" si="58"/>
        <v>2</v>
      </c>
      <c r="AC26" s="12">
        <f t="shared" si="59"/>
        <v>8.8571428571428577</v>
      </c>
      <c r="AD26" s="12">
        <f t="shared" si="7"/>
        <v>9.8571428571428577</v>
      </c>
      <c r="AE26" s="12">
        <f t="shared" si="46"/>
        <v>10.857142857142858</v>
      </c>
      <c r="AF26" s="15"/>
      <c r="AG26" s="36">
        <f t="shared" si="60"/>
        <v>4</v>
      </c>
      <c r="AH26" s="12">
        <f t="shared" si="61"/>
        <v>10.857142857142858</v>
      </c>
      <c r="AI26" s="12">
        <f t="shared" si="8"/>
        <v>11.857142857142858</v>
      </c>
      <c r="AJ26" s="12">
        <f t="shared" si="47"/>
        <v>12.857142857142858</v>
      </c>
      <c r="AK26" s="15"/>
      <c r="AL26" s="36">
        <f t="shared" si="62"/>
        <v>6</v>
      </c>
      <c r="AM26" s="12">
        <f t="shared" si="63"/>
        <v>12.857142857142858</v>
      </c>
      <c r="AN26" s="12">
        <f t="shared" si="9"/>
        <v>13.857142857142858</v>
      </c>
      <c r="AO26" s="12">
        <f t="shared" si="48"/>
        <v>14.857142857142858</v>
      </c>
      <c r="AP26" s="15"/>
      <c r="AQ26" s="36">
        <f t="shared" si="64"/>
        <v>8</v>
      </c>
      <c r="AR26" s="12">
        <f t="shared" si="65"/>
        <v>14.857142857142858</v>
      </c>
      <c r="AS26" s="12">
        <f t="shared" si="10"/>
        <v>15.857142857142858</v>
      </c>
      <c r="AT26" s="12">
        <f t="shared" si="49"/>
        <v>16.857142857142858</v>
      </c>
      <c r="AU26" s="15"/>
      <c r="AV26" s="36">
        <f t="shared" si="66"/>
        <v>12</v>
      </c>
      <c r="AW26" s="12">
        <f t="shared" si="67"/>
        <v>18.857142857142858</v>
      </c>
      <c r="AX26" s="12">
        <f t="shared" si="11"/>
        <v>19.857142857142858</v>
      </c>
      <c r="AY26" s="12">
        <f t="shared" si="50"/>
        <v>20.857142857142858</v>
      </c>
    </row>
    <row r="27" spans="1:51">
      <c r="A27" s="14" t="str">
        <f t="shared" si="37"/>
        <v>Cadmium</v>
      </c>
      <c r="B27" s="6">
        <f t="shared" si="38"/>
        <v>5</v>
      </c>
      <c r="C27" s="47">
        <f t="shared" si="39"/>
        <v>0.8571428571428571</v>
      </c>
      <c r="D27" s="39">
        <v>5</v>
      </c>
      <c r="E27" s="51">
        <f t="shared" si="51"/>
        <v>3</v>
      </c>
      <c r="F27" s="41" t="s">
        <v>10</v>
      </c>
      <c r="G27" s="47">
        <f t="shared" si="40"/>
        <v>0</v>
      </c>
      <c r="H27" s="41" t="s">
        <v>8</v>
      </c>
      <c r="I27" s="51">
        <f t="shared" si="41"/>
        <v>0</v>
      </c>
      <c r="J27" s="56">
        <f t="shared" si="42"/>
        <v>3</v>
      </c>
      <c r="K27" s="56">
        <f t="shared" si="52"/>
        <v>3</v>
      </c>
      <c r="L27" s="56">
        <v>3</v>
      </c>
      <c r="M27" s="15"/>
      <c r="N27" s="12">
        <f t="shared" si="53"/>
        <v>6.8571428571428577</v>
      </c>
      <c r="O27" s="12">
        <f t="shared" si="4"/>
        <v>7.8571428571428577</v>
      </c>
      <c r="P27" s="12">
        <f t="shared" si="43"/>
        <v>8.8571428571428577</v>
      </c>
      <c r="Q27" s="15"/>
      <c r="R27" s="36">
        <f t="shared" si="54"/>
        <v>0.4</v>
      </c>
      <c r="S27" s="12">
        <f t="shared" si="55"/>
        <v>7.2571428571428571</v>
      </c>
      <c r="T27" s="12">
        <f t="shared" si="5"/>
        <v>8.2571428571428562</v>
      </c>
      <c r="U27" s="12">
        <f t="shared" si="44"/>
        <v>9.2571428571428562</v>
      </c>
      <c r="V27" s="15"/>
      <c r="W27" s="36">
        <f t="shared" si="56"/>
        <v>1</v>
      </c>
      <c r="X27" s="12">
        <f t="shared" si="57"/>
        <v>7.8571428571428577</v>
      </c>
      <c r="Y27" s="12">
        <f t="shared" si="6"/>
        <v>8.8571428571428577</v>
      </c>
      <c r="Z27" s="12">
        <f t="shared" si="45"/>
        <v>9.8571428571428577</v>
      </c>
      <c r="AA27" s="15"/>
      <c r="AB27" s="36">
        <f t="shared" si="58"/>
        <v>2</v>
      </c>
      <c r="AC27" s="12">
        <f t="shared" si="59"/>
        <v>8.8571428571428577</v>
      </c>
      <c r="AD27" s="12">
        <f t="shared" si="7"/>
        <v>9.8571428571428577</v>
      </c>
      <c r="AE27" s="12">
        <f t="shared" si="46"/>
        <v>10.857142857142858</v>
      </c>
      <c r="AF27" s="15"/>
      <c r="AG27" s="36">
        <f t="shared" si="60"/>
        <v>4</v>
      </c>
      <c r="AH27" s="12">
        <f t="shared" si="61"/>
        <v>10.857142857142858</v>
      </c>
      <c r="AI27" s="12">
        <f t="shared" si="8"/>
        <v>11.857142857142858</v>
      </c>
      <c r="AJ27" s="12">
        <f t="shared" si="47"/>
        <v>12.857142857142858</v>
      </c>
      <c r="AK27" s="15"/>
      <c r="AL27" s="36">
        <f t="shared" si="62"/>
        <v>6</v>
      </c>
      <c r="AM27" s="12">
        <f t="shared" si="63"/>
        <v>12.857142857142858</v>
      </c>
      <c r="AN27" s="12">
        <f t="shared" si="9"/>
        <v>13.857142857142858</v>
      </c>
      <c r="AO27" s="12">
        <f t="shared" si="48"/>
        <v>14.857142857142858</v>
      </c>
      <c r="AP27" s="15"/>
      <c r="AQ27" s="36">
        <f t="shared" si="64"/>
        <v>8</v>
      </c>
      <c r="AR27" s="12">
        <f t="shared" si="65"/>
        <v>14.857142857142858</v>
      </c>
      <c r="AS27" s="12">
        <f t="shared" si="10"/>
        <v>15.857142857142858</v>
      </c>
      <c r="AT27" s="12">
        <f t="shared" si="49"/>
        <v>16.857142857142858</v>
      </c>
      <c r="AU27" s="15"/>
      <c r="AV27" s="36">
        <f t="shared" si="66"/>
        <v>12</v>
      </c>
      <c r="AW27" s="12">
        <f t="shared" si="67"/>
        <v>18.857142857142858</v>
      </c>
      <c r="AX27" s="12">
        <f t="shared" si="11"/>
        <v>19.857142857142858</v>
      </c>
      <c r="AY27" s="12">
        <f t="shared" si="50"/>
        <v>20.857142857142858</v>
      </c>
    </row>
    <row r="28" spans="1:51">
      <c r="A28" s="14" t="str">
        <f t="shared" si="37"/>
        <v>Cadmium</v>
      </c>
      <c r="B28" s="6">
        <f t="shared" si="38"/>
        <v>5</v>
      </c>
      <c r="C28" s="47">
        <f t="shared" si="39"/>
        <v>0.8571428571428571</v>
      </c>
      <c r="D28" s="39">
        <v>5</v>
      </c>
      <c r="E28" s="51">
        <f t="shared" si="51"/>
        <v>3</v>
      </c>
      <c r="F28" s="41" t="s">
        <v>10</v>
      </c>
      <c r="G28" s="47">
        <f t="shared" si="40"/>
        <v>0</v>
      </c>
      <c r="H28" s="41" t="s">
        <v>7</v>
      </c>
      <c r="I28" s="51">
        <f t="shared" si="41"/>
        <v>0</v>
      </c>
      <c r="J28" s="56">
        <f t="shared" si="42"/>
        <v>3</v>
      </c>
      <c r="K28" s="56">
        <f t="shared" si="52"/>
        <v>3</v>
      </c>
      <c r="L28" s="56">
        <v>3</v>
      </c>
      <c r="M28" s="15"/>
      <c r="N28" s="12">
        <f t="shared" si="53"/>
        <v>6.8571428571428577</v>
      </c>
      <c r="O28" s="12">
        <f t="shared" si="4"/>
        <v>7.8571428571428577</v>
      </c>
      <c r="P28" s="12">
        <f t="shared" si="43"/>
        <v>8.8571428571428577</v>
      </c>
      <c r="Q28" s="15"/>
      <c r="R28" s="36">
        <f t="shared" si="54"/>
        <v>0.4</v>
      </c>
      <c r="S28" s="12">
        <f t="shared" si="55"/>
        <v>7.2571428571428571</v>
      </c>
      <c r="T28" s="12">
        <f t="shared" si="5"/>
        <v>8.2571428571428562</v>
      </c>
      <c r="U28" s="12">
        <f t="shared" si="44"/>
        <v>9.2571428571428562</v>
      </c>
      <c r="V28" s="15"/>
      <c r="W28" s="36">
        <f t="shared" si="56"/>
        <v>1</v>
      </c>
      <c r="X28" s="12">
        <f t="shared" si="57"/>
        <v>7.8571428571428577</v>
      </c>
      <c r="Y28" s="12">
        <f t="shared" si="6"/>
        <v>8.8571428571428577</v>
      </c>
      <c r="Z28" s="12">
        <f t="shared" si="45"/>
        <v>9.8571428571428577</v>
      </c>
      <c r="AA28" s="15"/>
      <c r="AB28" s="36">
        <f t="shared" si="58"/>
        <v>2</v>
      </c>
      <c r="AC28" s="12">
        <f t="shared" si="59"/>
        <v>8.8571428571428577</v>
      </c>
      <c r="AD28" s="12">
        <f t="shared" si="7"/>
        <v>9.8571428571428577</v>
      </c>
      <c r="AE28" s="12">
        <f t="shared" si="46"/>
        <v>10.857142857142858</v>
      </c>
      <c r="AF28" s="15"/>
      <c r="AG28" s="36">
        <f t="shared" si="60"/>
        <v>4</v>
      </c>
      <c r="AH28" s="12">
        <f t="shared" si="61"/>
        <v>10.857142857142858</v>
      </c>
      <c r="AI28" s="12">
        <f t="shared" si="8"/>
        <v>11.857142857142858</v>
      </c>
      <c r="AJ28" s="12">
        <f t="shared" si="47"/>
        <v>12.857142857142858</v>
      </c>
      <c r="AK28" s="15"/>
      <c r="AL28" s="36">
        <f t="shared" si="62"/>
        <v>6</v>
      </c>
      <c r="AM28" s="12">
        <f t="shared" si="63"/>
        <v>12.857142857142858</v>
      </c>
      <c r="AN28" s="12">
        <f t="shared" si="9"/>
        <v>13.857142857142858</v>
      </c>
      <c r="AO28" s="12">
        <f t="shared" si="48"/>
        <v>14.857142857142858</v>
      </c>
      <c r="AP28" s="15"/>
      <c r="AQ28" s="36">
        <f t="shared" si="64"/>
        <v>8</v>
      </c>
      <c r="AR28" s="12">
        <f t="shared" si="65"/>
        <v>14.857142857142858</v>
      </c>
      <c r="AS28" s="12">
        <f t="shared" si="10"/>
        <v>15.857142857142858</v>
      </c>
      <c r="AT28" s="12">
        <f t="shared" si="49"/>
        <v>16.857142857142858</v>
      </c>
      <c r="AU28" s="15"/>
      <c r="AV28" s="36">
        <f t="shared" si="66"/>
        <v>12</v>
      </c>
      <c r="AW28" s="12">
        <f t="shared" si="67"/>
        <v>18.857142857142858</v>
      </c>
      <c r="AX28" s="12">
        <f t="shared" si="11"/>
        <v>19.857142857142858</v>
      </c>
      <c r="AY28" s="12">
        <f t="shared" si="50"/>
        <v>20.857142857142858</v>
      </c>
    </row>
    <row r="29" spans="1:51">
      <c r="A29" s="14" t="str">
        <f t="shared" si="37"/>
        <v>Cadmium</v>
      </c>
      <c r="B29" s="6">
        <f t="shared" si="38"/>
        <v>5</v>
      </c>
      <c r="C29" s="47">
        <f t="shared" si="39"/>
        <v>0.8571428571428571</v>
      </c>
      <c r="D29" s="39">
        <v>5</v>
      </c>
      <c r="E29" s="51">
        <f t="shared" si="51"/>
        <v>3</v>
      </c>
      <c r="F29" s="41" t="s">
        <v>10</v>
      </c>
      <c r="G29" s="47">
        <f t="shared" si="40"/>
        <v>0</v>
      </c>
      <c r="H29" s="41" t="s">
        <v>6</v>
      </c>
      <c r="I29" s="51">
        <f t="shared" si="41"/>
        <v>0</v>
      </c>
      <c r="J29" s="56">
        <f t="shared" si="42"/>
        <v>3</v>
      </c>
      <c r="K29" s="56">
        <f t="shared" si="52"/>
        <v>3</v>
      </c>
      <c r="L29" s="56">
        <v>3</v>
      </c>
      <c r="M29" s="15"/>
      <c r="N29" s="12">
        <f t="shared" si="53"/>
        <v>6.8571428571428577</v>
      </c>
      <c r="O29" s="12">
        <f t="shared" si="4"/>
        <v>7.8571428571428577</v>
      </c>
      <c r="P29" s="12">
        <f t="shared" si="43"/>
        <v>8.8571428571428577</v>
      </c>
      <c r="Q29" s="15"/>
      <c r="R29" s="36">
        <f t="shared" si="54"/>
        <v>0.4</v>
      </c>
      <c r="S29" s="12">
        <f t="shared" si="55"/>
        <v>7.2571428571428571</v>
      </c>
      <c r="T29" s="12">
        <f t="shared" si="5"/>
        <v>8.2571428571428562</v>
      </c>
      <c r="U29" s="12">
        <f t="shared" si="44"/>
        <v>9.2571428571428562</v>
      </c>
      <c r="V29" s="15"/>
      <c r="W29" s="36">
        <f t="shared" si="56"/>
        <v>1</v>
      </c>
      <c r="X29" s="12">
        <f t="shared" si="57"/>
        <v>7.8571428571428577</v>
      </c>
      <c r="Y29" s="12">
        <f t="shared" si="6"/>
        <v>8.8571428571428577</v>
      </c>
      <c r="Z29" s="12">
        <f t="shared" si="45"/>
        <v>9.8571428571428577</v>
      </c>
      <c r="AA29" s="15"/>
      <c r="AB29" s="36">
        <f t="shared" si="58"/>
        <v>2</v>
      </c>
      <c r="AC29" s="12">
        <f t="shared" si="59"/>
        <v>8.8571428571428577</v>
      </c>
      <c r="AD29" s="12">
        <f t="shared" si="7"/>
        <v>9.8571428571428577</v>
      </c>
      <c r="AE29" s="12">
        <f t="shared" si="46"/>
        <v>10.857142857142858</v>
      </c>
      <c r="AF29" s="15"/>
      <c r="AG29" s="36">
        <f t="shared" si="60"/>
        <v>4</v>
      </c>
      <c r="AH29" s="12">
        <f t="shared" si="61"/>
        <v>10.857142857142858</v>
      </c>
      <c r="AI29" s="12">
        <f t="shared" si="8"/>
        <v>11.857142857142858</v>
      </c>
      <c r="AJ29" s="12">
        <f t="shared" si="47"/>
        <v>12.857142857142858</v>
      </c>
      <c r="AK29" s="15"/>
      <c r="AL29" s="36">
        <f t="shared" si="62"/>
        <v>6</v>
      </c>
      <c r="AM29" s="12">
        <f t="shared" si="63"/>
        <v>12.857142857142858</v>
      </c>
      <c r="AN29" s="12">
        <f t="shared" si="9"/>
        <v>13.857142857142858</v>
      </c>
      <c r="AO29" s="12">
        <f t="shared" si="48"/>
        <v>14.857142857142858</v>
      </c>
      <c r="AP29" s="15"/>
      <c r="AQ29" s="36">
        <f t="shared" si="64"/>
        <v>8</v>
      </c>
      <c r="AR29" s="12">
        <f t="shared" si="65"/>
        <v>14.857142857142858</v>
      </c>
      <c r="AS29" s="12">
        <f t="shared" si="10"/>
        <v>15.857142857142858</v>
      </c>
      <c r="AT29" s="12">
        <f t="shared" si="49"/>
        <v>16.857142857142858</v>
      </c>
      <c r="AU29" s="15"/>
      <c r="AV29" s="36">
        <f t="shared" si="66"/>
        <v>12</v>
      </c>
      <c r="AW29" s="12">
        <f t="shared" si="67"/>
        <v>18.857142857142858</v>
      </c>
      <c r="AX29" s="12">
        <f t="shared" si="11"/>
        <v>19.857142857142858</v>
      </c>
      <c r="AY29" s="12">
        <f t="shared" si="50"/>
        <v>20.857142857142858</v>
      </c>
    </row>
    <row r="30" spans="1:51">
      <c r="A30" s="14" t="str">
        <f t="shared" si="37"/>
        <v>Cadmium</v>
      </c>
      <c r="B30" s="6">
        <f t="shared" si="38"/>
        <v>5</v>
      </c>
      <c r="C30" s="47">
        <f t="shared" si="39"/>
        <v>0.8571428571428571</v>
      </c>
      <c r="D30" s="39">
        <v>5</v>
      </c>
      <c r="E30" s="51">
        <f t="shared" si="51"/>
        <v>3</v>
      </c>
      <c r="F30" s="41" t="s">
        <v>11</v>
      </c>
      <c r="G30" s="47">
        <f t="shared" si="40"/>
        <v>1</v>
      </c>
      <c r="H30" s="41" t="s">
        <v>8</v>
      </c>
      <c r="I30" s="51">
        <f t="shared" si="41"/>
        <v>0</v>
      </c>
      <c r="J30" s="56">
        <f t="shared" si="42"/>
        <v>4</v>
      </c>
      <c r="K30" s="56">
        <f t="shared" si="52"/>
        <v>2</v>
      </c>
      <c r="L30" s="56">
        <v>3</v>
      </c>
      <c r="M30" s="15"/>
      <c r="N30" s="12">
        <f t="shared" si="53"/>
        <v>5.8571428571428577</v>
      </c>
      <c r="O30" s="12">
        <f t="shared" si="4"/>
        <v>6.8571428571428577</v>
      </c>
      <c r="P30" s="12">
        <f t="shared" si="43"/>
        <v>7.8571428571428577</v>
      </c>
      <c r="Q30" s="15"/>
      <c r="R30" s="36">
        <f t="shared" si="54"/>
        <v>0.4</v>
      </c>
      <c r="S30" s="12">
        <f t="shared" si="55"/>
        <v>6.2571428571428571</v>
      </c>
      <c r="T30" s="12">
        <f t="shared" si="5"/>
        <v>7.2571428571428571</v>
      </c>
      <c r="U30" s="12">
        <f t="shared" si="44"/>
        <v>8.2571428571428562</v>
      </c>
      <c r="V30" s="15"/>
      <c r="W30" s="36">
        <f t="shared" si="56"/>
        <v>1</v>
      </c>
      <c r="X30" s="12">
        <f t="shared" si="57"/>
        <v>6.8571428571428577</v>
      </c>
      <c r="Y30" s="12">
        <f t="shared" si="6"/>
        <v>7.8571428571428577</v>
      </c>
      <c r="Z30" s="12">
        <f t="shared" si="45"/>
        <v>8.8571428571428577</v>
      </c>
      <c r="AA30" s="15"/>
      <c r="AB30" s="36">
        <f t="shared" si="58"/>
        <v>2</v>
      </c>
      <c r="AC30" s="12">
        <f t="shared" si="59"/>
        <v>7.8571428571428577</v>
      </c>
      <c r="AD30" s="12">
        <f t="shared" si="7"/>
        <v>8.8571428571428577</v>
      </c>
      <c r="AE30" s="12">
        <f t="shared" si="46"/>
        <v>9.8571428571428577</v>
      </c>
      <c r="AF30" s="15"/>
      <c r="AG30" s="36">
        <f t="shared" si="60"/>
        <v>4</v>
      </c>
      <c r="AH30" s="12">
        <f t="shared" si="61"/>
        <v>9.8571428571428577</v>
      </c>
      <c r="AI30" s="12">
        <f t="shared" si="8"/>
        <v>10.857142857142858</v>
      </c>
      <c r="AJ30" s="12">
        <f t="shared" si="47"/>
        <v>11.857142857142858</v>
      </c>
      <c r="AK30" s="15"/>
      <c r="AL30" s="36">
        <f t="shared" si="62"/>
        <v>6</v>
      </c>
      <c r="AM30" s="12">
        <f t="shared" si="63"/>
        <v>11.857142857142858</v>
      </c>
      <c r="AN30" s="12">
        <f t="shared" si="9"/>
        <v>12.857142857142858</v>
      </c>
      <c r="AO30" s="12">
        <f t="shared" si="48"/>
        <v>13.857142857142858</v>
      </c>
      <c r="AP30" s="15"/>
      <c r="AQ30" s="36">
        <f t="shared" si="64"/>
        <v>8</v>
      </c>
      <c r="AR30" s="12">
        <f t="shared" si="65"/>
        <v>13.857142857142858</v>
      </c>
      <c r="AS30" s="12">
        <f t="shared" si="10"/>
        <v>14.857142857142858</v>
      </c>
      <c r="AT30" s="12">
        <f t="shared" si="49"/>
        <v>15.857142857142858</v>
      </c>
      <c r="AU30" s="15"/>
      <c r="AV30" s="36">
        <f t="shared" si="66"/>
        <v>12</v>
      </c>
      <c r="AW30" s="12">
        <f t="shared" si="67"/>
        <v>17.857142857142858</v>
      </c>
      <c r="AX30" s="12">
        <f t="shared" si="11"/>
        <v>18.857142857142858</v>
      </c>
      <c r="AY30" s="12">
        <f t="shared" si="50"/>
        <v>19.857142857142858</v>
      </c>
    </row>
    <row r="31" spans="1:51">
      <c r="A31" s="14" t="str">
        <f t="shared" si="37"/>
        <v>Cadmium</v>
      </c>
      <c r="B31" s="6">
        <f t="shared" si="38"/>
        <v>5</v>
      </c>
      <c r="C31" s="47">
        <f t="shared" si="39"/>
        <v>0.8571428571428571</v>
      </c>
      <c r="D31" s="39">
        <v>5</v>
      </c>
      <c r="E31" s="51">
        <f t="shared" si="51"/>
        <v>3</v>
      </c>
      <c r="F31" s="41" t="s">
        <v>11</v>
      </c>
      <c r="G31" s="47">
        <f t="shared" si="40"/>
        <v>1</v>
      </c>
      <c r="H31" s="41" t="s">
        <v>7</v>
      </c>
      <c r="I31" s="51">
        <f t="shared" si="41"/>
        <v>0</v>
      </c>
      <c r="J31" s="56">
        <f t="shared" si="42"/>
        <v>4</v>
      </c>
      <c r="K31" s="56">
        <f t="shared" si="52"/>
        <v>2</v>
      </c>
      <c r="L31" s="56">
        <v>3</v>
      </c>
      <c r="M31" s="15"/>
      <c r="N31" s="12">
        <f t="shared" si="53"/>
        <v>5.8571428571428577</v>
      </c>
      <c r="O31" s="12">
        <f t="shared" si="4"/>
        <v>6.8571428571428577</v>
      </c>
      <c r="P31" s="12">
        <f t="shared" si="43"/>
        <v>7.8571428571428577</v>
      </c>
      <c r="Q31" s="15"/>
      <c r="R31" s="36">
        <f t="shared" si="54"/>
        <v>0.4</v>
      </c>
      <c r="S31" s="12">
        <f t="shared" si="55"/>
        <v>6.2571428571428571</v>
      </c>
      <c r="T31" s="12">
        <f t="shared" si="5"/>
        <v>7.2571428571428571</v>
      </c>
      <c r="U31" s="12">
        <f t="shared" si="44"/>
        <v>8.2571428571428562</v>
      </c>
      <c r="V31" s="15"/>
      <c r="W31" s="36">
        <f t="shared" si="56"/>
        <v>1</v>
      </c>
      <c r="X31" s="12">
        <f t="shared" si="57"/>
        <v>6.8571428571428577</v>
      </c>
      <c r="Y31" s="12">
        <f t="shared" si="6"/>
        <v>7.8571428571428577</v>
      </c>
      <c r="Z31" s="12">
        <f t="shared" si="45"/>
        <v>8.8571428571428577</v>
      </c>
      <c r="AA31" s="15"/>
      <c r="AB31" s="36">
        <f t="shared" si="58"/>
        <v>2</v>
      </c>
      <c r="AC31" s="12">
        <f t="shared" si="59"/>
        <v>7.8571428571428577</v>
      </c>
      <c r="AD31" s="12">
        <f t="shared" si="7"/>
        <v>8.8571428571428577</v>
      </c>
      <c r="AE31" s="12">
        <f t="shared" si="46"/>
        <v>9.8571428571428577</v>
      </c>
      <c r="AF31" s="15"/>
      <c r="AG31" s="36">
        <f t="shared" si="60"/>
        <v>4</v>
      </c>
      <c r="AH31" s="12">
        <f t="shared" si="61"/>
        <v>9.8571428571428577</v>
      </c>
      <c r="AI31" s="12">
        <f t="shared" si="8"/>
        <v>10.857142857142858</v>
      </c>
      <c r="AJ31" s="12">
        <f t="shared" si="47"/>
        <v>11.857142857142858</v>
      </c>
      <c r="AK31" s="15"/>
      <c r="AL31" s="36">
        <f t="shared" si="62"/>
        <v>6</v>
      </c>
      <c r="AM31" s="12">
        <f t="shared" si="63"/>
        <v>11.857142857142858</v>
      </c>
      <c r="AN31" s="12">
        <f t="shared" si="9"/>
        <v>12.857142857142858</v>
      </c>
      <c r="AO31" s="12">
        <f t="shared" si="48"/>
        <v>13.857142857142858</v>
      </c>
      <c r="AP31" s="15"/>
      <c r="AQ31" s="36">
        <f t="shared" si="64"/>
        <v>8</v>
      </c>
      <c r="AR31" s="12">
        <f t="shared" si="65"/>
        <v>13.857142857142858</v>
      </c>
      <c r="AS31" s="12">
        <f t="shared" si="10"/>
        <v>14.857142857142858</v>
      </c>
      <c r="AT31" s="12">
        <f t="shared" si="49"/>
        <v>15.857142857142858</v>
      </c>
      <c r="AU31" s="15"/>
      <c r="AV31" s="36">
        <f t="shared" si="66"/>
        <v>12</v>
      </c>
      <c r="AW31" s="12">
        <f t="shared" si="67"/>
        <v>17.857142857142858</v>
      </c>
      <c r="AX31" s="12">
        <f t="shared" si="11"/>
        <v>18.857142857142858</v>
      </c>
      <c r="AY31" s="12">
        <f t="shared" si="50"/>
        <v>19.857142857142858</v>
      </c>
    </row>
    <row r="32" spans="1:51">
      <c r="A32" s="14" t="str">
        <f t="shared" si="37"/>
        <v>Cadmium</v>
      </c>
      <c r="B32" s="6">
        <f t="shared" si="38"/>
        <v>5</v>
      </c>
      <c r="C32" s="47">
        <f t="shared" si="39"/>
        <v>0.8571428571428571</v>
      </c>
      <c r="D32" s="39">
        <v>5</v>
      </c>
      <c r="E32" s="51">
        <f t="shared" si="51"/>
        <v>3</v>
      </c>
      <c r="F32" s="41" t="s">
        <v>11</v>
      </c>
      <c r="G32" s="47">
        <f t="shared" si="40"/>
        <v>1</v>
      </c>
      <c r="H32" s="41" t="s">
        <v>6</v>
      </c>
      <c r="I32" s="51">
        <f t="shared" si="41"/>
        <v>0</v>
      </c>
      <c r="J32" s="56">
        <f t="shared" si="42"/>
        <v>4</v>
      </c>
      <c r="K32" s="56">
        <f t="shared" si="52"/>
        <v>2</v>
      </c>
      <c r="L32" s="56">
        <v>3</v>
      </c>
      <c r="M32" s="15"/>
      <c r="N32" s="12">
        <f t="shared" si="53"/>
        <v>5.8571428571428577</v>
      </c>
      <c r="O32" s="12">
        <f t="shared" si="4"/>
        <v>6.8571428571428577</v>
      </c>
      <c r="P32" s="12">
        <f t="shared" si="43"/>
        <v>7.8571428571428577</v>
      </c>
      <c r="Q32" s="15"/>
      <c r="R32" s="36">
        <f t="shared" si="54"/>
        <v>0.4</v>
      </c>
      <c r="S32" s="12">
        <f t="shared" si="55"/>
        <v>6.2571428571428571</v>
      </c>
      <c r="T32" s="12">
        <f t="shared" si="5"/>
        <v>7.2571428571428571</v>
      </c>
      <c r="U32" s="12">
        <f t="shared" si="44"/>
        <v>8.2571428571428562</v>
      </c>
      <c r="V32" s="15"/>
      <c r="W32" s="36">
        <f t="shared" si="56"/>
        <v>1</v>
      </c>
      <c r="X32" s="12">
        <f t="shared" si="57"/>
        <v>6.8571428571428577</v>
      </c>
      <c r="Y32" s="12">
        <f t="shared" si="6"/>
        <v>7.8571428571428577</v>
      </c>
      <c r="Z32" s="12">
        <f t="shared" si="45"/>
        <v>8.8571428571428577</v>
      </c>
      <c r="AA32" s="15"/>
      <c r="AB32" s="36">
        <f t="shared" si="58"/>
        <v>2</v>
      </c>
      <c r="AC32" s="12">
        <f t="shared" si="59"/>
        <v>7.8571428571428577</v>
      </c>
      <c r="AD32" s="12">
        <f t="shared" si="7"/>
        <v>8.8571428571428577</v>
      </c>
      <c r="AE32" s="12">
        <f t="shared" si="46"/>
        <v>9.8571428571428577</v>
      </c>
      <c r="AF32" s="15"/>
      <c r="AG32" s="36">
        <f t="shared" si="60"/>
        <v>4</v>
      </c>
      <c r="AH32" s="12">
        <f t="shared" si="61"/>
        <v>9.8571428571428577</v>
      </c>
      <c r="AI32" s="12">
        <f t="shared" si="8"/>
        <v>10.857142857142858</v>
      </c>
      <c r="AJ32" s="12">
        <f t="shared" si="47"/>
        <v>11.857142857142858</v>
      </c>
      <c r="AK32" s="15"/>
      <c r="AL32" s="36">
        <f t="shared" si="62"/>
        <v>6</v>
      </c>
      <c r="AM32" s="12">
        <f t="shared" si="63"/>
        <v>11.857142857142858</v>
      </c>
      <c r="AN32" s="12">
        <f t="shared" si="9"/>
        <v>12.857142857142858</v>
      </c>
      <c r="AO32" s="12">
        <f t="shared" si="48"/>
        <v>13.857142857142858</v>
      </c>
      <c r="AP32" s="15"/>
      <c r="AQ32" s="36">
        <f t="shared" si="64"/>
        <v>8</v>
      </c>
      <c r="AR32" s="12">
        <f t="shared" si="65"/>
        <v>13.857142857142858</v>
      </c>
      <c r="AS32" s="12">
        <f t="shared" si="10"/>
        <v>14.857142857142858</v>
      </c>
      <c r="AT32" s="12">
        <f t="shared" si="49"/>
        <v>15.857142857142858</v>
      </c>
      <c r="AU32" s="15"/>
      <c r="AV32" s="36">
        <f t="shared" si="66"/>
        <v>12</v>
      </c>
      <c r="AW32" s="12">
        <f t="shared" si="67"/>
        <v>17.857142857142858</v>
      </c>
      <c r="AX32" s="12">
        <f t="shared" si="11"/>
        <v>18.857142857142858</v>
      </c>
      <c r="AY32" s="12">
        <f t="shared" si="50"/>
        <v>19.857142857142858</v>
      </c>
    </row>
    <row r="33" spans="1:51">
      <c r="A33" s="14" t="str">
        <f t="shared" si="37"/>
        <v>Cadmium</v>
      </c>
      <c r="B33" s="6">
        <f t="shared" si="38"/>
        <v>5</v>
      </c>
      <c r="C33" s="47">
        <f t="shared" si="39"/>
        <v>0.8571428571428571</v>
      </c>
      <c r="D33" s="39">
        <v>5</v>
      </c>
      <c r="E33" s="51">
        <f t="shared" si="51"/>
        <v>3</v>
      </c>
      <c r="F33" s="41" t="s">
        <v>12</v>
      </c>
      <c r="G33" s="47">
        <f t="shared" si="40"/>
        <v>1</v>
      </c>
      <c r="H33" s="41" t="s">
        <v>8</v>
      </c>
      <c r="I33" s="51">
        <f t="shared" si="41"/>
        <v>0</v>
      </c>
      <c r="J33" s="56">
        <f t="shared" si="42"/>
        <v>4</v>
      </c>
      <c r="K33" s="56">
        <f t="shared" si="52"/>
        <v>2</v>
      </c>
      <c r="L33" s="56">
        <v>3</v>
      </c>
      <c r="M33" s="15"/>
      <c r="N33" s="12">
        <f t="shared" si="53"/>
        <v>5.8571428571428577</v>
      </c>
      <c r="O33" s="12">
        <f t="shared" si="4"/>
        <v>6.8571428571428577</v>
      </c>
      <c r="P33" s="12">
        <f t="shared" si="43"/>
        <v>7.8571428571428577</v>
      </c>
      <c r="Q33" s="15"/>
      <c r="R33" s="36">
        <f t="shared" si="54"/>
        <v>0.4</v>
      </c>
      <c r="S33" s="12">
        <f t="shared" si="55"/>
        <v>6.2571428571428571</v>
      </c>
      <c r="T33" s="12">
        <f t="shared" si="5"/>
        <v>7.2571428571428571</v>
      </c>
      <c r="U33" s="12">
        <f t="shared" si="44"/>
        <v>8.2571428571428562</v>
      </c>
      <c r="V33" s="15"/>
      <c r="W33" s="36">
        <f t="shared" si="56"/>
        <v>1</v>
      </c>
      <c r="X33" s="12">
        <f t="shared" si="57"/>
        <v>6.8571428571428577</v>
      </c>
      <c r="Y33" s="12">
        <f t="shared" si="6"/>
        <v>7.8571428571428577</v>
      </c>
      <c r="Z33" s="12">
        <f t="shared" si="45"/>
        <v>8.8571428571428577</v>
      </c>
      <c r="AA33" s="15"/>
      <c r="AB33" s="36">
        <f t="shared" si="58"/>
        <v>2</v>
      </c>
      <c r="AC33" s="12">
        <f t="shared" si="59"/>
        <v>7.8571428571428577</v>
      </c>
      <c r="AD33" s="12">
        <f t="shared" si="7"/>
        <v>8.8571428571428577</v>
      </c>
      <c r="AE33" s="12">
        <f t="shared" si="46"/>
        <v>9.8571428571428577</v>
      </c>
      <c r="AF33" s="15"/>
      <c r="AG33" s="36">
        <f t="shared" si="60"/>
        <v>4</v>
      </c>
      <c r="AH33" s="12">
        <f t="shared" si="61"/>
        <v>9.8571428571428577</v>
      </c>
      <c r="AI33" s="12">
        <f t="shared" si="8"/>
        <v>10.857142857142858</v>
      </c>
      <c r="AJ33" s="12">
        <f t="shared" si="47"/>
        <v>11.857142857142858</v>
      </c>
      <c r="AK33" s="15"/>
      <c r="AL33" s="36">
        <f t="shared" si="62"/>
        <v>6</v>
      </c>
      <c r="AM33" s="12">
        <f t="shared" si="63"/>
        <v>11.857142857142858</v>
      </c>
      <c r="AN33" s="12">
        <f t="shared" si="9"/>
        <v>12.857142857142858</v>
      </c>
      <c r="AO33" s="12">
        <f t="shared" si="48"/>
        <v>13.857142857142858</v>
      </c>
      <c r="AP33" s="15"/>
      <c r="AQ33" s="36">
        <f t="shared" si="64"/>
        <v>8</v>
      </c>
      <c r="AR33" s="12">
        <f t="shared" si="65"/>
        <v>13.857142857142858</v>
      </c>
      <c r="AS33" s="12">
        <f t="shared" si="10"/>
        <v>14.857142857142858</v>
      </c>
      <c r="AT33" s="12">
        <f t="shared" si="49"/>
        <v>15.857142857142858</v>
      </c>
      <c r="AU33" s="15"/>
      <c r="AV33" s="36">
        <f t="shared" si="66"/>
        <v>12</v>
      </c>
      <c r="AW33" s="12">
        <f t="shared" si="67"/>
        <v>17.857142857142858</v>
      </c>
      <c r="AX33" s="12">
        <f t="shared" si="11"/>
        <v>18.857142857142858</v>
      </c>
      <c r="AY33" s="12">
        <f t="shared" si="50"/>
        <v>19.857142857142858</v>
      </c>
    </row>
    <row r="34" spans="1:51">
      <c r="A34" s="14" t="str">
        <f t="shared" si="37"/>
        <v>Cadmium</v>
      </c>
      <c r="B34" s="6">
        <f t="shared" si="38"/>
        <v>5</v>
      </c>
      <c r="C34" s="47">
        <f t="shared" si="39"/>
        <v>0.8571428571428571</v>
      </c>
      <c r="D34" s="39">
        <v>5</v>
      </c>
      <c r="E34" s="51">
        <f t="shared" si="51"/>
        <v>3</v>
      </c>
      <c r="F34" s="41" t="s">
        <v>12</v>
      </c>
      <c r="G34" s="47">
        <f t="shared" si="40"/>
        <v>1</v>
      </c>
      <c r="H34" s="41" t="s">
        <v>7</v>
      </c>
      <c r="I34" s="51">
        <f t="shared" si="41"/>
        <v>0</v>
      </c>
      <c r="J34" s="56">
        <f t="shared" si="42"/>
        <v>4</v>
      </c>
      <c r="K34" s="56">
        <f t="shared" si="52"/>
        <v>2</v>
      </c>
      <c r="L34" s="56">
        <v>3</v>
      </c>
      <c r="M34" s="15"/>
      <c r="N34" s="12">
        <f t="shared" si="53"/>
        <v>5.8571428571428577</v>
      </c>
      <c r="O34" s="12">
        <f t="shared" si="4"/>
        <v>6.8571428571428577</v>
      </c>
      <c r="P34" s="12">
        <f t="shared" si="43"/>
        <v>7.8571428571428577</v>
      </c>
      <c r="Q34" s="15"/>
      <c r="R34" s="36">
        <f t="shared" si="54"/>
        <v>0.4</v>
      </c>
      <c r="S34" s="12">
        <f t="shared" si="55"/>
        <v>6.2571428571428571</v>
      </c>
      <c r="T34" s="12">
        <f t="shared" si="5"/>
        <v>7.2571428571428571</v>
      </c>
      <c r="U34" s="12">
        <f t="shared" si="44"/>
        <v>8.2571428571428562</v>
      </c>
      <c r="V34" s="15"/>
      <c r="W34" s="36">
        <f t="shared" si="56"/>
        <v>1</v>
      </c>
      <c r="X34" s="12">
        <f t="shared" si="57"/>
        <v>6.8571428571428577</v>
      </c>
      <c r="Y34" s="12">
        <f t="shared" si="6"/>
        <v>7.8571428571428577</v>
      </c>
      <c r="Z34" s="12">
        <f t="shared" si="45"/>
        <v>8.8571428571428577</v>
      </c>
      <c r="AA34" s="15"/>
      <c r="AB34" s="36">
        <f t="shared" si="58"/>
        <v>2</v>
      </c>
      <c r="AC34" s="12">
        <f t="shared" si="59"/>
        <v>7.8571428571428577</v>
      </c>
      <c r="AD34" s="12">
        <f t="shared" si="7"/>
        <v>8.8571428571428577</v>
      </c>
      <c r="AE34" s="12">
        <f t="shared" si="46"/>
        <v>9.8571428571428577</v>
      </c>
      <c r="AF34" s="15"/>
      <c r="AG34" s="36">
        <f t="shared" si="60"/>
        <v>4</v>
      </c>
      <c r="AH34" s="12">
        <f t="shared" si="61"/>
        <v>9.8571428571428577</v>
      </c>
      <c r="AI34" s="12">
        <f t="shared" si="8"/>
        <v>10.857142857142858</v>
      </c>
      <c r="AJ34" s="12">
        <f t="shared" si="47"/>
        <v>11.857142857142858</v>
      </c>
      <c r="AK34" s="15"/>
      <c r="AL34" s="36">
        <f t="shared" si="62"/>
        <v>6</v>
      </c>
      <c r="AM34" s="12">
        <f t="shared" si="63"/>
        <v>11.857142857142858</v>
      </c>
      <c r="AN34" s="12">
        <f t="shared" si="9"/>
        <v>12.857142857142858</v>
      </c>
      <c r="AO34" s="12">
        <f t="shared" si="48"/>
        <v>13.857142857142858</v>
      </c>
      <c r="AP34" s="15"/>
      <c r="AQ34" s="36">
        <f t="shared" si="64"/>
        <v>8</v>
      </c>
      <c r="AR34" s="12">
        <f t="shared" si="65"/>
        <v>13.857142857142858</v>
      </c>
      <c r="AS34" s="12">
        <f t="shared" si="10"/>
        <v>14.857142857142858</v>
      </c>
      <c r="AT34" s="12">
        <f t="shared" si="49"/>
        <v>15.857142857142858</v>
      </c>
      <c r="AU34" s="15"/>
      <c r="AV34" s="36">
        <f t="shared" si="66"/>
        <v>12</v>
      </c>
      <c r="AW34" s="12">
        <f t="shared" si="67"/>
        <v>17.857142857142858</v>
      </c>
      <c r="AX34" s="12">
        <f t="shared" si="11"/>
        <v>18.857142857142858</v>
      </c>
      <c r="AY34" s="12">
        <f t="shared" si="50"/>
        <v>19.857142857142858</v>
      </c>
    </row>
    <row r="35" spans="1:51" ht="10.5" thickBot="1">
      <c r="A35" s="14" t="str">
        <f t="shared" si="37"/>
        <v>Cadmium</v>
      </c>
      <c r="B35" s="6">
        <f t="shared" si="38"/>
        <v>5</v>
      </c>
      <c r="C35" s="47">
        <f t="shared" si="39"/>
        <v>0.8571428571428571</v>
      </c>
      <c r="D35" s="39">
        <v>5</v>
      </c>
      <c r="E35" s="51">
        <f t="shared" si="51"/>
        <v>3</v>
      </c>
      <c r="F35" s="41" t="s">
        <v>12</v>
      </c>
      <c r="G35" s="47">
        <f t="shared" si="40"/>
        <v>1</v>
      </c>
      <c r="H35" s="41" t="s">
        <v>6</v>
      </c>
      <c r="I35" s="51">
        <f t="shared" si="41"/>
        <v>0</v>
      </c>
      <c r="J35" s="56">
        <f t="shared" si="42"/>
        <v>4</v>
      </c>
      <c r="K35" s="56">
        <f t="shared" si="52"/>
        <v>2</v>
      </c>
      <c r="L35" s="56">
        <v>3</v>
      </c>
      <c r="M35" s="15"/>
      <c r="N35" s="12">
        <f t="shared" si="53"/>
        <v>5.8571428571428577</v>
      </c>
      <c r="O35" s="12">
        <f t="shared" si="4"/>
        <v>6.8571428571428577</v>
      </c>
      <c r="P35" s="12">
        <f t="shared" si="43"/>
        <v>7.8571428571428577</v>
      </c>
      <c r="Q35" s="15"/>
      <c r="R35" s="36">
        <f t="shared" si="54"/>
        <v>0.4</v>
      </c>
      <c r="S35" s="12">
        <f t="shared" si="55"/>
        <v>6.2571428571428571</v>
      </c>
      <c r="T35" s="12">
        <f t="shared" si="5"/>
        <v>7.2571428571428571</v>
      </c>
      <c r="U35" s="12">
        <f t="shared" si="44"/>
        <v>8.2571428571428562</v>
      </c>
      <c r="V35" s="15"/>
      <c r="W35" s="36">
        <f t="shared" si="56"/>
        <v>1</v>
      </c>
      <c r="X35" s="12">
        <f t="shared" si="57"/>
        <v>6.8571428571428577</v>
      </c>
      <c r="Y35" s="12">
        <f t="shared" si="6"/>
        <v>7.8571428571428577</v>
      </c>
      <c r="Z35" s="12">
        <f t="shared" si="45"/>
        <v>8.8571428571428577</v>
      </c>
      <c r="AA35" s="15"/>
      <c r="AB35" s="36">
        <f t="shared" si="58"/>
        <v>2</v>
      </c>
      <c r="AC35" s="12">
        <f t="shared" si="59"/>
        <v>7.8571428571428577</v>
      </c>
      <c r="AD35" s="12">
        <f t="shared" si="7"/>
        <v>8.8571428571428577</v>
      </c>
      <c r="AE35" s="12">
        <f t="shared" si="46"/>
        <v>9.8571428571428577</v>
      </c>
      <c r="AF35" s="15"/>
      <c r="AG35" s="36">
        <f t="shared" si="60"/>
        <v>4</v>
      </c>
      <c r="AH35" s="12">
        <f t="shared" si="61"/>
        <v>9.8571428571428577</v>
      </c>
      <c r="AI35" s="12">
        <f t="shared" si="8"/>
        <v>10.857142857142858</v>
      </c>
      <c r="AJ35" s="12">
        <f t="shared" si="47"/>
        <v>11.857142857142858</v>
      </c>
      <c r="AK35" s="15"/>
      <c r="AL35" s="36">
        <f t="shared" si="62"/>
        <v>6</v>
      </c>
      <c r="AM35" s="12">
        <f t="shared" si="63"/>
        <v>11.857142857142858</v>
      </c>
      <c r="AN35" s="12">
        <f t="shared" si="9"/>
        <v>12.857142857142858</v>
      </c>
      <c r="AO35" s="12">
        <f t="shared" si="48"/>
        <v>13.857142857142858</v>
      </c>
      <c r="AP35" s="15"/>
      <c r="AQ35" s="36">
        <f t="shared" si="64"/>
        <v>8</v>
      </c>
      <c r="AR35" s="12">
        <f t="shared" si="65"/>
        <v>13.857142857142858</v>
      </c>
      <c r="AS35" s="12">
        <f t="shared" si="10"/>
        <v>14.857142857142858</v>
      </c>
      <c r="AT35" s="12">
        <f t="shared" si="49"/>
        <v>15.857142857142858</v>
      </c>
      <c r="AU35" s="15"/>
      <c r="AV35" s="36">
        <f t="shared" si="66"/>
        <v>12</v>
      </c>
      <c r="AW35" s="12">
        <f t="shared" si="67"/>
        <v>17.857142857142858</v>
      </c>
      <c r="AX35" s="12">
        <f t="shared" si="11"/>
        <v>18.857142857142858</v>
      </c>
      <c r="AY35" s="12">
        <f t="shared" si="50"/>
        <v>19.857142857142858</v>
      </c>
    </row>
    <row r="36" spans="1:51" ht="35.15" customHeight="1" thickTop="1">
      <c r="A36" s="25" t="s">
        <v>0</v>
      </c>
      <c r="B36" s="26" t="s">
        <v>21</v>
      </c>
      <c r="C36" s="46" t="s">
        <v>3</v>
      </c>
      <c r="D36" s="38" t="s">
        <v>1</v>
      </c>
      <c r="E36" s="49" t="s">
        <v>16</v>
      </c>
      <c r="F36" s="40" t="s">
        <v>4</v>
      </c>
      <c r="G36" s="46" t="s">
        <v>18</v>
      </c>
      <c r="H36" s="40" t="s">
        <v>5</v>
      </c>
      <c r="I36" s="49" t="s">
        <v>17</v>
      </c>
      <c r="J36" s="46" t="s">
        <v>24</v>
      </c>
      <c r="K36" s="46" t="s">
        <v>20</v>
      </c>
      <c r="L36" s="46" t="s">
        <v>45</v>
      </c>
      <c r="M36" s="27"/>
      <c r="N36" s="28" t="s">
        <v>13</v>
      </c>
      <c r="O36" s="28" t="s">
        <v>14</v>
      </c>
      <c r="P36" s="28" t="s">
        <v>15</v>
      </c>
      <c r="Q36" s="27"/>
      <c r="R36" s="35" t="s">
        <v>26</v>
      </c>
      <c r="S36" s="28" t="s">
        <v>13</v>
      </c>
      <c r="T36" s="28" t="s">
        <v>14</v>
      </c>
      <c r="U36" s="28" t="s">
        <v>15</v>
      </c>
      <c r="V36" s="27"/>
      <c r="W36" s="35" t="s">
        <v>26</v>
      </c>
      <c r="X36" s="28" t="s">
        <v>13</v>
      </c>
      <c r="Y36" s="28" t="s">
        <v>14</v>
      </c>
      <c r="Z36" s="28" t="s">
        <v>15</v>
      </c>
      <c r="AA36" s="27"/>
      <c r="AB36" s="35" t="s">
        <v>26</v>
      </c>
      <c r="AC36" s="28" t="s">
        <v>13</v>
      </c>
      <c r="AD36" s="28" t="s">
        <v>14</v>
      </c>
      <c r="AE36" s="28" t="s">
        <v>15</v>
      </c>
      <c r="AF36" s="27"/>
      <c r="AG36" s="35" t="s">
        <v>26</v>
      </c>
      <c r="AH36" s="28" t="s">
        <v>13</v>
      </c>
      <c r="AI36" s="28" t="s">
        <v>14</v>
      </c>
      <c r="AJ36" s="28" t="s">
        <v>15</v>
      </c>
      <c r="AK36" s="27"/>
      <c r="AL36" s="35" t="s">
        <v>26</v>
      </c>
      <c r="AM36" s="28" t="s">
        <v>13</v>
      </c>
      <c r="AN36" s="28" t="s">
        <v>14</v>
      </c>
      <c r="AO36" s="28" t="s">
        <v>15</v>
      </c>
      <c r="AP36" s="27"/>
      <c r="AQ36" s="35" t="s">
        <v>26</v>
      </c>
      <c r="AR36" s="28" t="s">
        <v>13</v>
      </c>
      <c r="AS36" s="28" t="s">
        <v>14</v>
      </c>
      <c r="AT36" s="28" t="s">
        <v>15</v>
      </c>
      <c r="AU36" s="27"/>
      <c r="AV36" s="35" t="s">
        <v>26</v>
      </c>
      <c r="AW36" s="28" t="s">
        <v>13</v>
      </c>
      <c r="AX36" s="28" t="s">
        <v>14</v>
      </c>
      <c r="AY36" s="28" t="s">
        <v>15</v>
      </c>
    </row>
    <row r="37" spans="1:51" ht="10.5">
      <c r="A37" s="14" t="str">
        <f t="shared" ref="A37:A48" si="68">$B$3</f>
        <v>Cadmium</v>
      </c>
      <c r="B37" s="6">
        <f t="shared" ref="B37:B48" si="69">$B$7</f>
        <v>5</v>
      </c>
      <c r="C37" s="47">
        <f t="shared" ref="C37:C48" si="70">8*(B37-$B$4)/($B$5-$B$4)</f>
        <v>0.8571428571428571</v>
      </c>
      <c r="D37" s="39">
        <v>5.5</v>
      </c>
      <c r="E37" s="50">
        <v>3</v>
      </c>
      <c r="F37" s="41" t="s">
        <v>9</v>
      </c>
      <c r="G37" s="47">
        <f t="shared" ref="G37:G48" si="71">G24</f>
        <v>0</v>
      </c>
      <c r="H37" s="41" t="s">
        <v>8</v>
      </c>
      <c r="I37" s="51">
        <f t="shared" ref="I37:I48" si="72">I24</f>
        <v>0</v>
      </c>
      <c r="J37" s="56">
        <f t="shared" ref="J37:J48" si="73">E37+G37+I37</f>
        <v>3</v>
      </c>
      <c r="K37" s="56">
        <f>6-J37</f>
        <v>3</v>
      </c>
      <c r="L37" s="56">
        <v>3</v>
      </c>
      <c r="M37" s="15"/>
      <c r="N37" s="12">
        <f>$C37+$K37+L37</f>
        <v>6.8571428571428577</v>
      </c>
      <c r="O37" s="12">
        <f t="shared" si="4"/>
        <v>7.8571428571428577</v>
      </c>
      <c r="P37" s="12">
        <f t="shared" ref="P37:P48" si="74">N37+2</f>
        <v>8.8571428571428577</v>
      </c>
      <c r="Q37" s="15"/>
      <c r="R37" s="36">
        <f>8*$B$7/$B$6*$C$8/100</f>
        <v>0.4</v>
      </c>
      <c r="S37" s="12">
        <f>$C37+$K37+$R37+L37</f>
        <v>7.2571428571428571</v>
      </c>
      <c r="T37" s="12">
        <f t="shared" si="5"/>
        <v>8.2571428571428562</v>
      </c>
      <c r="U37" s="12">
        <f t="shared" ref="U37:U48" si="75">S37+2</f>
        <v>9.2571428571428562</v>
      </c>
      <c r="V37" s="15"/>
      <c r="W37" s="36">
        <f>8*$B$7/$B$6*$D$8/100</f>
        <v>1</v>
      </c>
      <c r="X37" s="12">
        <f>$C37+$K37+$W37+L37</f>
        <v>7.8571428571428577</v>
      </c>
      <c r="Y37" s="12">
        <f t="shared" si="6"/>
        <v>8.8571428571428577</v>
      </c>
      <c r="Z37" s="12">
        <f t="shared" ref="Z37:Z48" si="76">X37+2</f>
        <v>9.8571428571428577</v>
      </c>
      <c r="AA37" s="15"/>
      <c r="AB37" s="36">
        <f>8*$B$7/$B$6*$E$8/100</f>
        <v>2</v>
      </c>
      <c r="AC37" s="12">
        <f>$C37+$K37+$AB37+L37</f>
        <v>8.8571428571428577</v>
      </c>
      <c r="AD37" s="12">
        <f t="shared" si="7"/>
        <v>9.8571428571428577</v>
      </c>
      <c r="AE37" s="12">
        <f t="shared" ref="AE37:AE48" si="77">AC37+2</f>
        <v>10.857142857142858</v>
      </c>
      <c r="AF37" s="15"/>
      <c r="AG37" s="36">
        <f>8*$B$7/$B$6*$F$8/100</f>
        <v>4</v>
      </c>
      <c r="AH37" s="12">
        <f>$C37+$K37+$AG37+L37</f>
        <v>10.857142857142858</v>
      </c>
      <c r="AI37" s="12">
        <f t="shared" si="8"/>
        <v>11.857142857142858</v>
      </c>
      <c r="AJ37" s="12">
        <f t="shared" ref="AJ37:AJ48" si="78">AH37+2</f>
        <v>12.857142857142858</v>
      </c>
      <c r="AK37" s="15"/>
      <c r="AL37" s="36">
        <f>8*$B$7/$B$6*$G$8/100</f>
        <v>6</v>
      </c>
      <c r="AM37" s="12">
        <f>$C37+$K37+$AL37+L37</f>
        <v>12.857142857142858</v>
      </c>
      <c r="AN37" s="12">
        <f t="shared" si="9"/>
        <v>13.857142857142858</v>
      </c>
      <c r="AO37" s="12">
        <f t="shared" ref="AO37:AO48" si="79">AM37+2</f>
        <v>14.857142857142858</v>
      </c>
      <c r="AP37" s="15"/>
      <c r="AQ37" s="36">
        <f>8*$B$7/$B$6*$H$8/100</f>
        <v>8</v>
      </c>
      <c r="AR37" s="12">
        <f>$C37+$K37+$AQ37+L37</f>
        <v>14.857142857142858</v>
      </c>
      <c r="AS37" s="12">
        <f t="shared" si="10"/>
        <v>15.857142857142858</v>
      </c>
      <c r="AT37" s="12">
        <f t="shared" ref="AT37:AT48" si="80">AR37+2</f>
        <v>16.857142857142858</v>
      </c>
      <c r="AU37" s="15"/>
      <c r="AV37" s="36">
        <f>8*$B$7/$B$6*$I$8/100</f>
        <v>12</v>
      </c>
      <c r="AW37" s="12">
        <f>$C37+$K37+$AV37+L37</f>
        <v>18.857142857142858</v>
      </c>
      <c r="AX37" s="12">
        <f t="shared" si="11"/>
        <v>19.857142857142858</v>
      </c>
      <c r="AY37" s="12">
        <f t="shared" ref="AY37:AY48" si="81">AW37+2</f>
        <v>20.857142857142858</v>
      </c>
    </row>
    <row r="38" spans="1:51">
      <c r="A38" s="14" t="str">
        <f t="shared" si="68"/>
        <v>Cadmium</v>
      </c>
      <c r="B38" s="6">
        <f t="shared" si="69"/>
        <v>5</v>
      </c>
      <c r="C38" s="47">
        <f t="shared" si="70"/>
        <v>0.8571428571428571</v>
      </c>
      <c r="D38" s="39">
        <v>5.5</v>
      </c>
      <c r="E38" s="51">
        <f t="shared" ref="E38:E48" si="82">E37</f>
        <v>3</v>
      </c>
      <c r="F38" s="41" t="s">
        <v>9</v>
      </c>
      <c r="G38" s="47">
        <f t="shared" si="71"/>
        <v>0</v>
      </c>
      <c r="H38" s="41" t="s">
        <v>7</v>
      </c>
      <c r="I38" s="51">
        <f t="shared" si="72"/>
        <v>0</v>
      </c>
      <c r="J38" s="56">
        <f t="shared" si="73"/>
        <v>3</v>
      </c>
      <c r="K38" s="56">
        <f t="shared" ref="K38:K48" si="83">6-J38</f>
        <v>3</v>
      </c>
      <c r="L38" s="56">
        <v>3</v>
      </c>
      <c r="M38" s="15"/>
      <c r="N38" s="12">
        <f t="shared" ref="N38:N48" si="84">$C38+$K38+L38</f>
        <v>6.8571428571428577</v>
      </c>
      <c r="O38" s="12">
        <f t="shared" si="4"/>
        <v>7.8571428571428577</v>
      </c>
      <c r="P38" s="12">
        <f t="shared" si="74"/>
        <v>8.8571428571428577</v>
      </c>
      <c r="Q38" s="15"/>
      <c r="R38" s="36">
        <f t="shared" ref="R38:R48" si="85">$R$11</f>
        <v>0.4</v>
      </c>
      <c r="S38" s="12">
        <f t="shared" ref="S38:S48" si="86">$C38+$K38+$R38+L38</f>
        <v>7.2571428571428571</v>
      </c>
      <c r="T38" s="12">
        <f t="shared" si="5"/>
        <v>8.2571428571428562</v>
      </c>
      <c r="U38" s="12">
        <f t="shared" si="75"/>
        <v>9.2571428571428562</v>
      </c>
      <c r="V38" s="15"/>
      <c r="W38" s="36">
        <f t="shared" ref="W38:W48" si="87">W$11</f>
        <v>1</v>
      </c>
      <c r="X38" s="12">
        <f t="shared" ref="X38:X48" si="88">$C38+$K38+$W38+L38</f>
        <v>7.8571428571428577</v>
      </c>
      <c r="Y38" s="12">
        <f t="shared" si="6"/>
        <v>8.8571428571428577</v>
      </c>
      <c r="Z38" s="12">
        <f t="shared" si="76"/>
        <v>9.8571428571428577</v>
      </c>
      <c r="AA38" s="15"/>
      <c r="AB38" s="36">
        <f t="shared" ref="AB38:AB48" si="89">AB$11</f>
        <v>2</v>
      </c>
      <c r="AC38" s="12">
        <f t="shared" ref="AC38:AC48" si="90">$C38+$K38+$AB38+L38</f>
        <v>8.8571428571428577</v>
      </c>
      <c r="AD38" s="12">
        <f t="shared" si="7"/>
        <v>9.8571428571428577</v>
      </c>
      <c r="AE38" s="12">
        <f t="shared" si="77"/>
        <v>10.857142857142858</v>
      </c>
      <c r="AF38" s="15"/>
      <c r="AG38" s="36">
        <f t="shared" ref="AG38:AG48" si="91">AG$11</f>
        <v>4</v>
      </c>
      <c r="AH38" s="12">
        <f t="shared" ref="AH38:AH48" si="92">$C38+$K38+$AG38+L38</f>
        <v>10.857142857142858</v>
      </c>
      <c r="AI38" s="12">
        <f t="shared" si="8"/>
        <v>11.857142857142858</v>
      </c>
      <c r="AJ38" s="12">
        <f t="shared" si="78"/>
        <v>12.857142857142858</v>
      </c>
      <c r="AK38" s="15"/>
      <c r="AL38" s="36">
        <f t="shared" ref="AL38:AL48" si="93">AL$11</f>
        <v>6</v>
      </c>
      <c r="AM38" s="12">
        <f t="shared" ref="AM38:AM48" si="94">$C38+$K38+$AL38+L38</f>
        <v>12.857142857142858</v>
      </c>
      <c r="AN38" s="12">
        <f t="shared" si="9"/>
        <v>13.857142857142858</v>
      </c>
      <c r="AO38" s="12">
        <f t="shared" si="79"/>
        <v>14.857142857142858</v>
      </c>
      <c r="AP38" s="15"/>
      <c r="AQ38" s="36">
        <f t="shared" ref="AQ38:AQ48" si="95">AQ$11</f>
        <v>8</v>
      </c>
      <c r="AR38" s="12">
        <f t="shared" ref="AR38:AR48" si="96">$C38+$K38+$AQ38+L38</f>
        <v>14.857142857142858</v>
      </c>
      <c r="AS38" s="12">
        <f t="shared" si="10"/>
        <v>15.857142857142858</v>
      </c>
      <c r="AT38" s="12">
        <f t="shared" si="80"/>
        <v>16.857142857142858</v>
      </c>
      <c r="AU38" s="15"/>
      <c r="AV38" s="36">
        <f t="shared" ref="AV38:AV48" si="97">AV$11</f>
        <v>12</v>
      </c>
      <c r="AW38" s="12">
        <f t="shared" ref="AW38:AW48" si="98">$C38+$K38+$AV38+L38</f>
        <v>18.857142857142858</v>
      </c>
      <c r="AX38" s="12">
        <f t="shared" si="11"/>
        <v>19.857142857142858</v>
      </c>
      <c r="AY38" s="12">
        <f t="shared" si="81"/>
        <v>20.857142857142858</v>
      </c>
    </row>
    <row r="39" spans="1:51">
      <c r="A39" s="14" t="str">
        <f t="shared" si="68"/>
        <v>Cadmium</v>
      </c>
      <c r="B39" s="6">
        <f t="shared" si="69"/>
        <v>5</v>
      </c>
      <c r="C39" s="47">
        <f t="shared" si="70"/>
        <v>0.8571428571428571</v>
      </c>
      <c r="D39" s="39">
        <v>5.5</v>
      </c>
      <c r="E39" s="51">
        <f t="shared" si="82"/>
        <v>3</v>
      </c>
      <c r="F39" s="41" t="s">
        <v>9</v>
      </c>
      <c r="G39" s="47">
        <f t="shared" si="71"/>
        <v>0</v>
      </c>
      <c r="H39" s="41" t="s">
        <v>6</v>
      </c>
      <c r="I39" s="51">
        <f t="shared" si="72"/>
        <v>0</v>
      </c>
      <c r="J39" s="56">
        <f t="shared" si="73"/>
        <v>3</v>
      </c>
      <c r="K39" s="56">
        <f t="shared" si="83"/>
        <v>3</v>
      </c>
      <c r="L39" s="56">
        <v>3</v>
      </c>
      <c r="M39" s="15"/>
      <c r="N39" s="12">
        <f t="shared" si="84"/>
        <v>6.8571428571428577</v>
      </c>
      <c r="O39" s="12">
        <f t="shared" si="4"/>
        <v>7.8571428571428577</v>
      </c>
      <c r="P39" s="12">
        <f t="shared" si="74"/>
        <v>8.8571428571428577</v>
      </c>
      <c r="Q39" s="15"/>
      <c r="R39" s="36">
        <f t="shared" si="85"/>
        <v>0.4</v>
      </c>
      <c r="S39" s="12">
        <f t="shared" si="86"/>
        <v>7.2571428571428571</v>
      </c>
      <c r="T39" s="12">
        <f t="shared" si="5"/>
        <v>8.2571428571428562</v>
      </c>
      <c r="U39" s="12">
        <f t="shared" si="75"/>
        <v>9.2571428571428562</v>
      </c>
      <c r="V39" s="15"/>
      <c r="W39" s="36">
        <f t="shared" si="87"/>
        <v>1</v>
      </c>
      <c r="X39" s="12">
        <f t="shared" si="88"/>
        <v>7.8571428571428577</v>
      </c>
      <c r="Y39" s="12">
        <f t="shared" si="6"/>
        <v>8.8571428571428577</v>
      </c>
      <c r="Z39" s="12">
        <f t="shared" si="76"/>
        <v>9.8571428571428577</v>
      </c>
      <c r="AA39" s="15"/>
      <c r="AB39" s="36">
        <f t="shared" si="89"/>
        <v>2</v>
      </c>
      <c r="AC39" s="12">
        <f t="shared" si="90"/>
        <v>8.8571428571428577</v>
      </c>
      <c r="AD39" s="12">
        <f t="shared" si="7"/>
        <v>9.8571428571428577</v>
      </c>
      <c r="AE39" s="12">
        <f t="shared" si="77"/>
        <v>10.857142857142858</v>
      </c>
      <c r="AF39" s="15"/>
      <c r="AG39" s="36">
        <f t="shared" si="91"/>
        <v>4</v>
      </c>
      <c r="AH39" s="12">
        <f t="shared" si="92"/>
        <v>10.857142857142858</v>
      </c>
      <c r="AI39" s="12">
        <f t="shared" si="8"/>
        <v>11.857142857142858</v>
      </c>
      <c r="AJ39" s="12">
        <f t="shared" si="78"/>
        <v>12.857142857142858</v>
      </c>
      <c r="AK39" s="15"/>
      <c r="AL39" s="36">
        <f t="shared" si="93"/>
        <v>6</v>
      </c>
      <c r="AM39" s="12">
        <f t="shared" si="94"/>
        <v>12.857142857142858</v>
      </c>
      <c r="AN39" s="12">
        <f t="shared" si="9"/>
        <v>13.857142857142858</v>
      </c>
      <c r="AO39" s="12">
        <f t="shared" si="79"/>
        <v>14.857142857142858</v>
      </c>
      <c r="AP39" s="15"/>
      <c r="AQ39" s="36">
        <f t="shared" si="95"/>
        <v>8</v>
      </c>
      <c r="AR39" s="12">
        <f t="shared" si="96"/>
        <v>14.857142857142858</v>
      </c>
      <c r="AS39" s="12">
        <f t="shared" si="10"/>
        <v>15.857142857142858</v>
      </c>
      <c r="AT39" s="12">
        <f t="shared" si="80"/>
        <v>16.857142857142858</v>
      </c>
      <c r="AU39" s="15"/>
      <c r="AV39" s="36">
        <f t="shared" si="97"/>
        <v>12</v>
      </c>
      <c r="AW39" s="12">
        <f t="shared" si="98"/>
        <v>18.857142857142858</v>
      </c>
      <c r="AX39" s="12">
        <f t="shared" si="11"/>
        <v>19.857142857142858</v>
      </c>
      <c r="AY39" s="12">
        <f t="shared" si="81"/>
        <v>20.857142857142858</v>
      </c>
    </row>
    <row r="40" spans="1:51">
      <c r="A40" s="14" t="str">
        <f t="shared" si="68"/>
        <v>Cadmium</v>
      </c>
      <c r="B40" s="6">
        <f t="shared" si="69"/>
        <v>5</v>
      </c>
      <c r="C40" s="47">
        <f t="shared" si="70"/>
        <v>0.8571428571428571</v>
      </c>
      <c r="D40" s="39">
        <v>5.5</v>
      </c>
      <c r="E40" s="51">
        <f t="shared" si="82"/>
        <v>3</v>
      </c>
      <c r="F40" s="41" t="s">
        <v>10</v>
      </c>
      <c r="G40" s="47">
        <f t="shared" si="71"/>
        <v>0</v>
      </c>
      <c r="H40" s="41" t="s">
        <v>8</v>
      </c>
      <c r="I40" s="51">
        <f t="shared" si="72"/>
        <v>0</v>
      </c>
      <c r="J40" s="56">
        <f t="shared" si="73"/>
        <v>3</v>
      </c>
      <c r="K40" s="56">
        <f t="shared" si="83"/>
        <v>3</v>
      </c>
      <c r="L40" s="56">
        <v>3</v>
      </c>
      <c r="M40" s="15"/>
      <c r="N40" s="12">
        <f t="shared" si="84"/>
        <v>6.8571428571428577</v>
      </c>
      <c r="O40" s="12">
        <f t="shared" si="4"/>
        <v>7.8571428571428577</v>
      </c>
      <c r="P40" s="12">
        <f t="shared" si="74"/>
        <v>8.8571428571428577</v>
      </c>
      <c r="Q40" s="15"/>
      <c r="R40" s="36">
        <f t="shared" si="85"/>
        <v>0.4</v>
      </c>
      <c r="S40" s="12">
        <f t="shared" si="86"/>
        <v>7.2571428571428571</v>
      </c>
      <c r="T40" s="12">
        <f t="shared" si="5"/>
        <v>8.2571428571428562</v>
      </c>
      <c r="U40" s="12">
        <f t="shared" si="75"/>
        <v>9.2571428571428562</v>
      </c>
      <c r="V40" s="15"/>
      <c r="W40" s="36">
        <f t="shared" si="87"/>
        <v>1</v>
      </c>
      <c r="X40" s="12">
        <f t="shared" si="88"/>
        <v>7.8571428571428577</v>
      </c>
      <c r="Y40" s="12">
        <f t="shared" si="6"/>
        <v>8.8571428571428577</v>
      </c>
      <c r="Z40" s="12">
        <f t="shared" si="76"/>
        <v>9.8571428571428577</v>
      </c>
      <c r="AA40" s="15"/>
      <c r="AB40" s="36">
        <f t="shared" si="89"/>
        <v>2</v>
      </c>
      <c r="AC40" s="12">
        <f t="shared" si="90"/>
        <v>8.8571428571428577</v>
      </c>
      <c r="AD40" s="12">
        <f t="shared" si="7"/>
        <v>9.8571428571428577</v>
      </c>
      <c r="AE40" s="12">
        <f t="shared" si="77"/>
        <v>10.857142857142858</v>
      </c>
      <c r="AF40" s="15"/>
      <c r="AG40" s="36">
        <f t="shared" si="91"/>
        <v>4</v>
      </c>
      <c r="AH40" s="12">
        <f t="shared" si="92"/>
        <v>10.857142857142858</v>
      </c>
      <c r="AI40" s="12">
        <f t="shared" si="8"/>
        <v>11.857142857142858</v>
      </c>
      <c r="AJ40" s="12">
        <f t="shared" si="78"/>
        <v>12.857142857142858</v>
      </c>
      <c r="AK40" s="15"/>
      <c r="AL40" s="36">
        <f t="shared" si="93"/>
        <v>6</v>
      </c>
      <c r="AM40" s="12">
        <f t="shared" si="94"/>
        <v>12.857142857142858</v>
      </c>
      <c r="AN40" s="12">
        <f t="shared" si="9"/>
        <v>13.857142857142858</v>
      </c>
      <c r="AO40" s="12">
        <f t="shared" si="79"/>
        <v>14.857142857142858</v>
      </c>
      <c r="AP40" s="15"/>
      <c r="AQ40" s="36">
        <f t="shared" si="95"/>
        <v>8</v>
      </c>
      <c r="AR40" s="12">
        <f t="shared" si="96"/>
        <v>14.857142857142858</v>
      </c>
      <c r="AS40" s="12">
        <f t="shared" si="10"/>
        <v>15.857142857142858</v>
      </c>
      <c r="AT40" s="12">
        <f t="shared" si="80"/>
        <v>16.857142857142858</v>
      </c>
      <c r="AU40" s="15"/>
      <c r="AV40" s="36">
        <f t="shared" si="97"/>
        <v>12</v>
      </c>
      <c r="AW40" s="12">
        <f t="shared" si="98"/>
        <v>18.857142857142858</v>
      </c>
      <c r="AX40" s="12">
        <f t="shared" si="11"/>
        <v>19.857142857142858</v>
      </c>
      <c r="AY40" s="12">
        <f t="shared" si="81"/>
        <v>20.857142857142858</v>
      </c>
    </row>
    <row r="41" spans="1:51">
      <c r="A41" s="14" t="str">
        <f t="shared" si="68"/>
        <v>Cadmium</v>
      </c>
      <c r="B41" s="6">
        <f t="shared" si="69"/>
        <v>5</v>
      </c>
      <c r="C41" s="47">
        <f t="shared" si="70"/>
        <v>0.8571428571428571</v>
      </c>
      <c r="D41" s="39">
        <v>5.5</v>
      </c>
      <c r="E41" s="51">
        <f t="shared" si="82"/>
        <v>3</v>
      </c>
      <c r="F41" s="41" t="s">
        <v>10</v>
      </c>
      <c r="G41" s="47">
        <f t="shared" si="71"/>
        <v>0</v>
      </c>
      <c r="H41" s="41" t="s">
        <v>7</v>
      </c>
      <c r="I41" s="51">
        <f t="shared" si="72"/>
        <v>0</v>
      </c>
      <c r="J41" s="56">
        <f t="shared" si="73"/>
        <v>3</v>
      </c>
      <c r="K41" s="56">
        <f t="shared" si="83"/>
        <v>3</v>
      </c>
      <c r="L41" s="56">
        <v>3</v>
      </c>
      <c r="M41" s="15"/>
      <c r="N41" s="12">
        <f t="shared" si="84"/>
        <v>6.8571428571428577</v>
      </c>
      <c r="O41" s="12">
        <f t="shared" si="4"/>
        <v>7.8571428571428577</v>
      </c>
      <c r="P41" s="12">
        <f t="shared" si="74"/>
        <v>8.8571428571428577</v>
      </c>
      <c r="Q41" s="15"/>
      <c r="R41" s="36">
        <f t="shared" si="85"/>
        <v>0.4</v>
      </c>
      <c r="S41" s="12">
        <f t="shared" si="86"/>
        <v>7.2571428571428571</v>
      </c>
      <c r="T41" s="12">
        <f t="shared" si="5"/>
        <v>8.2571428571428562</v>
      </c>
      <c r="U41" s="12">
        <f t="shared" si="75"/>
        <v>9.2571428571428562</v>
      </c>
      <c r="V41" s="15"/>
      <c r="W41" s="36">
        <f t="shared" si="87"/>
        <v>1</v>
      </c>
      <c r="X41" s="12">
        <f t="shared" si="88"/>
        <v>7.8571428571428577</v>
      </c>
      <c r="Y41" s="12">
        <f t="shared" si="6"/>
        <v>8.8571428571428577</v>
      </c>
      <c r="Z41" s="12">
        <f t="shared" si="76"/>
        <v>9.8571428571428577</v>
      </c>
      <c r="AA41" s="15"/>
      <c r="AB41" s="36">
        <f t="shared" si="89"/>
        <v>2</v>
      </c>
      <c r="AC41" s="12">
        <f t="shared" si="90"/>
        <v>8.8571428571428577</v>
      </c>
      <c r="AD41" s="12">
        <f t="shared" si="7"/>
        <v>9.8571428571428577</v>
      </c>
      <c r="AE41" s="12">
        <f t="shared" si="77"/>
        <v>10.857142857142858</v>
      </c>
      <c r="AF41" s="15"/>
      <c r="AG41" s="36">
        <f t="shared" si="91"/>
        <v>4</v>
      </c>
      <c r="AH41" s="12">
        <f t="shared" si="92"/>
        <v>10.857142857142858</v>
      </c>
      <c r="AI41" s="12">
        <f t="shared" si="8"/>
        <v>11.857142857142858</v>
      </c>
      <c r="AJ41" s="12">
        <f t="shared" si="78"/>
        <v>12.857142857142858</v>
      </c>
      <c r="AK41" s="15"/>
      <c r="AL41" s="36">
        <f t="shared" si="93"/>
        <v>6</v>
      </c>
      <c r="AM41" s="12">
        <f t="shared" si="94"/>
        <v>12.857142857142858</v>
      </c>
      <c r="AN41" s="12">
        <f t="shared" si="9"/>
        <v>13.857142857142858</v>
      </c>
      <c r="AO41" s="12">
        <f t="shared" si="79"/>
        <v>14.857142857142858</v>
      </c>
      <c r="AP41" s="15"/>
      <c r="AQ41" s="36">
        <f t="shared" si="95"/>
        <v>8</v>
      </c>
      <c r="AR41" s="12">
        <f t="shared" si="96"/>
        <v>14.857142857142858</v>
      </c>
      <c r="AS41" s="12">
        <f t="shared" si="10"/>
        <v>15.857142857142858</v>
      </c>
      <c r="AT41" s="12">
        <f t="shared" si="80"/>
        <v>16.857142857142858</v>
      </c>
      <c r="AU41" s="15"/>
      <c r="AV41" s="36">
        <f t="shared" si="97"/>
        <v>12</v>
      </c>
      <c r="AW41" s="12">
        <f t="shared" si="98"/>
        <v>18.857142857142858</v>
      </c>
      <c r="AX41" s="12">
        <f t="shared" si="11"/>
        <v>19.857142857142858</v>
      </c>
      <c r="AY41" s="12">
        <f t="shared" si="81"/>
        <v>20.857142857142858</v>
      </c>
    </row>
    <row r="42" spans="1:51">
      <c r="A42" s="14" t="str">
        <f t="shared" si="68"/>
        <v>Cadmium</v>
      </c>
      <c r="B42" s="6">
        <f t="shared" si="69"/>
        <v>5</v>
      </c>
      <c r="C42" s="47">
        <f t="shared" si="70"/>
        <v>0.8571428571428571</v>
      </c>
      <c r="D42" s="39">
        <v>5.5</v>
      </c>
      <c r="E42" s="51">
        <f t="shared" si="82"/>
        <v>3</v>
      </c>
      <c r="F42" s="41" t="s">
        <v>10</v>
      </c>
      <c r="G42" s="47">
        <f t="shared" si="71"/>
        <v>0</v>
      </c>
      <c r="H42" s="41" t="s">
        <v>6</v>
      </c>
      <c r="I42" s="51">
        <f t="shared" si="72"/>
        <v>0</v>
      </c>
      <c r="J42" s="56">
        <f t="shared" si="73"/>
        <v>3</v>
      </c>
      <c r="K42" s="56">
        <f t="shared" si="83"/>
        <v>3</v>
      </c>
      <c r="L42" s="56">
        <v>3</v>
      </c>
      <c r="M42" s="15"/>
      <c r="N42" s="12">
        <f t="shared" si="84"/>
        <v>6.8571428571428577</v>
      </c>
      <c r="O42" s="12">
        <f t="shared" si="4"/>
        <v>7.8571428571428577</v>
      </c>
      <c r="P42" s="12">
        <f t="shared" si="74"/>
        <v>8.8571428571428577</v>
      </c>
      <c r="Q42" s="15"/>
      <c r="R42" s="36">
        <f t="shared" si="85"/>
        <v>0.4</v>
      </c>
      <c r="S42" s="12">
        <f t="shared" si="86"/>
        <v>7.2571428571428571</v>
      </c>
      <c r="T42" s="12">
        <f t="shared" si="5"/>
        <v>8.2571428571428562</v>
      </c>
      <c r="U42" s="12">
        <f t="shared" si="75"/>
        <v>9.2571428571428562</v>
      </c>
      <c r="V42" s="15"/>
      <c r="W42" s="36">
        <f t="shared" si="87"/>
        <v>1</v>
      </c>
      <c r="X42" s="12">
        <f t="shared" si="88"/>
        <v>7.8571428571428577</v>
      </c>
      <c r="Y42" s="12">
        <f t="shared" si="6"/>
        <v>8.8571428571428577</v>
      </c>
      <c r="Z42" s="12">
        <f t="shared" si="76"/>
        <v>9.8571428571428577</v>
      </c>
      <c r="AA42" s="15"/>
      <c r="AB42" s="36">
        <f t="shared" si="89"/>
        <v>2</v>
      </c>
      <c r="AC42" s="12">
        <f t="shared" si="90"/>
        <v>8.8571428571428577</v>
      </c>
      <c r="AD42" s="12">
        <f t="shared" si="7"/>
        <v>9.8571428571428577</v>
      </c>
      <c r="AE42" s="12">
        <f t="shared" si="77"/>
        <v>10.857142857142858</v>
      </c>
      <c r="AF42" s="15"/>
      <c r="AG42" s="36">
        <f t="shared" si="91"/>
        <v>4</v>
      </c>
      <c r="AH42" s="12">
        <f t="shared" si="92"/>
        <v>10.857142857142858</v>
      </c>
      <c r="AI42" s="12">
        <f t="shared" si="8"/>
        <v>11.857142857142858</v>
      </c>
      <c r="AJ42" s="12">
        <f t="shared" si="78"/>
        <v>12.857142857142858</v>
      </c>
      <c r="AK42" s="15"/>
      <c r="AL42" s="36">
        <f t="shared" si="93"/>
        <v>6</v>
      </c>
      <c r="AM42" s="12">
        <f t="shared" si="94"/>
        <v>12.857142857142858</v>
      </c>
      <c r="AN42" s="12">
        <f t="shared" si="9"/>
        <v>13.857142857142858</v>
      </c>
      <c r="AO42" s="12">
        <f t="shared" si="79"/>
        <v>14.857142857142858</v>
      </c>
      <c r="AP42" s="15"/>
      <c r="AQ42" s="36">
        <f t="shared" si="95"/>
        <v>8</v>
      </c>
      <c r="AR42" s="12">
        <f t="shared" si="96"/>
        <v>14.857142857142858</v>
      </c>
      <c r="AS42" s="12">
        <f t="shared" si="10"/>
        <v>15.857142857142858</v>
      </c>
      <c r="AT42" s="12">
        <f t="shared" si="80"/>
        <v>16.857142857142858</v>
      </c>
      <c r="AU42" s="15"/>
      <c r="AV42" s="36">
        <f t="shared" si="97"/>
        <v>12</v>
      </c>
      <c r="AW42" s="12">
        <f t="shared" si="98"/>
        <v>18.857142857142858</v>
      </c>
      <c r="AX42" s="12">
        <f t="shared" si="11"/>
        <v>19.857142857142858</v>
      </c>
      <c r="AY42" s="12">
        <f t="shared" si="81"/>
        <v>20.857142857142858</v>
      </c>
    </row>
    <row r="43" spans="1:51">
      <c r="A43" s="14" t="str">
        <f t="shared" si="68"/>
        <v>Cadmium</v>
      </c>
      <c r="B43" s="6">
        <f t="shared" si="69"/>
        <v>5</v>
      </c>
      <c r="C43" s="47">
        <f t="shared" si="70"/>
        <v>0.8571428571428571</v>
      </c>
      <c r="D43" s="39">
        <v>5.5</v>
      </c>
      <c r="E43" s="51">
        <f t="shared" si="82"/>
        <v>3</v>
      </c>
      <c r="F43" s="41" t="s">
        <v>11</v>
      </c>
      <c r="G43" s="47">
        <f t="shared" si="71"/>
        <v>1</v>
      </c>
      <c r="H43" s="41" t="s">
        <v>8</v>
      </c>
      <c r="I43" s="51">
        <f t="shared" si="72"/>
        <v>0</v>
      </c>
      <c r="J43" s="56">
        <f t="shared" si="73"/>
        <v>4</v>
      </c>
      <c r="K43" s="56">
        <f t="shared" si="83"/>
        <v>2</v>
      </c>
      <c r="L43" s="56">
        <v>3</v>
      </c>
      <c r="M43" s="15"/>
      <c r="N43" s="12">
        <f t="shared" si="84"/>
        <v>5.8571428571428577</v>
      </c>
      <c r="O43" s="12">
        <f t="shared" si="4"/>
        <v>6.8571428571428577</v>
      </c>
      <c r="P43" s="12">
        <f t="shared" si="74"/>
        <v>7.8571428571428577</v>
      </c>
      <c r="Q43" s="15"/>
      <c r="R43" s="36">
        <f t="shared" si="85"/>
        <v>0.4</v>
      </c>
      <c r="S43" s="12">
        <f t="shared" si="86"/>
        <v>6.2571428571428571</v>
      </c>
      <c r="T43" s="12">
        <f t="shared" si="5"/>
        <v>7.2571428571428571</v>
      </c>
      <c r="U43" s="12">
        <f t="shared" si="75"/>
        <v>8.2571428571428562</v>
      </c>
      <c r="V43" s="15"/>
      <c r="W43" s="36">
        <f t="shared" si="87"/>
        <v>1</v>
      </c>
      <c r="X43" s="12">
        <f t="shared" si="88"/>
        <v>6.8571428571428577</v>
      </c>
      <c r="Y43" s="12">
        <f t="shared" si="6"/>
        <v>7.8571428571428577</v>
      </c>
      <c r="Z43" s="12">
        <f t="shared" si="76"/>
        <v>8.8571428571428577</v>
      </c>
      <c r="AA43" s="15"/>
      <c r="AB43" s="36">
        <f t="shared" si="89"/>
        <v>2</v>
      </c>
      <c r="AC43" s="12">
        <f t="shared" si="90"/>
        <v>7.8571428571428577</v>
      </c>
      <c r="AD43" s="12">
        <f t="shared" si="7"/>
        <v>8.8571428571428577</v>
      </c>
      <c r="AE43" s="12">
        <f t="shared" si="77"/>
        <v>9.8571428571428577</v>
      </c>
      <c r="AF43" s="15"/>
      <c r="AG43" s="36">
        <f t="shared" si="91"/>
        <v>4</v>
      </c>
      <c r="AH43" s="12">
        <f t="shared" si="92"/>
        <v>9.8571428571428577</v>
      </c>
      <c r="AI43" s="12">
        <f t="shared" si="8"/>
        <v>10.857142857142858</v>
      </c>
      <c r="AJ43" s="12">
        <f t="shared" si="78"/>
        <v>11.857142857142858</v>
      </c>
      <c r="AK43" s="15"/>
      <c r="AL43" s="36">
        <f t="shared" si="93"/>
        <v>6</v>
      </c>
      <c r="AM43" s="12">
        <f t="shared" si="94"/>
        <v>11.857142857142858</v>
      </c>
      <c r="AN43" s="12">
        <f t="shared" si="9"/>
        <v>12.857142857142858</v>
      </c>
      <c r="AO43" s="12">
        <f t="shared" si="79"/>
        <v>13.857142857142858</v>
      </c>
      <c r="AP43" s="15"/>
      <c r="AQ43" s="36">
        <f t="shared" si="95"/>
        <v>8</v>
      </c>
      <c r="AR43" s="12">
        <f t="shared" si="96"/>
        <v>13.857142857142858</v>
      </c>
      <c r="AS43" s="12">
        <f t="shared" si="10"/>
        <v>14.857142857142858</v>
      </c>
      <c r="AT43" s="12">
        <f t="shared" si="80"/>
        <v>15.857142857142858</v>
      </c>
      <c r="AU43" s="15"/>
      <c r="AV43" s="36">
        <f t="shared" si="97"/>
        <v>12</v>
      </c>
      <c r="AW43" s="12">
        <f t="shared" si="98"/>
        <v>17.857142857142858</v>
      </c>
      <c r="AX43" s="12">
        <f t="shared" si="11"/>
        <v>18.857142857142858</v>
      </c>
      <c r="AY43" s="12">
        <f t="shared" si="81"/>
        <v>19.857142857142858</v>
      </c>
    </row>
    <row r="44" spans="1:51">
      <c r="A44" s="14" t="str">
        <f t="shared" si="68"/>
        <v>Cadmium</v>
      </c>
      <c r="B44" s="6">
        <f t="shared" si="69"/>
        <v>5</v>
      </c>
      <c r="C44" s="47">
        <f t="shared" si="70"/>
        <v>0.8571428571428571</v>
      </c>
      <c r="D44" s="39">
        <v>5.5</v>
      </c>
      <c r="E44" s="51">
        <f t="shared" si="82"/>
        <v>3</v>
      </c>
      <c r="F44" s="41" t="s">
        <v>11</v>
      </c>
      <c r="G44" s="47">
        <f t="shared" si="71"/>
        <v>1</v>
      </c>
      <c r="H44" s="41" t="s">
        <v>7</v>
      </c>
      <c r="I44" s="51">
        <f t="shared" si="72"/>
        <v>0</v>
      </c>
      <c r="J44" s="56">
        <f t="shared" si="73"/>
        <v>4</v>
      </c>
      <c r="K44" s="56">
        <f t="shared" si="83"/>
        <v>2</v>
      </c>
      <c r="L44" s="56">
        <v>3</v>
      </c>
      <c r="M44" s="15"/>
      <c r="N44" s="12">
        <f t="shared" si="84"/>
        <v>5.8571428571428577</v>
      </c>
      <c r="O44" s="12">
        <f t="shared" si="4"/>
        <v>6.8571428571428577</v>
      </c>
      <c r="P44" s="12">
        <f t="shared" si="74"/>
        <v>7.8571428571428577</v>
      </c>
      <c r="Q44" s="15"/>
      <c r="R44" s="36">
        <f t="shared" si="85"/>
        <v>0.4</v>
      </c>
      <c r="S44" s="12">
        <f t="shared" si="86"/>
        <v>6.2571428571428571</v>
      </c>
      <c r="T44" s="12">
        <f t="shared" si="5"/>
        <v>7.2571428571428571</v>
      </c>
      <c r="U44" s="12">
        <f t="shared" si="75"/>
        <v>8.2571428571428562</v>
      </c>
      <c r="V44" s="15"/>
      <c r="W44" s="36">
        <f t="shared" si="87"/>
        <v>1</v>
      </c>
      <c r="X44" s="12">
        <f t="shared" si="88"/>
        <v>6.8571428571428577</v>
      </c>
      <c r="Y44" s="12">
        <f t="shared" si="6"/>
        <v>7.8571428571428577</v>
      </c>
      <c r="Z44" s="12">
        <f t="shared" si="76"/>
        <v>8.8571428571428577</v>
      </c>
      <c r="AA44" s="15"/>
      <c r="AB44" s="36">
        <f t="shared" si="89"/>
        <v>2</v>
      </c>
      <c r="AC44" s="12">
        <f t="shared" si="90"/>
        <v>7.8571428571428577</v>
      </c>
      <c r="AD44" s="12">
        <f t="shared" si="7"/>
        <v>8.8571428571428577</v>
      </c>
      <c r="AE44" s="12">
        <f t="shared" si="77"/>
        <v>9.8571428571428577</v>
      </c>
      <c r="AF44" s="15"/>
      <c r="AG44" s="36">
        <f t="shared" si="91"/>
        <v>4</v>
      </c>
      <c r="AH44" s="12">
        <f t="shared" si="92"/>
        <v>9.8571428571428577</v>
      </c>
      <c r="AI44" s="12">
        <f t="shared" si="8"/>
        <v>10.857142857142858</v>
      </c>
      <c r="AJ44" s="12">
        <f t="shared" si="78"/>
        <v>11.857142857142858</v>
      </c>
      <c r="AK44" s="15"/>
      <c r="AL44" s="36">
        <f t="shared" si="93"/>
        <v>6</v>
      </c>
      <c r="AM44" s="12">
        <f t="shared" si="94"/>
        <v>11.857142857142858</v>
      </c>
      <c r="AN44" s="12">
        <f t="shared" si="9"/>
        <v>12.857142857142858</v>
      </c>
      <c r="AO44" s="12">
        <f t="shared" si="79"/>
        <v>13.857142857142858</v>
      </c>
      <c r="AP44" s="15"/>
      <c r="AQ44" s="36">
        <f t="shared" si="95"/>
        <v>8</v>
      </c>
      <c r="AR44" s="12">
        <f t="shared" si="96"/>
        <v>13.857142857142858</v>
      </c>
      <c r="AS44" s="12">
        <f t="shared" si="10"/>
        <v>14.857142857142858</v>
      </c>
      <c r="AT44" s="12">
        <f t="shared" si="80"/>
        <v>15.857142857142858</v>
      </c>
      <c r="AU44" s="15"/>
      <c r="AV44" s="36">
        <f t="shared" si="97"/>
        <v>12</v>
      </c>
      <c r="AW44" s="12">
        <f t="shared" si="98"/>
        <v>17.857142857142858</v>
      </c>
      <c r="AX44" s="12">
        <f t="shared" si="11"/>
        <v>18.857142857142858</v>
      </c>
      <c r="AY44" s="12">
        <f t="shared" si="81"/>
        <v>19.857142857142858</v>
      </c>
    </row>
    <row r="45" spans="1:51">
      <c r="A45" s="14" t="str">
        <f t="shared" si="68"/>
        <v>Cadmium</v>
      </c>
      <c r="B45" s="6">
        <f t="shared" si="69"/>
        <v>5</v>
      </c>
      <c r="C45" s="47">
        <f t="shared" si="70"/>
        <v>0.8571428571428571</v>
      </c>
      <c r="D45" s="39">
        <v>5.5</v>
      </c>
      <c r="E45" s="51">
        <f t="shared" si="82"/>
        <v>3</v>
      </c>
      <c r="F45" s="41" t="s">
        <v>11</v>
      </c>
      <c r="G45" s="47">
        <f t="shared" si="71"/>
        <v>1</v>
      </c>
      <c r="H45" s="41" t="s">
        <v>6</v>
      </c>
      <c r="I45" s="51">
        <f t="shared" si="72"/>
        <v>0</v>
      </c>
      <c r="J45" s="56">
        <f t="shared" si="73"/>
        <v>4</v>
      </c>
      <c r="K45" s="56">
        <f t="shared" si="83"/>
        <v>2</v>
      </c>
      <c r="L45" s="56">
        <v>3</v>
      </c>
      <c r="M45" s="15"/>
      <c r="N45" s="12">
        <f t="shared" si="84"/>
        <v>5.8571428571428577</v>
      </c>
      <c r="O45" s="12">
        <f t="shared" si="4"/>
        <v>6.8571428571428577</v>
      </c>
      <c r="P45" s="12">
        <f t="shared" si="74"/>
        <v>7.8571428571428577</v>
      </c>
      <c r="Q45" s="15"/>
      <c r="R45" s="36">
        <f t="shared" si="85"/>
        <v>0.4</v>
      </c>
      <c r="S45" s="12">
        <f t="shared" si="86"/>
        <v>6.2571428571428571</v>
      </c>
      <c r="T45" s="12">
        <f t="shared" si="5"/>
        <v>7.2571428571428571</v>
      </c>
      <c r="U45" s="12">
        <f t="shared" si="75"/>
        <v>8.2571428571428562</v>
      </c>
      <c r="V45" s="15"/>
      <c r="W45" s="36">
        <f t="shared" si="87"/>
        <v>1</v>
      </c>
      <c r="X45" s="12">
        <f t="shared" si="88"/>
        <v>6.8571428571428577</v>
      </c>
      <c r="Y45" s="12">
        <f t="shared" si="6"/>
        <v>7.8571428571428577</v>
      </c>
      <c r="Z45" s="12">
        <f t="shared" si="76"/>
        <v>8.8571428571428577</v>
      </c>
      <c r="AA45" s="15"/>
      <c r="AB45" s="36">
        <f t="shared" si="89"/>
        <v>2</v>
      </c>
      <c r="AC45" s="12">
        <f t="shared" si="90"/>
        <v>7.8571428571428577</v>
      </c>
      <c r="AD45" s="12">
        <f t="shared" si="7"/>
        <v>8.8571428571428577</v>
      </c>
      <c r="AE45" s="12">
        <f t="shared" si="77"/>
        <v>9.8571428571428577</v>
      </c>
      <c r="AF45" s="15"/>
      <c r="AG45" s="36">
        <f t="shared" si="91"/>
        <v>4</v>
      </c>
      <c r="AH45" s="12">
        <f t="shared" si="92"/>
        <v>9.8571428571428577</v>
      </c>
      <c r="AI45" s="12">
        <f t="shared" si="8"/>
        <v>10.857142857142858</v>
      </c>
      <c r="AJ45" s="12">
        <f t="shared" si="78"/>
        <v>11.857142857142858</v>
      </c>
      <c r="AK45" s="15"/>
      <c r="AL45" s="36">
        <f t="shared" si="93"/>
        <v>6</v>
      </c>
      <c r="AM45" s="12">
        <f t="shared" si="94"/>
        <v>11.857142857142858</v>
      </c>
      <c r="AN45" s="12">
        <f t="shared" si="9"/>
        <v>12.857142857142858</v>
      </c>
      <c r="AO45" s="12">
        <f t="shared" si="79"/>
        <v>13.857142857142858</v>
      </c>
      <c r="AP45" s="15"/>
      <c r="AQ45" s="36">
        <f t="shared" si="95"/>
        <v>8</v>
      </c>
      <c r="AR45" s="12">
        <f t="shared" si="96"/>
        <v>13.857142857142858</v>
      </c>
      <c r="AS45" s="12">
        <f t="shared" si="10"/>
        <v>14.857142857142858</v>
      </c>
      <c r="AT45" s="12">
        <f t="shared" si="80"/>
        <v>15.857142857142858</v>
      </c>
      <c r="AU45" s="15"/>
      <c r="AV45" s="36">
        <f t="shared" si="97"/>
        <v>12</v>
      </c>
      <c r="AW45" s="12">
        <f t="shared" si="98"/>
        <v>17.857142857142858</v>
      </c>
      <c r="AX45" s="12">
        <f t="shared" si="11"/>
        <v>18.857142857142858</v>
      </c>
      <c r="AY45" s="12">
        <f t="shared" si="81"/>
        <v>19.857142857142858</v>
      </c>
    </row>
    <row r="46" spans="1:51">
      <c r="A46" s="14" t="str">
        <f t="shared" si="68"/>
        <v>Cadmium</v>
      </c>
      <c r="B46" s="6">
        <f t="shared" si="69"/>
        <v>5</v>
      </c>
      <c r="C46" s="47">
        <f t="shared" si="70"/>
        <v>0.8571428571428571</v>
      </c>
      <c r="D46" s="39">
        <v>5.5</v>
      </c>
      <c r="E46" s="51">
        <f t="shared" si="82"/>
        <v>3</v>
      </c>
      <c r="F46" s="41" t="s">
        <v>12</v>
      </c>
      <c r="G46" s="47">
        <f t="shared" si="71"/>
        <v>1</v>
      </c>
      <c r="H46" s="41" t="s">
        <v>8</v>
      </c>
      <c r="I46" s="51">
        <f t="shared" si="72"/>
        <v>0</v>
      </c>
      <c r="J46" s="56">
        <f t="shared" si="73"/>
        <v>4</v>
      </c>
      <c r="K46" s="56">
        <f t="shared" si="83"/>
        <v>2</v>
      </c>
      <c r="L46" s="56">
        <v>3</v>
      </c>
      <c r="M46" s="15"/>
      <c r="N46" s="12">
        <f t="shared" si="84"/>
        <v>5.8571428571428577</v>
      </c>
      <c r="O46" s="12">
        <f t="shared" si="4"/>
        <v>6.8571428571428577</v>
      </c>
      <c r="P46" s="12">
        <f t="shared" si="74"/>
        <v>7.8571428571428577</v>
      </c>
      <c r="Q46" s="15"/>
      <c r="R46" s="36">
        <f t="shared" si="85"/>
        <v>0.4</v>
      </c>
      <c r="S46" s="12">
        <f t="shared" si="86"/>
        <v>6.2571428571428571</v>
      </c>
      <c r="T46" s="12">
        <f t="shared" si="5"/>
        <v>7.2571428571428571</v>
      </c>
      <c r="U46" s="12">
        <f t="shared" si="75"/>
        <v>8.2571428571428562</v>
      </c>
      <c r="V46" s="15"/>
      <c r="W46" s="36">
        <f t="shared" si="87"/>
        <v>1</v>
      </c>
      <c r="X46" s="12">
        <f t="shared" si="88"/>
        <v>6.8571428571428577</v>
      </c>
      <c r="Y46" s="12">
        <f t="shared" si="6"/>
        <v>7.8571428571428577</v>
      </c>
      <c r="Z46" s="12">
        <f t="shared" si="76"/>
        <v>8.8571428571428577</v>
      </c>
      <c r="AA46" s="15"/>
      <c r="AB46" s="36">
        <f t="shared" si="89"/>
        <v>2</v>
      </c>
      <c r="AC46" s="12">
        <f t="shared" si="90"/>
        <v>7.8571428571428577</v>
      </c>
      <c r="AD46" s="12">
        <f t="shared" si="7"/>
        <v>8.8571428571428577</v>
      </c>
      <c r="AE46" s="12">
        <f t="shared" si="77"/>
        <v>9.8571428571428577</v>
      </c>
      <c r="AF46" s="15"/>
      <c r="AG46" s="36">
        <f t="shared" si="91"/>
        <v>4</v>
      </c>
      <c r="AH46" s="12">
        <f t="shared" si="92"/>
        <v>9.8571428571428577</v>
      </c>
      <c r="AI46" s="12">
        <f t="shared" si="8"/>
        <v>10.857142857142858</v>
      </c>
      <c r="AJ46" s="12">
        <f t="shared" si="78"/>
        <v>11.857142857142858</v>
      </c>
      <c r="AK46" s="15"/>
      <c r="AL46" s="36">
        <f t="shared" si="93"/>
        <v>6</v>
      </c>
      <c r="AM46" s="12">
        <f t="shared" si="94"/>
        <v>11.857142857142858</v>
      </c>
      <c r="AN46" s="12">
        <f t="shared" si="9"/>
        <v>12.857142857142858</v>
      </c>
      <c r="AO46" s="12">
        <f t="shared" si="79"/>
        <v>13.857142857142858</v>
      </c>
      <c r="AP46" s="15"/>
      <c r="AQ46" s="36">
        <f t="shared" si="95"/>
        <v>8</v>
      </c>
      <c r="AR46" s="12">
        <f t="shared" si="96"/>
        <v>13.857142857142858</v>
      </c>
      <c r="AS46" s="12">
        <f t="shared" si="10"/>
        <v>14.857142857142858</v>
      </c>
      <c r="AT46" s="12">
        <f t="shared" si="80"/>
        <v>15.857142857142858</v>
      </c>
      <c r="AU46" s="15"/>
      <c r="AV46" s="36">
        <f t="shared" si="97"/>
        <v>12</v>
      </c>
      <c r="AW46" s="12">
        <f t="shared" si="98"/>
        <v>17.857142857142858</v>
      </c>
      <c r="AX46" s="12">
        <f t="shared" si="11"/>
        <v>18.857142857142858</v>
      </c>
      <c r="AY46" s="12">
        <f t="shared" si="81"/>
        <v>19.857142857142858</v>
      </c>
    </row>
    <row r="47" spans="1:51">
      <c r="A47" s="14" t="str">
        <f t="shared" si="68"/>
        <v>Cadmium</v>
      </c>
      <c r="B47" s="6">
        <f t="shared" si="69"/>
        <v>5</v>
      </c>
      <c r="C47" s="47">
        <f t="shared" si="70"/>
        <v>0.8571428571428571</v>
      </c>
      <c r="D47" s="39">
        <v>5.5</v>
      </c>
      <c r="E47" s="51">
        <f t="shared" si="82"/>
        <v>3</v>
      </c>
      <c r="F47" s="41" t="s">
        <v>12</v>
      </c>
      <c r="G47" s="47">
        <f t="shared" si="71"/>
        <v>1</v>
      </c>
      <c r="H47" s="41" t="s">
        <v>7</v>
      </c>
      <c r="I47" s="51">
        <f t="shared" si="72"/>
        <v>0</v>
      </c>
      <c r="J47" s="56">
        <f t="shared" si="73"/>
        <v>4</v>
      </c>
      <c r="K47" s="56">
        <f t="shared" si="83"/>
        <v>2</v>
      </c>
      <c r="L47" s="56">
        <v>3</v>
      </c>
      <c r="M47" s="15"/>
      <c r="N47" s="12">
        <f t="shared" si="84"/>
        <v>5.8571428571428577</v>
      </c>
      <c r="O47" s="12">
        <f t="shared" si="4"/>
        <v>6.8571428571428577</v>
      </c>
      <c r="P47" s="12">
        <f t="shared" si="74"/>
        <v>7.8571428571428577</v>
      </c>
      <c r="Q47" s="15"/>
      <c r="R47" s="36">
        <f t="shared" si="85"/>
        <v>0.4</v>
      </c>
      <c r="S47" s="12">
        <f t="shared" si="86"/>
        <v>6.2571428571428571</v>
      </c>
      <c r="T47" s="12">
        <f t="shared" si="5"/>
        <v>7.2571428571428571</v>
      </c>
      <c r="U47" s="12">
        <f t="shared" si="75"/>
        <v>8.2571428571428562</v>
      </c>
      <c r="V47" s="15"/>
      <c r="W47" s="36">
        <f t="shared" si="87"/>
        <v>1</v>
      </c>
      <c r="X47" s="12">
        <f t="shared" si="88"/>
        <v>6.8571428571428577</v>
      </c>
      <c r="Y47" s="12">
        <f t="shared" si="6"/>
        <v>7.8571428571428577</v>
      </c>
      <c r="Z47" s="12">
        <f t="shared" si="76"/>
        <v>8.8571428571428577</v>
      </c>
      <c r="AA47" s="15"/>
      <c r="AB47" s="36">
        <f t="shared" si="89"/>
        <v>2</v>
      </c>
      <c r="AC47" s="12">
        <f t="shared" si="90"/>
        <v>7.8571428571428577</v>
      </c>
      <c r="AD47" s="12">
        <f t="shared" si="7"/>
        <v>8.8571428571428577</v>
      </c>
      <c r="AE47" s="12">
        <f t="shared" si="77"/>
        <v>9.8571428571428577</v>
      </c>
      <c r="AF47" s="15"/>
      <c r="AG47" s="36">
        <f t="shared" si="91"/>
        <v>4</v>
      </c>
      <c r="AH47" s="12">
        <f t="shared" si="92"/>
        <v>9.8571428571428577</v>
      </c>
      <c r="AI47" s="12">
        <f t="shared" si="8"/>
        <v>10.857142857142858</v>
      </c>
      <c r="AJ47" s="12">
        <f t="shared" si="78"/>
        <v>11.857142857142858</v>
      </c>
      <c r="AK47" s="15"/>
      <c r="AL47" s="36">
        <f t="shared" si="93"/>
        <v>6</v>
      </c>
      <c r="AM47" s="12">
        <f t="shared" si="94"/>
        <v>11.857142857142858</v>
      </c>
      <c r="AN47" s="12">
        <f t="shared" si="9"/>
        <v>12.857142857142858</v>
      </c>
      <c r="AO47" s="12">
        <f t="shared" si="79"/>
        <v>13.857142857142858</v>
      </c>
      <c r="AP47" s="15"/>
      <c r="AQ47" s="36">
        <f t="shared" si="95"/>
        <v>8</v>
      </c>
      <c r="AR47" s="12">
        <f t="shared" si="96"/>
        <v>13.857142857142858</v>
      </c>
      <c r="AS47" s="12">
        <f t="shared" si="10"/>
        <v>14.857142857142858</v>
      </c>
      <c r="AT47" s="12">
        <f t="shared" si="80"/>
        <v>15.857142857142858</v>
      </c>
      <c r="AU47" s="15"/>
      <c r="AV47" s="36">
        <f t="shared" si="97"/>
        <v>12</v>
      </c>
      <c r="AW47" s="12">
        <f t="shared" si="98"/>
        <v>17.857142857142858</v>
      </c>
      <c r="AX47" s="12">
        <f t="shared" si="11"/>
        <v>18.857142857142858</v>
      </c>
      <c r="AY47" s="12">
        <f t="shared" si="81"/>
        <v>19.857142857142858</v>
      </c>
    </row>
    <row r="48" spans="1:51" ht="10.5" thickBot="1">
      <c r="A48" s="14" t="str">
        <f t="shared" si="68"/>
        <v>Cadmium</v>
      </c>
      <c r="B48" s="6">
        <f t="shared" si="69"/>
        <v>5</v>
      </c>
      <c r="C48" s="47">
        <f t="shared" si="70"/>
        <v>0.8571428571428571</v>
      </c>
      <c r="D48" s="39">
        <v>5.5</v>
      </c>
      <c r="E48" s="51">
        <f t="shared" si="82"/>
        <v>3</v>
      </c>
      <c r="F48" s="41" t="s">
        <v>12</v>
      </c>
      <c r="G48" s="47">
        <f t="shared" si="71"/>
        <v>1</v>
      </c>
      <c r="H48" s="41" t="s">
        <v>6</v>
      </c>
      <c r="I48" s="51">
        <f t="shared" si="72"/>
        <v>0</v>
      </c>
      <c r="J48" s="56">
        <f t="shared" si="73"/>
        <v>4</v>
      </c>
      <c r="K48" s="56">
        <f t="shared" si="83"/>
        <v>2</v>
      </c>
      <c r="L48" s="56">
        <v>3</v>
      </c>
      <c r="M48" s="15"/>
      <c r="N48" s="12">
        <f t="shared" si="84"/>
        <v>5.8571428571428577</v>
      </c>
      <c r="O48" s="12">
        <f t="shared" si="4"/>
        <v>6.8571428571428577</v>
      </c>
      <c r="P48" s="12">
        <f t="shared" si="74"/>
        <v>7.8571428571428577</v>
      </c>
      <c r="Q48" s="15"/>
      <c r="R48" s="36">
        <f t="shared" si="85"/>
        <v>0.4</v>
      </c>
      <c r="S48" s="12">
        <f t="shared" si="86"/>
        <v>6.2571428571428571</v>
      </c>
      <c r="T48" s="12">
        <f t="shared" si="5"/>
        <v>7.2571428571428571</v>
      </c>
      <c r="U48" s="12">
        <f t="shared" si="75"/>
        <v>8.2571428571428562</v>
      </c>
      <c r="V48" s="15"/>
      <c r="W48" s="36">
        <f t="shared" si="87"/>
        <v>1</v>
      </c>
      <c r="X48" s="12">
        <f t="shared" si="88"/>
        <v>6.8571428571428577</v>
      </c>
      <c r="Y48" s="12">
        <f t="shared" si="6"/>
        <v>7.8571428571428577</v>
      </c>
      <c r="Z48" s="12">
        <f t="shared" si="76"/>
        <v>8.8571428571428577</v>
      </c>
      <c r="AA48" s="15"/>
      <c r="AB48" s="36">
        <f t="shared" si="89"/>
        <v>2</v>
      </c>
      <c r="AC48" s="12">
        <f t="shared" si="90"/>
        <v>7.8571428571428577</v>
      </c>
      <c r="AD48" s="12">
        <f t="shared" si="7"/>
        <v>8.8571428571428577</v>
      </c>
      <c r="AE48" s="12">
        <f t="shared" si="77"/>
        <v>9.8571428571428577</v>
      </c>
      <c r="AF48" s="15"/>
      <c r="AG48" s="36">
        <f t="shared" si="91"/>
        <v>4</v>
      </c>
      <c r="AH48" s="12">
        <f t="shared" si="92"/>
        <v>9.8571428571428577</v>
      </c>
      <c r="AI48" s="12">
        <f t="shared" si="8"/>
        <v>10.857142857142858</v>
      </c>
      <c r="AJ48" s="12">
        <f t="shared" si="78"/>
        <v>11.857142857142858</v>
      </c>
      <c r="AK48" s="15"/>
      <c r="AL48" s="36">
        <f t="shared" si="93"/>
        <v>6</v>
      </c>
      <c r="AM48" s="12">
        <f t="shared" si="94"/>
        <v>11.857142857142858</v>
      </c>
      <c r="AN48" s="12">
        <f t="shared" si="9"/>
        <v>12.857142857142858</v>
      </c>
      <c r="AO48" s="12">
        <f t="shared" si="79"/>
        <v>13.857142857142858</v>
      </c>
      <c r="AP48" s="15"/>
      <c r="AQ48" s="36">
        <f t="shared" si="95"/>
        <v>8</v>
      </c>
      <c r="AR48" s="12">
        <f t="shared" si="96"/>
        <v>13.857142857142858</v>
      </c>
      <c r="AS48" s="12">
        <f t="shared" si="10"/>
        <v>14.857142857142858</v>
      </c>
      <c r="AT48" s="12">
        <f t="shared" si="80"/>
        <v>15.857142857142858</v>
      </c>
      <c r="AU48" s="15"/>
      <c r="AV48" s="36">
        <f t="shared" si="97"/>
        <v>12</v>
      </c>
      <c r="AW48" s="12">
        <f t="shared" si="98"/>
        <v>17.857142857142858</v>
      </c>
      <c r="AX48" s="12">
        <f t="shared" si="11"/>
        <v>18.857142857142858</v>
      </c>
      <c r="AY48" s="12">
        <f t="shared" si="81"/>
        <v>19.857142857142858</v>
      </c>
    </row>
    <row r="49" spans="1:51" ht="35.15" customHeight="1" thickTop="1">
      <c r="A49" s="25" t="s">
        <v>0</v>
      </c>
      <c r="B49" s="26" t="s">
        <v>21</v>
      </c>
      <c r="C49" s="46" t="s">
        <v>3</v>
      </c>
      <c r="D49" s="38" t="s">
        <v>1</v>
      </c>
      <c r="E49" s="49" t="s">
        <v>16</v>
      </c>
      <c r="F49" s="40" t="s">
        <v>4</v>
      </c>
      <c r="G49" s="46" t="s">
        <v>18</v>
      </c>
      <c r="H49" s="40" t="s">
        <v>5</v>
      </c>
      <c r="I49" s="49" t="s">
        <v>17</v>
      </c>
      <c r="J49" s="46" t="s">
        <v>24</v>
      </c>
      <c r="K49" s="46" t="s">
        <v>20</v>
      </c>
      <c r="L49" s="46" t="s">
        <v>45</v>
      </c>
      <c r="M49" s="27"/>
      <c r="N49" s="28" t="s">
        <v>13</v>
      </c>
      <c r="O49" s="28" t="s">
        <v>14</v>
      </c>
      <c r="P49" s="28" t="s">
        <v>15</v>
      </c>
      <c r="Q49" s="27"/>
      <c r="R49" s="35" t="s">
        <v>26</v>
      </c>
      <c r="S49" s="28" t="s">
        <v>13</v>
      </c>
      <c r="T49" s="28" t="s">
        <v>14</v>
      </c>
      <c r="U49" s="28" t="s">
        <v>15</v>
      </c>
      <c r="V49" s="27"/>
      <c r="W49" s="35" t="s">
        <v>26</v>
      </c>
      <c r="X49" s="28" t="s">
        <v>13</v>
      </c>
      <c r="Y49" s="28" t="s">
        <v>14</v>
      </c>
      <c r="Z49" s="28" t="s">
        <v>15</v>
      </c>
      <c r="AA49" s="27"/>
      <c r="AB49" s="35" t="s">
        <v>26</v>
      </c>
      <c r="AC49" s="28" t="s">
        <v>13</v>
      </c>
      <c r="AD49" s="28" t="s">
        <v>14</v>
      </c>
      <c r="AE49" s="28" t="s">
        <v>15</v>
      </c>
      <c r="AF49" s="27"/>
      <c r="AG49" s="35" t="s">
        <v>26</v>
      </c>
      <c r="AH49" s="28" t="s">
        <v>13</v>
      </c>
      <c r="AI49" s="28" t="s">
        <v>14</v>
      </c>
      <c r="AJ49" s="28" t="s">
        <v>15</v>
      </c>
      <c r="AK49" s="27"/>
      <c r="AL49" s="35" t="s">
        <v>26</v>
      </c>
      <c r="AM49" s="28" t="s">
        <v>13</v>
      </c>
      <c r="AN49" s="28" t="s">
        <v>14</v>
      </c>
      <c r="AO49" s="28" t="s">
        <v>15</v>
      </c>
      <c r="AP49" s="27"/>
      <c r="AQ49" s="35" t="s">
        <v>26</v>
      </c>
      <c r="AR49" s="28" t="s">
        <v>13</v>
      </c>
      <c r="AS49" s="28" t="s">
        <v>14</v>
      </c>
      <c r="AT49" s="28" t="s">
        <v>15</v>
      </c>
      <c r="AU49" s="27"/>
      <c r="AV49" s="35" t="s">
        <v>26</v>
      </c>
      <c r="AW49" s="28" t="s">
        <v>13</v>
      </c>
      <c r="AX49" s="28" t="s">
        <v>14</v>
      </c>
      <c r="AY49" s="28" t="s">
        <v>15</v>
      </c>
    </row>
    <row r="50" spans="1:51" ht="10.5">
      <c r="A50" s="14" t="str">
        <f t="shared" ref="A50:A61" si="99">$B$3</f>
        <v>Cadmium</v>
      </c>
      <c r="B50" s="6">
        <f t="shared" ref="B50:B61" si="100">$B$7</f>
        <v>5</v>
      </c>
      <c r="C50" s="47">
        <f t="shared" ref="C50:C61" si="101">8*(B50-$B$4)/($B$5-$B$4)</f>
        <v>0.8571428571428571</v>
      </c>
      <c r="D50" s="39">
        <v>6</v>
      </c>
      <c r="E50" s="50">
        <v>4</v>
      </c>
      <c r="F50" s="41" t="s">
        <v>9</v>
      </c>
      <c r="G50" s="47">
        <f t="shared" ref="G50:G61" si="102">G37</f>
        <v>0</v>
      </c>
      <c r="H50" s="41" t="s">
        <v>8</v>
      </c>
      <c r="I50" s="51">
        <f t="shared" ref="I50:I61" si="103">I37</f>
        <v>0</v>
      </c>
      <c r="J50" s="56">
        <f t="shared" ref="J50:J61" si="104">E50+G50+I50</f>
        <v>4</v>
      </c>
      <c r="K50" s="56">
        <f>6-J50</f>
        <v>2</v>
      </c>
      <c r="L50" s="56">
        <v>3</v>
      </c>
      <c r="M50" s="15"/>
      <c r="N50" s="12">
        <f>$C50+$K50+L50</f>
        <v>5.8571428571428577</v>
      </c>
      <c r="O50" s="12">
        <f t="shared" si="4"/>
        <v>6.8571428571428577</v>
      </c>
      <c r="P50" s="12">
        <f t="shared" ref="P50:P61" si="105">N50+2</f>
        <v>7.8571428571428577</v>
      </c>
      <c r="Q50" s="15"/>
      <c r="R50" s="36">
        <f>8*$B$7/$B$6*$C$8/100</f>
        <v>0.4</v>
      </c>
      <c r="S50" s="12">
        <f>$C50+$K50+$R50+L50</f>
        <v>6.2571428571428571</v>
      </c>
      <c r="T50" s="12">
        <f t="shared" si="5"/>
        <v>7.2571428571428571</v>
      </c>
      <c r="U50" s="12">
        <f t="shared" ref="U50:U61" si="106">S50+2</f>
        <v>8.2571428571428562</v>
      </c>
      <c r="V50" s="15"/>
      <c r="W50" s="36">
        <f>8*$B$7/$B$6*$D$8/100</f>
        <v>1</v>
      </c>
      <c r="X50" s="12">
        <f>$C50+$K50+$W50+L50</f>
        <v>6.8571428571428577</v>
      </c>
      <c r="Y50" s="12">
        <f t="shared" si="6"/>
        <v>7.8571428571428577</v>
      </c>
      <c r="Z50" s="12">
        <f t="shared" ref="Z50:Z61" si="107">X50+2</f>
        <v>8.8571428571428577</v>
      </c>
      <c r="AA50" s="15"/>
      <c r="AB50" s="36">
        <f>8*$B$7/$B$6*$E$8/100</f>
        <v>2</v>
      </c>
      <c r="AC50" s="12">
        <f>$C50+$K50+$AB50+L50</f>
        <v>7.8571428571428577</v>
      </c>
      <c r="AD50" s="12">
        <f t="shared" si="7"/>
        <v>8.8571428571428577</v>
      </c>
      <c r="AE50" s="12">
        <f t="shared" ref="AE50:AE61" si="108">AC50+2</f>
        <v>9.8571428571428577</v>
      </c>
      <c r="AF50" s="15"/>
      <c r="AG50" s="36">
        <f>8*$B$7/$B$6*$F$8/100</f>
        <v>4</v>
      </c>
      <c r="AH50" s="12">
        <f>$C50+$K50+$AG50+L50</f>
        <v>9.8571428571428577</v>
      </c>
      <c r="AI50" s="12">
        <f t="shared" si="8"/>
        <v>10.857142857142858</v>
      </c>
      <c r="AJ50" s="12">
        <f t="shared" ref="AJ50:AJ61" si="109">AH50+2</f>
        <v>11.857142857142858</v>
      </c>
      <c r="AK50" s="15"/>
      <c r="AL50" s="36">
        <f>8*$B$7/$B$6*$G$8/100</f>
        <v>6</v>
      </c>
      <c r="AM50" s="12">
        <f>$C50+$K50+$AL50+L50</f>
        <v>11.857142857142858</v>
      </c>
      <c r="AN50" s="12">
        <f t="shared" si="9"/>
        <v>12.857142857142858</v>
      </c>
      <c r="AO50" s="12">
        <f t="shared" ref="AO50:AO61" si="110">AM50+2</f>
        <v>13.857142857142858</v>
      </c>
      <c r="AP50" s="15"/>
      <c r="AQ50" s="36">
        <f>8*$B$7/$B$6*$H$8/100</f>
        <v>8</v>
      </c>
      <c r="AR50" s="12">
        <f>$C50+$K50+$AQ50+L50</f>
        <v>13.857142857142858</v>
      </c>
      <c r="AS50" s="12">
        <f t="shared" si="10"/>
        <v>14.857142857142858</v>
      </c>
      <c r="AT50" s="12">
        <f t="shared" ref="AT50:AT61" si="111">AR50+2</f>
        <v>15.857142857142858</v>
      </c>
      <c r="AU50" s="15"/>
      <c r="AV50" s="36">
        <f>8*$B$7/$B$6*$I$8/100</f>
        <v>12</v>
      </c>
      <c r="AW50" s="12">
        <f>$C50+$K50+$AV50+L50</f>
        <v>17.857142857142858</v>
      </c>
      <c r="AX50" s="12">
        <f t="shared" si="11"/>
        <v>18.857142857142858</v>
      </c>
      <c r="AY50" s="12">
        <f t="shared" ref="AY50:AY61" si="112">AW50+2</f>
        <v>19.857142857142858</v>
      </c>
    </row>
    <row r="51" spans="1:51">
      <c r="A51" s="14" t="str">
        <f t="shared" si="99"/>
        <v>Cadmium</v>
      </c>
      <c r="B51" s="6">
        <f t="shared" si="100"/>
        <v>5</v>
      </c>
      <c r="C51" s="47">
        <f t="shared" si="101"/>
        <v>0.8571428571428571</v>
      </c>
      <c r="D51" s="39">
        <v>6</v>
      </c>
      <c r="E51" s="51">
        <f t="shared" ref="E51:E61" si="113">E50</f>
        <v>4</v>
      </c>
      <c r="F51" s="41" t="s">
        <v>9</v>
      </c>
      <c r="G51" s="47">
        <f t="shared" si="102"/>
        <v>0</v>
      </c>
      <c r="H51" s="41" t="s">
        <v>7</v>
      </c>
      <c r="I51" s="51">
        <f t="shared" si="103"/>
        <v>0</v>
      </c>
      <c r="J51" s="56">
        <f t="shared" si="104"/>
        <v>4</v>
      </c>
      <c r="K51" s="56">
        <f t="shared" ref="K51:K61" si="114">6-J51</f>
        <v>2</v>
      </c>
      <c r="L51" s="56">
        <v>3</v>
      </c>
      <c r="M51" s="15"/>
      <c r="N51" s="12">
        <f t="shared" ref="N51:N61" si="115">$C51+$K51+L51</f>
        <v>5.8571428571428577</v>
      </c>
      <c r="O51" s="12">
        <f t="shared" si="4"/>
        <v>6.8571428571428577</v>
      </c>
      <c r="P51" s="12">
        <f t="shared" si="105"/>
        <v>7.8571428571428577</v>
      </c>
      <c r="Q51" s="15"/>
      <c r="R51" s="36">
        <f t="shared" ref="R51:R61" si="116">$R$11</f>
        <v>0.4</v>
      </c>
      <c r="S51" s="12">
        <f t="shared" ref="S51:S61" si="117">$C51+$K51+$R51+L51</f>
        <v>6.2571428571428571</v>
      </c>
      <c r="T51" s="12">
        <f t="shared" si="5"/>
        <v>7.2571428571428571</v>
      </c>
      <c r="U51" s="12">
        <f t="shared" si="106"/>
        <v>8.2571428571428562</v>
      </c>
      <c r="V51" s="15"/>
      <c r="W51" s="36">
        <f t="shared" ref="W51:W61" si="118">W$11</f>
        <v>1</v>
      </c>
      <c r="X51" s="12">
        <f t="shared" ref="X51:X61" si="119">$C51+$K51+$W51+L51</f>
        <v>6.8571428571428577</v>
      </c>
      <c r="Y51" s="12">
        <f t="shared" si="6"/>
        <v>7.8571428571428577</v>
      </c>
      <c r="Z51" s="12">
        <f t="shared" si="107"/>
        <v>8.8571428571428577</v>
      </c>
      <c r="AA51" s="15"/>
      <c r="AB51" s="36">
        <f t="shared" ref="AB51:AB61" si="120">AB$11</f>
        <v>2</v>
      </c>
      <c r="AC51" s="12">
        <f t="shared" ref="AC51:AC61" si="121">$C51+$K51+$AB51+L51</f>
        <v>7.8571428571428577</v>
      </c>
      <c r="AD51" s="12">
        <f t="shared" si="7"/>
        <v>8.8571428571428577</v>
      </c>
      <c r="AE51" s="12">
        <f t="shared" si="108"/>
        <v>9.8571428571428577</v>
      </c>
      <c r="AF51" s="15"/>
      <c r="AG51" s="36">
        <f t="shared" ref="AG51:AG61" si="122">AG$11</f>
        <v>4</v>
      </c>
      <c r="AH51" s="12">
        <f t="shared" ref="AH51:AH61" si="123">$C51+$K51+$AG51+L51</f>
        <v>9.8571428571428577</v>
      </c>
      <c r="AI51" s="12">
        <f t="shared" si="8"/>
        <v>10.857142857142858</v>
      </c>
      <c r="AJ51" s="12">
        <f t="shared" si="109"/>
        <v>11.857142857142858</v>
      </c>
      <c r="AK51" s="15"/>
      <c r="AL51" s="36">
        <f t="shared" ref="AL51:AL61" si="124">AL$11</f>
        <v>6</v>
      </c>
      <c r="AM51" s="12">
        <f t="shared" ref="AM51:AM61" si="125">$C51+$K51+$AL51+L51</f>
        <v>11.857142857142858</v>
      </c>
      <c r="AN51" s="12">
        <f t="shared" si="9"/>
        <v>12.857142857142858</v>
      </c>
      <c r="AO51" s="12">
        <f t="shared" si="110"/>
        <v>13.857142857142858</v>
      </c>
      <c r="AP51" s="15"/>
      <c r="AQ51" s="36">
        <f t="shared" ref="AQ51:AQ61" si="126">AQ$11</f>
        <v>8</v>
      </c>
      <c r="AR51" s="12">
        <f t="shared" ref="AR51:AR61" si="127">$C51+$K51+$AQ51+L51</f>
        <v>13.857142857142858</v>
      </c>
      <c r="AS51" s="12">
        <f t="shared" si="10"/>
        <v>14.857142857142858</v>
      </c>
      <c r="AT51" s="12">
        <f t="shared" si="111"/>
        <v>15.857142857142858</v>
      </c>
      <c r="AU51" s="15"/>
      <c r="AV51" s="36">
        <f t="shared" ref="AV51:AV61" si="128">AV$11</f>
        <v>12</v>
      </c>
      <c r="AW51" s="12">
        <f t="shared" ref="AW51:AW61" si="129">$C51+$K51+$AV51+L51</f>
        <v>17.857142857142858</v>
      </c>
      <c r="AX51" s="12">
        <f t="shared" si="11"/>
        <v>18.857142857142858</v>
      </c>
      <c r="AY51" s="12">
        <f t="shared" si="112"/>
        <v>19.857142857142858</v>
      </c>
    </row>
    <row r="52" spans="1:51">
      <c r="A52" s="14" t="str">
        <f t="shared" si="99"/>
        <v>Cadmium</v>
      </c>
      <c r="B52" s="6">
        <f t="shared" si="100"/>
        <v>5</v>
      </c>
      <c r="C52" s="47">
        <f t="shared" si="101"/>
        <v>0.8571428571428571</v>
      </c>
      <c r="D52" s="39">
        <v>6</v>
      </c>
      <c r="E52" s="51">
        <f t="shared" si="113"/>
        <v>4</v>
      </c>
      <c r="F52" s="41" t="s">
        <v>9</v>
      </c>
      <c r="G52" s="47">
        <f t="shared" si="102"/>
        <v>0</v>
      </c>
      <c r="H52" s="41" t="s">
        <v>6</v>
      </c>
      <c r="I52" s="51">
        <f t="shared" si="103"/>
        <v>0</v>
      </c>
      <c r="J52" s="56">
        <f t="shared" si="104"/>
        <v>4</v>
      </c>
      <c r="K52" s="56">
        <f t="shared" si="114"/>
        <v>2</v>
      </c>
      <c r="L52" s="56">
        <v>3</v>
      </c>
      <c r="M52" s="15"/>
      <c r="N52" s="12">
        <f t="shared" si="115"/>
        <v>5.8571428571428577</v>
      </c>
      <c r="O52" s="12">
        <f t="shared" si="4"/>
        <v>6.8571428571428577</v>
      </c>
      <c r="P52" s="12">
        <f t="shared" si="105"/>
        <v>7.8571428571428577</v>
      </c>
      <c r="Q52" s="15"/>
      <c r="R52" s="36">
        <f t="shared" si="116"/>
        <v>0.4</v>
      </c>
      <c r="S52" s="12">
        <f t="shared" si="117"/>
        <v>6.2571428571428571</v>
      </c>
      <c r="T52" s="12">
        <f t="shared" si="5"/>
        <v>7.2571428571428571</v>
      </c>
      <c r="U52" s="12">
        <f t="shared" si="106"/>
        <v>8.2571428571428562</v>
      </c>
      <c r="V52" s="15"/>
      <c r="W52" s="36">
        <f t="shared" si="118"/>
        <v>1</v>
      </c>
      <c r="X52" s="12">
        <f t="shared" si="119"/>
        <v>6.8571428571428577</v>
      </c>
      <c r="Y52" s="12">
        <f t="shared" si="6"/>
        <v>7.8571428571428577</v>
      </c>
      <c r="Z52" s="12">
        <f t="shared" si="107"/>
        <v>8.8571428571428577</v>
      </c>
      <c r="AA52" s="15"/>
      <c r="AB52" s="36">
        <f t="shared" si="120"/>
        <v>2</v>
      </c>
      <c r="AC52" s="12">
        <f t="shared" si="121"/>
        <v>7.8571428571428577</v>
      </c>
      <c r="AD52" s="12">
        <f t="shared" si="7"/>
        <v>8.8571428571428577</v>
      </c>
      <c r="AE52" s="12">
        <f t="shared" si="108"/>
        <v>9.8571428571428577</v>
      </c>
      <c r="AF52" s="15"/>
      <c r="AG52" s="36">
        <f t="shared" si="122"/>
        <v>4</v>
      </c>
      <c r="AH52" s="12">
        <f t="shared" si="123"/>
        <v>9.8571428571428577</v>
      </c>
      <c r="AI52" s="12">
        <f t="shared" si="8"/>
        <v>10.857142857142858</v>
      </c>
      <c r="AJ52" s="12">
        <f t="shared" si="109"/>
        <v>11.857142857142858</v>
      </c>
      <c r="AK52" s="15"/>
      <c r="AL52" s="36">
        <f t="shared" si="124"/>
        <v>6</v>
      </c>
      <c r="AM52" s="12">
        <f t="shared" si="125"/>
        <v>11.857142857142858</v>
      </c>
      <c r="AN52" s="12">
        <f t="shared" si="9"/>
        <v>12.857142857142858</v>
      </c>
      <c r="AO52" s="12">
        <f t="shared" si="110"/>
        <v>13.857142857142858</v>
      </c>
      <c r="AP52" s="15"/>
      <c r="AQ52" s="36">
        <f t="shared" si="126"/>
        <v>8</v>
      </c>
      <c r="AR52" s="12">
        <f t="shared" si="127"/>
        <v>13.857142857142858</v>
      </c>
      <c r="AS52" s="12">
        <f t="shared" si="10"/>
        <v>14.857142857142858</v>
      </c>
      <c r="AT52" s="12">
        <f t="shared" si="111"/>
        <v>15.857142857142858</v>
      </c>
      <c r="AU52" s="15"/>
      <c r="AV52" s="36">
        <f t="shared" si="128"/>
        <v>12</v>
      </c>
      <c r="AW52" s="12">
        <f t="shared" si="129"/>
        <v>17.857142857142858</v>
      </c>
      <c r="AX52" s="12">
        <f t="shared" si="11"/>
        <v>18.857142857142858</v>
      </c>
      <c r="AY52" s="12">
        <f t="shared" si="112"/>
        <v>19.857142857142858</v>
      </c>
    </row>
    <row r="53" spans="1:51">
      <c r="A53" s="14" t="str">
        <f t="shared" si="99"/>
        <v>Cadmium</v>
      </c>
      <c r="B53" s="6">
        <f t="shared" si="100"/>
        <v>5</v>
      </c>
      <c r="C53" s="47">
        <f t="shared" si="101"/>
        <v>0.8571428571428571</v>
      </c>
      <c r="D53" s="39">
        <v>6</v>
      </c>
      <c r="E53" s="51">
        <f t="shared" si="113"/>
        <v>4</v>
      </c>
      <c r="F53" s="41" t="s">
        <v>10</v>
      </c>
      <c r="G53" s="47">
        <f t="shared" si="102"/>
        <v>0</v>
      </c>
      <c r="H53" s="41" t="s">
        <v>8</v>
      </c>
      <c r="I53" s="51">
        <f t="shared" si="103"/>
        <v>0</v>
      </c>
      <c r="J53" s="56">
        <f t="shared" si="104"/>
        <v>4</v>
      </c>
      <c r="K53" s="56">
        <f t="shared" si="114"/>
        <v>2</v>
      </c>
      <c r="L53" s="56">
        <v>3</v>
      </c>
      <c r="M53" s="15"/>
      <c r="N53" s="12">
        <f t="shared" si="115"/>
        <v>5.8571428571428577</v>
      </c>
      <c r="O53" s="12">
        <f t="shared" si="4"/>
        <v>6.8571428571428577</v>
      </c>
      <c r="P53" s="12">
        <f t="shared" si="105"/>
        <v>7.8571428571428577</v>
      </c>
      <c r="Q53" s="15"/>
      <c r="R53" s="36">
        <f t="shared" si="116"/>
        <v>0.4</v>
      </c>
      <c r="S53" s="12">
        <f t="shared" si="117"/>
        <v>6.2571428571428571</v>
      </c>
      <c r="T53" s="12">
        <f t="shared" si="5"/>
        <v>7.2571428571428571</v>
      </c>
      <c r="U53" s="12">
        <f t="shared" si="106"/>
        <v>8.2571428571428562</v>
      </c>
      <c r="V53" s="15"/>
      <c r="W53" s="36">
        <f t="shared" si="118"/>
        <v>1</v>
      </c>
      <c r="X53" s="12">
        <f t="shared" si="119"/>
        <v>6.8571428571428577</v>
      </c>
      <c r="Y53" s="12">
        <f t="shared" si="6"/>
        <v>7.8571428571428577</v>
      </c>
      <c r="Z53" s="12">
        <f t="shared" si="107"/>
        <v>8.8571428571428577</v>
      </c>
      <c r="AA53" s="15"/>
      <c r="AB53" s="36">
        <f t="shared" si="120"/>
        <v>2</v>
      </c>
      <c r="AC53" s="12">
        <f t="shared" si="121"/>
        <v>7.8571428571428577</v>
      </c>
      <c r="AD53" s="12">
        <f t="shared" si="7"/>
        <v>8.8571428571428577</v>
      </c>
      <c r="AE53" s="12">
        <f t="shared" si="108"/>
        <v>9.8571428571428577</v>
      </c>
      <c r="AF53" s="15"/>
      <c r="AG53" s="36">
        <f t="shared" si="122"/>
        <v>4</v>
      </c>
      <c r="AH53" s="12">
        <f t="shared" si="123"/>
        <v>9.8571428571428577</v>
      </c>
      <c r="AI53" s="12">
        <f t="shared" si="8"/>
        <v>10.857142857142858</v>
      </c>
      <c r="AJ53" s="12">
        <f t="shared" si="109"/>
        <v>11.857142857142858</v>
      </c>
      <c r="AK53" s="15"/>
      <c r="AL53" s="36">
        <f t="shared" si="124"/>
        <v>6</v>
      </c>
      <c r="AM53" s="12">
        <f t="shared" si="125"/>
        <v>11.857142857142858</v>
      </c>
      <c r="AN53" s="12">
        <f t="shared" si="9"/>
        <v>12.857142857142858</v>
      </c>
      <c r="AO53" s="12">
        <f t="shared" si="110"/>
        <v>13.857142857142858</v>
      </c>
      <c r="AP53" s="15"/>
      <c r="AQ53" s="36">
        <f t="shared" si="126"/>
        <v>8</v>
      </c>
      <c r="AR53" s="12">
        <f t="shared" si="127"/>
        <v>13.857142857142858</v>
      </c>
      <c r="AS53" s="12">
        <f t="shared" si="10"/>
        <v>14.857142857142858</v>
      </c>
      <c r="AT53" s="12">
        <f t="shared" si="111"/>
        <v>15.857142857142858</v>
      </c>
      <c r="AU53" s="15"/>
      <c r="AV53" s="36">
        <f t="shared" si="128"/>
        <v>12</v>
      </c>
      <c r="AW53" s="12">
        <f t="shared" si="129"/>
        <v>17.857142857142858</v>
      </c>
      <c r="AX53" s="12">
        <f t="shared" si="11"/>
        <v>18.857142857142858</v>
      </c>
      <c r="AY53" s="12">
        <f t="shared" si="112"/>
        <v>19.857142857142858</v>
      </c>
    </row>
    <row r="54" spans="1:51">
      <c r="A54" s="14" t="str">
        <f t="shared" si="99"/>
        <v>Cadmium</v>
      </c>
      <c r="B54" s="6">
        <f t="shared" si="100"/>
        <v>5</v>
      </c>
      <c r="C54" s="47">
        <f t="shared" si="101"/>
        <v>0.8571428571428571</v>
      </c>
      <c r="D54" s="39">
        <v>6</v>
      </c>
      <c r="E54" s="51">
        <f t="shared" si="113"/>
        <v>4</v>
      </c>
      <c r="F54" s="41" t="s">
        <v>10</v>
      </c>
      <c r="G54" s="47">
        <f t="shared" si="102"/>
        <v>0</v>
      </c>
      <c r="H54" s="41" t="s">
        <v>7</v>
      </c>
      <c r="I54" s="51">
        <f t="shared" si="103"/>
        <v>0</v>
      </c>
      <c r="J54" s="56">
        <f t="shared" si="104"/>
        <v>4</v>
      </c>
      <c r="K54" s="56">
        <f t="shared" si="114"/>
        <v>2</v>
      </c>
      <c r="L54" s="56">
        <v>3</v>
      </c>
      <c r="M54" s="15"/>
      <c r="N54" s="12">
        <f t="shared" si="115"/>
        <v>5.8571428571428577</v>
      </c>
      <c r="O54" s="12">
        <f t="shared" si="4"/>
        <v>6.8571428571428577</v>
      </c>
      <c r="P54" s="12">
        <f t="shared" si="105"/>
        <v>7.8571428571428577</v>
      </c>
      <c r="Q54" s="15"/>
      <c r="R54" s="36">
        <f t="shared" si="116"/>
        <v>0.4</v>
      </c>
      <c r="S54" s="12">
        <f t="shared" si="117"/>
        <v>6.2571428571428571</v>
      </c>
      <c r="T54" s="12">
        <f t="shared" si="5"/>
        <v>7.2571428571428571</v>
      </c>
      <c r="U54" s="12">
        <f t="shared" si="106"/>
        <v>8.2571428571428562</v>
      </c>
      <c r="V54" s="15"/>
      <c r="W54" s="36">
        <f t="shared" si="118"/>
        <v>1</v>
      </c>
      <c r="X54" s="12">
        <f t="shared" si="119"/>
        <v>6.8571428571428577</v>
      </c>
      <c r="Y54" s="12">
        <f t="shared" si="6"/>
        <v>7.8571428571428577</v>
      </c>
      <c r="Z54" s="12">
        <f t="shared" si="107"/>
        <v>8.8571428571428577</v>
      </c>
      <c r="AA54" s="15"/>
      <c r="AB54" s="36">
        <f t="shared" si="120"/>
        <v>2</v>
      </c>
      <c r="AC54" s="12">
        <f t="shared" si="121"/>
        <v>7.8571428571428577</v>
      </c>
      <c r="AD54" s="12">
        <f t="shared" si="7"/>
        <v>8.8571428571428577</v>
      </c>
      <c r="AE54" s="12">
        <f t="shared" si="108"/>
        <v>9.8571428571428577</v>
      </c>
      <c r="AF54" s="15"/>
      <c r="AG54" s="36">
        <f t="shared" si="122"/>
        <v>4</v>
      </c>
      <c r="AH54" s="12">
        <f t="shared" si="123"/>
        <v>9.8571428571428577</v>
      </c>
      <c r="AI54" s="12">
        <f t="shared" si="8"/>
        <v>10.857142857142858</v>
      </c>
      <c r="AJ54" s="12">
        <f t="shared" si="109"/>
        <v>11.857142857142858</v>
      </c>
      <c r="AK54" s="15"/>
      <c r="AL54" s="36">
        <f t="shared" si="124"/>
        <v>6</v>
      </c>
      <c r="AM54" s="12">
        <f t="shared" si="125"/>
        <v>11.857142857142858</v>
      </c>
      <c r="AN54" s="12">
        <f t="shared" si="9"/>
        <v>12.857142857142858</v>
      </c>
      <c r="AO54" s="12">
        <f t="shared" si="110"/>
        <v>13.857142857142858</v>
      </c>
      <c r="AP54" s="15"/>
      <c r="AQ54" s="36">
        <f t="shared" si="126"/>
        <v>8</v>
      </c>
      <c r="AR54" s="12">
        <f t="shared" si="127"/>
        <v>13.857142857142858</v>
      </c>
      <c r="AS54" s="12">
        <f t="shared" si="10"/>
        <v>14.857142857142858</v>
      </c>
      <c r="AT54" s="12">
        <f t="shared" si="111"/>
        <v>15.857142857142858</v>
      </c>
      <c r="AU54" s="15"/>
      <c r="AV54" s="36">
        <f t="shared" si="128"/>
        <v>12</v>
      </c>
      <c r="AW54" s="12">
        <f t="shared" si="129"/>
        <v>17.857142857142858</v>
      </c>
      <c r="AX54" s="12">
        <f t="shared" si="11"/>
        <v>18.857142857142858</v>
      </c>
      <c r="AY54" s="12">
        <f t="shared" si="112"/>
        <v>19.857142857142858</v>
      </c>
    </row>
    <row r="55" spans="1:51">
      <c r="A55" s="14" t="str">
        <f t="shared" si="99"/>
        <v>Cadmium</v>
      </c>
      <c r="B55" s="6">
        <f t="shared" si="100"/>
        <v>5</v>
      </c>
      <c r="C55" s="47">
        <f t="shared" si="101"/>
        <v>0.8571428571428571</v>
      </c>
      <c r="D55" s="39">
        <v>6</v>
      </c>
      <c r="E55" s="51">
        <f t="shared" si="113"/>
        <v>4</v>
      </c>
      <c r="F55" s="41" t="s">
        <v>10</v>
      </c>
      <c r="G55" s="47">
        <f t="shared" si="102"/>
        <v>0</v>
      </c>
      <c r="H55" s="41" t="s">
        <v>6</v>
      </c>
      <c r="I55" s="51">
        <f t="shared" si="103"/>
        <v>0</v>
      </c>
      <c r="J55" s="56">
        <f t="shared" si="104"/>
        <v>4</v>
      </c>
      <c r="K55" s="56">
        <f t="shared" si="114"/>
        <v>2</v>
      </c>
      <c r="L55" s="56">
        <v>3</v>
      </c>
      <c r="M55" s="15"/>
      <c r="N55" s="12">
        <f t="shared" si="115"/>
        <v>5.8571428571428577</v>
      </c>
      <c r="O55" s="12">
        <f t="shared" si="4"/>
        <v>6.8571428571428577</v>
      </c>
      <c r="P55" s="12">
        <f t="shared" si="105"/>
        <v>7.8571428571428577</v>
      </c>
      <c r="Q55" s="15"/>
      <c r="R55" s="36">
        <f t="shared" si="116"/>
        <v>0.4</v>
      </c>
      <c r="S55" s="12">
        <f t="shared" si="117"/>
        <v>6.2571428571428571</v>
      </c>
      <c r="T55" s="12">
        <f t="shared" si="5"/>
        <v>7.2571428571428571</v>
      </c>
      <c r="U55" s="12">
        <f t="shared" si="106"/>
        <v>8.2571428571428562</v>
      </c>
      <c r="V55" s="15"/>
      <c r="W55" s="36">
        <f t="shared" si="118"/>
        <v>1</v>
      </c>
      <c r="X55" s="12">
        <f t="shared" si="119"/>
        <v>6.8571428571428577</v>
      </c>
      <c r="Y55" s="12">
        <f t="shared" si="6"/>
        <v>7.8571428571428577</v>
      </c>
      <c r="Z55" s="12">
        <f t="shared" si="107"/>
        <v>8.8571428571428577</v>
      </c>
      <c r="AA55" s="15"/>
      <c r="AB55" s="36">
        <f t="shared" si="120"/>
        <v>2</v>
      </c>
      <c r="AC55" s="12">
        <f t="shared" si="121"/>
        <v>7.8571428571428577</v>
      </c>
      <c r="AD55" s="12">
        <f t="shared" si="7"/>
        <v>8.8571428571428577</v>
      </c>
      <c r="AE55" s="12">
        <f t="shared" si="108"/>
        <v>9.8571428571428577</v>
      </c>
      <c r="AF55" s="15"/>
      <c r="AG55" s="36">
        <f t="shared" si="122"/>
        <v>4</v>
      </c>
      <c r="AH55" s="12">
        <f t="shared" si="123"/>
        <v>9.8571428571428577</v>
      </c>
      <c r="AI55" s="12">
        <f t="shared" si="8"/>
        <v>10.857142857142858</v>
      </c>
      <c r="AJ55" s="12">
        <f t="shared" si="109"/>
        <v>11.857142857142858</v>
      </c>
      <c r="AK55" s="15"/>
      <c r="AL55" s="36">
        <f t="shared" si="124"/>
        <v>6</v>
      </c>
      <c r="AM55" s="12">
        <f t="shared" si="125"/>
        <v>11.857142857142858</v>
      </c>
      <c r="AN55" s="12">
        <f t="shared" si="9"/>
        <v>12.857142857142858</v>
      </c>
      <c r="AO55" s="12">
        <f t="shared" si="110"/>
        <v>13.857142857142858</v>
      </c>
      <c r="AP55" s="15"/>
      <c r="AQ55" s="36">
        <f t="shared" si="126"/>
        <v>8</v>
      </c>
      <c r="AR55" s="12">
        <f t="shared" si="127"/>
        <v>13.857142857142858</v>
      </c>
      <c r="AS55" s="12">
        <f t="shared" si="10"/>
        <v>14.857142857142858</v>
      </c>
      <c r="AT55" s="12">
        <f t="shared" si="111"/>
        <v>15.857142857142858</v>
      </c>
      <c r="AU55" s="15"/>
      <c r="AV55" s="36">
        <f t="shared" si="128"/>
        <v>12</v>
      </c>
      <c r="AW55" s="12">
        <f t="shared" si="129"/>
        <v>17.857142857142858</v>
      </c>
      <c r="AX55" s="12">
        <f t="shared" si="11"/>
        <v>18.857142857142858</v>
      </c>
      <c r="AY55" s="12">
        <f t="shared" si="112"/>
        <v>19.857142857142858</v>
      </c>
    </row>
    <row r="56" spans="1:51">
      <c r="A56" s="14" t="str">
        <f t="shared" si="99"/>
        <v>Cadmium</v>
      </c>
      <c r="B56" s="6">
        <f t="shared" si="100"/>
        <v>5</v>
      </c>
      <c r="C56" s="47">
        <f t="shared" si="101"/>
        <v>0.8571428571428571</v>
      </c>
      <c r="D56" s="39">
        <v>6</v>
      </c>
      <c r="E56" s="51">
        <f t="shared" si="113"/>
        <v>4</v>
      </c>
      <c r="F56" s="41" t="s">
        <v>11</v>
      </c>
      <c r="G56" s="47">
        <f t="shared" si="102"/>
        <v>1</v>
      </c>
      <c r="H56" s="41" t="s">
        <v>8</v>
      </c>
      <c r="I56" s="51">
        <f t="shared" si="103"/>
        <v>0</v>
      </c>
      <c r="J56" s="56">
        <f t="shared" si="104"/>
        <v>5</v>
      </c>
      <c r="K56" s="56">
        <f t="shared" si="114"/>
        <v>1</v>
      </c>
      <c r="L56" s="56">
        <v>3</v>
      </c>
      <c r="M56" s="15"/>
      <c r="N56" s="12">
        <f t="shared" si="115"/>
        <v>4.8571428571428577</v>
      </c>
      <c r="O56" s="12">
        <f t="shared" si="4"/>
        <v>5.8571428571428577</v>
      </c>
      <c r="P56" s="12">
        <f t="shared" si="105"/>
        <v>6.8571428571428577</v>
      </c>
      <c r="Q56" s="15"/>
      <c r="R56" s="36">
        <f t="shared" si="116"/>
        <v>0.4</v>
      </c>
      <c r="S56" s="12">
        <f t="shared" si="117"/>
        <v>5.2571428571428571</v>
      </c>
      <c r="T56" s="12">
        <f t="shared" si="5"/>
        <v>6.2571428571428571</v>
      </c>
      <c r="U56" s="12">
        <f t="shared" si="106"/>
        <v>7.2571428571428571</v>
      </c>
      <c r="V56" s="15"/>
      <c r="W56" s="36">
        <f t="shared" si="118"/>
        <v>1</v>
      </c>
      <c r="X56" s="12">
        <f t="shared" si="119"/>
        <v>5.8571428571428577</v>
      </c>
      <c r="Y56" s="12">
        <f t="shared" si="6"/>
        <v>6.8571428571428577</v>
      </c>
      <c r="Z56" s="12">
        <f t="shared" si="107"/>
        <v>7.8571428571428577</v>
      </c>
      <c r="AA56" s="15"/>
      <c r="AB56" s="36">
        <f t="shared" si="120"/>
        <v>2</v>
      </c>
      <c r="AC56" s="12">
        <f t="shared" si="121"/>
        <v>6.8571428571428577</v>
      </c>
      <c r="AD56" s="12">
        <f t="shared" si="7"/>
        <v>7.8571428571428577</v>
      </c>
      <c r="AE56" s="12">
        <f t="shared" si="108"/>
        <v>8.8571428571428577</v>
      </c>
      <c r="AF56" s="15"/>
      <c r="AG56" s="36">
        <f t="shared" si="122"/>
        <v>4</v>
      </c>
      <c r="AH56" s="12">
        <f t="shared" si="123"/>
        <v>8.8571428571428577</v>
      </c>
      <c r="AI56" s="12">
        <f t="shared" si="8"/>
        <v>9.8571428571428577</v>
      </c>
      <c r="AJ56" s="12">
        <f t="shared" si="109"/>
        <v>10.857142857142858</v>
      </c>
      <c r="AK56" s="15"/>
      <c r="AL56" s="36">
        <f t="shared" si="124"/>
        <v>6</v>
      </c>
      <c r="AM56" s="12">
        <f t="shared" si="125"/>
        <v>10.857142857142858</v>
      </c>
      <c r="AN56" s="12">
        <f t="shared" si="9"/>
        <v>11.857142857142858</v>
      </c>
      <c r="AO56" s="12">
        <f t="shared" si="110"/>
        <v>12.857142857142858</v>
      </c>
      <c r="AP56" s="15"/>
      <c r="AQ56" s="36">
        <f t="shared" si="126"/>
        <v>8</v>
      </c>
      <c r="AR56" s="12">
        <f t="shared" si="127"/>
        <v>12.857142857142858</v>
      </c>
      <c r="AS56" s="12">
        <f t="shared" si="10"/>
        <v>13.857142857142858</v>
      </c>
      <c r="AT56" s="12">
        <f t="shared" si="111"/>
        <v>14.857142857142858</v>
      </c>
      <c r="AU56" s="15"/>
      <c r="AV56" s="36">
        <f t="shared" si="128"/>
        <v>12</v>
      </c>
      <c r="AW56" s="12">
        <f t="shared" si="129"/>
        <v>16.857142857142858</v>
      </c>
      <c r="AX56" s="12">
        <f t="shared" si="11"/>
        <v>17.857142857142858</v>
      </c>
      <c r="AY56" s="12">
        <f t="shared" si="112"/>
        <v>18.857142857142858</v>
      </c>
    </row>
    <row r="57" spans="1:51">
      <c r="A57" s="14" t="str">
        <f t="shared" si="99"/>
        <v>Cadmium</v>
      </c>
      <c r="B57" s="6">
        <f t="shared" si="100"/>
        <v>5</v>
      </c>
      <c r="C57" s="47">
        <f t="shared" si="101"/>
        <v>0.8571428571428571</v>
      </c>
      <c r="D57" s="39">
        <v>6</v>
      </c>
      <c r="E57" s="51">
        <f t="shared" si="113"/>
        <v>4</v>
      </c>
      <c r="F57" s="41" t="s">
        <v>11</v>
      </c>
      <c r="G57" s="47">
        <f t="shared" si="102"/>
        <v>1</v>
      </c>
      <c r="H57" s="41" t="s">
        <v>7</v>
      </c>
      <c r="I57" s="51">
        <f t="shared" si="103"/>
        <v>0</v>
      </c>
      <c r="J57" s="56">
        <f t="shared" si="104"/>
        <v>5</v>
      </c>
      <c r="K57" s="56">
        <f t="shared" si="114"/>
        <v>1</v>
      </c>
      <c r="L57" s="56">
        <v>3</v>
      </c>
      <c r="M57" s="15"/>
      <c r="N57" s="12">
        <f t="shared" si="115"/>
        <v>4.8571428571428577</v>
      </c>
      <c r="O57" s="12">
        <f t="shared" si="4"/>
        <v>5.8571428571428577</v>
      </c>
      <c r="P57" s="12">
        <f t="shared" si="105"/>
        <v>6.8571428571428577</v>
      </c>
      <c r="Q57" s="15"/>
      <c r="R57" s="36">
        <f t="shared" si="116"/>
        <v>0.4</v>
      </c>
      <c r="S57" s="12">
        <f t="shared" si="117"/>
        <v>5.2571428571428571</v>
      </c>
      <c r="T57" s="12">
        <f t="shared" si="5"/>
        <v>6.2571428571428571</v>
      </c>
      <c r="U57" s="12">
        <f t="shared" si="106"/>
        <v>7.2571428571428571</v>
      </c>
      <c r="V57" s="15"/>
      <c r="W57" s="36">
        <f t="shared" si="118"/>
        <v>1</v>
      </c>
      <c r="X57" s="12">
        <f t="shared" si="119"/>
        <v>5.8571428571428577</v>
      </c>
      <c r="Y57" s="12">
        <f t="shared" si="6"/>
        <v>6.8571428571428577</v>
      </c>
      <c r="Z57" s="12">
        <f t="shared" si="107"/>
        <v>7.8571428571428577</v>
      </c>
      <c r="AA57" s="15"/>
      <c r="AB57" s="36">
        <f t="shared" si="120"/>
        <v>2</v>
      </c>
      <c r="AC57" s="12">
        <f t="shared" si="121"/>
        <v>6.8571428571428577</v>
      </c>
      <c r="AD57" s="12">
        <f t="shared" si="7"/>
        <v>7.8571428571428577</v>
      </c>
      <c r="AE57" s="12">
        <f t="shared" si="108"/>
        <v>8.8571428571428577</v>
      </c>
      <c r="AF57" s="15"/>
      <c r="AG57" s="36">
        <f t="shared" si="122"/>
        <v>4</v>
      </c>
      <c r="AH57" s="12">
        <f t="shared" si="123"/>
        <v>8.8571428571428577</v>
      </c>
      <c r="AI57" s="12">
        <f t="shared" si="8"/>
        <v>9.8571428571428577</v>
      </c>
      <c r="AJ57" s="12">
        <f t="shared" si="109"/>
        <v>10.857142857142858</v>
      </c>
      <c r="AK57" s="15"/>
      <c r="AL57" s="36">
        <f t="shared" si="124"/>
        <v>6</v>
      </c>
      <c r="AM57" s="12">
        <f t="shared" si="125"/>
        <v>10.857142857142858</v>
      </c>
      <c r="AN57" s="12">
        <f t="shared" si="9"/>
        <v>11.857142857142858</v>
      </c>
      <c r="AO57" s="12">
        <f t="shared" si="110"/>
        <v>12.857142857142858</v>
      </c>
      <c r="AP57" s="15"/>
      <c r="AQ57" s="36">
        <f t="shared" si="126"/>
        <v>8</v>
      </c>
      <c r="AR57" s="12">
        <f t="shared" si="127"/>
        <v>12.857142857142858</v>
      </c>
      <c r="AS57" s="12">
        <f t="shared" si="10"/>
        <v>13.857142857142858</v>
      </c>
      <c r="AT57" s="12">
        <f t="shared" si="111"/>
        <v>14.857142857142858</v>
      </c>
      <c r="AU57" s="15"/>
      <c r="AV57" s="36">
        <f t="shared" si="128"/>
        <v>12</v>
      </c>
      <c r="AW57" s="12">
        <f t="shared" si="129"/>
        <v>16.857142857142858</v>
      </c>
      <c r="AX57" s="12">
        <f t="shared" si="11"/>
        <v>17.857142857142858</v>
      </c>
      <c r="AY57" s="12">
        <f t="shared" si="112"/>
        <v>18.857142857142858</v>
      </c>
    </row>
    <row r="58" spans="1:51">
      <c r="A58" s="14" t="str">
        <f t="shared" si="99"/>
        <v>Cadmium</v>
      </c>
      <c r="B58" s="6">
        <f t="shared" si="100"/>
        <v>5</v>
      </c>
      <c r="C58" s="47">
        <f t="shared" si="101"/>
        <v>0.8571428571428571</v>
      </c>
      <c r="D58" s="39">
        <v>6</v>
      </c>
      <c r="E58" s="51">
        <f t="shared" si="113"/>
        <v>4</v>
      </c>
      <c r="F58" s="41" t="s">
        <v>11</v>
      </c>
      <c r="G58" s="47">
        <f t="shared" si="102"/>
        <v>1</v>
      </c>
      <c r="H58" s="41" t="s">
        <v>6</v>
      </c>
      <c r="I58" s="51">
        <f t="shared" si="103"/>
        <v>0</v>
      </c>
      <c r="J58" s="56">
        <f t="shared" si="104"/>
        <v>5</v>
      </c>
      <c r="K58" s="56">
        <f t="shared" si="114"/>
        <v>1</v>
      </c>
      <c r="L58" s="56">
        <v>3</v>
      </c>
      <c r="M58" s="15"/>
      <c r="N58" s="12">
        <f t="shared" si="115"/>
        <v>4.8571428571428577</v>
      </c>
      <c r="O58" s="12">
        <f t="shared" si="4"/>
        <v>5.8571428571428577</v>
      </c>
      <c r="P58" s="12">
        <f t="shared" si="105"/>
        <v>6.8571428571428577</v>
      </c>
      <c r="Q58" s="15"/>
      <c r="R58" s="36">
        <f t="shared" si="116"/>
        <v>0.4</v>
      </c>
      <c r="S58" s="12">
        <f t="shared" si="117"/>
        <v>5.2571428571428571</v>
      </c>
      <c r="T58" s="12">
        <f t="shared" si="5"/>
        <v>6.2571428571428571</v>
      </c>
      <c r="U58" s="12">
        <f t="shared" si="106"/>
        <v>7.2571428571428571</v>
      </c>
      <c r="V58" s="15"/>
      <c r="W58" s="36">
        <f t="shared" si="118"/>
        <v>1</v>
      </c>
      <c r="X58" s="12">
        <f t="shared" si="119"/>
        <v>5.8571428571428577</v>
      </c>
      <c r="Y58" s="12">
        <f t="shared" si="6"/>
        <v>6.8571428571428577</v>
      </c>
      <c r="Z58" s="12">
        <f t="shared" si="107"/>
        <v>7.8571428571428577</v>
      </c>
      <c r="AA58" s="15"/>
      <c r="AB58" s="36">
        <f t="shared" si="120"/>
        <v>2</v>
      </c>
      <c r="AC58" s="12">
        <f t="shared" si="121"/>
        <v>6.8571428571428577</v>
      </c>
      <c r="AD58" s="12">
        <f t="shared" si="7"/>
        <v>7.8571428571428577</v>
      </c>
      <c r="AE58" s="12">
        <f t="shared" si="108"/>
        <v>8.8571428571428577</v>
      </c>
      <c r="AF58" s="15"/>
      <c r="AG58" s="36">
        <f t="shared" si="122"/>
        <v>4</v>
      </c>
      <c r="AH58" s="12">
        <f t="shared" si="123"/>
        <v>8.8571428571428577</v>
      </c>
      <c r="AI58" s="12">
        <f t="shared" si="8"/>
        <v>9.8571428571428577</v>
      </c>
      <c r="AJ58" s="12">
        <f t="shared" si="109"/>
        <v>10.857142857142858</v>
      </c>
      <c r="AK58" s="15"/>
      <c r="AL58" s="36">
        <f t="shared" si="124"/>
        <v>6</v>
      </c>
      <c r="AM58" s="12">
        <f t="shared" si="125"/>
        <v>10.857142857142858</v>
      </c>
      <c r="AN58" s="12">
        <f t="shared" si="9"/>
        <v>11.857142857142858</v>
      </c>
      <c r="AO58" s="12">
        <f t="shared" si="110"/>
        <v>12.857142857142858</v>
      </c>
      <c r="AP58" s="15"/>
      <c r="AQ58" s="36">
        <f t="shared" si="126"/>
        <v>8</v>
      </c>
      <c r="AR58" s="12">
        <f t="shared" si="127"/>
        <v>12.857142857142858</v>
      </c>
      <c r="AS58" s="12">
        <f t="shared" si="10"/>
        <v>13.857142857142858</v>
      </c>
      <c r="AT58" s="12">
        <f t="shared" si="111"/>
        <v>14.857142857142858</v>
      </c>
      <c r="AU58" s="15"/>
      <c r="AV58" s="36">
        <f t="shared" si="128"/>
        <v>12</v>
      </c>
      <c r="AW58" s="12">
        <f t="shared" si="129"/>
        <v>16.857142857142858</v>
      </c>
      <c r="AX58" s="12">
        <f t="shared" si="11"/>
        <v>17.857142857142858</v>
      </c>
      <c r="AY58" s="12">
        <f t="shared" si="112"/>
        <v>18.857142857142858</v>
      </c>
    </row>
    <row r="59" spans="1:51">
      <c r="A59" s="14" t="str">
        <f t="shared" si="99"/>
        <v>Cadmium</v>
      </c>
      <c r="B59" s="6">
        <f t="shared" si="100"/>
        <v>5</v>
      </c>
      <c r="C59" s="47">
        <f t="shared" si="101"/>
        <v>0.8571428571428571</v>
      </c>
      <c r="D59" s="39">
        <v>6</v>
      </c>
      <c r="E59" s="51">
        <f t="shared" si="113"/>
        <v>4</v>
      </c>
      <c r="F59" s="41" t="s">
        <v>12</v>
      </c>
      <c r="G59" s="47">
        <f t="shared" si="102"/>
        <v>1</v>
      </c>
      <c r="H59" s="41" t="s">
        <v>8</v>
      </c>
      <c r="I59" s="51">
        <f t="shared" si="103"/>
        <v>0</v>
      </c>
      <c r="J59" s="56">
        <f t="shared" si="104"/>
        <v>5</v>
      </c>
      <c r="K59" s="56">
        <f t="shared" si="114"/>
        <v>1</v>
      </c>
      <c r="L59" s="56">
        <v>3</v>
      </c>
      <c r="M59" s="15"/>
      <c r="N59" s="12">
        <f t="shared" si="115"/>
        <v>4.8571428571428577</v>
      </c>
      <c r="O59" s="12">
        <f t="shared" si="4"/>
        <v>5.8571428571428577</v>
      </c>
      <c r="P59" s="12">
        <f t="shared" si="105"/>
        <v>6.8571428571428577</v>
      </c>
      <c r="Q59" s="15"/>
      <c r="R59" s="36">
        <f t="shared" si="116"/>
        <v>0.4</v>
      </c>
      <c r="S59" s="12">
        <f t="shared" si="117"/>
        <v>5.2571428571428571</v>
      </c>
      <c r="T59" s="12">
        <f t="shared" si="5"/>
        <v>6.2571428571428571</v>
      </c>
      <c r="U59" s="12">
        <f t="shared" si="106"/>
        <v>7.2571428571428571</v>
      </c>
      <c r="V59" s="15"/>
      <c r="W59" s="36">
        <f t="shared" si="118"/>
        <v>1</v>
      </c>
      <c r="X59" s="12">
        <f t="shared" si="119"/>
        <v>5.8571428571428577</v>
      </c>
      <c r="Y59" s="12">
        <f t="shared" si="6"/>
        <v>6.8571428571428577</v>
      </c>
      <c r="Z59" s="12">
        <f t="shared" si="107"/>
        <v>7.8571428571428577</v>
      </c>
      <c r="AA59" s="15"/>
      <c r="AB59" s="36">
        <f t="shared" si="120"/>
        <v>2</v>
      </c>
      <c r="AC59" s="12">
        <f t="shared" si="121"/>
        <v>6.8571428571428577</v>
      </c>
      <c r="AD59" s="12">
        <f t="shared" si="7"/>
        <v>7.8571428571428577</v>
      </c>
      <c r="AE59" s="12">
        <f t="shared" si="108"/>
        <v>8.8571428571428577</v>
      </c>
      <c r="AF59" s="15"/>
      <c r="AG59" s="36">
        <f t="shared" si="122"/>
        <v>4</v>
      </c>
      <c r="AH59" s="12">
        <f t="shared" si="123"/>
        <v>8.8571428571428577</v>
      </c>
      <c r="AI59" s="12">
        <f t="shared" si="8"/>
        <v>9.8571428571428577</v>
      </c>
      <c r="AJ59" s="12">
        <f t="shared" si="109"/>
        <v>10.857142857142858</v>
      </c>
      <c r="AK59" s="15"/>
      <c r="AL59" s="36">
        <f t="shared" si="124"/>
        <v>6</v>
      </c>
      <c r="AM59" s="12">
        <f t="shared" si="125"/>
        <v>10.857142857142858</v>
      </c>
      <c r="AN59" s="12">
        <f t="shared" si="9"/>
        <v>11.857142857142858</v>
      </c>
      <c r="AO59" s="12">
        <f t="shared" si="110"/>
        <v>12.857142857142858</v>
      </c>
      <c r="AP59" s="15"/>
      <c r="AQ59" s="36">
        <f t="shared" si="126"/>
        <v>8</v>
      </c>
      <c r="AR59" s="12">
        <f t="shared" si="127"/>
        <v>12.857142857142858</v>
      </c>
      <c r="AS59" s="12">
        <f t="shared" si="10"/>
        <v>13.857142857142858</v>
      </c>
      <c r="AT59" s="12">
        <f t="shared" si="111"/>
        <v>14.857142857142858</v>
      </c>
      <c r="AU59" s="15"/>
      <c r="AV59" s="36">
        <f t="shared" si="128"/>
        <v>12</v>
      </c>
      <c r="AW59" s="12">
        <f t="shared" si="129"/>
        <v>16.857142857142858</v>
      </c>
      <c r="AX59" s="12">
        <f t="shared" si="11"/>
        <v>17.857142857142858</v>
      </c>
      <c r="AY59" s="12">
        <f t="shared" si="112"/>
        <v>18.857142857142858</v>
      </c>
    </row>
    <row r="60" spans="1:51">
      <c r="A60" s="14" t="str">
        <f t="shared" si="99"/>
        <v>Cadmium</v>
      </c>
      <c r="B60" s="6">
        <f t="shared" si="100"/>
        <v>5</v>
      </c>
      <c r="C60" s="47">
        <f t="shared" si="101"/>
        <v>0.8571428571428571</v>
      </c>
      <c r="D60" s="39">
        <v>6</v>
      </c>
      <c r="E60" s="51">
        <f t="shared" si="113"/>
        <v>4</v>
      </c>
      <c r="F60" s="41" t="s">
        <v>12</v>
      </c>
      <c r="G60" s="47">
        <f t="shared" si="102"/>
        <v>1</v>
      </c>
      <c r="H60" s="41" t="s">
        <v>7</v>
      </c>
      <c r="I60" s="51">
        <f t="shared" si="103"/>
        <v>0</v>
      </c>
      <c r="J60" s="56">
        <f t="shared" si="104"/>
        <v>5</v>
      </c>
      <c r="K60" s="56">
        <f t="shared" si="114"/>
        <v>1</v>
      </c>
      <c r="L60" s="56">
        <v>3</v>
      </c>
      <c r="M60" s="15"/>
      <c r="N60" s="12">
        <f t="shared" si="115"/>
        <v>4.8571428571428577</v>
      </c>
      <c r="O60" s="12">
        <f t="shared" si="4"/>
        <v>5.8571428571428577</v>
      </c>
      <c r="P60" s="12">
        <f t="shared" si="105"/>
        <v>6.8571428571428577</v>
      </c>
      <c r="Q60" s="15"/>
      <c r="R60" s="36">
        <f t="shared" si="116"/>
        <v>0.4</v>
      </c>
      <c r="S60" s="12">
        <f t="shared" si="117"/>
        <v>5.2571428571428571</v>
      </c>
      <c r="T60" s="12">
        <f t="shared" si="5"/>
        <v>6.2571428571428571</v>
      </c>
      <c r="U60" s="12">
        <f t="shared" si="106"/>
        <v>7.2571428571428571</v>
      </c>
      <c r="V60" s="15"/>
      <c r="W60" s="36">
        <f t="shared" si="118"/>
        <v>1</v>
      </c>
      <c r="X60" s="12">
        <f t="shared" si="119"/>
        <v>5.8571428571428577</v>
      </c>
      <c r="Y60" s="12">
        <f t="shared" si="6"/>
        <v>6.8571428571428577</v>
      </c>
      <c r="Z60" s="12">
        <f t="shared" si="107"/>
        <v>7.8571428571428577</v>
      </c>
      <c r="AA60" s="15"/>
      <c r="AB60" s="36">
        <f t="shared" si="120"/>
        <v>2</v>
      </c>
      <c r="AC60" s="12">
        <f t="shared" si="121"/>
        <v>6.8571428571428577</v>
      </c>
      <c r="AD60" s="12">
        <f t="shared" si="7"/>
        <v>7.8571428571428577</v>
      </c>
      <c r="AE60" s="12">
        <f t="shared" si="108"/>
        <v>8.8571428571428577</v>
      </c>
      <c r="AF60" s="15"/>
      <c r="AG60" s="36">
        <f t="shared" si="122"/>
        <v>4</v>
      </c>
      <c r="AH60" s="12">
        <f t="shared" si="123"/>
        <v>8.8571428571428577</v>
      </c>
      <c r="AI60" s="12">
        <f t="shared" si="8"/>
        <v>9.8571428571428577</v>
      </c>
      <c r="AJ60" s="12">
        <f t="shared" si="109"/>
        <v>10.857142857142858</v>
      </c>
      <c r="AK60" s="15"/>
      <c r="AL60" s="36">
        <f t="shared" si="124"/>
        <v>6</v>
      </c>
      <c r="AM60" s="12">
        <f t="shared" si="125"/>
        <v>10.857142857142858</v>
      </c>
      <c r="AN60" s="12">
        <f t="shared" si="9"/>
        <v>11.857142857142858</v>
      </c>
      <c r="AO60" s="12">
        <f t="shared" si="110"/>
        <v>12.857142857142858</v>
      </c>
      <c r="AP60" s="15"/>
      <c r="AQ60" s="36">
        <f t="shared" si="126"/>
        <v>8</v>
      </c>
      <c r="AR60" s="12">
        <f t="shared" si="127"/>
        <v>12.857142857142858</v>
      </c>
      <c r="AS60" s="12">
        <f t="shared" si="10"/>
        <v>13.857142857142858</v>
      </c>
      <c r="AT60" s="12">
        <f t="shared" si="111"/>
        <v>14.857142857142858</v>
      </c>
      <c r="AU60" s="15"/>
      <c r="AV60" s="36">
        <f t="shared" si="128"/>
        <v>12</v>
      </c>
      <c r="AW60" s="12">
        <f t="shared" si="129"/>
        <v>16.857142857142858</v>
      </c>
      <c r="AX60" s="12">
        <f t="shared" si="11"/>
        <v>17.857142857142858</v>
      </c>
      <c r="AY60" s="12">
        <f t="shared" si="112"/>
        <v>18.857142857142858</v>
      </c>
    </row>
    <row r="61" spans="1:51" ht="10.5" thickBot="1">
      <c r="A61" s="14" t="str">
        <f t="shared" si="99"/>
        <v>Cadmium</v>
      </c>
      <c r="B61" s="6">
        <f t="shared" si="100"/>
        <v>5</v>
      </c>
      <c r="C61" s="47">
        <f t="shared" si="101"/>
        <v>0.8571428571428571</v>
      </c>
      <c r="D61" s="39">
        <v>6</v>
      </c>
      <c r="E61" s="51">
        <f t="shared" si="113"/>
        <v>4</v>
      </c>
      <c r="F61" s="41" t="s">
        <v>12</v>
      </c>
      <c r="G61" s="47">
        <f t="shared" si="102"/>
        <v>1</v>
      </c>
      <c r="H61" s="41" t="s">
        <v>6</v>
      </c>
      <c r="I61" s="51">
        <f t="shared" si="103"/>
        <v>0</v>
      </c>
      <c r="J61" s="56">
        <f t="shared" si="104"/>
        <v>5</v>
      </c>
      <c r="K61" s="56">
        <f t="shared" si="114"/>
        <v>1</v>
      </c>
      <c r="L61" s="56">
        <v>3</v>
      </c>
      <c r="M61" s="15"/>
      <c r="N61" s="12">
        <f t="shared" si="115"/>
        <v>4.8571428571428577</v>
      </c>
      <c r="O61" s="12">
        <f t="shared" si="4"/>
        <v>5.8571428571428577</v>
      </c>
      <c r="P61" s="12">
        <f t="shared" si="105"/>
        <v>6.8571428571428577</v>
      </c>
      <c r="Q61" s="15"/>
      <c r="R61" s="36">
        <f t="shared" si="116"/>
        <v>0.4</v>
      </c>
      <c r="S61" s="12">
        <f t="shared" si="117"/>
        <v>5.2571428571428571</v>
      </c>
      <c r="T61" s="12">
        <f t="shared" si="5"/>
        <v>6.2571428571428571</v>
      </c>
      <c r="U61" s="12">
        <f t="shared" si="106"/>
        <v>7.2571428571428571</v>
      </c>
      <c r="V61" s="15"/>
      <c r="W61" s="36">
        <f t="shared" si="118"/>
        <v>1</v>
      </c>
      <c r="X61" s="12">
        <f t="shared" si="119"/>
        <v>5.8571428571428577</v>
      </c>
      <c r="Y61" s="12">
        <f t="shared" si="6"/>
        <v>6.8571428571428577</v>
      </c>
      <c r="Z61" s="12">
        <f t="shared" si="107"/>
        <v>7.8571428571428577</v>
      </c>
      <c r="AA61" s="15"/>
      <c r="AB61" s="36">
        <f t="shared" si="120"/>
        <v>2</v>
      </c>
      <c r="AC61" s="12">
        <f t="shared" si="121"/>
        <v>6.8571428571428577</v>
      </c>
      <c r="AD61" s="12">
        <f t="shared" si="7"/>
        <v>7.8571428571428577</v>
      </c>
      <c r="AE61" s="12">
        <f t="shared" si="108"/>
        <v>8.8571428571428577</v>
      </c>
      <c r="AF61" s="15"/>
      <c r="AG61" s="36">
        <f t="shared" si="122"/>
        <v>4</v>
      </c>
      <c r="AH61" s="12">
        <f t="shared" si="123"/>
        <v>8.8571428571428577</v>
      </c>
      <c r="AI61" s="12">
        <f t="shared" si="8"/>
        <v>9.8571428571428577</v>
      </c>
      <c r="AJ61" s="12">
        <f t="shared" si="109"/>
        <v>10.857142857142858</v>
      </c>
      <c r="AK61" s="15"/>
      <c r="AL61" s="36">
        <f t="shared" si="124"/>
        <v>6</v>
      </c>
      <c r="AM61" s="12">
        <f t="shared" si="125"/>
        <v>10.857142857142858</v>
      </c>
      <c r="AN61" s="12">
        <f t="shared" si="9"/>
        <v>11.857142857142858</v>
      </c>
      <c r="AO61" s="12">
        <f t="shared" si="110"/>
        <v>12.857142857142858</v>
      </c>
      <c r="AP61" s="15"/>
      <c r="AQ61" s="36">
        <f t="shared" si="126"/>
        <v>8</v>
      </c>
      <c r="AR61" s="12">
        <f t="shared" si="127"/>
        <v>12.857142857142858</v>
      </c>
      <c r="AS61" s="12">
        <f t="shared" si="10"/>
        <v>13.857142857142858</v>
      </c>
      <c r="AT61" s="12">
        <f t="shared" si="111"/>
        <v>14.857142857142858</v>
      </c>
      <c r="AU61" s="15"/>
      <c r="AV61" s="36">
        <f t="shared" si="128"/>
        <v>12</v>
      </c>
      <c r="AW61" s="12">
        <f t="shared" si="129"/>
        <v>16.857142857142858</v>
      </c>
      <c r="AX61" s="12">
        <f t="shared" si="11"/>
        <v>17.857142857142858</v>
      </c>
      <c r="AY61" s="12">
        <f t="shared" si="112"/>
        <v>18.857142857142858</v>
      </c>
    </row>
    <row r="62" spans="1:51" ht="35.15" customHeight="1" thickTop="1">
      <c r="A62" s="25" t="s">
        <v>0</v>
      </c>
      <c r="B62" s="26" t="s">
        <v>21</v>
      </c>
      <c r="C62" s="46" t="s">
        <v>3</v>
      </c>
      <c r="D62" s="38" t="s">
        <v>1</v>
      </c>
      <c r="E62" s="49" t="s">
        <v>16</v>
      </c>
      <c r="F62" s="40" t="s">
        <v>4</v>
      </c>
      <c r="G62" s="46" t="s">
        <v>18</v>
      </c>
      <c r="H62" s="40" t="s">
        <v>5</v>
      </c>
      <c r="I62" s="49" t="s">
        <v>17</v>
      </c>
      <c r="J62" s="46" t="s">
        <v>24</v>
      </c>
      <c r="K62" s="46" t="s">
        <v>20</v>
      </c>
      <c r="L62" s="46" t="s">
        <v>45</v>
      </c>
      <c r="M62" s="27"/>
      <c r="N62" s="28" t="s">
        <v>13</v>
      </c>
      <c r="O62" s="28" t="s">
        <v>14</v>
      </c>
      <c r="P62" s="28" t="s">
        <v>15</v>
      </c>
      <c r="Q62" s="27"/>
      <c r="R62" s="35" t="s">
        <v>26</v>
      </c>
      <c r="S62" s="28" t="s">
        <v>13</v>
      </c>
      <c r="T62" s="28" t="s">
        <v>14</v>
      </c>
      <c r="U62" s="28" t="s">
        <v>15</v>
      </c>
      <c r="V62" s="27"/>
      <c r="W62" s="35" t="s">
        <v>26</v>
      </c>
      <c r="X62" s="28" t="s">
        <v>13</v>
      </c>
      <c r="Y62" s="28" t="s">
        <v>14</v>
      </c>
      <c r="Z62" s="28" t="s">
        <v>15</v>
      </c>
      <c r="AA62" s="27"/>
      <c r="AB62" s="35" t="s">
        <v>26</v>
      </c>
      <c r="AC62" s="28" t="s">
        <v>13</v>
      </c>
      <c r="AD62" s="28" t="s">
        <v>14</v>
      </c>
      <c r="AE62" s="28" t="s">
        <v>15</v>
      </c>
      <c r="AF62" s="27"/>
      <c r="AG62" s="35" t="s">
        <v>26</v>
      </c>
      <c r="AH62" s="28" t="s">
        <v>13</v>
      </c>
      <c r="AI62" s="28" t="s">
        <v>14</v>
      </c>
      <c r="AJ62" s="28" t="s">
        <v>15</v>
      </c>
      <c r="AK62" s="27"/>
      <c r="AL62" s="35" t="s">
        <v>26</v>
      </c>
      <c r="AM62" s="28" t="s">
        <v>13</v>
      </c>
      <c r="AN62" s="28" t="s">
        <v>14</v>
      </c>
      <c r="AO62" s="28" t="s">
        <v>15</v>
      </c>
      <c r="AP62" s="27"/>
      <c r="AQ62" s="35" t="s">
        <v>26</v>
      </c>
      <c r="AR62" s="28" t="s">
        <v>13</v>
      </c>
      <c r="AS62" s="28" t="s">
        <v>14</v>
      </c>
      <c r="AT62" s="28" t="s">
        <v>15</v>
      </c>
      <c r="AU62" s="27"/>
      <c r="AV62" s="35" t="s">
        <v>26</v>
      </c>
      <c r="AW62" s="28" t="s">
        <v>13</v>
      </c>
      <c r="AX62" s="28" t="s">
        <v>14</v>
      </c>
      <c r="AY62" s="28" t="s">
        <v>15</v>
      </c>
    </row>
    <row r="63" spans="1:51" ht="10.5">
      <c r="A63" s="14" t="str">
        <f t="shared" ref="A63:A74" si="130">$B$3</f>
        <v>Cadmium</v>
      </c>
      <c r="B63" s="6">
        <f t="shared" ref="B63:B74" si="131">$B$7</f>
        <v>5</v>
      </c>
      <c r="C63" s="47">
        <f t="shared" ref="C63:C74" si="132">8*(B63-$B$4)/($B$5-$B$4)</f>
        <v>0.8571428571428571</v>
      </c>
      <c r="D63" s="39">
        <v>6.5</v>
      </c>
      <c r="E63" s="50">
        <v>4</v>
      </c>
      <c r="F63" s="41" t="s">
        <v>9</v>
      </c>
      <c r="G63" s="47">
        <f t="shared" ref="G63:G74" si="133">G50</f>
        <v>0</v>
      </c>
      <c r="H63" s="41" t="s">
        <v>8</v>
      </c>
      <c r="I63" s="51">
        <f t="shared" ref="I63:I74" si="134">I50</f>
        <v>0</v>
      </c>
      <c r="J63" s="56">
        <f t="shared" ref="J63:J74" si="135">E63+G63+I63</f>
        <v>4</v>
      </c>
      <c r="K63" s="56">
        <f>6-J63</f>
        <v>2</v>
      </c>
      <c r="L63" s="56">
        <v>3</v>
      </c>
      <c r="M63" s="15"/>
      <c r="N63" s="12">
        <f>$C63+$K63+L63</f>
        <v>5.8571428571428577</v>
      </c>
      <c r="O63" s="12">
        <f t="shared" si="4"/>
        <v>6.8571428571428577</v>
      </c>
      <c r="P63" s="12">
        <f t="shared" ref="P63:P74" si="136">N63+2</f>
        <v>7.8571428571428577</v>
      </c>
      <c r="Q63" s="15"/>
      <c r="R63" s="36">
        <f>8*$B$7/$B$6*$C$8/100</f>
        <v>0.4</v>
      </c>
      <c r="S63" s="12">
        <f>$C63+$K63+$R63+L63</f>
        <v>6.2571428571428571</v>
      </c>
      <c r="T63" s="12">
        <f t="shared" si="5"/>
        <v>7.2571428571428571</v>
      </c>
      <c r="U63" s="12">
        <f t="shared" ref="U63:U74" si="137">S63+2</f>
        <v>8.2571428571428562</v>
      </c>
      <c r="V63" s="15"/>
      <c r="W63" s="36">
        <f>8*$B$7/$B$6*$D$8/100</f>
        <v>1</v>
      </c>
      <c r="X63" s="12">
        <f>$C63+$K63+$W63+L63</f>
        <v>6.8571428571428577</v>
      </c>
      <c r="Y63" s="12">
        <f t="shared" si="6"/>
        <v>7.8571428571428577</v>
      </c>
      <c r="Z63" s="12">
        <f t="shared" ref="Z63:Z74" si="138">X63+2</f>
        <v>8.8571428571428577</v>
      </c>
      <c r="AA63" s="15"/>
      <c r="AB63" s="36">
        <f>8*$B$7/$B$6*$E$8/100</f>
        <v>2</v>
      </c>
      <c r="AC63" s="12">
        <f>$C63+$K63+$AB63+L63</f>
        <v>7.8571428571428577</v>
      </c>
      <c r="AD63" s="12">
        <f t="shared" si="7"/>
        <v>8.8571428571428577</v>
      </c>
      <c r="AE63" s="12">
        <f t="shared" ref="AE63:AE74" si="139">AC63+2</f>
        <v>9.8571428571428577</v>
      </c>
      <c r="AF63" s="15"/>
      <c r="AG63" s="36">
        <f>8*$B$7/$B$6*$F$8/100</f>
        <v>4</v>
      </c>
      <c r="AH63" s="12">
        <f>$C63+$K63+$AG63+L63</f>
        <v>9.8571428571428577</v>
      </c>
      <c r="AI63" s="12">
        <f t="shared" si="8"/>
        <v>10.857142857142858</v>
      </c>
      <c r="AJ63" s="12">
        <f t="shared" ref="AJ63:AJ74" si="140">AH63+2</f>
        <v>11.857142857142858</v>
      </c>
      <c r="AK63" s="15"/>
      <c r="AL63" s="36">
        <f>8*$B$7/$B$6*$G$8/100</f>
        <v>6</v>
      </c>
      <c r="AM63" s="12">
        <f>$C63+$K63+$AL63+L63</f>
        <v>11.857142857142858</v>
      </c>
      <c r="AN63" s="12">
        <f t="shared" si="9"/>
        <v>12.857142857142858</v>
      </c>
      <c r="AO63" s="12">
        <f t="shared" ref="AO63:AO74" si="141">AM63+2</f>
        <v>13.857142857142858</v>
      </c>
      <c r="AP63" s="15"/>
      <c r="AQ63" s="36">
        <f>8*$B$7/$B$6*$H$8/100</f>
        <v>8</v>
      </c>
      <c r="AR63" s="12">
        <f>$C63+$K63+$AQ63+L63</f>
        <v>13.857142857142858</v>
      </c>
      <c r="AS63" s="12">
        <f t="shared" si="10"/>
        <v>14.857142857142858</v>
      </c>
      <c r="AT63" s="12">
        <f t="shared" ref="AT63:AT74" si="142">AR63+2</f>
        <v>15.857142857142858</v>
      </c>
      <c r="AU63" s="15"/>
      <c r="AV63" s="36">
        <f>8*$B$7/$B$6*$I$8/100</f>
        <v>12</v>
      </c>
      <c r="AW63" s="12">
        <f>$C63+$K63+$AV63+L63</f>
        <v>17.857142857142858</v>
      </c>
      <c r="AX63" s="12">
        <f t="shared" si="11"/>
        <v>18.857142857142858</v>
      </c>
      <c r="AY63" s="12">
        <f t="shared" ref="AY63:AY74" si="143">AW63+2</f>
        <v>19.857142857142858</v>
      </c>
    </row>
    <row r="64" spans="1:51">
      <c r="A64" s="14" t="str">
        <f t="shared" si="130"/>
        <v>Cadmium</v>
      </c>
      <c r="B64" s="6">
        <f t="shared" si="131"/>
        <v>5</v>
      </c>
      <c r="C64" s="47">
        <f t="shared" si="132"/>
        <v>0.8571428571428571</v>
      </c>
      <c r="D64" s="39">
        <v>6.5</v>
      </c>
      <c r="E64" s="51">
        <f t="shared" ref="E64:E74" si="144">E63</f>
        <v>4</v>
      </c>
      <c r="F64" s="41" t="s">
        <v>9</v>
      </c>
      <c r="G64" s="47">
        <f t="shared" si="133"/>
        <v>0</v>
      </c>
      <c r="H64" s="41" t="s">
        <v>7</v>
      </c>
      <c r="I64" s="51">
        <f t="shared" si="134"/>
        <v>0</v>
      </c>
      <c r="J64" s="56">
        <f t="shared" si="135"/>
        <v>4</v>
      </c>
      <c r="K64" s="56">
        <f t="shared" ref="K64:K74" si="145">6-J64</f>
        <v>2</v>
      </c>
      <c r="L64" s="56">
        <v>3</v>
      </c>
      <c r="M64" s="15"/>
      <c r="N64" s="12">
        <f t="shared" ref="N64:N74" si="146">$C64+$K64+L64</f>
        <v>5.8571428571428577</v>
      </c>
      <c r="O64" s="12">
        <f t="shared" si="4"/>
        <v>6.8571428571428577</v>
      </c>
      <c r="P64" s="12">
        <f t="shared" si="136"/>
        <v>7.8571428571428577</v>
      </c>
      <c r="Q64" s="15"/>
      <c r="R64" s="36">
        <f t="shared" ref="R64:R74" si="147">$R$11</f>
        <v>0.4</v>
      </c>
      <c r="S64" s="12">
        <f t="shared" ref="S64:S74" si="148">$C64+$K64+$R64+L64</f>
        <v>6.2571428571428571</v>
      </c>
      <c r="T64" s="12">
        <f t="shared" si="5"/>
        <v>7.2571428571428571</v>
      </c>
      <c r="U64" s="12">
        <f t="shared" si="137"/>
        <v>8.2571428571428562</v>
      </c>
      <c r="V64" s="15"/>
      <c r="W64" s="36">
        <f t="shared" ref="W64:W74" si="149">W$11</f>
        <v>1</v>
      </c>
      <c r="X64" s="12">
        <f t="shared" ref="X64:X74" si="150">$C64+$K64+$W64+L64</f>
        <v>6.8571428571428577</v>
      </c>
      <c r="Y64" s="12">
        <f t="shared" si="6"/>
        <v>7.8571428571428577</v>
      </c>
      <c r="Z64" s="12">
        <f t="shared" si="138"/>
        <v>8.8571428571428577</v>
      </c>
      <c r="AA64" s="15"/>
      <c r="AB64" s="36">
        <f t="shared" ref="AB64:AB74" si="151">AB$11</f>
        <v>2</v>
      </c>
      <c r="AC64" s="12">
        <f t="shared" ref="AC64:AC74" si="152">$C64+$K64+$AB64+L64</f>
        <v>7.8571428571428577</v>
      </c>
      <c r="AD64" s="12">
        <f t="shared" si="7"/>
        <v>8.8571428571428577</v>
      </c>
      <c r="AE64" s="12">
        <f t="shared" si="139"/>
        <v>9.8571428571428577</v>
      </c>
      <c r="AF64" s="15"/>
      <c r="AG64" s="36">
        <f t="shared" ref="AG64:AG74" si="153">AG$11</f>
        <v>4</v>
      </c>
      <c r="AH64" s="12">
        <f t="shared" ref="AH64:AH74" si="154">$C64+$K64+$AG64+L64</f>
        <v>9.8571428571428577</v>
      </c>
      <c r="AI64" s="12">
        <f t="shared" si="8"/>
        <v>10.857142857142858</v>
      </c>
      <c r="AJ64" s="12">
        <f t="shared" si="140"/>
        <v>11.857142857142858</v>
      </c>
      <c r="AK64" s="15"/>
      <c r="AL64" s="36">
        <f t="shared" ref="AL64:AL74" si="155">AL$11</f>
        <v>6</v>
      </c>
      <c r="AM64" s="12">
        <f t="shared" ref="AM64:AM74" si="156">$C64+$K64+$AL64+L64</f>
        <v>11.857142857142858</v>
      </c>
      <c r="AN64" s="12">
        <f t="shared" si="9"/>
        <v>12.857142857142858</v>
      </c>
      <c r="AO64" s="12">
        <f t="shared" si="141"/>
        <v>13.857142857142858</v>
      </c>
      <c r="AP64" s="15"/>
      <c r="AQ64" s="36">
        <f t="shared" ref="AQ64:AQ74" si="157">AQ$11</f>
        <v>8</v>
      </c>
      <c r="AR64" s="12">
        <f t="shared" ref="AR64:AR74" si="158">$C64+$K64+$AQ64+L64</f>
        <v>13.857142857142858</v>
      </c>
      <c r="AS64" s="12">
        <f t="shared" si="10"/>
        <v>14.857142857142858</v>
      </c>
      <c r="AT64" s="12">
        <f t="shared" si="142"/>
        <v>15.857142857142858</v>
      </c>
      <c r="AU64" s="15"/>
      <c r="AV64" s="36">
        <f t="shared" ref="AV64:AV74" si="159">AV$11</f>
        <v>12</v>
      </c>
      <c r="AW64" s="12">
        <f t="shared" ref="AW64:AW74" si="160">$C64+$K64+$AV64+L64</f>
        <v>17.857142857142858</v>
      </c>
      <c r="AX64" s="12">
        <f t="shared" si="11"/>
        <v>18.857142857142858</v>
      </c>
      <c r="AY64" s="12">
        <f t="shared" si="143"/>
        <v>19.857142857142858</v>
      </c>
    </row>
    <row r="65" spans="1:51">
      <c r="A65" s="14" t="str">
        <f t="shared" si="130"/>
        <v>Cadmium</v>
      </c>
      <c r="B65" s="6">
        <f t="shared" si="131"/>
        <v>5</v>
      </c>
      <c r="C65" s="47">
        <f t="shared" si="132"/>
        <v>0.8571428571428571</v>
      </c>
      <c r="D65" s="39">
        <v>6.5</v>
      </c>
      <c r="E65" s="51">
        <f t="shared" si="144"/>
        <v>4</v>
      </c>
      <c r="F65" s="41" t="s">
        <v>9</v>
      </c>
      <c r="G65" s="47">
        <f t="shared" si="133"/>
        <v>0</v>
      </c>
      <c r="H65" s="41" t="s">
        <v>6</v>
      </c>
      <c r="I65" s="51">
        <f t="shared" si="134"/>
        <v>0</v>
      </c>
      <c r="J65" s="56">
        <f t="shared" si="135"/>
        <v>4</v>
      </c>
      <c r="K65" s="56">
        <f t="shared" si="145"/>
        <v>2</v>
      </c>
      <c r="L65" s="56">
        <v>3</v>
      </c>
      <c r="M65" s="15"/>
      <c r="N65" s="12">
        <f t="shared" si="146"/>
        <v>5.8571428571428577</v>
      </c>
      <c r="O65" s="12">
        <f t="shared" si="4"/>
        <v>6.8571428571428577</v>
      </c>
      <c r="P65" s="12">
        <f t="shared" si="136"/>
        <v>7.8571428571428577</v>
      </c>
      <c r="Q65" s="15"/>
      <c r="R65" s="36">
        <f t="shared" si="147"/>
        <v>0.4</v>
      </c>
      <c r="S65" s="12">
        <f t="shared" si="148"/>
        <v>6.2571428571428571</v>
      </c>
      <c r="T65" s="12">
        <f t="shared" si="5"/>
        <v>7.2571428571428571</v>
      </c>
      <c r="U65" s="12">
        <f t="shared" si="137"/>
        <v>8.2571428571428562</v>
      </c>
      <c r="V65" s="15"/>
      <c r="W65" s="36">
        <f t="shared" si="149"/>
        <v>1</v>
      </c>
      <c r="X65" s="12">
        <f t="shared" si="150"/>
        <v>6.8571428571428577</v>
      </c>
      <c r="Y65" s="12">
        <f t="shared" si="6"/>
        <v>7.8571428571428577</v>
      </c>
      <c r="Z65" s="12">
        <f t="shared" si="138"/>
        <v>8.8571428571428577</v>
      </c>
      <c r="AA65" s="15"/>
      <c r="AB65" s="36">
        <f t="shared" si="151"/>
        <v>2</v>
      </c>
      <c r="AC65" s="12">
        <f t="shared" si="152"/>
        <v>7.8571428571428577</v>
      </c>
      <c r="AD65" s="12">
        <f t="shared" si="7"/>
        <v>8.8571428571428577</v>
      </c>
      <c r="AE65" s="12">
        <f t="shared" si="139"/>
        <v>9.8571428571428577</v>
      </c>
      <c r="AF65" s="15"/>
      <c r="AG65" s="36">
        <f t="shared" si="153"/>
        <v>4</v>
      </c>
      <c r="AH65" s="12">
        <f t="shared" si="154"/>
        <v>9.8571428571428577</v>
      </c>
      <c r="AI65" s="12">
        <f t="shared" si="8"/>
        <v>10.857142857142858</v>
      </c>
      <c r="AJ65" s="12">
        <f t="shared" si="140"/>
        <v>11.857142857142858</v>
      </c>
      <c r="AK65" s="15"/>
      <c r="AL65" s="36">
        <f t="shared" si="155"/>
        <v>6</v>
      </c>
      <c r="AM65" s="12">
        <f t="shared" si="156"/>
        <v>11.857142857142858</v>
      </c>
      <c r="AN65" s="12">
        <f t="shared" si="9"/>
        <v>12.857142857142858</v>
      </c>
      <c r="AO65" s="12">
        <f t="shared" si="141"/>
        <v>13.857142857142858</v>
      </c>
      <c r="AP65" s="15"/>
      <c r="AQ65" s="36">
        <f t="shared" si="157"/>
        <v>8</v>
      </c>
      <c r="AR65" s="12">
        <f t="shared" si="158"/>
        <v>13.857142857142858</v>
      </c>
      <c r="AS65" s="12">
        <f t="shared" si="10"/>
        <v>14.857142857142858</v>
      </c>
      <c r="AT65" s="12">
        <f t="shared" si="142"/>
        <v>15.857142857142858</v>
      </c>
      <c r="AU65" s="15"/>
      <c r="AV65" s="36">
        <f t="shared" si="159"/>
        <v>12</v>
      </c>
      <c r="AW65" s="12">
        <f t="shared" si="160"/>
        <v>17.857142857142858</v>
      </c>
      <c r="AX65" s="12">
        <f t="shared" si="11"/>
        <v>18.857142857142858</v>
      </c>
      <c r="AY65" s="12">
        <f t="shared" si="143"/>
        <v>19.857142857142858</v>
      </c>
    </row>
    <row r="66" spans="1:51">
      <c r="A66" s="14" t="str">
        <f t="shared" si="130"/>
        <v>Cadmium</v>
      </c>
      <c r="B66" s="6">
        <f t="shared" si="131"/>
        <v>5</v>
      </c>
      <c r="C66" s="47">
        <f t="shared" si="132"/>
        <v>0.8571428571428571</v>
      </c>
      <c r="D66" s="39">
        <v>6.5</v>
      </c>
      <c r="E66" s="51">
        <f t="shared" si="144"/>
        <v>4</v>
      </c>
      <c r="F66" s="41" t="s">
        <v>10</v>
      </c>
      <c r="G66" s="47">
        <f t="shared" si="133"/>
        <v>0</v>
      </c>
      <c r="H66" s="41" t="s">
        <v>8</v>
      </c>
      <c r="I66" s="51">
        <f t="shared" si="134"/>
        <v>0</v>
      </c>
      <c r="J66" s="56">
        <f t="shared" si="135"/>
        <v>4</v>
      </c>
      <c r="K66" s="56">
        <f t="shared" si="145"/>
        <v>2</v>
      </c>
      <c r="L66" s="56">
        <v>3</v>
      </c>
      <c r="M66" s="15"/>
      <c r="N66" s="12">
        <f t="shared" si="146"/>
        <v>5.8571428571428577</v>
      </c>
      <c r="O66" s="12">
        <f t="shared" si="4"/>
        <v>6.8571428571428577</v>
      </c>
      <c r="P66" s="12">
        <f t="shared" si="136"/>
        <v>7.8571428571428577</v>
      </c>
      <c r="Q66" s="15"/>
      <c r="R66" s="36">
        <f t="shared" si="147"/>
        <v>0.4</v>
      </c>
      <c r="S66" s="12">
        <f t="shared" si="148"/>
        <v>6.2571428571428571</v>
      </c>
      <c r="T66" s="12">
        <f t="shared" si="5"/>
        <v>7.2571428571428571</v>
      </c>
      <c r="U66" s="12">
        <f t="shared" si="137"/>
        <v>8.2571428571428562</v>
      </c>
      <c r="V66" s="15"/>
      <c r="W66" s="36">
        <f t="shared" si="149"/>
        <v>1</v>
      </c>
      <c r="X66" s="12">
        <f t="shared" si="150"/>
        <v>6.8571428571428577</v>
      </c>
      <c r="Y66" s="12">
        <f t="shared" si="6"/>
        <v>7.8571428571428577</v>
      </c>
      <c r="Z66" s="12">
        <f t="shared" si="138"/>
        <v>8.8571428571428577</v>
      </c>
      <c r="AA66" s="15"/>
      <c r="AB66" s="36">
        <f t="shared" si="151"/>
        <v>2</v>
      </c>
      <c r="AC66" s="12">
        <f t="shared" si="152"/>
        <v>7.8571428571428577</v>
      </c>
      <c r="AD66" s="12">
        <f t="shared" si="7"/>
        <v>8.8571428571428577</v>
      </c>
      <c r="AE66" s="12">
        <f t="shared" si="139"/>
        <v>9.8571428571428577</v>
      </c>
      <c r="AF66" s="15"/>
      <c r="AG66" s="36">
        <f t="shared" si="153"/>
        <v>4</v>
      </c>
      <c r="AH66" s="12">
        <f t="shared" si="154"/>
        <v>9.8571428571428577</v>
      </c>
      <c r="AI66" s="12">
        <f t="shared" si="8"/>
        <v>10.857142857142858</v>
      </c>
      <c r="AJ66" s="12">
        <f t="shared" si="140"/>
        <v>11.857142857142858</v>
      </c>
      <c r="AK66" s="15"/>
      <c r="AL66" s="36">
        <f t="shared" si="155"/>
        <v>6</v>
      </c>
      <c r="AM66" s="12">
        <f t="shared" si="156"/>
        <v>11.857142857142858</v>
      </c>
      <c r="AN66" s="12">
        <f t="shared" si="9"/>
        <v>12.857142857142858</v>
      </c>
      <c r="AO66" s="12">
        <f t="shared" si="141"/>
        <v>13.857142857142858</v>
      </c>
      <c r="AP66" s="15"/>
      <c r="AQ66" s="36">
        <f t="shared" si="157"/>
        <v>8</v>
      </c>
      <c r="AR66" s="12">
        <f t="shared" si="158"/>
        <v>13.857142857142858</v>
      </c>
      <c r="AS66" s="12">
        <f t="shared" si="10"/>
        <v>14.857142857142858</v>
      </c>
      <c r="AT66" s="12">
        <f t="shared" si="142"/>
        <v>15.857142857142858</v>
      </c>
      <c r="AU66" s="15"/>
      <c r="AV66" s="36">
        <f t="shared" si="159"/>
        <v>12</v>
      </c>
      <c r="AW66" s="12">
        <f t="shared" si="160"/>
        <v>17.857142857142858</v>
      </c>
      <c r="AX66" s="12">
        <f t="shared" si="11"/>
        <v>18.857142857142858</v>
      </c>
      <c r="AY66" s="12">
        <f t="shared" si="143"/>
        <v>19.857142857142858</v>
      </c>
    </row>
    <row r="67" spans="1:51">
      <c r="A67" s="14" t="str">
        <f t="shared" si="130"/>
        <v>Cadmium</v>
      </c>
      <c r="B67" s="6">
        <f t="shared" si="131"/>
        <v>5</v>
      </c>
      <c r="C67" s="47">
        <f t="shared" si="132"/>
        <v>0.8571428571428571</v>
      </c>
      <c r="D67" s="39">
        <v>6.5</v>
      </c>
      <c r="E67" s="51">
        <f t="shared" si="144"/>
        <v>4</v>
      </c>
      <c r="F67" s="41" t="s">
        <v>10</v>
      </c>
      <c r="G67" s="47">
        <f t="shared" si="133"/>
        <v>0</v>
      </c>
      <c r="H67" s="41" t="s">
        <v>7</v>
      </c>
      <c r="I67" s="51">
        <f t="shared" si="134"/>
        <v>0</v>
      </c>
      <c r="J67" s="56">
        <f t="shared" si="135"/>
        <v>4</v>
      </c>
      <c r="K67" s="56">
        <f t="shared" si="145"/>
        <v>2</v>
      </c>
      <c r="L67" s="56">
        <v>3</v>
      </c>
      <c r="M67" s="15"/>
      <c r="N67" s="12">
        <f t="shared" si="146"/>
        <v>5.8571428571428577</v>
      </c>
      <c r="O67" s="12">
        <f t="shared" si="4"/>
        <v>6.8571428571428577</v>
      </c>
      <c r="P67" s="12">
        <f t="shared" si="136"/>
        <v>7.8571428571428577</v>
      </c>
      <c r="Q67" s="15"/>
      <c r="R67" s="36">
        <f t="shared" si="147"/>
        <v>0.4</v>
      </c>
      <c r="S67" s="12">
        <f t="shared" si="148"/>
        <v>6.2571428571428571</v>
      </c>
      <c r="T67" s="12">
        <f t="shared" si="5"/>
        <v>7.2571428571428571</v>
      </c>
      <c r="U67" s="12">
        <f t="shared" si="137"/>
        <v>8.2571428571428562</v>
      </c>
      <c r="V67" s="15"/>
      <c r="W67" s="36">
        <f t="shared" si="149"/>
        <v>1</v>
      </c>
      <c r="X67" s="12">
        <f t="shared" si="150"/>
        <v>6.8571428571428577</v>
      </c>
      <c r="Y67" s="12">
        <f t="shared" si="6"/>
        <v>7.8571428571428577</v>
      </c>
      <c r="Z67" s="12">
        <f t="shared" si="138"/>
        <v>8.8571428571428577</v>
      </c>
      <c r="AA67" s="15"/>
      <c r="AB67" s="36">
        <f t="shared" si="151"/>
        <v>2</v>
      </c>
      <c r="AC67" s="12">
        <f t="shared" si="152"/>
        <v>7.8571428571428577</v>
      </c>
      <c r="AD67" s="12">
        <f t="shared" si="7"/>
        <v>8.8571428571428577</v>
      </c>
      <c r="AE67" s="12">
        <f t="shared" si="139"/>
        <v>9.8571428571428577</v>
      </c>
      <c r="AF67" s="15"/>
      <c r="AG67" s="36">
        <f t="shared" si="153"/>
        <v>4</v>
      </c>
      <c r="AH67" s="12">
        <f t="shared" si="154"/>
        <v>9.8571428571428577</v>
      </c>
      <c r="AI67" s="12">
        <f t="shared" si="8"/>
        <v>10.857142857142858</v>
      </c>
      <c r="AJ67" s="12">
        <f t="shared" si="140"/>
        <v>11.857142857142858</v>
      </c>
      <c r="AK67" s="15"/>
      <c r="AL67" s="36">
        <f t="shared" si="155"/>
        <v>6</v>
      </c>
      <c r="AM67" s="12">
        <f t="shared" si="156"/>
        <v>11.857142857142858</v>
      </c>
      <c r="AN67" s="12">
        <f t="shared" si="9"/>
        <v>12.857142857142858</v>
      </c>
      <c r="AO67" s="12">
        <f t="shared" si="141"/>
        <v>13.857142857142858</v>
      </c>
      <c r="AP67" s="15"/>
      <c r="AQ67" s="36">
        <f t="shared" si="157"/>
        <v>8</v>
      </c>
      <c r="AR67" s="12">
        <f t="shared" si="158"/>
        <v>13.857142857142858</v>
      </c>
      <c r="AS67" s="12">
        <f t="shared" si="10"/>
        <v>14.857142857142858</v>
      </c>
      <c r="AT67" s="12">
        <f t="shared" si="142"/>
        <v>15.857142857142858</v>
      </c>
      <c r="AU67" s="15"/>
      <c r="AV67" s="36">
        <f t="shared" si="159"/>
        <v>12</v>
      </c>
      <c r="AW67" s="12">
        <f t="shared" si="160"/>
        <v>17.857142857142858</v>
      </c>
      <c r="AX67" s="12">
        <f t="shared" si="11"/>
        <v>18.857142857142858</v>
      </c>
      <c r="AY67" s="12">
        <f t="shared" si="143"/>
        <v>19.857142857142858</v>
      </c>
    </row>
    <row r="68" spans="1:51">
      <c r="A68" s="14" t="str">
        <f t="shared" si="130"/>
        <v>Cadmium</v>
      </c>
      <c r="B68" s="6">
        <f t="shared" si="131"/>
        <v>5</v>
      </c>
      <c r="C68" s="47">
        <f t="shared" si="132"/>
        <v>0.8571428571428571</v>
      </c>
      <c r="D68" s="39">
        <v>6.5</v>
      </c>
      <c r="E68" s="51">
        <f t="shared" si="144"/>
        <v>4</v>
      </c>
      <c r="F68" s="41" t="s">
        <v>10</v>
      </c>
      <c r="G68" s="47">
        <f t="shared" si="133"/>
        <v>0</v>
      </c>
      <c r="H68" s="41" t="s">
        <v>6</v>
      </c>
      <c r="I68" s="51">
        <f t="shared" si="134"/>
        <v>0</v>
      </c>
      <c r="J68" s="56">
        <f t="shared" si="135"/>
        <v>4</v>
      </c>
      <c r="K68" s="56">
        <f t="shared" si="145"/>
        <v>2</v>
      </c>
      <c r="L68" s="56">
        <v>3</v>
      </c>
      <c r="M68" s="15"/>
      <c r="N68" s="12">
        <f t="shared" si="146"/>
        <v>5.8571428571428577</v>
      </c>
      <c r="O68" s="12">
        <f t="shared" si="4"/>
        <v>6.8571428571428577</v>
      </c>
      <c r="P68" s="12">
        <f t="shared" si="136"/>
        <v>7.8571428571428577</v>
      </c>
      <c r="Q68" s="15"/>
      <c r="R68" s="36">
        <f t="shared" si="147"/>
        <v>0.4</v>
      </c>
      <c r="S68" s="12">
        <f t="shared" si="148"/>
        <v>6.2571428571428571</v>
      </c>
      <c r="T68" s="12">
        <f t="shared" si="5"/>
        <v>7.2571428571428571</v>
      </c>
      <c r="U68" s="12">
        <f t="shared" si="137"/>
        <v>8.2571428571428562</v>
      </c>
      <c r="V68" s="15"/>
      <c r="W68" s="36">
        <f t="shared" si="149"/>
        <v>1</v>
      </c>
      <c r="X68" s="12">
        <f t="shared" si="150"/>
        <v>6.8571428571428577</v>
      </c>
      <c r="Y68" s="12">
        <f t="shared" si="6"/>
        <v>7.8571428571428577</v>
      </c>
      <c r="Z68" s="12">
        <f t="shared" si="138"/>
        <v>8.8571428571428577</v>
      </c>
      <c r="AA68" s="15"/>
      <c r="AB68" s="36">
        <f t="shared" si="151"/>
        <v>2</v>
      </c>
      <c r="AC68" s="12">
        <f t="shared" si="152"/>
        <v>7.8571428571428577</v>
      </c>
      <c r="AD68" s="12">
        <f t="shared" si="7"/>
        <v>8.8571428571428577</v>
      </c>
      <c r="AE68" s="12">
        <f t="shared" si="139"/>
        <v>9.8571428571428577</v>
      </c>
      <c r="AF68" s="15"/>
      <c r="AG68" s="36">
        <f t="shared" si="153"/>
        <v>4</v>
      </c>
      <c r="AH68" s="12">
        <f t="shared" si="154"/>
        <v>9.8571428571428577</v>
      </c>
      <c r="AI68" s="12">
        <f t="shared" si="8"/>
        <v>10.857142857142858</v>
      </c>
      <c r="AJ68" s="12">
        <f t="shared" si="140"/>
        <v>11.857142857142858</v>
      </c>
      <c r="AK68" s="15"/>
      <c r="AL68" s="36">
        <f t="shared" si="155"/>
        <v>6</v>
      </c>
      <c r="AM68" s="12">
        <f t="shared" si="156"/>
        <v>11.857142857142858</v>
      </c>
      <c r="AN68" s="12">
        <f t="shared" si="9"/>
        <v>12.857142857142858</v>
      </c>
      <c r="AO68" s="12">
        <f t="shared" si="141"/>
        <v>13.857142857142858</v>
      </c>
      <c r="AP68" s="15"/>
      <c r="AQ68" s="36">
        <f t="shared" si="157"/>
        <v>8</v>
      </c>
      <c r="AR68" s="12">
        <f t="shared" si="158"/>
        <v>13.857142857142858</v>
      </c>
      <c r="AS68" s="12">
        <f t="shared" si="10"/>
        <v>14.857142857142858</v>
      </c>
      <c r="AT68" s="12">
        <f t="shared" si="142"/>
        <v>15.857142857142858</v>
      </c>
      <c r="AU68" s="15"/>
      <c r="AV68" s="36">
        <f t="shared" si="159"/>
        <v>12</v>
      </c>
      <c r="AW68" s="12">
        <f t="shared" si="160"/>
        <v>17.857142857142858</v>
      </c>
      <c r="AX68" s="12">
        <f t="shared" si="11"/>
        <v>18.857142857142858</v>
      </c>
      <c r="AY68" s="12">
        <f t="shared" si="143"/>
        <v>19.857142857142858</v>
      </c>
    </row>
    <row r="69" spans="1:51">
      <c r="A69" s="14" t="str">
        <f t="shared" si="130"/>
        <v>Cadmium</v>
      </c>
      <c r="B69" s="6">
        <f t="shared" si="131"/>
        <v>5</v>
      </c>
      <c r="C69" s="47">
        <f t="shared" si="132"/>
        <v>0.8571428571428571</v>
      </c>
      <c r="D69" s="39">
        <v>6.5</v>
      </c>
      <c r="E69" s="51">
        <f t="shared" si="144"/>
        <v>4</v>
      </c>
      <c r="F69" s="41" t="s">
        <v>11</v>
      </c>
      <c r="G69" s="47">
        <f t="shared" si="133"/>
        <v>1</v>
      </c>
      <c r="H69" s="41" t="s">
        <v>8</v>
      </c>
      <c r="I69" s="51">
        <f t="shared" si="134"/>
        <v>0</v>
      </c>
      <c r="J69" s="56">
        <f t="shared" si="135"/>
        <v>5</v>
      </c>
      <c r="K69" s="56">
        <f t="shared" si="145"/>
        <v>1</v>
      </c>
      <c r="L69" s="56">
        <v>3</v>
      </c>
      <c r="M69" s="15"/>
      <c r="N69" s="12">
        <f t="shared" si="146"/>
        <v>4.8571428571428577</v>
      </c>
      <c r="O69" s="12">
        <f t="shared" si="4"/>
        <v>5.8571428571428577</v>
      </c>
      <c r="P69" s="12">
        <f t="shared" si="136"/>
        <v>6.8571428571428577</v>
      </c>
      <c r="Q69" s="15"/>
      <c r="R69" s="36">
        <f t="shared" si="147"/>
        <v>0.4</v>
      </c>
      <c r="S69" s="12">
        <f t="shared" si="148"/>
        <v>5.2571428571428571</v>
      </c>
      <c r="T69" s="12">
        <f t="shared" si="5"/>
        <v>6.2571428571428571</v>
      </c>
      <c r="U69" s="12">
        <f t="shared" si="137"/>
        <v>7.2571428571428571</v>
      </c>
      <c r="V69" s="15"/>
      <c r="W69" s="36">
        <f t="shared" si="149"/>
        <v>1</v>
      </c>
      <c r="X69" s="12">
        <f t="shared" si="150"/>
        <v>5.8571428571428577</v>
      </c>
      <c r="Y69" s="12">
        <f t="shared" si="6"/>
        <v>6.8571428571428577</v>
      </c>
      <c r="Z69" s="12">
        <f t="shared" si="138"/>
        <v>7.8571428571428577</v>
      </c>
      <c r="AA69" s="15"/>
      <c r="AB69" s="36">
        <f t="shared" si="151"/>
        <v>2</v>
      </c>
      <c r="AC69" s="12">
        <f t="shared" si="152"/>
        <v>6.8571428571428577</v>
      </c>
      <c r="AD69" s="12">
        <f t="shared" si="7"/>
        <v>7.8571428571428577</v>
      </c>
      <c r="AE69" s="12">
        <f t="shared" si="139"/>
        <v>8.8571428571428577</v>
      </c>
      <c r="AF69" s="15"/>
      <c r="AG69" s="36">
        <f t="shared" si="153"/>
        <v>4</v>
      </c>
      <c r="AH69" s="12">
        <f t="shared" si="154"/>
        <v>8.8571428571428577</v>
      </c>
      <c r="AI69" s="12">
        <f t="shared" si="8"/>
        <v>9.8571428571428577</v>
      </c>
      <c r="AJ69" s="12">
        <f t="shared" si="140"/>
        <v>10.857142857142858</v>
      </c>
      <c r="AK69" s="15"/>
      <c r="AL69" s="36">
        <f t="shared" si="155"/>
        <v>6</v>
      </c>
      <c r="AM69" s="12">
        <f t="shared" si="156"/>
        <v>10.857142857142858</v>
      </c>
      <c r="AN69" s="12">
        <f t="shared" si="9"/>
        <v>11.857142857142858</v>
      </c>
      <c r="AO69" s="12">
        <f t="shared" si="141"/>
        <v>12.857142857142858</v>
      </c>
      <c r="AP69" s="15"/>
      <c r="AQ69" s="36">
        <f t="shared" si="157"/>
        <v>8</v>
      </c>
      <c r="AR69" s="12">
        <f t="shared" si="158"/>
        <v>12.857142857142858</v>
      </c>
      <c r="AS69" s="12">
        <f t="shared" si="10"/>
        <v>13.857142857142858</v>
      </c>
      <c r="AT69" s="12">
        <f t="shared" si="142"/>
        <v>14.857142857142858</v>
      </c>
      <c r="AU69" s="15"/>
      <c r="AV69" s="36">
        <f t="shared" si="159"/>
        <v>12</v>
      </c>
      <c r="AW69" s="12">
        <f t="shared" si="160"/>
        <v>16.857142857142858</v>
      </c>
      <c r="AX69" s="12">
        <f t="shared" si="11"/>
        <v>17.857142857142858</v>
      </c>
      <c r="AY69" s="12">
        <f t="shared" si="143"/>
        <v>18.857142857142858</v>
      </c>
    </row>
    <row r="70" spans="1:51">
      <c r="A70" s="14" t="str">
        <f t="shared" si="130"/>
        <v>Cadmium</v>
      </c>
      <c r="B70" s="6">
        <f t="shared" si="131"/>
        <v>5</v>
      </c>
      <c r="C70" s="47">
        <f t="shared" si="132"/>
        <v>0.8571428571428571</v>
      </c>
      <c r="D70" s="39">
        <v>6.5</v>
      </c>
      <c r="E70" s="51">
        <f t="shared" si="144"/>
        <v>4</v>
      </c>
      <c r="F70" s="41" t="s">
        <v>11</v>
      </c>
      <c r="G70" s="47">
        <f t="shared" si="133"/>
        <v>1</v>
      </c>
      <c r="H70" s="41" t="s">
        <v>7</v>
      </c>
      <c r="I70" s="51">
        <f t="shared" si="134"/>
        <v>0</v>
      </c>
      <c r="J70" s="56">
        <f t="shared" si="135"/>
        <v>5</v>
      </c>
      <c r="K70" s="56">
        <f t="shared" si="145"/>
        <v>1</v>
      </c>
      <c r="L70" s="56">
        <v>3</v>
      </c>
      <c r="M70" s="15"/>
      <c r="N70" s="12">
        <f t="shared" si="146"/>
        <v>4.8571428571428577</v>
      </c>
      <c r="O70" s="12">
        <f t="shared" si="4"/>
        <v>5.8571428571428577</v>
      </c>
      <c r="P70" s="12">
        <f t="shared" si="136"/>
        <v>6.8571428571428577</v>
      </c>
      <c r="Q70" s="15"/>
      <c r="R70" s="36">
        <f t="shared" si="147"/>
        <v>0.4</v>
      </c>
      <c r="S70" s="12">
        <f t="shared" si="148"/>
        <v>5.2571428571428571</v>
      </c>
      <c r="T70" s="12">
        <f t="shared" si="5"/>
        <v>6.2571428571428571</v>
      </c>
      <c r="U70" s="12">
        <f t="shared" si="137"/>
        <v>7.2571428571428571</v>
      </c>
      <c r="V70" s="15"/>
      <c r="W70" s="36">
        <f t="shared" si="149"/>
        <v>1</v>
      </c>
      <c r="X70" s="12">
        <f t="shared" si="150"/>
        <v>5.8571428571428577</v>
      </c>
      <c r="Y70" s="12">
        <f t="shared" si="6"/>
        <v>6.8571428571428577</v>
      </c>
      <c r="Z70" s="12">
        <f t="shared" si="138"/>
        <v>7.8571428571428577</v>
      </c>
      <c r="AA70" s="15"/>
      <c r="AB70" s="36">
        <f t="shared" si="151"/>
        <v>2</v>
      </c>
      <c r="AC70" s="12">
        <f t="shared" si="152"/>
        <v>6.8571428571428577</v>
      </c>
      <c r="AD70" s="12">
        <f t="shared" si="7"/>
        <v>7.8571428571428577</v>
      </c>
      <c r="AE70" s="12">
        <f t="shared" si="139"/>
        <v>8.8571428571428577</v>
      </c>
      <c r="AF70" s="15"/>
      <c r="AG70" s="36">
        <f t="shared" si="153"/>
        <v>4</v>
      </c>
      <c r="AH70" s="12">
        <f t="shared" si="154"/>
        <v>8.8571428571428577</v>
      </c>
      <c r="AI70" s="12">
        <f t="shared" si="8"/>
        <v>9.8571428571428577</v>
      </c>
      <c r="AJ70" s="12">
        <f t="shared" si="140"/>
        <v>10.857142857142858</v>
      </c>
      <c r="AK70" s="15"/>
      <c r="AL70" s="36">
        <f t="shared" si="155"/>
        <v>6</v>
      </c>
      <c r="AM70" s="12">
        <f t="shared" si="156"/>
        <v>10.857142857142858</v>
      </c>
      <c r="AN70" s="12">
        <f t="shared" si="9"/>
        <v>11.857142857142858</v>
      </c>
      <c r="AO70" s="12">
        <f t="shared" si="141"/>
        <v>12.857142857142858</v>
      </c>
      <c r="AP70" s="15"/>
      <c r="AQ70" s="36">
        <f t="shared" si="157"/>
        <v>8</v>
      </c>
      <c r="AR70" s="12">
        <f t="shared" si="158"/>
        <v>12.857142857142858</v>
      </c>
      <c r="AS70" s="12">
        <f t="shared" si="10"/>
        <v>13.857142857142858</v>
      </c>
      <c r="AT70" s="12">
        <f t="shared" si="142"/>
        <v>14.857142857142858</v>
      </c>
      <c r="AU70" s="15"/>
      <c r="AV70" s="36">
        <f t="shared" si="159"/>
        <v>12</v>
      </c>
      <c r="AW70" s="12">
        <f t="shared" si="160"/>
        <v>16.857142857142858</v>
      </c>
      <c r="AX70" s="12">
        <f t="shared" si="11"/>
        <v>17.857142857142858</v>
      </c>
      <c r="AY70" s="12">
        <f t="shared" si="143"/>
        <v>18.857142857142858</v>
      </c>
    </row>
    <row r="71" spans="1:51">
      <c r="A71" s="14" t="str">
        <f t="shared" si="130"/>
        <v>Cadmium</v>
      </c>
      <c r="B71" s="6">
        <f t="shared" si="131"/>
        <v>5</v>
      </c>
      <c r="C71" s="47">
        <f t="shared" si="132"/>
        <v>0.8571428571428571</v>
      </c>
      <c r="D71" s="39">
        <v>6.5</v>
      </c>
      <c r="E71" s="51">
        <f t="shared" si="144"/>
        <v>4</v>
      </c>
      <c r="F71" s="41" t="s">
        <v>11</v>
      </c>
      <c r="G71" s="47">
        <f t="shared" si="133"/>
        <v>1</v>
      </c>
      <c r="H71" s="41" t="s">
        <v>6</v>
      </c>
      <c r="I71" s="51">
        <f t="shared" si="134"/>
        <v>0</v>
      </c>
      <c r="J71" s="56">
        <f t="shared" si="135"/>
        <v>5</v>
      </c>
      <c r="K71" s="56">
        <f t="shared" si="145"/>
        <v>1</v>
      </c>
      <c r="L71" s="56">
        <v>3</v>
      </c>
      <c r="M71" s="15"/>
      <c r="N71" s="12">
        <f t="shared" si="146"/>
        <v>4.8571428571428577</v>
      </c>
      <c r="O71" s="12">
        <f t="shared" si="4"/>
        <v>5.8571428571428577</v>
      </c>
      <c r="P71" s="12">
        <f t="shared" si="136"/>
        <v>6.8571428571428577</v>
      </c>
      <c r="Q71" s="15"/>
      <c r="R71" s="36">
        <f t="shared" si="147"/>
        <v>0.4</v>
      </c>
      <c r="S71" s="12">
        <f t="shared" si="148"/>
        <v>5.2571428571428571</v>
      </c>
      <c r="T71" s="12">
        <f t="shared" si="5"/>
        <v>6.2571428571428571</v>
      </c>
      <c r="U71" s="12">
        <f t="shared" si="137"/>
        <v>7.2571428571428571</v>
      </c>
      <c r="V71" s="15"/>
      <c r="W71" s="36">
        <f t="shared" si="149"/>
        <v>1</v>
      </c>
      <c r="X71" s="12">
        <f t="shared" si="150"/>
        <v>5.8571428571428577</v>
      </c>
      <c r="Y71" s="12">
        <f t="shared" si="6"/>
        <v>6.8571428571428577</v>
      </c>
      <c r="Z71" s="12">
        <f t="shared" si="138"/>
        <v>7.8571428571428577</v>
      </c>
      <c r="AA71" s="15"/>
      <c r="AB71" s="36">
        <f t="shared" si="151"/>
        <v>2</v>
      </c>
      <c r="AC71" s="12">
        <f t="shared" si="152"/>
        <v>6.8571428571428577</v>
      </c>
      <c r="AD71" s="12">
        <f t="shared" si="7"/>
        <v>7.8571428571428577</v>
      </c>
      <c r="AE71" s="12">
        <f t="shared" si="139"/>
        <v>8.8571428571428577</v>
      </c>
      <c r="AF71" s="15"/>
      <c r="AG71" s="36">
        <f t="shared" si="153"/>
        <v>4</v>
      </c>
      <c r="AH71" s="12">
        <f t="shared" si="154"/>
        <v>8.8571428571428577</v>
      </c>
      <c r="AI71" s="12">
        <f t="shared" si="8"/>
        <v>9.8571428571428577</v>
      </c>
      <c r="AJ71" s="12">
        <f t="shared" si="140"/>
        <v>10.857142857142858</v>
      </c>
      <c r="AK71" s="15"/>
      <c r="AL71" s="36">
        <f t="shared" si="155"/>
        <v>6</v>
      </c>
      <c r="AM71" s="12">
        <f t="shared" si="156"/>
        <v>10.857142857142858</v>
      </c>
      <c r="AN71" s="12">
        <f t="shared" si="9"/>
        <v>11.857142857142858</v>
      </c>
      <c r="AO71" s="12">
        <f t="shared" si="141"/>
        <v>12.857142857142858</v>
      </c>
      <c r="AP71" s="15"/>
      <c r="AQ71" s="36">
        <f t="shared" si="157"/>
        <v>8</v>
      </c>
      <c r="AR71" s="12">
        <f t="shared" si="158"/>
        <v>12.857142857142858</v>
      </c>
      <c r="AS71" s="12">
        <f t="shared" si="10"/>
        <v>13.857142857142858</v>
      </c>
      <c r="AT71" s="12">
        <f t="shared" si="142"/>
        <v>14.857142857142858</v>
      </c>
      <c r="AU71" s="15"/>
      <c r="AV71" s="36">
        <f t="shared" si="159"/>
        <v>12</v>
      </c>
      <c r="AW71" s="12">
        <f t="shared" si="160"/>
        <v>16.857142857142858</v>
      </c>
      <c r="AX71" s="12">
        <f t="shared" si="11"/>
        <v>17.857142857142858</v>
      </c>
      <c r="AY71" s="12">
        <f t="shared" si="143"/>
        <v>18.857142857142858</v>
      </c>
    </row>
    <row r="72" spans="1:51">
      <c r="A72" s="14" t="str">
        <f t="shared" si="130"/>
        <v>Cadmium</v>
      </c>
      <c r="B72" s="6">
        <f t="shared" si="131"/>
        <v>5</v>
      </c>
      <c r="C72" s="47">
        <f t="shared" si="132"/>
        <v>0.8571428571428571</v>
      </c>
      <c r="D72" s="39">
        <v>6.5</v>
      </c>
      <c r="E72" s="51">
        <f t="shared" si="144"/>
        <v>4</v>
      </c>
      <c r="F72" s="41" t="s">
        <v>12</v>
      </c>
      <c r="G72" s="47">
        <f t="shared" si="133"/>
        <v>1</v>
      </c>
      <c r="H72" s="41" t="s">
        <v>8</v>
      </c>
      <c r="I72" s="51">
        <f t="shared" si="134"/>
        <v>0</v>
      </c>
      <c r="J72" s="56">
        <f t="shared" si="135"/>
        <v>5</v>
      </c>
      <c r="K72" s="56">
        <f t="shared" si="145"/>
        <v>1</v>
      </c>
      <c r="L72" s="56">
        <v>3</v>
      </c>
      <c r="M72" s="15"/>
      <c r="N72" s="12">
        <f t="shared" si="146"/>
        <v>4.8571428571428577</v>
      </c>
      <c r="O72" s="12">
        <f t="shared" si="4"/>
        <v>5.8571428571428577</v>
      </c>
      <c r="P72" s="12">
        <f t="shared" si="136"/>
        <v>6.8571428571428577</v>
      </c>
      <c r="Q72" s="15"/>
      <c r="R72" s="36">
        <f t="shared" si="147"/>
        <v>0.4</v>
      </c>
      <c r="S72" s="12">
        <f t="shared" si="148"/>
        <v>5.2571428571428571</v>
      </c>
      <c r="T72" s="12">
        <f t="shared" si="5"/>
        <v>6.2571428571428571</v>
      </c>
      <c r="U72" s="12">
        <f t="shared" si="137"/>
        <v>7.2571428571428571</v>
      </c>
      <c r="V72" s="15"/>
      <c r="W72" s="36">
        <f t="shared" si="149"/>
        <v>1</v>
      </c>
      <c r="X72" s="12">
        <f t="shared" si="150"/>
        <v>5.8571428571428577</v>
      </c>
      <c r="Y72" s="12">
        <f t="shared" si="6"/>
        <v>6.8571428571428577</v>
      </c>
      <c r="Z72" s="12">
        <f t="shared" si="138"/>
        <v>7.8571428571428577</v>
      </c>
      <c r="AA72" s="15"/>
      <c r="AB72" s="36">
        <f t="shared" si="151"/>
        <v>2</v>
      </c>
      <c r="AC72" s="12">
        <f t="shared" si="152"/>
        <v>6.8571428571428577</v>
      </c>
      <c r="AD72" s="12">
        <f t="shared" si="7"/>
        <v>7.8571428571428577</v>
      </c>
      <c r="AE72" s="12">
        <f t="shared" si="139"/>
        <v>8.8571428571428577</v>
      </c>
      <c r="AF72" s="15"/>
      <c r="AG72" s="36">
        <f t="shared" si="153"/>
        <v>4</v>
      </c>
      <c r="AH72" s="12">
        <f t="shared" si="154"/>
        <v>8.8571428571428577</v>
      </c>
      <c r="AI72" s="12">
        <f t="shared" si="8"/>
        <v>9.8571428571428577</v>
      </c>
      <c r="AJ72" s="12">
        <f t="shared" si="140"/>
        <v>10.857142857142858</v>
      </c>
      <c r="AK72" s="15"/>
      <c r="AL72" s="36">
        <f t="shared" si="155"/>
        <v>6</v>
      </c>
      <c r="AM72" s="12">
        <f t="shared" si="156"/>
        <v>10.857142857142858</v>
      </c>
      <c r="AN72" s="12">
        <f t="shared" si="9"/>
        <v>11.857142857142858</v>
      </c>
      <c r="AO72" s="12">
        <f t="shared" si="141"/>
        <v>12.857142857142858</v>
      </c>
      <c r="AP72" s="15"/>
      <c r="AQ72" s="36">
        <f t="shared" si="157"/>
        <v>8</v>
      </c>
      <c r="AR72" s="12">
        <f t="shared" si="158"/>
        <v>12.857142857142858</v>
      </c>
      <c r="AS72" s="12">
        <f t="shared" si="10"/>
        <v>13.857142857142858</v>
      </c>
      <c r="AT72" s="12">
        <f t="shared" si="142"/>
        <v>14.857142857142858</v>
      </c>
      <c r="AU72" s="15"/>
      <c r="AV72" s="36">
        <f t="shared" si="159"/>
        <v>12</v>
      </c>
      <c r="AW72" s="12">
        <f t="shared" si="160"/>
        <v>16.857142857142858</v>
      </c>
      <c r="AX72" s="12">
        <f t="shared" si="11"/>
        <v>17.857142857142858</v>
      </c>
      <c r="AY72" s="12">
        <f t="shared" si="143"/>
        <v>18.857142857142858</v>
      </c>
    </row>
    <row r="73" spans="1:51">
      <c r="A73" s="14" t="str">
        <f t="shared" si="130"/>
        <v>Cadmium</v>
      </c>
      <c r="B73" s="6">
        <f t="shared" si="131"/>
        <v>5</v>
      </c>
      <c r="C73" s="47">
        <f t="shared" si="132"/>
        <v>0.8571428571428571</v>
      </c>
      <c r="D73" s="39">
        <v>6.5</v>
      </c>
      <c r="E73" s="51">
        <f t="shared" si="144"/>
        <v>4</v>
      </c>
      <c r="F73" s="41" t="s">
        <v>12</v>
      </c>
      <c r="G73" s="47">
        <f t="shared" si="133"/>
        <v>1</v>
      </c>
      <c r="H73" s="41" t="s">
        <v>7</v>
      </c>
      <c r="I73" s="51">
        <f t="shared" si="134"/>
        <v>0</v>
      </c>
      <c r="J73" s="56">
        <f t="shared" si="135"/>
        <v>5</v>
      </c>
      <c r="K73" s="56">
        <f t="shared" si="145"/>
        <v>1</v>
      </c>
      <c r="L73" s="56">
        <v>3</v>
      </c>
      <c r="M73" s="15"/>
      <c r="N73" s="12">
        <f t="shared" si="146"/>
        <v>4.8571428571428577</v>
      </c>
      <c r="O73" s="12">
        <f t="shared" si="4"/>
        <v>5.8571428571428577</v>
      </c>
      <c r="P73" s="12">
        <f t="shared" si="136"/>
        <v>6.8571428571428577</v>
      </c>
      <c r="Q73" s="15"/>
      <c r="R73" s="36">
        <f t="shared" si="147"/>
        <v>0.4</v>
      </c>
      <c r="S73" s="12">
        <f t="shared" si="148"/>
        <v>5.2571428571428571</v>
      </c>
      <c r="T73" s="12">
        <f t="shared" si="5"/>
        <v>6.2571428571428571</v>
      </c>
      <c r="U73" s="12">
        <f t="shared" si="137"/>
        <v>7.2571428571428571</v>
      </c>
      <c r="V73" s="15"/>
      <c r="W73" s="36">
        <f t="shared" si="149"/>
        <v>1</v>
      </c>
      <c r="X73" s="12">
        <f t="shared" si="150"/>
        <v>5.8571428571428577</v>
      </c>
      <c r="Y73" s="12">
        <f t="shared" si="6"/>
        <v>6.8571428571428577</v>
      </c>
      <c r="Z73" s="12">
        <f t="shared" si="138"/>
        <v>7.8571428571428577</v>
      </c>
      <c r="AA73" s="15"/>
      <c r="AB73" s="36">
        <f t="shared" si="151"/>
        <v>2</v>
      </c>
      <c r="AC73" s="12">
        <f t="shared" si="152"/>
        <v>6.8571428571428577</v>
      </c>
      <c r="AD73" s="12">
        <f t="shared" si="7"/>
        <v>7.8571428571428577</v>
      </c>
      <c r="AE73" s="12">
        <f t="shared" si="139"/>
        <v>8.8571428571428577</v>
      </c>
      <c r="AF73" s="15"/>
      <c r="AG73" s="36">
        <f t="shared" si="153"/>
        <v>4</v>
      </c>
      <c r="AH73" s="12">
        <f t="shared" si="154"/>
        <v>8.8571428571428577</v>
      </c>
      <c r="AI73" s="12">
        <f t="shared" si="8"/>
        <v>9.8571428571428577</v>
      </c>
      <c r="AJ73" s="12">
        <f t="shared" si="140"/>
        <v>10.857142857142858</v>
      </c>
      <c r="AK73" s="15"/>
      <c r="AL73" s="36">
        <f t="shared" si="155"/>
        <v>6</v>
      </c>
      <c r="AM73" s="12">
        <f t="shared" si="156"/>
        <v>10.857142857142858</v>
      </c>
      <c r="AN73" s="12">
        <f t="shared" si="9"/>
        <v>11.857142857142858</v>
      </c>
      <c r="AO73" s="12">
        <f t="shared" si="141"/>
        <v>12.857142857142858</v>
      </c>
      <c r="AP73" s="15"/>
      <c r="AQ73" s="36">
        <f t="shared" si="157"/>
        <v>8</v>
      </c>
      <c r="AR73" s="12">
        <f t="shared" si="158"/>
        <v>12.857142857142858</v>
      </c>
      <c r="AS73" s="12">
        <f t="shared" si="10"/>
        <v>13.857142857142858</v>
      </c>
      <c r="AT73" s="12">
        <f t="shared" si="142"/>
        <v>14.857142857142858</v>
      </c>
      <c r="AU73" s="15"/>
      <c r="AV73" s="36">
        <f t="shared" si="159"/>
        <v>12</v>
      </c>
      <c r="AW73" s="12">
        <f t="shared" si="160"/>
        <v>16.857142857142858</v>
      </c>
      <c r="AX73" s="12">
        <f t="shared" si="11"/>
        <v>17.857142857142858</v>
      </c>
      <c r="AY73" s="12">
        <f t="shared" si="143"/>
        <v>18.857142857142858</v>
      </c>
    </row>
    <row r="74" spans="1:51" ht="10.5" thickBot="1">
      <c r="A74" s="14" t="str">
        <f t="shared" si="130"/>
        <v>Cadmium</v>
      </c>
      <c r="B74" s="6">
        <f t="shared" si="131"/>
        <v>5</v>
      </c>
      <c r="C74" s="47">
        <f t="shared" si="132"/>
        <v>0.8571428571428571</v>
      </c>
      <c r="D74" s="39">
        <v>6.5</v>
      </c>
      <c r="E74" s="51">
        <f t="shared" si="144"/>
        <v>4</v>
      </c>
      <c r="F74" s="41" t="s">
        <v>12</v>
      </c>
      <c r="G74" s="47">
        <f t="shared" si="133"/>
        <v>1</v>
      </c>
      <c r="H74" s="41" t="s">
        <v>6</v>
      </c>
      <c r="I74" s="51">
        <f t="shared" si="134"/>
        <v>0</v>
      </c>
      <c r="J74" s="56">
        <f t="shared" si="135"/>
        <v>5</v>
      </c>
      <c r="K74" s="56">
        <f t="shared" si="145"/>
        <v>1</v>
      </c>
      <c r="L74" s="56">
        <v>3</v>
      </c>
      <c r="M74" s="15"/>
      <c r="N74" s="12">
        <f t="shared" si="146"/>
        <v>4.8571428571428577</v>
      </c>
      <c r="O74" s="12">
        <f t="shared" si="4"/>
        <v>5.8571428571428577</v>
      </c>
      <c r="P74" s="12">
        <f t="shared" si="136"/>
        <v>6.8571428571428577</v>
      </c>
      <c r="Q74" s="15"/>
      <c r="R74" s="36">
        <f t="shared" si="147"/>
        <v>0.4</v>
      </c>
      <c r="S74" s="12">
        <f t="shared" si="148"/>
        <v>5.2571428571428571</v>
      </c>
      <c r="T74" s="12">
        <f t="shared" si="5"/>
        <v>6.2571428571428571</v>
      </c>
      <c r="U74" s="12">
        <f t="shared" si="137"/>
        <v>7.2571428571428571</v>
      </c>
      <c r="V74" s="15"/>
      <c r="W74" s="36">
        <f t="shared" si="149"/>
        <v>1</v>
      </c>
      <c r="X74" s="12">
        <f t="shared" si="150"/>
        <v>5.8571428571428577</v>
      </c>
      <c r="Y74" s="12">
        <f t="shared" si="6"/>
        <v>6.8571428571428577</v>
      </c>
      <c r="Z74" s="12">
        <f t="shared" si="138"/>
        <v>7.8571428571428577</v>
      </c>
      <c r="AA74" s="15"/>
      <c r="AB74" s="36">
        <f t="shared" si="151"/>
        <v>2</v>
      </c>
      <c r="AC74" s="12">
        <f t="shared" si="152"/>
        <v>6.8571428571428577</v>
      </c>
      <c r="AD74" s="12">
        <f t="shared" si="7"/>
        <v>7.8571428571428577</v>
      </c>
      <c r="AE74" s="12">
        <f t="shared" si="139"/>
        <v>8.8571428571428577</v>
      </c>
      <c r="AF74" s="15"/>
      <c r="AG74" s="36">
        <f t="shared" si="153"/>
        <v>4</v>
      </c>
      <c r="AH74" s="12">
        <f t="shared" si="154"/>
        <v>8.8571428571428577</v>
      </c>
      <c r="AI74" s="12">
        <f t="shared" si="8"/>
        <v>9.8571428571428577</v>
      </c>
      <c r="AJ74" s="12">
        <f t="shared" si="140"/>
        <v>10.857142857142858</v>
      </c>
      <c r="AK74" s="15"/>
      <c r="AL74" s="36">
        <f t="shared" si="155"/>
        <v>6</v>
      </c>
      <c r="AM74" s="12">
        <f t="shared" si="156"/>
        <v>10.857142857142858</v>
      </c>
      <c r="AN74" s="12">
        <f t="shared" si="9"/>
        <v>11.857142857142858</v>
      </c>
      <c r="AO74" s="12">
        <f t="shared" si="141"/>
        <v>12.857142857142858</v>
      </c>
      <c r="AP74" s="15"/>
      <c r="AQ74" s="36">
        <f t="shared" si="157"/>
        <v>8</v>
      </c>
      <c r="AR74" s="12">
        <f t="shared" si="158"/>
        <v>12.857142857142858</v>
      </c>
      <c r="AS74" s="12">
        <f t="shared" si="10"/>
        <v>13.857142857142858</v>
      </c>
      <c r="AT74" s="12">
        <f t="shared" si="142"/>
        <v>14.857142857142858</v>
      </c>
      <c r="AU74" s="15"/>
      <c r="AV74" s="36">
        <f t="shared" si="159"/>
        <v>12</v>
      </c>
      <c r="AW74" s="12">
        <f t="shared" si="160"/>
        <v>16.857142857142858</v>
      </c>
      <c r="AX74" s="12">
        <f t="shared" si="11"/>
        <v>17.857142857142858</v>
      </c>
      <c r="AY74" s="12">
        <f t="shared" si="143"/>
        <v>18.857142857142858</v>
      </c>
    </row>
    <row r="75" spans="1:51" ht="35.15" customHeight="1" thickTop="1">
      <c r="A75" s="25" t="s">
        <v>0</v>
      </c>
      <c r="B75" s="26" t="s">
        <v>21</v>
      </c>
      <c r="C75" s="46" t="s">
        <v>3</v>
      </c>
      <c r="D75" s="38" t="s">
        <v>1</v>
      </c>
      <c r="E75" s="49" t="s">
        <v>16</v>
      </c>
      <c r="F75" s="40" t="s">
        <v>4</v>
      </c>
      <c r="G75" s="46" t="s">
        <v>18</v>
      </c>
      <c r="H75" s="40" t="s">
        <v>5</v>
      </c>
      <c r="I75" s="49" t="s">
        <v>17</v>
      </c>
      <c r="J75" s="46" t="s">
        <v>24</v>
      </c>
      <c r="K75" s="46" t="s">
        <v>20</v>
      </c>
      <c r="L75" s="46" t="s">
        <v>45</v>
      </c>
      <c r="M75" s="27"/>
      <c r="N75" s="28" t="s">
        <v>13</v>
      </c>
      <c r="O75" s="28" t="s">
        <v>14</v>
      </c>
      <c r="P75" s="28" t="s">
        <v>15</v>
      </c>
      <c r="Q75" s="27"/>
      <c r="R75" s="35" t="s">
        <v>26</v>
      </c>
      <c r="S75" s="28" t="s">
        <v>13</v>
      </c>
      <c r="T75" s="28" t="s">
        <v>14</v>
      </c>
      <c r="U75" s="28" t="s">
        <v>15</v>
      </c>
      <c r="V75" s="27"/>
      <c r="W75" s="35" t="s">
        <v>26</v>
      </c>
      <c r="X75" s="28" t="s">
        <v>13</v>
      </c>
      <c r="Y75" s="28" t="s">
        <v>14</v>
      </c>
      <c r="Z75" s="28" t="s">
        <v>15</v>
      </c>
      <c r="AA75" s="27"/>
      <c r="AB75" s="35" t="s">
        <v>26</v>
      </c>
      <c r="AC75" s="28" t="s">
        <v>13</v>
      </c>
      <c r="AD75" s="28" t="s">
        <v>14</v>
      </c>
      <c r="AE75" s="28" t="s">
        <v>15</v>
      </c>
      <c r="AF75" s="27"/>
      <c r="AG75" s="35" t="s">
        <v>26</v>
      </c>
      <c r="AH75" s="28" t="s">
        <v>13</v>
      </c>
      <c r="AI75" s="28" t="s">
        <v>14</v>
      </c>
      <c r="AJ75" s="28" t="s">
        <v>15</v>
      </c>
      <c r="AK75" s="27"/>
      <c r="AL75" s="35" t="s">
        <v>26</v>
      </c>
      <c r="AM75" s="28" t="s">
        <v>13</v>
      </c>
      <c r="AN75" s="28" t="s">
        <v>14</v>
      </c>
      <c r="AO75" s="28" t="s">
        <v>15</v>
      </c>
      <c r="AP75" s="27"/>
      <c r="AQ75" s="35" t="s">
        <v>26</v>
      </c>
      <c r="AR75" s="28" t="s">
        <v>13</v>
      </c>
      <c r="AS75" s="28" t="s">
        <v>14</v>
      </c>
      <c r="AT75" s="28" t="s">
        <v>15</v>
      </c>
      <c r="AU75" s="27"/>
      <c r="AV75" s="35" t="s">
        <v>26</v>
      </c>
      <c r="AW75" s="28" t="s">
        <v>13</v>
      </c>
      <c r="AX75" s="28" t="s">
        <v>14</v>
      </c>
      <c r="AY75" s="28" t="s">
        <v>15</v>
      </c>
    </row>
    <row r="76" spans="1:51" ht="10.5">
      <c r="A76" s="14" t="str">
        <f t="shared" ref="A76:A87" si="161">$B$3</f>
        <v>Cadmium</v>
      </c>
      <c r="B76" s="6">
        <f t="shared" ref="B76:B87" si="162">$B$7</f>
        <v>5</v>
      </c>
      <c r="C76" s="47">
        <f t="shared" ref="C76:C87" si="163">8*(B76-$B$4)/($B$5-$B$4)</f>
        <v>0.8571428571428571</v>
      </c>
      <c r="D76" s="39">
        <v>7</v>
      </c>
      <c r="E76" s="50">
        <v>5</v>
      </c>
      <c r="F76" s="41" t="s">
        <v>9</v>
      </c>
      <c r="G76" s="47">
        <f t="shared" ref="G76:G87" si="164">G63</f>
        <v>0</v>
      </c>
      <c r="H76" s="41" t="s">
        <v>8</v>
      </c>
      <c r="I76" s="51">
        <f t="shared" ref="I76:I87" si="165">I63</f>
        <v>0</v>
      </c>
      <c r="J76" s="56">
        <f t="shared" ref="J76:J87" si="166">E76+G76+I76</f>
        <v>5</v>
      </c>
      <c r="K76" s="56">
        <f>6-J76</f>
        <v>1</v>
      </c>
      <c r="L76" s="56">
        <v>3</v>
      </c>
      <c r="M76" s="15"/>
      <c r="N76" s="12">
        <f>$C76+$K76+L76</f>
        <v>4.8571428571428577</v>
      </c>
      <c r="O76" s="12">
        <f t="shared" si="4"/>
        <v>5.8571428571428577</v>
      </c>
      <c r="P76" s="12">
        <f t="shared" ref="P76:P87" si="167">N76+2</f>
        <v>6.8571428571428577</v>
      </c>
      <c r="Q76" s="15"/>
      <c r="R76" s="36">
        <f>8*$B$7/$B$6*$C$8/100</f>
        <v>0.4</v>
      </c>
      <c r="S76" s="12">
        <f>$C76+$K76+$R76+L76</f>
        <v>5.2571428571428571</v>
      </c>
      <c r="T76" s="12">
        <f t="shared" si="5"/>
        <v>6.2571428571428571</v>
      </c>
      <c r="U76" s="12">
        <f t="shared" ref="U76:U87" si="168">S76+2</f>
        <v>7.2571428571428571</v>
      </c>
      <c r="V76" s="15"/>
      <c r="W76" s="36">
        <f>8*$B$7/$B$6*$D$8/100</f>
        <v>1</v>
      </c>
      <c r="X76" s="12">
        <f>$C76+$K76+$W76+L76</f>
        <v>5.8571428571428577</v>
      </c>
      <c r="Y76" s="12">
        <f t="shared" si="6"/>
        <v>6.8571428571428577</v>
      </c>
      <c r="Z76" s="12">
        <f t="shared" ref="Z76:Z87" si="169">X76+2</f>
        <v>7.8571428571428577</v>
      </c>
      <c r="AA76" s="15"/>
      <c r="AB76" s="36">
        <f>8*$B$7/$B$6*$E$8/100</f>
        <v>2</v>
      </c>
      <c r="AC76" s="12">
        <f>$C76+$K76+$AB76+L76</f>
        <v>6.8571428571428577</v>
      </c>
      <c r="AD76" s="12">
        <f t="shared" si="7"/>
        <v>7.8571428571428577</v>
      </c>
      <c r="AE76" s="12">
        <f t="shared" ref="AE76:AE87" si="170">AC76+2</f>
        <v>8.8571428571428577</v>
      </c>
      <c r="AF76" s="15"/>
      <c r="AG76" s="36">
        <f>8*$B$7/$B$6*$F$8/100</f>
        <v>4</v>
      </c>
      <c r="AH76" s="12">
        <f>$C76+$K76+$AG76+L76</f>
        <v>8.8571428571428577</v>
      </c>
      <c r="AI76" s="12">
        <f t="shared" si="8"/>
        <v>9.8571428571428577</v>
      </c>
      <c r="AJ76" s="12">
        <f t="shared" ref="AJ76:AJ87" si="171">AH76+2</f>
        <v>10.857142857142858</v>
      </c>
      <c r="AK76" s="15"/>
      <c r="AL76" s="36">
        <f>8*$B$7/$B$6*$G$8/100</f>
        <v>6</v>
      </c>
      <c r="AM76" s="12">
        <f>$C76+$K76+$AL76+L76</f>
        <v>10.857142857142858</v>
      </c>
      <c r="AN76" s="12">
        <f t="shared" si="9"/>
        <v>11.857142857142858</v>
      </c>
      <c r="AO76" s="12">
        <f t="shared" ref="AO76:AO87" si="172">AM76+2</f>
        <v>12.857142857142858</v>
      </c>
      <c r="AP76" s="15"/>
      <c r="AQ76" s="36">
        <f>8*$B$7/$B$6*$H$8/100</f>
        <v>8</v>
      </c>
      <c r="AR76" s="12">
        <f>$C76+$K76+$AQ76+L76</f>
        <v>12.857142857142858</v>
      </c>
      <c r="AS76" s="12">
        <f t="shared" si="10"/>
        <v>13.857142857142858</v>
      </c>
      <c r="AT76" s="12">
        <f t="shared" ref="AT76:AT87" si="173">AR76+2</f>
        <v>14.857142857142858</v>
      </c>
      <c r="AU76" s="15"/>
      <c r="AV76" s="36">
        <f>8*$B$7/$B$6*$I$8/100</f>
        <v>12</v>
      </c>
      <c r="AW76" s="12">
        <f>$C76+$K76+$AV76+L76</f>
        <v>16.857142857142858</v>
      </c>
      <c r="AX76" s="12">
        <f t="shared" si="11"/>
        <v>17.857142857142858</v>
      </c>
      <c r="AY76" s="12">
        <f t="shared" ref="AY76:AY87" si="174">AW76+2</f>
        <v>18.857142857142858</v>
      </c>
    </row>
    <row r="77" spans="1:51">
      <c r="A77" s="14" t="str">
        <f t="shared" si="161"/>
        <v>Cadmium</v>
      </c>
      <c r="B77" s="6">
        <f t="shared" si="162"/>
        <v>5</v>
      </c>
      <c r="C77" s="47">
        <f t="shared" si="163"/>
        <v>0.8571428571428571</v>
      </c>
      <c r="D77" s="39">
        <v>7</v>
      </c>
      <c r="E77" s="51">
        <f t="shared" ref="E77:E87" si="175">E76</f>
        <v>5</v>
      </c>
      <c r="F77" s="41" t="s">
        <v>9</v>
      </c>
      <c r="G77" s="47">
        <f t="shared" si="164"/>
        <v>0</v>
      </c>
      <c r="H77" s="41" t="s">
        <v>7</v>
      </c>
      <c r="I77" s="51">
        <f t="shared" si="165"/>
        <v>0</v>
      </c>
      <c r="J77" s="56">
        <f t="shared" si="166"/>
        <v>5</v>
      </c>
      <c r="K77" s="56">
        <f t="shared" ref="K77:K87" si="176">6-J77</f>
        <v>1</v>
      </c>
      <c r="L77" s="56">
        <v>3</v>
      </c>
      <c r="M77" s="15"/>
      <c r="N77" s="12">
        <f t="shared" ref="N77:N87" si="177">$C77+$K77+L77</f>
        <v>4.8571428571428577</v>
      </c>
      <c r="O77" s="12">
        <f t="shared" ref="O77:O87" si="178">N77+1</f>
        <v>5.8571428571428577</v>
      </c>
      <c r="P77" s="12">
        <f t="shared" si="167"/>
        <v>6.8571428571428577</v>
      </c>
      <c r="Q77" s="15"/>
      <c r="R77" s="36">
        <f t="shared" ref="R77:R87" si="179">$R$11</f>
        <v>0.4</v>
      </c>
      <c r="S77" s="12">
        <f t="shared" ref="S77:S87" si="180">$C77+$K77+$R77+L77</f>
        <v>5.2571428571428571</v>
      </c>
      <c r="T77" s="12">
        <f t="shared" ref="T77:T87" si="181">S77+1</f>
        <v>6.2571428571428571</v>
      </c>
      <c r="U77" s="12">
        <f t="shared" si="168"/>
        <v>7.2571428571428571</v>
      </c>
      <c r="V77" s="15"/>
      <c r="W77" s="36">
        <f t="shared" ref="W77:W87" si="182">W$11</f>
        <v>1</v>
      </c>
      <c r="X77" s="12">
        <f t="shared" ref="X77:X87" si="183">$C77+$K77+$W77+L77</f>
        <v>5.8571428571428577</v>
      </c>
      <c r="Y77" s="12">
        <f t="shared" ref="Y77:Y87" si="184">X77+1</f>
        <v>6.8571428571428577</v>
      </c>
      <c r="Z77" s="12">
        <f t="shared" si="169"/>
        <v>7.8571428571428577</v>
      </c>
      <c r="AA77" s="15"/>
      <c r="AB77" s="36">
        <f t="shared" ref="AB77:AB87" si="185">AB$11</f>
        <v>2</v>
      </c>
      <c r="AC77" s="12">
        <f t="shared" ref="AC77:AC87" si="186">$C77+$K77+$AB77+L77</f>
        <v>6.8571428571428577</v>
      </c>
      <c r="AD77" s="12">
        <f t="shared" ref="AD77:AD87" si="187">AC77+1</f>
        <v>7.8571428571428577</v>
      </c>
      <c r="AE77" s="12">
        <f t="shared" si="170"/>
        <v>8.8571428571428577</v>
      </c>
      <c r="AF77" s="15"/>
      <c r="AG77" s="36">
        <f t="shared" ref="AG77:AG87" si="188">AG$11</f>
        <v>4</v>
      </c>
      <c r="AH77" s="12">
        <f t="shared" ref="AH77:AH87" si="189">$C77+$K77+$AG77+L77</f>
        <v>8.8571428571428577</v>
      </c>
      <c r="AI77" s="12">
        <f t="shared" ref="AI77:AI87" si="190">AH77+1</f>
        <v>9.8571428571428577</v>
      </c>
      <c r="AJ77" s="12">
        <f t="shared" si="171"/>
        <v>10.857142857142858</v>
      </c>
      <c r="AK77" s="15"/>
      <c r="AL77" s="36">
        <f t="shared" ref="AL77:AL87" si="191">AL$11</f>
        <v>6</v>
      </c>
      <c r="AM77" s="12">
        <f t="shared" ref="AM77:AM87" si="192">$C77+$K77+$AL77+L77</f>
        <v>10.857142857142858</v>
      </c>
      <c r="AN77" s="12">
        <f t="shared" ref="AN77:AN87" si="193">AM77+1</f>
        <v>11.857142857142858</v>
      </c>
      <c r="AO77" s="12">
        <f t="shared" si="172"/>
        <v>12.857142857142858</v>
      </c>
      <c r="AP77" s="15"/>
      <c r="AQ77" s="36">
        <f t="shared" ref="AQ77:AQ87" si="194">AQ$11</f>
        <v>8</v>
      </c>
      <c r="AR77" s="12">
        <f t="shared" ref="AR77:AR87" si="195">$C77+$K77+$AQ77+L77</f>
        <v>12.857142857142858</v>
      </c>
      <c r="AS77" s="12">
        <f t="shared" ref="AS77:AS87" si="196">AR77+1</f>
        <v>13.857142857142858</v>
      </c>
      <c r="AT77" s="12">
        <f t="shared" si="173"/>
        <v>14.857142857142858</v>
      </c>
      <c r="AU77" s="15"/>
      <c r="AV77" s="36">
        <f t="shared" ref="AV77:AV87" si="197">AV$11</f>
        <v>12</v>
      </c>
      <c r="AW77" s="12">
        <f t="shared" ref="AW77:AW87" si="198">$C77+$K77+$AV77+L77</f>
        <v>16.857142857142858</v>
      </c>
      <c r="AX77" s="12">
        <f t="shared" ref="AX77:AX87" si="199">AW77+1</f>
        <v>17.857142857142858</v>
      </c>
      <c r="AY77" s="12">
        <f t="shared" si="174"/>
        <v>18.857142857142858</v>
      </c>
    </row>
    <row r="78" spans="1:51">
      <c r="A78" s="14" t="str">
        <f t="shared" si="161"/>
        <v>Cadmium</v>
      </c>
      <c r="B78" s="6">
        <f t="shared" si="162"/>
        <v>5</v>
      </c>
      <c r="C78" s="47">
        <f t="shared" si="163"/>
        <v>0.8571428571428571</v>
      </c>
      <c r="D78" s="39">
        <v>7</v>
      </c>
      <c r="E78" s="51">
        <f t="shared" si="175"/>
        <v>5</v>
      </c>
      <c r="F78" s="41" t="s">
        <v>9</v>
      </c>
      <c r="G78" s="47">
        <f t="shared" si="164"/>
        <v>0</v>
      </c>
      <c r="H78" s="41" t="s">
        <v>6</v>
      </c>
      <c r="I78" s="51">
        <f t="shared" si="165"/>
        <v>0</v>
      </c>
      <c r="J78" s="56">
        <f t="shared" si="166"/>
        <v>5</v>
      </c>
      <c r="K78" s="56">
        <f t="shared" si="176"/>
        <v>1</v>
      </c>
      <c r="L78" s="56">
        <v>3</v>
      </c>
      <c r="M78" s="15"/>
      <c r="N78" s="12">
        <f t="shared" si="177"/>
        <v>4.8571428571428577</v>
      </c>
      <c r="O78" s="12">
        <f t="shared" si="178"/>
        <v>5.8571428571428577</v>
      </c>
      <c r="P78" s="12">
        <f t="shared" si="167"/>
        <v>6.8571428571428577</v>
      </c>
      <c r="Q78" s="15"/>
      <c r="R78" s="36">
        <f t="shared" si="179"/>
        <v>0.4</v>
      </c>
      <c r="S78" s="12">
        <f t="shared" si="180"/>
        <v>5.2571428571428571</v>
      </c>
      <c r="T78" s="12">
        <f t="shared" si="181"/>
        <v>6.2571428571428571</v>
      </c>
      <c r="U78" s="12">
        <f t="shared" si="168"/>
        <v>7.2571428571428571</v>
      </c>
      <c r="V78" s="15"/>
      <c r="W78" s="36">
        <f t="shared" si="182"/>
        <v>1</v>
      </c>
      <c r="X78" s="12">
        <f t="shared" si="183"/>
        <v>5.8571428571428577</v>
      </c>
      <c r="Y78" s="12">
        <f t="shared" si="184"/>
        <v>6.8571428571428577</v>
      </c>
      <c r="Z78" s="12">
        <f t="shared" si="169"/>
        <v>7.8571428571428577</v>
      </c>
      <c r="AA78" s="15"/>
      <c r="AB78" s="36">
        <f t="shared" si="185"/>
        <v>2</v>
      </c>
      <c r="AC78" s="12">
        <f t="shared" si="186"/>
        <v>6.8571428571428577</v>
      </c>
      <c r="AD78" s="12">
        <f t="shared" si="187"/>
        <v>7.8571428571428577</v>
      </c>
      <c r="AE78" s="12">
        <f t="shared" si="170"/>
        <v>8.8571428571428577</v>
      </c>
      <c r="AF78" s="15"/>
      <c r="AG78" s="36">
        <f t="shared" si="188"/>
        <v>4</v>
      </c>
      <c r="AH78" s="12">
        <f t="shared" si="189"/>
        <v>8.8571428571428577</v>
      </c>
      <c r="AI78" s="12">
        <f t="shared" si="190"/>
        <v>9.8571428571428577</v>
      </c>
      <c r="AJ78" s="12">
        <f t="shared" si="171"/>
        <v>10.857142857142858</v>
      </c>
      <c r="AK78" s="15"/>
      <c r="AL78" s="36">
        <f t="shared" si="191"/>
        <v>6</v>
      </c>
      <c r="AM78" s="12">
        <f t="shared" si="192"/>
        <v>10.857142857142858</v>
      </c>
      <c r="AN78" s="12">
        <f t="shared" si="193"/>
        <v>11.857142857142858</v>
      </c>
      <c r="AO78" s="12">
        <f t="shared" si="172"/>
        <v>12.857142857142858</v>
      </c>
      <c r="AP78" s="15"/>
      <c r="AQ78" s="36">
        <f t="shared" si="194"/>
        <v>8</v>
      </c>
      <c r="AR78" s="12">
        <f t="shared" si="195"/>
        <v>12.857142857142858</v>
      </c>
      <c r="AS78" s="12">
        <f t="shared" si="196"/>
        <v>13.857142857142858</v>
      </c>
      <c r="AT78" s="12">
        <f t="shared" si="173"/>
        <v>14.857142857142858</v>
      </c>
      <c r="AU78" s="15"/>
      <c r="AV78" s="36">
        <f t="shared" si="197"/>
        <v>12</v>
      </c>
      <c r="AW78" s="12">
        <f t="shared" si="198"/>
        <v>16.857142857142858</v>
      </c>
      <c r="AX78" s="12">
        <f t="shared" si="199"/>
        <v>17.857142857142858</v>
      </c>
      <c r="AY78" s="12">
        <f t="shared" si="174"/>
        <v>18.857142857142858</v>
      </c>
    </row>
    <row r="79" spans="1:51">
      <c r="A79" s="14" t="str">
        <f t="shared" si="161"/>
        <v>Cadmium</v>
      </c>
      <c r="B79" s="6">
        <f t="shared" si="162"/>
        <v>5</v>
      </c>
      <c r="C79" s="47">
        <f t="shared" si="163"/>
        <v>0.8571428571428571</v>
      </c>
      <c r="D79" s="39">
        <v>7</v>
      </c>
      <c r="E79" s="51">
        <f t="shared" si="175"/>
        <v>5</v>
      </c>
      <c r="F79" s="41" t="s">
        <v>10</v>
      </c>
      <c r="G79" s="47">
        <f t="shared" si="164"/>
        <v>0</v>
      </c>
      <c r="H79" s="41" t="s">
        <v>8</v>
      </c>
      <c r="I79" s="51">
        <f t="shared" si="165"/>
        <v>0</v>
      </c>
      <c r="J79" s="56">
        <f t="shared" si="166"/>
        <v>5</v>
      </c>
      <c r="K79" s="56">
        <f t="shared" si="176"/>
        <v>1</v>
      </c>
      <c r="L79" s="56">
        <v>3</v>
      </c>
      <c r="M79" s="15"/>
      <c r="N79" s="12">
        <f t="shared" si="177"/>
        <v>4.8571428571428577</v>
      </c>
      <c r="O79" s="12">
        <f t="shared" si="178"/>
        <v>5.8571428571428577</v>
      </c>
      <c r="P79" s="12">
        <f t="shared" si="167"/>
        <v>6.8571428571428577</v>
      </c>
      <c r="Q79" s="15"/>
      <c r="R79" s="36">
        <f t="shared" si="179"/>
        <v>0.4</v>
      </c>
      <c r="S79" s="12">
        <f t="shared" si="180"/>
        <v>5.2571428571428571</v>
      </c>
      <c r="T79" s="12">
        <f t="shared" si="181"/>
        <v>6.2571428571428571</v>
      </c>
      <c r="U79" s="12">
        <f t="shared" si="168"/>
        <v>7.2571428571428571</v>
      </c>
      <c r="V79" s="15"/>
      <c r="W79" s="36">
        <f t="shared" si="182"/>
        <v>1</v>
      </c>
      <c r="X79" s="12">
        <f t="shared" si="183"/>
        <v>5.8571428571428577</v>
      </c>
      <c r="Y79" s="12">
        <f t="shared" si="184"/>
        <v>6.8571428571428577</v>
      </c>
      <c r="Z79" s="12">
        <f t="shared" si="169"/>
        <v>7.8571428571428577</v>
      </c>
      <c r="AA79" s="15"/>
      <c r="AB79" s="36">
        <f t="shared" si="185"/>
        <v>2</v>
      </c>
      <c r="AC79" s="12">
        <f t="shared" si="186"/>
        <v>6.8571428571428577</v>
      </c>
      <c r="AD79" s="12">
        <f t="shared" si="187"/>
        <v>7.8571428571428577</v>
      </c>
      <c r="AE79" s="12">
        <f t="shared" si="170"/>
        <v>8.8571428571428577</v>
      </c>
      <c r="AF79" s="15"/>
      <c r="AG79" s="36">
        <f t="shared" si="188"/>
        <v>4</v>
      </c>
      <c r="AH79" s="12">
        <f t="shared" si="189"/>
        <v>8.8571428571428577</v>
      </c>
      <c r="AI79" s="12">
        <f t="shared" si="190"/>
        <v>9.8571428571428577</v>
      </c>
      <c r="AJ79" s="12">
        <f t="shared" si="171"/>
        <v>10.857142857142858</v>
      </c>
      <c r="AK79" s="15"/>
      <c r="AL79" s="36">
        <f t="shared" si="191"/>
        <v>6</v>
      </c>
      <c r="AM79" s="12">
        <f t="shared" si="192"/>
        <v>10.857142857142858</v>
      </c>
      <c r="AN79" s="12">
        <f t="shared" si="193"/>
        <v>11.857142857142858</v>
      </c>
      <c r="AO79" s="12">
        <f t="shared" si="172"/>
        <v>12.857142857142858</v>
      </c>
      <c r="AP79" s="15"/>
      <c r="AQ79" s="36">
        <f t="shared" si="194"/>
        <v>8</v>
      </c>
      <c r="AR79" s="12">
        <f t="shared" si="195"/>
        <v>12.857142857142858</v>
      </c>
      <c r="AS79" s="12">
        <f t="shared" si="196"/>
        <v>13.857142857142858</v>
      </c>
      <c r="AT79" s="12">
        <f t="shared" si="173"/>
        <v>14.857142857142858</v>
      </c>
      <c r="AU79" s="15"/>
      <c r="AV79" s="36">
        <f t="shared" si="197"/>
        <v>12</v>
      </c>
      <c r="AW79" s="12">
        <f t="shared" si="198"/>
        <v>16.857142857142858</v>
      </c>
      <c r="AX79" s="12">
        <f t="shared" si="199"/>
        <v>17.857142857142858</v>
      </c>
      <c r="AY79" s="12">
        <f t="shared" si="174"/>
        <v>18.857142857142858</v>
      </c>
    </row>
    <row r="80" spans="1:51">
      <c r="A80" s="14" t="str">
        <f t="shared" si="161"/>
        <v>Cadmium</v>
      </c>
      <c r="B80" s="6">
        <f t="shared" si="162"/>
        <v>5</v>
      </c>
      <c r="C80" s="47">
        <f t="shared" si="163"/>
        <v>0.8571428571428571</v>
      </c>
      <c r="D80" s="39">
        <v>7</v>
      </c>
      <c r="E80" s="51">
        <f t="shared" si="175"/>
        <v>5</v>
      </c>
      <c r="F80" s="41" t="s">
        <v>10</v>
      </c>
      <c r="G80" s="47">
        <f t="shared" si="164"/>
        <v>0</v>
      </c>
      <c r="H80" s="41" t="s">
        <v>7</v>
      </c>
      <c r="I80" s="51">
        <f t="shared" si="165"/>
        <v>0</v>
      </c>
      <c r="J80" s="56">
        <f t="shared" si="166"/>
        <v>5</v>
      </c>
      <c r="K80" s="56">
        <f t="shared" si="176"/>
        <v>1</v>
      </c>
      <c r="L80" s="56">
        <v>3</v>
      </c>
      <c r="M80" s="15"/>
      <c r="N80" s="12">
        <f t="shared" si="177"/>
        <v>4.8571428571428577</v>
      </c>
      <c r="O80" s="12">
        <f t="shared" si="178"/>
        <v>5.8571428571428577</v>
      </c>
      <c r="P80" s="12">
        <f t="shared" si="167"/>
        <v>6.8571428571428577</v>
      </c>
      <c r="Q80" s="15"/>
      <c r="R80" s="36">
        <f t="shared" si="179"/>
        <v>0.4</v>
      </c>
      <c r="S80" s="12">
        <f t="shared" si="180"/>
        <v>5.2571428571428571</v>
      </c>
      <c r="T80" s="12">
        <f t="shared" si="181"/>
        <v>6.2571428571428571</v>
      </c>
      <c r="U80" s="12">
        <f t="shared" si="168"/>
        <v>7.2571428571428571</v>
      </c>
      <c r="V80" s="15"/>
      <c r="W80" s="36">
        <f t="shared" si="182"/>
        <v>1</v>
      </c>
      <c r="X80" s="12">
        <f t="shared" si="183"/>
        <v>5.8571428571428577</v>
      </c>
      <c r="Y80" s="12">
        <f t="shared" si="184"/>
        <v>6.8571428571428577</v>
      </c>
      <c r="Z80" s="12">
        <f t="shared" si="169"/>
        <v>7.8571428571428577</v>
      </c>
      <c r="AA80" s="15"/>
      <c r="AB80" s="36">
        <f t="shared" si="185"/>
        <v>2</v>
      </c>
      <c r="AC80" s="12">
        <f t="shared" si="186"/>
        <v>6.8571428571428577</v>
      </c>
      <c r="AD80" s="12">
        <f t="shared" si="187"/>
        <v>7.8571428571428577</v>
      </c>
      <c r="AE80" s="12">
        <f t="shared" si="170"/>
        <v>8.8571428571428577</v>
      </c>
      <c r="AF80" s="15"/>
      <c r="AG80" s="36">
        <f t="shared" si="188"/>
        <v>4</v>
      </c>
      <c r="AH80" s="12">
        <f t="shared" si="189"/>
        <v>8.8571428571428577</v>
      </c>
      <c r="AI80" s="12">
        <f t="shared" si="190"/>
        <v>9.8571428571428577</v>
      </c>
      <c r="AJ80" s="12">
        <f t="shared" si="171"/>
        <v>10.857142857142858</v>
      </c>
      <c r="AK80" s="15"/>
      <c r="AL80" s="36">
        <f t="shared" si="191"/>
        <v>6</v>
      </c>
      <c r="AM80" s="12">
        <f t="shared" si="192"/>
        <v>10.857142857142858</v>
      </c>
      <c r="AN80" s="12">
        <f t="shared" si="193"/>
        <v>11.857142857142858</v>
      </c>
      <c r="AO80" s="12">
        <f t="shared" si="172"/>
        <v>12.857142857142858</v>
      </c>
      <c r="AP80" s="15"/>
      <c r="AQ80" s="36">
        <f t="shared" si="194"/>
        <v>8</v>
      </c>
      <c r="AR80" s="12">
        <f t="shared" si="195"/>
        <v>12.857142857142858</v>
      </c>
      <c r="AS80" s="12">
        <f t="shared" si="196"/>
        <v>13.857142857142858</v>
      </c>
      <c r="AT80" s="12">
        <f t="shared" si="173"/>
        <v>14.857142857142858</v>
      </c>
      <c r="AU80" s="15"/>
      <c r="AV80" s="36">
        <f t="shared" si="197"/>
        <v>12</v>
      </c>
      <c r="AW80" s="12">
        <f t="shared" si="198"/>
        <v>16.857142857142858</v>
      </c>
      <c r="AX80" s="12">
        <f t="shared" si="199"/>
        <v>17.857142857142858</v>
      </c>
      <c r="AY80" s="12">
        <f t="shared" si="174"/>
        <v>18.857142857142858</v>
      </c>
    </row>
    <row r="81" spans="1:51">
      <c r="A81" s="14" t="str">
        <f t="shared" si="161"/>
        <v>Cadmium</v>
      </c>
      <c r="B81" s="6">
        <f t="shared" si="162"/>
        <v>5</v>
      </c>
      <c r="C81" s="47">
        <f t="shared" si="163"/>
        <v>0.8571428571428571</v>
      </c>
      <c r="D81" s="39">
        <v>7</v>
      </c>
      <c r="E81" s="51">
        <f t="shared" si="175"/>
        <v>5</v>
      </c>
      <c r="F81" s="41" t="s">
        <v>10</v>
      </c>
      <c r="G81" s="47">
        <f t="shared" si="164"/>
        <v>0</v>
      </c>
      <c r="H81" s="41" t="s">
        <v>6</v>
      </c>
      <c r="I81" s="51">
        <f t="shared" si="165"/>
        <v>0</v>
      </c>
      <c r="J81" s="56">
        <f t="shared" si="166"/>
        <v>5</v>
      </c>
      <c r="K81" s="56">
        <f t="shared" si="176"/>
        <v>1</v>
      </c>
      <c r="L81" s="56">
        <v>3</v>
      </c>
      <c r="M81" s="15"/>
      <c r="N81" s="12">
        <f t="shared" si="177"/>
        <v>4.8571428571428577</v>
      </c>
      <c r="O81" s="12">
        <f t="shared" si="178"/>
        <v>5.8571428571428577</v>
      </c>
      <c r="P81" s="12">
        <f t="shared" si="167"/>
        <v>6.8571428571428577</v>
      </c>
      <c r="Q81" s="15"/>
      <c r="R81" s="36">
        <f t="shared" si="179"/>
        <v>0.4</v>
      </c>
      <c r="S81" s="12">
        <f t="shared" si="180"/>
        <v>5.2571428571428571</v>
      </c>
      <c r="T81" s="12">
        <f t="shared" si="181"/>
        <v>6.2571428571428571</v>
      </c>
      <c r="U81" s="12">
        <f t="shared" si="168"/>
        <v>7.2571428571428571</v>
      </c>
      <c r="V81" s="15"/>
      <c r="W81" s="36">
        <f t="shared" si="182"/>
        <v>1</v>
      </c>
      <c r="X81" s="12">
        <f t="shared" si="183"/>
        <v>5.8571428571428577</v>
      </c>
      <c r="Y81" s="12">
        <f t="shared" si="184"/>
        <v>6.8571428571428577</v>
      </c>
      <c r="Z81" s="12">
        <f t="shared" si="169"/>
        <v>7.8571428571428577</v>
      </c>
      <c r="AA81" s="15"/>
      <c r="AB81" s="36">
        <f t="shared" si="185"/>
        <v>2</v>
      </c>
      <c r="AC81" s="12">
        <f t="shared" si="186"/>
        <v>6.8571428571428577</v>
      </c>
      <c r="AD81" s="12">
        <f t="shared" si="187"/>
        <v>7.8571428571428577</v>
      </c>
      <c r="AE81" s="12">
        <f t="shared" si="170"/>
        <v>8.8571428571428577</v>
      </c>
      <c r="AF81" s="15"/>
      <c r="AG81" s="36">
        <f t="shared" si="188"/>
        <v>4</v>
      </c>
      <c r="AH81" s="12">
        <f t="shared" si="189"/>
        <v>8.8571428571428577</v>
      </c>
      <c r="AI81" s="12">
        <f t="shared" si="190"/>
        <v>9.8571428571428577</v>
      </c>
      <c r="AJ81" s="12">
        <f t="shared" si="171"/>
        <v>10.857142857142858</v>
      </c>
      <c r="AK81" s="15"/>
      <c r="AL81" s="36">
        <f t="shared" si="191"/>
        <v>6</v>
      </c>
      <c r="AM81" s="12">
        <f t="shared" si="192"/>
        <v>10.857142857142858</v>
      </c>
      <c r="AN81" s="12">
        <f t="shared" si="193"/>
        <v>11.857142857142858</v>
      </c>
      <c r="AO81" s="12">
        <f t="shared" si="172"/>
        <v>12.857142857142858</v>
      </c>
      <c r="AP81" s="15"/>
      <c r="AQ81" s="36">
        <f t="shared" si="194"/>
        <v>8</v>
      </c>
      <c r="AR81" s="12">
        <f t="shared" si="195"/>
        <v>12.857142857142858</v>
      </c>
      <c r="AS81" s="12">
        <f t="shared" si="196"/>
        <v>13.857142857142858</v>
      </c>
      <c r="AT81" s="12">
        <f t="shared" si="173"/>
        <v>14.857142857142858</v>
      </c>
      <c r="AU81" s="15"/>
      <c r="AV81" s="36">
        <f t="shared" si="197"/>
        <v>12</v>
      </c>
      <c r="AW81" s="12">
        <f t="shared" si="198"/>
        <v>16.857142857142858</v>
      </c>
      <c r="AX81" s="12">
        <f t="shared" si="199"/>
        <v>17.857142857142858</v>
      </c>
      <c r="AY81" s="12">
        <f t="shared" si="174"/>
        <v>18.857142857142858</v>
      </c>
    </row>
    <row r="82" spans="1:51">
      <c r="A82" s="14" t="str">
        <f t="shared" si="161"/>
        <v>Cadmium</v>
      </c>
      <c r="B82" s="6">
        <f t="shared" si="162"/>
        <v>5</v>
      </c>
      <c r="C82" s="47">
        <f t="shared" si="163"/>
        <v>0.8571428571428571</v>
      </c>
      <c r="D82" s="39">
        <v>7</v>
      </c>
      <c r="E82" s="51">
        <f t="shared" si="175"/>
        <v>5</v>
      </c>
      <c r="F82" s="41" t="s">
        <v>11</v>
      </c>
      <c r="G82" s="47">
        <f t="shared" si="164"/>
        <v>1</v>
      </c>
      <c r="H82" s="41" t="s">
        <v>8</v>
      </c>
      <c r="I82" s="51">
        <f t="shared" si="165"/>
        <v>0</v>
      </c>
      <c r="J82" s="56">
        <f t="shared" si="166"/>
        <v>6</v>
      </c>
      <c r="K82" s="56">
        <f t="shared" si="176"/>
        <v>0</v>
      </c>
      <c r="L82" s="56">
        <v>3</v>
      </c>
      <c r="M82" s="15"/>
      <c r="N82" s="12">
        <f t="shared" si="177"/>
        <v>3.8571428571428572</v>
      </c>
      <c r="O82" s="12">
        <f t="shared" si="178"/>
        <v>4.8571428571428577</v>
      </c>
      <c r="P82" s="12">
        <f t="shared" si="167"/>
        <v>5.8571428571428577</v>
      </c>
      <c r="Q82" s="15"/>
      <c r="R82" s="36">
        <f t="shared" si="179"/>
        <v>0.4</v>
      </c>
      <c r="S82" s="12">
        <f t="shared" si="180"/>
        <v>4.2571428571428571</v>
      </c>
      <c r="T82" s="12">
        <f t="shared" si="181"/>
        <v>5.2571428571428571</v>
      </c>
      <c r="U82" s="12">
        <f t="shared" si="168"/>
        <v>6.2571428571428571</v>
      </c>
      <c r="V82" s="15"/>
      <c r="W82" s="36">
        <f t="shared" si="182"/>
        <v>1</v>
      </c>
      <c r="X82" s="12">
        <f t="shared" si="183"/>
        <v>4.8571428571428577</v>
      </c>
      <c r="Y82" s="12">
        <f t="shared" si="184"/>
        <v>5.8571428571428577</v>
      </c>
      <c r="Z82" s="12">
        <f t="shared" si="169"/>
        <v>6.8571428571428577</v>
      </c>
      <c r="AA82" s="15"/>
      <c r="AB82" s="36">
        <f t="shared" si="185"/>
        <v>2</v>
      </c>
      <c r="AC82" s="12">
        <f t="shared" si="186"/>
        <v>5.8571428571428577</v>
      </c>
      <c r="AD82" s="12">
        <f t="shared" si="187"/>
        <v>6.8571428571428577</v>
      </c>
      <c r="AE82" s="12">
        <f t="shared" si="170"/>
        <v>7.8571428571428577</v>
      </c>
      <c r="AF82" s="15"/>
      <c r="AG82" s="36">
        <f t="shared" si="188"/>
        <v>4</v>
      </c>
      <c r="AH82" s="12">
        <f t="shared" si="189"/>
        <v>7.8571428571428568</v>
      </c>
      <c r="AI82" s="12">
        <f t="shared" si="190"/>
        <v>8.8571428571428577</v>
      </c>
      <c r="AJ82" s="12">
        <f t="shared" si="171"/>
        <v>9.8571428571428577</v>
      </c>
      <c r="AK82" s="15"/>
      <c r="AL82" s="36">
        <f t="shared" si="191"/>
        <v>6</v>
      </c>
      <c r="AM82" s="12">
        <f t="shared" si="192"/>
        <v>9.8571428571428577</v>
      </c>
      <c r="AN82" s="12">
        <f t="shared" si="193"/>
        <v>10.857142857142858</v>
      </c>
      <c r="AO82" s="12">
        <f t="shared" si="172"/>
        <v>11.857142857142858</v>
      </c>
      <c r="AP82" s="15"/>
      <c r="AQ82" s="36">
        <f t="shared" si="194"/>
        <v>8</v>
      </c>
      <c r="AR82" s="12">
        <f t="shared" si="195"/>
        <v>11.857142857142858</v>
      </c>
      <c r="AS82" s="12">
        <f t="shared" si="196"/>
        <v>12.857142857142858</v>
      </c>
      <c r="AT82" s="12">
        <f t="shared" si="173"/>
        <v>13.857142857142858</v>
      </c>
      <c r="AU82" s="15"/>
      <c r="AV82" s="36">
        <f t="shared" si="197"/>
        <v>12</v>
      </c>
      <c r="AW82" s="12">
        <f t="shared" si="198"/>
        <v>15.857142857142858</v>
      </c>
      <c r="AX82" s="12">
        <f t="shared" si="199"/>
        <v>16.857142857142858</v>
      </c>
      <c r="AY82" s="12">
        <f t="shared" si="174"/>
        <v>17.857142857142858</v>
      </c>
    </row>
    <row r="83" spans="1:51">
      <c r="A83" s="14" t="str">
        <f t="shared" si="161"/>
        <v>Cadmium</v>
      </c>
      <c r="B83" s="6">
        <f t="shared" si="162"/>
        <v>5</v>
      </c>
      <c r="C83" s="47">
        <f t="shared" si="163"/>
        <v>0.8571428571428571</v>
      </c>
      <c r="D83" s="39">
        <v>7</v>
      </c>
      <c r="E83" s="51">
        <f t="shared" si="175"/>
        <v>5</v>
      </c>
      <c r="F83" s="41" t="s">
        <v>11</v>
      </c>
      <c r="G83" s="47">
        <f t="shared" si="164"/>
        <v>1</v>
      </c>
      <c r="H83" s="41" t="s">
        <v>7</v>
      </c>
      <c r="I83" s="51">
        <f t="shared" si="165"/>
        <v>0</v>
      </c>
      <c r="J83" s="56">
        <f t="shared" si="166"/>
        <v>6</v>
      </c>
      <c r="K83" s="56">
        <f t="shared" si="176"/>
        <v>0</v>
      </c>
      <c r="L83" s="56">
        <v>3</v>
      </c>
      <c r="M83" s="15"/>
      <c r="N83" s="12">
        <f t="shared" si="177"/>
        <v>3.8571428571428572</v>
      </c>
      <c r="O83" s="12">
        <f t="shared" si="178"/>
        <v>4.8571428571428577</v>
      </c>
      <c r="P83" s="12">
        <f t="shared" si="167"/>
        <v>5.8571428571428577</v>
      </c>
      <c r="Q83" s="15"/>
      <c r="R83" s="36">
        <f t="shared" si="179"/>
        <v>0.4</v>
      </c>
      <c r="S83" s="12">
        <f t="shared" si="180"/>
        <v>4.2571428571428571</v>
      </c>
      <c r="T83" s="12">
        <f t="shared" si="181"/>
        <v>5.2571428571428571</v>
      </c>
      <c r="U83" s="12">
        <f t="shared" si="168"/>
        <v>6.2571428571428571</v>
      </c>
      <c r="V83" s="15"/>
      <c r="W83" s="36">
        <f t="shared" si="182"/>
        <v>1</v>
      </c>
      <c r="X83" s="12">
        <f t="shared" si="183"/>
        <v>4.8571428571428577</v>
      </c>
      <c r="Y83" s="12">
        <f t="shared" si="184"/>
        <v>5.8571428571428577</v>
      </c>
      <c r="Z83" s="12">
        <f t="shared" si="169"/>
        <v>6.8571428571428577</v>
      </c>
      <c r="AA83" s="15"/>
      <c r="AB83" s="36">
        <f t="shared" si="185"/>
        <v>2</v>
      </c>
      <c r="AC83" s="12">
        <f t="shared" si="186"/>
        <v>5.8571428571428577</v>
      </c>
      <c r="AD83" s="12">
        <f t="shared" si="187"/>
        <v>6.8571428571428577</v>
      </c>
      <c r="AE83" s="12">
        <f t="shared" si="170"/>
        <v>7.8571428571428577</v>
      </c>
      <c r="AF83" s="15"/>
      <c r="AG83" s="36">
        <f t="shared" si="188"/>
        <v>4</v>
      </c>
      <c r="AH83" s="12">
        <f t="shared" si="189"/>
        <v>7.8571428571428568</v>
      </c>
      <c r="AI83" s="12">
        <f t="shared" si="190"/>
        <v>8.8571428571428577</v>
      </c>
      <c r="AJ83" s="12">
        <f t="shared" si="171"/>
        <v>9.8571428571428577</v>
      </c>
      <c r="AK83" s="15"/>
      <c r="AL83" s="36">
        <f t="shared" si="191"/>
        <v>6</v>
      </c>
      <c r="AM83" s="12">
        <f t="shared" si="192"/>
        <v>9.8571428571428577</v>
      </c>
      <c r="AN83" s="12">
        <f t="shared" si="193"/>
        <v>10.857142857142858</v>
      </c>
      <c r="AO83" s="12">
        <f t="shared" si="172"/>
        <v>11.857142857142858</v>
      </c>
      <c r="AP83" s="15"/>
      <c r="AQ83" s="36">
        <f t="shared" si="194"/>
        <v>8</v>
      </c>
      <c r="AR83" s="12">
        <f t="shared" si="195"/>
        <v>11.857142857142858</v>
      </c>
      <c r="AS83" s="12">
        <f t="shared" si="196"/>
        <v>12.857142857142858</v>
      </c>
      <c r="AT83" s="12">
        <f t="shared" si="173"/>
        <v>13.857142857142858</v>
      </c>
      <c r="AU83" s="15"/>
      <c r="AV83" s="36">
        <f t="shared" si="197"/>
        <v>12</v>
      </c>
      <c r="AW83" s="12">
        <f t="shared" si="198"/>
        <v>15.857142857142858</v>
      </c>
      <c r="AX83" s="12">
        <f t="shared" si="199"/>
        <v>16.857142857142858</v>
      </c>
      <c r="AY83" s="12">
        <f t="shared" si="174"/>
        <v>17.857142857142858</v>
      </c>
    </row>
    <row r="84" spans="1:51">
      <c r="A84" s="14" t="str">
        <f t="shared" si="161"/>
        <v>Cadmium</v>
      </c>
      <c r="B84" s="6">
        <f t="shared" si="162"/>
        <v>5</v>
      </c>
      <c r="C84" s="47">
        <f t="shared" si="163"/>
        <v>0.8571428571428571</v>
      </c>
      <c r="D84" s="39">
        <v>7</v>
      </c>
      <c r="E84" s="51">
        <f t="shared" si="175"/>
        <v>5</v>
      </c>
      <c r="F84" s="41" t="s">
        <v>11</v>
      </c>
      <c r="G84" s="47">
        <f t="shared" si="164"/>
        <v>1</v>
      </c>
      <c r="H84" s="41" t="s">
        <v>6</v>
      </c>
      <c r="I84" s="51">
        <f t="shared" si="165"/>
        <v>0</v>
      </c>
      <c r="J84" s="56">
        <f t="shared" si="166"/>
        <v>6</v>
      </c>
      <c r="K84" s="56">
        <f t="shared" si="176"/>
        <v>0</v>
      </c>
      <c r="L84" s="56">
        <v>3</v>
      </c>
      <c r="M84" s="15"/>
      <c r="N84" s="12">
        <f t="shared" si="177"/>
        <v>3.8571428571428572</v>
      </c>
      <c r="O84" s="12">
        <f t="shared" si="178"/>
        <v>4.8571428571428577</v>
      </c>
      <c r="P84" s="12">
        <f t="shared" si="167"/>
        <v>5.8571428571428577</v>
      </c>
      <c r="Q84" s="15"/>
      <c r="R84" s="36">
        <f t="shared" si="179"/>
        <v>0.4</v>
      </c>
      <c r="S84" s="12">
        <f t="shared" si="180"/>
        <v>4.2571428571428571</v>
      </c>
      <c r="T84" s="12">
        <f t="shared" si="181"/>
        <v>5.2571428571428571</v>
      </c>
      <c r="U84" s="12">
        <f t="shared" si="168"/>
        <v>6.2571428571428571</v>
      </c>
      <c r="V84" s="15"/>
      <c r="W84" s="36">
        <f t="shared" si="182"/>
        <v>1</v>
      </c>
      <c r="X84" s="12">
        <f t="shared" si="183"/>
        <v>4.8571428571428577</v>
      </c>
      <c r="Y84" s="12">
        <f t="shared" si="184"/>
        <v>5.8571428571428577</v>
      </c>
      <c r="Z84" s="12">
        <f t="shared" si="169"/>
        <v>6.8571428571428577</v>
      </c>
      <c r="AA84" s="15"/>
      <c r="AB84" s="36">
        <f t="shared" si="185"/>
        <v>2</v>
      </c>
      <c r="AC84" s="12">
        <f t="shared" si="186"/>
        <v>5.8571428571428577</v>
      </c>
      <c r="AD84" s="12">
        <f t="shared" si="187"/>
        <v>6.8571428571428577</v>
      </c>
      <c r="AE84" s="12">
        <f t="shared" si="170"/>
        <v>7.8571428571428577</v>
      </c>
      <c r="AF84" s="15"/>
      <c r="AG84" s="36">
        <f t="shared" si="188"/>
        <v>4</v>
      </c>
      <c r="AH84" s="12">
        <f t="shared" si="189"/>
        <v>7.8571428571428568</v>
      </c>
      <c r="AI84" s="12">
        <f t="shared" si="190"/>
        <v>8.8571428571428577</v>
      </c>
      <c r="AJ84" s="12">
        <f t="shared" si="171"/>
        <v>9.8571428571428577</v>
      </c>
      <c r="AK84" s="15"/>
      <c r="AL84" s="36">
        <f t="shared" si="191"/>
        <v>6</v>
      </c>
      <c r="AM84" s="12">
        <f t="shared" si="192"/>
        <v>9.8571428571428577</v>
      </c>
      <c r="AN84" s="12">
        <f t="shared" si="193"/>
        <v>10.857142857142858</v>
      </c>
      <c r="AO84" s="12">
        <f t="shared" si="172"/>
        <v>11.857142857142858</v>
      </c>
      <c r="AP84" s="15"/>
      <c r="AQ84" s="36">
        <f t="shared" si="194"/>
        <v>8</v>
      </c>
      <c r="AR84" s="12">
        <f t="shared" si="195"/>
        <v>11.857142857142858</v>
      </c>
      <c r="AS84" s="12">
        <f t="shared" si="196"/>
        <v>12.857142857142858</v>
      </c>
      <c r="AT84" s="12">
        <f t="shared" si="173"/>
        <v>13.857142857142858</v>
      </c>
      <c r="AU84" s="15"/>
      <c r="AV84" s="36">
        <f t="shared" si="197"/>
        <v>12</v>
      </c>
      <c r="AW84" s="12">
        <f t="shared" si="198"/>
        <v>15.857142857142858</v>
      </c>
      <c r="AX84" s="12">
        <f t="shared" si="199"/>
        <v>16.857142857142858</v>
      </c>
      <c r="AY84" s="12">
        <f t="shared" si="174"/>
        <v>17.857142857142858</v>
      </c>
    </row>
    <row r="85" spans="1:51">
      <c r="A85" s="14" t="str">
        <f t="shared" si="161"/>
        <v>Cadmium</v>
      </c>
      <c r="B85" s="6">
        <f t="shared" si="162"/>
        <v>5</v>
      </c>
      <c r="C85" s="47">
        <f t="shared" si="163"/>
        <v>0.8571428571428571</v>
      </c>
      <c r="D85" s="39">
        <v>7</v>
      </c>
      <c r="E85" s="51">
        <f t="shared" si="175"/>
        <v>5</v>
      </c>
      <c r="F85" s="41" t="s">
        <v>12</v>
      </c>
      <c r="G85" s="47">
        <f t="shared" si="164"/>
        <v>1</v>
      </c>
      <c r="H85" s="41" t="s">
        <v>8</v>
      </c>
      <c r="I85" s="51">
        <f t="shared" si="165"/>
        <v>0</v>
      </c>
      <c r="J85" s="56">
        <f t="shared" si="166"/>
        <v>6</v>
      </c>
      <c r="K85" s="56">
        <f t="shared" si="176"/>
        <v>0</v>
      </c>
      <c r="L85" s="56">
        <v>3</v>
      </c>
      <c r="M85" s="15"/>
      <c r="N85" s="12">
        <f t="shared" si="177"/>
        <v>3.8571428571428572</v>
      </c>
      <c r="O85" s="12">
        <f t="shared" si="178"/>
        <v>4.8571428571428577</v>
      </c>
      <c r="P85" s="12">
        <f t="shared" si="167"/>
        <v>5.8571428571428577</v>
      </c>
      <c r="Q85" s="15"/>
      <c r="R85" s="36">
        <f t="shared" si="179"/>
        <v>0.4</v>
      </c>
      <c r="S85" s="12">
        <f t="shared" si="180"/>
        <v>4.2571428571428571</v>
      </c>
      <c r="T85" s="12">
        <f t="shared" si="181"/>
        <v>5.2571428571428571</v>
      </c>
      <c r="U85" s="12">
        <f t="shared" si="168"/>
        <v>6.2571428571428571</v>
      </c>
      <c r="V85" s="15"/>
      <c r="W85" s="36">
        <f t="shared" si="182"/>
        <v>1</v>
      </c>
      <c r="X85" s="12">
        <f t="shared" si="183"/>
        <v>4.8571428571428577</v>
      </c>
      <c r="Y85" s="12">
        <f t="shared" si="184"/>
        <v>5.8571428571428577</v>
      </c>
      <c r="Z85" s="12">
        <f t="shared" si="169"/>
        <v>6.8571428571428577</v>
      </c>
      <c r="AA85" s="15"/>
      <c r="AB85" s="36">
        <f t="shared" si="185"/>
        <v>2</v>
      </c>
      <c r="AC85" s="12">
        <f t="shared" si="186"/>
        <v>5.8571428571428577</v>
      </c>
      <c r="AD85" s="12">
        <f t="shared" si="187"/>
        <v>6.8571428571428577</v>
      </c>
      <c r="AE85" s="12">
        <f t="shared" si="170"/>
        <v>7.8571428571428577</v>
      </c>
      <c r="AF85" s="15"/>
      <c r="AG85" s="36">
        <f t="shared" si="188"/>
        <v>4</v>
      </c>
      <c r="AH85" s="12">
        <f t="shared" si="189"/>
        <v>7.8571428571428568</v>
      </c>
      <c r="AI85" s="12">
        <f t="shared" si="190"/>
        <v>8.8571428571428577</v>
      </c>
      <c r="AJ85" s="12">
        <f t="shared" si="171"/>
        <v>9.8571428571428577</v>
      </c>
      <c r="AK85" s="15"/>
      <c r="AL85" s="36">
        <f t="shared" si="191"/>
        <v>6</v>
      </c>
      <c r="AM85" s="12">
        <f t="shared" si="192"/>
        <v>9.8571428571428577</v>
      </c>
      <c r="AN85" s="12">
        <f t="shared" si="193"/>
        <v>10.857142857142858</v>
      </c>
      <c r="AO85" s="12">
        <f t="shared" si="172"/>
        <v>11.857142857142858</v>
      </c>
      <c r="AP85" s="15"/>
      <c r="AQ85" s="36">
        <f t="shared" si="194"/>
        <v>8</v>
      </c>
      <c r="AR85" s="12">
        <f t="shared" si="195"/>
        <v>11.857142857142858</v>
      </c>
      <c r="AS85" s="12">
        <f t="shared" si="196"/>
        <v>12.857142857142858</v>
      </c>
      <c r="AT85" s="12">
        <f t="shared" si="173"/>
        <v>13.857142857142858</v>
      </c>
      <c r="AU85" s="15"/>
      <c r="AV85" s="36">
        <f t="shared" si="197"/>
        <v>12</v>
      </c>
      <c r="AW85" s="12">
        <f t="shared" si="198"/>
        <v>15.857142857142858</v>
      </c>
      <c r="AX85" s="12">
        <f t="shared" si="199"/>
        <v>16.857142857142858</v>
      </c>
      <c r="AY85" s="12">
        <f t="shared" si="174"/>
        <v>17.857142857142858</v>
      </c>
    </row>
    <row r="86" spans="1:51">
      <c r="A86" s="14" t="str">
        <f t="shared" si="161"/>
        <v>Cadmium</v>
      </c>
      <c r="B86" s="6">
        <f t="shared" si="162"/>
        <v>5</v>
      </c>
      <c r="C86" s="47">
        <f t="shared" si="163"/>
        <v>0.8571428571428571</v>
      </c>
      <c r="D86" s="39">
        <v>7</v>
      </c>
      <c r="E86" s="51">
        <f t="shared" si="175"/>
        <v>5</v>
      </c>
      <c r="F86" s="41" t="s">
        <v>12</v>
      </c>
      <c r="G86" s="47">
        <f t="shared" si="164"/>
        <v>1</v>
      </c>
      <c r="H86" s="41" t="s">
        <v>7</v>
      </c>
      <c r="I86" s="51">
        <f t="shared" si="165"/>
        <v>0</v>
      </c>
      <c r="J86" s="56">
        <f t="shared" si="166"/>
        <v>6</v>
      </c>
      <c r="K86" s="56">
        <f t="shared" si="176"/>
        <v>0</v>
      </c>
      <c r="L86" s="56">
        <v>3</v>
      </c>
      <c r="M86" s="15"/>
      <c r="N86" s="12">
        <f t="shared" si="177"/>
        <v>3.8571428571428572</v>
      </c>
      <c r="O86" s="12">
        <f t="shared" si="178"/>
        <v>4.8571428571428577</v>
      </c>
      <c r="P86" s="12">
        <f t="shared" si="167"/>
        <v>5.8571428571428577</v>
      </c>
      <c r="Q86" s="15"/>
      <c r="R86" s="36">
        <f t="shared" si="179"/>
        <v>0.4</v>
      </c>
      <c r="S86" s="12">
        <f t="shared" si="180"/>
        <v>4.2571428571428571</v>
      </c>
      <c r="T86" s="12">
        <f t="shared" si="181"/>
        <v>5.2571428571428571</v>
      </c>
      <c r="U86" s="12">
        <f t="shared" si="168"/>
        <v>6.2571428571428571</v>
      </c>
      <c r="V86" s="15"/>
      <c r="W86" s="36">
        <f t="shared" si="182"/>
        <v>1</v>
      </c>
      <c r="X86" s="12">
        <f t="shared" si="183"/>
        <v>4.8571428571428577</v>
      </c>
      <c r="Y86" s="12">
        <f t="shared" si="184"/>
        <v>5.8571428571428577</v>
      </c>
      <c r="Z86" s="12">
        <f t="shared" si="169"/>
        <v>6.8571428571428577</v>
      </c>
      <c r="AA86" s="15"/>
      <c r="AB86" s="36">
        <f t="shared" si="185"/>
        <v>2</v>
      </c>
      <c r="AC86" s="12">
        <f t="shared" si="186"/>
        <v>5.8571428571428577</v>
      </c>
      <c r="AD86" s="12">
        <f t="shared" si="187"/>
        <v>6.8571428571428577</v>
      </c>
      <c r="AE86" s="12">
        <f t="shared" si="170"/>
        <v>7.8571428571428577</v>
      </c>
      <c r="AF86" s="15"/>
      <c r="AG86" s="36">
        <f t="shared" si="188"/>
        <v>4</v>
      </c>
      <c r="AH86" s="12">
        <f t="shared" si="189"/>
        <v>7.8571428571428568</v>
      </c>
      <c r="AI86" s="12">
        <f t="shared" si="190"/>
        <v>8.8571428571428577</v>
      </c>
      <c r="AJ86" s="12">
        <f t="shared" si="171"/>
        <v>9.8571428571428577</v>
      </c>
      <c r="AK86" s="15"/>
      <c r="AL86" s="36">
        <f t="shared" si="191"/>
        <v>6</v>
      </c>
      <c r="AM86" s="12">
        <f t="shared" si="192"/>
        <v>9.8571428571428577</v>
      </c>
      <c r="AN86" s="12">
        <f t="shared" si="193"/>
        <v>10.857142857142858</v>
      </c>
      <c r="AO86" s="12">
        <f t="shared" si="172"/>
        <v>11.857142857142858</v>
      </c>
      <c r="AP86" s="15"/>
      <c r="AQ86" s="36">
        <f t="shared" si="194"/>
        <v>8</v>
      </c>
      <c r="AR86" s="12">
        <f t="shared" si="195"/>
        <v>11.857142857142858</v>
      </c>
      <c r="AS86" s="12">
        <f t="shared" si="196"/>
        <v>12.857142857142858</v>
      </c>
      <c r="AT86" s="12">
        <f t="shared" si="173"/>
        <v>13.857142857142858</v>
      </c>
      <c r="AU86" s="15"/>
      <c r="AV86" s="36">
        <f t="shared" si="197"/>
        <v>12</v>
      </c>
      <c r="AW86" s="12">
        <f t="shared" si="198"/>
        <v>15.857142857142858</v>
      </c>
      <c r="AX86" s="12">
        <f t="shared" si="199"/>
        <v>16.857142857142858</v>
      </c>
      <c r="AY86" s="12">
        <f t="shared" si="174"/>
        <v>17.857142857142858</v>
      </c>
    </row>
    <row r="87" spans="1:51" ht="10.5" thickBot="1">
      <c r="A87" s="14" t="str">
        <f t="shared" si="161"/>
        <v>Cadmium</v>
      </c>
      <c r="B87" s="6">
        <f t="shared" si="162"/>
        <v>5</v>
      </c>
      <c r="C87" s="47">
        <f t="shared" si="163"/>
        <v>0.8571428571428571</v>
      </c>
      <c r="D87" s="39">
        <v>7</v>
      </c>
      <c r="E87" s="51">
        <f t="shared" si="175"/>
        <v>5</v>
      </c>
      <c r="F87" s="41" t="s">
        <v>12</v>
      </c>
      <c r="G87" s="47">
        <f t="shared" si="164"/>
        <v>1</v>
      </c>
      <c r="H87" s="41" t="s">
        <v>6</v>
      </c>
      <c r="I87" s="51">
        <f t="shared" si="165"/>
        <v>0</v>
      </c>
      <c r="J87" s="56">
        <f t="shared" si="166"/>
        <v>6</v>
      </c>
      <c r="K87" s="56">
        <f t="shared" si="176"/>
        <v>0</v>
      </c>
      <c r="L87" s="56">
        <v>3</v>
      </c>
      <c r="M87" s="15"/>
      <c r="N87" s="12">
        <f t="shared" si="177"/>
        <v>3.8571428571428572</v>
      </c>
      <c r="O87" s="12">
        <f t="shared" si="178"/>
        <v>4.8571428571428577</v>
      </c>
      <c r="P87" s="12">
        <f t="shared" si="167"/>
        <v>5.8571428571428577</v>
      </c>
      <c r="Q87" s="15"/>
      <c r="R87" s="36">
        <f t="shared" si="179"/>
        <v>0.4</v>
      </c>
      <c r="S87" s="12">
        <f t="shared" si="180"/>
        <v>4.2571428571428571</v>
      </c>
      <c r="T87" s="12">
        <f t="shared" si="181"/>
        <v>5.2571428571428571</v>
      </c>
      <c r="U87" s="12">
        <f t="shared" si="168"/>
        <v>6.2571428571428571</v>
      </c>
      <c r="V87" s="15"/>
      <c r="W87" s="36">
        <f t="shared" si="182"/>
        <v>1</v>
      </c>
      <c r="X87" s="12">
        <f t="shared" si="183"/>
        <v>4.8571428571428577</v>
      </c>
      <c r="Y87" s="12">
        <f t="shared" si="184"/>
        <v>5.8571428571428577</v>
      </c>
      <c r="Z87" s="12">
        <f t="shared" si="169"/>
        <v>6.8571428571428577</v>
      </c>
      <c r="AA87" s="15"/>
      <c r="AB87" s="36">
        <f t="shared" si="185"/>
        <v>2</v>
      </c>
      <c r="AC87" s="12">
        <f t="shared" si="186"/>
        <v>5.8571428571428577</v>
      </c>
      <c r="AD87" s="12">
        <f t="shared" si="187"/>
        <v>6.8571428571428577</v>
      </c>
      <c r="AE87" s="12">
        <f t="shared" si="170"/>
        <v>7.8571428571428577</v>
      </c>
      <c r="AF87" s="15"/>
      <c r="AG87" s="36">
        <f t="shared" si="188"/>
        <v>4</v>
      </c>
      <c r="AH87" s="12">
        <f t="shared" si="189"/>
        <v>7.8571428571428568</v>
      </c>
      <c r="AI87" s="12">
        <f t="shared" si="190"/>
        <v>8.8571428571428577</v>
      </c>
      <c r="AJ87" s="12">
        <f t="shared" si="171"/>
        <v>9.8571428571428577</v>
      </c>
      <c r="AK87" s="15"/>
      <c r="AL87" s="36">
        <f t="shared" si="191"/>
        <v>6</v>
      </c>
      <c r="AM87" s="12">
        <f t="shared" si="192"/>
        <v>9.8571428571428577</v>
      </c>
      <c r="AN87" s="12">
        <f t="shared" si="193"/>
        <v>10.857142857142858</v>
      </c>
      <c r="AO87" s="12">
        <f t="shared" si="172"/>
        <v>11.857142857142858</v>
      </c>
      <c r="AP87" s="15"/>
      <c r="AQ87" s="36">
        <f t="shared" si="194"/>
        <v>8</v>
      </c>
      <c r="AR87" s="12">
        <f t="shared" si="195"/>
        <v>11.857142857142858</v>
      </c>
      <c r="AS87" s="12">
        <f t="shared" si="196"/>
        <v>12.857142857142858</v>
      </c>
      <c r="AT87" s="12">
        <f t="shared" si="173"/>
        <v>13.857142857142858</v>
      </c>
      <c r="AU87" s="15"/>
      <c r="AV87" s="36">
        <f t="shared" si="197"/>
        <v>12</v>
      </c>
      <c r="AW87" s="12">
        <f t="shared" si="198"/>
        <v>15.857142857142858</v>
      </c>
      <c r="AX87" s="12">
        <f t="shared" si="199"/>
        <v>16.857142857142858</v>
      </c>
      <c r="AY87" s="12">
        <f t="shared" si="174"/>
        <v>17.857142857142858</v>
      </c>
    </row>
    <row r="88" spans="1:51" ht="35.15" customHeight="1" thickTop="1">
      <c r="A88" s="25" t="s">
        <v>0</v>
      </c>
      <c r="B88" s="26" t="s">
        <v>21</v>
      </c>
      <c r="C88" s="46" t="s">
        <v>3</v>
      </c>
      <c r="D88" s="38" t="s">
        <v>1</v>
      </c>
      <c r="E88" s="49" t="s">
        <v>16</v>
      </c>
      <c r="F88" s="40" t="s">
        <v>4</v>
      </c>
      <c r="G88" s="46" t="s">
        <v>18</v>
      </c>
      <c r="H88" s="40" t="s">
        <v>5</v>
      </c>
      <c r="I88" s="49" t="s">
        <v>17</v>
      </c>
      <c r="J88" s="46" t="s">
        <v>24</v>
      </c>
      <c r="K88" s="46" t="s">
        <v>20</v>
      </c>
      <c r="L88" s="46" t="s">
        <v>45</v>
      </c>
      <c r="M88" s="27"/>
      <c r="N88" s="28" t="s">
        <v>13</v>
      </c>
      <c r="O88" s="28" t="s">
        <v>14</v>
      </c>
      <c r="P88" s="28" t="s">
        <v>15</v>
      </c>
      <c r="Q88" s="27"/>
      <c r="R88" s="35" t="s">
        <v>26</v>
      </c>
      <c r="S88" s="28" t="s">
        <v>13</v>
      </c>
      <c r="T88" s="28" t="s">
        <v>14</v>
      </c>
      <c r="U88" s="28" t="s">
        <v>15</v>
      </c>
      <c r="V88" s="27"/>
      <c r="W88" s="35" t="s">
        <v>26</v>
      </c>
      <c r="X88" s="28" t="s">
        <v>13</v>
      </c>
      <c r="Y88" s="28" t="s">
        <v>14</v>
      </c>
      <c r="Z88" s="28" t="s">
        <v>15</v>
      </c>
      <c r="AA88" s="27"/>
      <c r="AB88" s="35" t="s">
        <v>26</v>
      </c>
      <c r="AC88" s="28" t="s">
        <v>13</v>
      </c>
      <c r="AD88" s="28" t="s">
        <v>14</v>
      </c>
      <c r="AE88" s="28" t="s">
        <v>15</v>
      </c>
      <c r="AF88" s="27"/>
      <c r="AG88" s="35" t="s">
        <v>26</v>
      </c>
      <c r="AH88" s="28" t="s">
        <v>13</v>
      </c>
      <c r="AI88" s="28" t="s">
        <v>14</v>
      </c>
      <c r="AJ88" s="28" t="s">
        <v>15</v>
      </c>
      <c r="AK88" s="27"/>
      <c r="AL88" s="35" t="s">
        <v>26</v>
      </c>
      <c r="AM88" s="28" t="s">
        <v>13</v>
      </c>
      <c r="AN88" s="28" t="s">
        <v>14</v>
      </c>
      <c r="AO88" s="28" t="s">
        <v>15</v>
      </c>
      <c r="AP88" s="27"/>
      <c r="AQ88" s="35" t="s">
        <v>26</v>
      </c>
      <c r="AR88" s="28" t="s">
        <v>13</v>
      </c>
      <c r="AS88" s="28" t="s">
        <v>14</v>
      </c>
      <c r="AT88" s="28" t="s">
        <v>15</v>
      </c>
      <c r="AU88" s="27"/>
      <c r="AV88" s="35" t="s">
        <v>26</v>
      </c>
      <c r="AW88" s="28" t="s">
        <v>13</v>
      </c>
      <c r="AX88" s="28" t="s">
        <v>14</v>
      </c>
      <c r="AY88" s="28" t="s">
        <v>15</v>
      </c>
    </row>
    <row r="89" spans="1:51" ht="10.5">
      <c r="A89" s="14" t="str">
        <f t="shared" ref="A89:A100" si="200">$B$3</f>
        <v>Cadmium</v>
      </c>
      <c r="B89" s="6">
        <f t="shared" ref="B89:B100" si="201">$B$7</f>
        <v>5</v>
      </c>
      <c r="C89" s="47">
        <f t="shared" ref="C89:C100" si="202">8*(B89-$B$4)/($B$5-$B$4)</f>
        <v>0.8571428571428571</v>
      </c>
      <c r="D89" s="39">
        <v>7.5</v>
      </c>
      <c r="E89" s="50">
        <v>5</v>
      </c>
      <c r="F89" s="41" t="s">
        <v>9</v>
      </c>
      <c r="G89" s="47">
        <f t="shared" ref="G89:G100" si="203">G76</f>
        <v>0</v>
      </c>
      <c r="H89" s="41" t="s">
        <v>8</v>
      </c>
      <c r="I89" s="51">
        <f t="shared" ref="I89:I100" si="204">I76</f>
        <v>0</v>
      </c>
      <c r="J89" s="56">
        <f t="shared" ref="J89:J100" si="205">E89+G89+I89</f>
        <v>5</v>
      </c>
      <c r="K89" s="56">
        <f>6-J89</f>
        <v>1</v>
      </c>
      <c r="L89" s="56">
        <v>3</v>
      </c>
      <c r="M89" s="15"/>
      <c r="N89" s="12">
        <f>$C89+$K89+L89</f>
        <v>4.8571428571428577</v>
      </c>
      <c r="O89" s="12">
        <f t="shared" ref="O89:O100" si="206">N89+1</f>
        <v>5.8571428571428577</v>
      </c>
      <c r="P89" s="12">
        <f t="shared" ref="P89:P100" si="207">N89+2</f>
        <v>6.8571428571428577</v>
      </c>
      <c r="Q89" s="15"/>
      <c r="R89" s="36">
        <f>8*$B$7/$B$6*$C$8/100</f>
        <v>0.4</v>
      </c>
      <c r="S89" s="12">
        <f>$C89+$K89+$R89+L89</f>
        <v>5.2571428571428571</v>
      </c>
      <c r="T89" s="12">
        <f t="shared" ref="T89:T100" si="208">S89+1</f>
        <v>6.2571428571428571</v>
      </c>
      <c r="U89" s="12">
        <f t="shared" ref="U89:U100" si="209">S89+2</f>
        <v>7.2571428571428571</v>
      </c>
      <c r="V89" s="15"/>
      <c r="W89" s="36">
        <f>8*$B$7/$B$6*$D$8/100</f>
        <v>1</v>
      </c>
      <c r="X89" s="12">
        <f>$C89+$K89+$W89+L89</f>
        <v>5.8571428571428577</v>
      </c>
      <c r="Y89" s="12">
        <f t="shared" ref="Y89:Y100" si="210">X89+1</f>
        <v>6.8571428571428577</v>
      </c>
      <c r="Z89" s="12">
        <f t="shared" ref="Z89:Z100" si="211">X89+2</f>
        <v>7.8571428571428577</v>
      </c>
      <c r="AA89" s="15"/>
      <c r="AB89" s="36">
        <f>8*$B$7/$B$6*$E$8/100</f>
        <v>2</v>
      </c>
      <c r="AC89" s="12">
        <f>$C89+$K89+$AB89+L89</f>
        <v>6.8571428571428577</v>
      </c>
      <c r="AD89" s="12">
        <f t="shared" ref="AD89:AD100" si="212">AC89+1</f>
        <v>7.8571428571428577</v>
      </c>
      <c r="AE89" s="12">
        <f t="shared" ref="AE89:AE100" si="213">AC89+2</f>
        <v>8.8571428571428577</v>
      </c>
      <c r="AF89" s="15"/>
      <c r="AG89" s="36">
        <f>8*$B$7/$B$6*$F$8/100</f>
        <v>4</v>
      </c>
      <c r="AH89" s="12">
        <f>$C89+$K89+$AG89+L89</f>
        <v>8.8571428571428577</v>
      </c>
      <c r="AI89" s="12">
        <f t="shared" ref="AI89:AI100" si="214">AH89+1</f>
        <v>9.8571428571428577</v>
      </c>
      <c r="AJ89" s="12">
        <f t="shared" ref="AJ89:AJ100" si="215">AH89+2</f>
        <v>10.857142857142858</v>
      </c>
      <c r="AK89" s="15"/>
      <c r="AL89" s="36">
        <f>8*$B$7/$B$6*$G$8/100</f>
        <v>6</v>
      </c>
      <c r="AM89" s="12">
        <f>$C89+$K89+$AL89+L89</f>
        <v>10.857142857142858</v>
      </c>
      <c r="AN89" s="12">
        <f t="shared" ref="AN89:AN100" si="216">AM89+1</f>
        <v>11.857142857142858</v>
      </c>
      <c r="AO89" s="12">
        <f t="shared" ref="AO89:AO100" si="217">AM89+2</f>
        <v>12.857142857142858</v>
      </c>
      <c r="AP89" s="15"/>
      <c r="AQ89" s="36">
        <f>8*$B$7/$B$6*$H$8/100</f>
        <v>8</v>
      </c>
      <c r="AR89" s="12">
        <f>$C89+$K89+$AQ89+L89</f>
        <v>12.857142857142858</v>
      </c>
      <c r="AS89" s="12">
        <f t="shared" ref="AS89:AS100" si="218">AR89+1</f>
        <v>13.857142857142858</v>
      </c>
      <c r="AT89" s="12">
        <f t="shared" ref="AT89:AT100" si="219">AR89+2</f>
        <v>14.857142857142858</v>
      </c>
      <c r="AU89" s="15"/>
      <c r="AV89" s="36">
        <f>8*$B$7/$B$6*$I$8/100</f>
        <v>12</v>
      </c>
      <c r="AW89" s="12">
        <f>$C89+$K89+$AV89+L89</f>
        <v>16.857142857142858</v>
      </c>
      <c r="AX89" s="12">
        <f t="shared" ref="AX89:AX100" si="220">AW89+1</f>
        <v>17.857142857142858</v>
      </c>
      <c r="AY89" s="12">
        <f t="shared" ref="AY89:AY100" si="221">AW89+2</f>
        <v>18.857142857142858</v>
      </c>
    </row>
    <row r="90" spans="1:51">
      <c r="A90" s="14" t="str">
        <f t="shared" si="200"/>
        <v>Cadmium</v>
      </c>
      <c r="B90" s="6">
        <f t="shared" si="201"/>
        <v>5</v>
      </c>
      <c r="C90" s="47">
        <f t="shared" si="202"/>
        <v>0.8571428571428571</v>
      </c>
      <c r="D90" s="39">
        <v>7.5</v>
      </c>
      <c r="E90" s="51">
        <f t="shared" ref="E90:E100" si="222">E89</f>
        <v>5</v>
      </c>
      <c r="F90" s="41" t="s">
        <v>9</v>
      </c>
      <c r="G90" s="47">
        <f t="shared" si="203"/>
        <v>0</v>
      </c>
      <c r="H90" s="41" t="s">
        <v>7</v>
      </c>
      <c r="I90" s="51">
        <f t="shared" si="204"/>
        <v>0</v>
      </c>
      <c r="J90" s="56">
        <f t="shared" si="205"/>
        <v>5</v>
      </c>
      <c r="K90" s="56">
        <f t="shared" ref="K90:K100" si="223">6-J90</f>
        <v>1</v>
      </c>
      <c r="L90" s="56">
        <v>3</v>
      </c>
      <c r="M90" s="15"/>
      <c r="N90" s="12">
        <f t="shared" ref="N90:N100" si="224">$C90+$K90+L90</f>
        <v>4.8571428571428577</v>
      </c>
      <c r="O90" s="12">
        <f t="shared" si="206"/>
        <v>5.8571428571428577</v>
      </c>
      <c r="P90" s="12">
        <f t="shared" si="207"/>
        <v>6.8571428571428577</v>
      </c>
      <c r="Q90" s="15"/>
      <c r="R90" s="36">
        <f t="shared" ref="R90:R100" si="225">$R$11</f>
        <v>0.4</v>
      </c>
      <c r="S90" s="12">
        <f t="shared" ref="S90:S100" si="226">$C90+$K90+$R90+L90</f>
        <v>5.2571428571428571</v>
      </c>
      <c r="T90" s="12">
        <f t="shared" si="208"/>
        <v>6.2571428571428571</v>
      </c>
      <c r="U90" s="12">
        <f t="shared" si="209"/>
        <v>7.2571428571428571</v>
      </c>
      <c r="V90" s="15"/>
      <c r="W90" s="36">
        <f t="shared" ref="W90:W100" si="227">W$11</f>
        <v>1</v>
      </c>
      <c r="X90" s="12">
        <f t="shared" ref="X90:X100" si="228">$C90+$K90+$W90+L90</f>
        <v>5.8571428571428577</v>
      </c>
      <c r="Y90" s="12">
        <f t="shared" si="210"/>
        <v>6.8571428571428577</v>
      </c>
      <c r="Z90" s="12">
        <f t="shared" si="211"/>
        <v>7.8571428571428577</v>
      </c>
      <c r="AA90" s="15"/>
      <c r="AB90" s="36">
        <f t="shared" ref="AB90:AB100" si="229">AB$11</f>
        <v>2</v>
      </c>
      <c r="AC90" s="12">
        <f t="shared" ref="AC90:AC100" si="230">$C90+$K90+$AB90+L90</f>
        <v>6.8571428571428577</v>
      </c>
      <c r="AD90" s="12">
        <f t="shared" si="212"/>
        <v>7.8571428571428577</v>
      </c>
      <c r="AE90" s="12">
        <f t="shared" si="213"/>
        <v>8.8571428571428577</v>
      </c>
      <c r="AF90" s="15"/>
      <c r="AG90" s="36">
        <f t="shared" ref="AG90:AG100" si="231">AG$11</f>
        <v>4</v>
      </c>
      <c r="AH90" s="12">
        <f t="shared" ref="AH90:AH100" si="232">$C90+$K90+$AG90+L90</f>
        <v>8.8571428571428577</v>
      </c>
      <c r="AI90" s="12">
        <f t="shared" si="214"/>
        <v>9.8571428571428577</v>
      </c>
      <c r="AJ90" s="12">
        <f t="shared" si="215"/>
        <v>10.857142857142858</v>
      </c>
      <c r="AK90" s="15"/>
      <c r="AL90" s="36">
        <f t="shared" ref="AL90:AL100" si="233">AL$11</f>
        <v>6</v>
      </c>
      <c r="AM90" s="12">
        <f t="shared" ref="AM90:AM100" si="234">$C90+$K90+$AL90+L90</f>
        <v>10.857142857142858</v>
      </c>
      <c r="AN90" s="12">
        <f t="shared" si="216"/>
        <v>11.857142857142858</v>
      </c>
      <c r="AO90" s="12">
        <f t="shared" si="217"/>
        <v>12.857142857142858</v>
      </c>
      <c r="AP90" s="15"/>
      <c r="AQ90" s="36">
        <f t="shared" ref="AQ90:AQ100" si="235">AQ$11</f>
        <v>8</v>
      </c>
      <c r="AR90" s="12">
        <f t="shared" ref="AR90:AR100" si="236">$C90+$K90+$AQ90+L90</f>
        <v>12.857142857142858</v>
      </c>
      <c r="AS90" s="12">
        <f t="shared" si="218"/>
        <v>13.857142857142858</v>
      </c>
      <c r="AT90" s="12">
        <f t="shared" si="219"/>
        <v>14.857142857142858</v>
      </c>
      <c r="AU90" s="15"/>
      <c r="AV90" s="36">
        <f t="shared" ref="AV90:AV100" si="237">AV$11</f>
        <v>12</v>
      </c>
      <c r="AW90" s="12">
        <f t="shared" ref="AW90:AW100" si="238">$C90+$K90+$AV90+L90</f>
        <v>16.857142857142858</v>
      </c>
      <c r="AX90" s="12">
        <f t="shared" si="220"/>
        <v>17.857142857142858</v>
      </c>
      <c r="AY90" s="12">
        <f t="shared" si="221"/>
        <v>18.857142857142858</v>
      </c>
    </row>
    <row r="91" spans="1:51">
      <c r="A91" s="14" t="str">
        <f t="shared" si="200"/>
        <v>Cadmium</v>
      </c>
      <c r="B91" s="6">
        <f t="shared" si="201"/>
        <v>5</v>
      </c>
      <c r="C91" s="47">
        <f t="shared" si="202"/>
        <v>0.8571428571428571</v>
      </c>
      <c r="D91" s="39">
        <v>7.5</v>
      </c>
      <c r="E91" s="51">
        <f t="shared" si="222"/>
        <v>5</v>
      </c>
      <c r="F91" s="41" t="s">
        <v>9</v>
      </c>
      <c r="G91" s="47">
        <f t="shared" si="203"/>
        <v>0</v>
      </c>
      <c r="H91" s="41" t="s">
        <v>6</v>
      </c>
      <c r="I91" s="51">
        <f t="shared" si="204"/>
        <v>0</v>
      </c>
      <c r="J91" s="56">
        <f t="shared" si="205"/>
        <v>5</v>
      </c>
      <c r="K91" s="56">
        <f t="shared" si="223"/>
        <v>1</v>
      </c>
      <c r="L91" s="56">
        <v>3</v>
      </c>
      <c r="M91" s="15"/>
      <c r="N91" s="12">
        <f t="shared" si="224"/>
        <v>4.8571428571428577</v>
      </c>
      <c r="O91" s="12">
        <f t="shared" si="206"/>
        <v>5.8571428571428577</v>
      </c>
      <c r="P91" s="12">
        <f t="shared" si="207"/>
        <v>6.8571428571428577</v>
      </c>
      <c r="Q91" s="15"/>
      <c r="R91" s="36">
        <f t="shared" si="225"/>
        <v>0.4</v>
      </c>
      <c r="S91" s="12">
        <f t="shared" si="226"/>
        <v>5.2571428571428571</v>
      </c>
      <c r="T91" s="12">
        <f t="shared" si="208"/>
        <v>6.2571428571428571</v>
      </c>
      <c r="U91" s="12">
        <f t="shared" si="209"/>
        <v>7.2571428571428571</v>
      </c>
      <c r="V91" s="15"/>
      <c r="W91" s="36">
        <f t="shared" si="227"/>
        <v>1</v>
      </c>
      <c r="X91" s="12">
        <f t="shared" si="228"/>
        <v>5.8571428571428577</v>
      </c>
      <c r="Y91" s="12">
        <f t="shared" si="210"/>
        <v>6.8571428571428577</v>
      </c>
      <c r="Z91" s="12">
        <f t="shared" si="211"/>
        <v>7.8571428571428577</v>
      </c>
      <c r="AA91" s="15"/>
      <c r="AB91" s="36">
        <f t="shared" si="229"/>
        <v>2</v>
      </c>
      <c r="AC91" s="12">
        <f t="shared" si="230"/>
        <v>6.8571428571428577</v>
      </c>
      <c r="AD91" s="12">
        <f t="shared" si="212"/>
        <v>7.8571428571428577</v>
      </c>
      <c r="AE91" s="12">
        <f t="shared" si="213"/>
        <v>8.8571428571428577</v>
      </c>
      <c r="AF91" s="15"/>
      <c r="AG91" s="36">
        <f t="shared" si="231"/>
        <v>4</v>
      </c>
      <c r="AH91" s="12">
        <f t="shared" si="232"/>
        <v>8.8571428571428577</v>
      </c>
      <c r="AI91" s="12">
        <f t="shared" si="214"/>
        <v>9.8571428571428577</v>
      </c>
      <c r="AJ91" s="12">
        <f t="shared" si="215"/>
        <v>10.857142857142858</v>
      </c>
      <c r="AK91" s="15"/>
      <c r="AL91" s="36">
        <f t="shared" si="233"/>
        <v>6</v>
      </c>
      <c r="AM91" s="12">
        <f t="shared" si="234"/>
        <v>10.857142857142858</v>
      </c>
      <c r="AN91" s="12">
        <f t="shared" si="216"/>
        <v>11.857142857142858</v>
      </c>
      <c r="AO91" s="12">
        <f t="shared" si="217"/>
        <v>12.857142857142858</v>
      </c>
      <c r="AP91" s="15"/>
      <c r="AQ91" s="36">
        <f t="shared" si="235"/>
        <v>8</v>
      </c>
      <c r="AR91" s="12">
        <f t="shared" si="236"/>
        <v>12.857142857142858</v>
      </c>
      <c r="AS91" s="12">
        <f t="shared" si="218"/>
        <v>13.857142857142858</v>
      </c>
      <c r="AT91" s="12">
        <f t="shared" si="219"/>
        <v>14.857142857142858</v>
      </c>
      <c r="AU91" s="15"/>
      <c r="AV91" s="36">
        <f t="shared" si="237"/>
        <v>12</v>
      </c>
      <c r="AW91" s="12">
        <f t="shared" si="238"/>
        <v>16.857142857142858</v>
      </c>
      <c r="AX91" s="12">
        <f t="shared" si="220"/>
        <v>17.857142857142858</v>
      </c>
      <c r="AY91" s="12">
        <f t="shared" si="221"/>
        <v>18.857142857142858</v>
      </c>
    </row>
    <row r="92" spans="1:51">
      <c r="A92" s="14" t="str">
        <f t="shared" si="200"/>
        <v>Cadmium</v>
      </c>
      <c r="B92" s="6">
        <f t="shared" si="201"/>
        <v>5</v>
      </c>
      <c r="C92" s="47">
        <f t="shared" si="202"/>
        <v>0.8571428571428571</v>
      </c>
      <c r="D92" s="39">
        <v>7.5</v>
      </c>
      <c r="E92" s="51">
        <f t="shared" si="222"/>
        <v>5</v>
      </c>
      <c r="F92" s="41" t="s">
        <v>10</v>
      </c>
      <c r="G92" s="47">
        <f t="shared" si="203"/>
        <v>0</v>
      </c>
      <c r="H92" s="41" t="s">
        <v>8</v>
      </c>
      <c r="I92" s="51">
        <f t="shared" si="204"/>
        <v>0</v>
      </c>
      <c r="J92" s="56">
        <f t="shared" si="205"/>
        <v>5</v>
      </c>
      <c r="K92" s="56">
        <f t="shared" si="223"/>
        <v>1</v>
      </c>
      <c r="L92" s="56">
        <v>3</v>
      </c>
      <c r="M92" s="15"/>
      <c r="N92" s="12">
        <f t="shared" si="224"/>
        <v>4.8571428571428577</v>
      </c>
      <c r="O92" s="12">
        <f t="shared" si="206"/>
        <v>5.8571428571428577</v>
      </c>
      <c r="P92" s="12">
        <f t="shared" si="207"/>
        <v>6.8571428571428577</v>
      </c>
      <c r="Q92" s="15"/>
      <c r="R92" s="36">
        <f t="shared" si="225"/>
        <v>0.4</v>
      </c>
      <c r="S92" s="12">
        <f t="shared" si="226"/>
        <v>5.2571428571428571</v>
      </c>
      <c r="T92" s="12">
        <f t="shared" si="208"/>
        <v>6.2571428571428571</v>
      </c>
      <c r="U92" s="12">
        <f t="shared" si="209"/>
        <v>7.2571428571428571</v>
      </c>
      <c r="V92" s="15"/>
      <c r="W92" s="36">
        <f t="shared" si="227"/>
        <v>1</v>
      </c>
      <c r="X92" s="12">
        <f t="shared" si="228"/>
        <v>5.8571428571428577</v>
      </c>
      <c r="Y92" s="12">
        <f t="shared" si="210"/>
        <v>6.8571428571428577</v>
      </c>
      <c r="Z92" s="12">
        <f t="shared" si="211"/>
        <v>7.8571428571428577</v>
      </c>
      <c r="AA92" s="15"/>
      <c r="AB92" s="36">
        <f t="shared" si="229"/>
        <v>2</v>
      </c>
      <c r="AC92" s="12">
        <f t="shared" si="230"/>
        <v>6.8571428571428577</v>
      </c>
      <c r="AD92" s="12">
        <f t="shared" si="212"/>
        <v>7.8571428571428577</v>
      </c>
      <c r="AE92" s="12">
        <f t="shared" si="213"/>
        <v>8.8571428571428577</v>
      </c>
      <c r="AF92" s="15"/>
      <c r="AG92" s="36">
        <f t="shared" si="231"/>
        <v>4</v>
      </c>
      <c r="AH92" s="12">
        <f t="shared" si="232"/>
        <v>8.8571428571428577</v>
      </c>
      <c r="AI92" s="12">
        <f t="shared" si="214"/>
        <v>9.8571428571428577</v>
      </c>
      <c r="AJ92" s="12">
        <f t="shared" si="215"/>
        <v>10.857142857142858</v>
      </c>
      <c r="AK92" s="15"/>
      <c r="AL92" s="36">
        <f t="shared" si="233"/>
        <v>6</v>
      </c>
      <c r="AM92" s="12">
        <f t="shared" si="234"/>
        <v>10.857142857142858</v>
      </c>
      <c r="AN92" s="12">
        <f t="shared" si="216"/>
        <v>11.857142857142858</v>
      </c>
      <c r="AO92" s="12">
        <f t="shared" si="217"/>
        <v>12.857142857142858</v>
      </c>
      <c r="AP92" s="15"/>
      <c r="AQ92" s="36">
        <f t="shared" si="235"/>
        <v>8</v>
      </c>
      <c r="AR92" s="12">
        <f t="shared" si="236"/>
        <v>12.857142857142858</v>
      </c>
      <c r="AS92" s="12">
        <f t="shared" si="218"/>
        <v>13.857142857142858</v>
      </c>
      <c r="AT92" s="12">
        <f t="shared" si="219"/>
        <v>14.857142857142858</v>
      </c>
      <c r="AU92" s="15"/>
      <c r="AV92" s="36">
        <f t="shared" si="237"/>
        <v>12</v>
      </c>
      <c r="AW92" s="12">
        <f t="shared" si="238"/>
        <v>16.857142857142858</v>
      </c>
      <c r="AX92" s="12">
        <f t="shared" si="220"/>
        <v>17.857142857142858</v>
      </c>
      <c r="AY92" s="12">
        <f t="shared" si="221"/>
        <v>18.857142857142858</v>
      </c>
    </row>
    <row r="93" spans="1:51">
      <c r="A93" s="14" t="str">
        <f t="shared" si="200"/>
        <v>Cadmium</v>
      </c>
      <c r="B93" s="6">
        <f t="shared" si="201"/>
        <v>5</v>
      </c>
      <c r="C93" s="47">
        <f t="shared" si="202"/>
        <v>0.8571428571428571</v>
      </c>
      <c r="D93" s="39">
        <v>7.5</v>
      </c>
      <c r="E93" s="51">
        <f t="shared" si="222"/>
        <v>5</v>
      </c>
      <c r="F93" s="41" t="s">
        <v>10</v>
      </c>
      <c r="G93" s="47">
        <f t="shared" si="203"/>
        <v>0</v>
      </c>
      <c r="H93" s="41" t="s">
        <v>7</v>
      </c>
      <c r="I93" s="51">
        <f t="shared" si="204"/>
        <v>0</v>
      </c>
      <c r="J93" s="56">
        <f t="shared" si="205"/>
        <v>5</v>
      </c>
      <c r="K93" s="56">
        <f t="shared" si="223"/>
        <v>1</v>
      </c>
      <c r="L93" s="56">
        <v>3</v>
      </c>
      <c r="M93" s="15"/>
      <c r="N93" s="12">
        <f t="shared" si="224"/>
        <v>4.8571428571428577</v>
      </c>
      <c r="O93" s="12">
        <f t="shared" si="206"/>
        <v>5.8571428571428577</v>
      </c>
      <c r="P93" s="12">
        <f t="shared" si="207"/>
        <v>6.8571428571428577</v>
      </c>
      <c r="Q93" s="15"/>
      <c r="R93" s="36">
        <f t="shared" si="225"/>
        <v>0.4</v>
      </c>
      <c r="S93" s="12">
        <f t="shared" si="226"/>
        <v>5.2571428571428571</v>
      </c>
      <c r="T93" s="12">
        <f t="shared" si="208"/>
        <v>6.2571428571428571</v>
      </c>
      <c r="U93" s="12">
        <f t="shared" si="209"/>
        <v>7.2571428571428571</v>
      </c>
      <c r="V93" s="15"/>
      <c r="W93" s="36">
        <f t="shared" si="227"/>
        <v>1</v>
      </c>
      <c r="X93" s="12">
        <f t="shared" si="228"/>
        <v>5.8571428571428577</v>
      </c>
      <c r="Y93" s="12">
        <f t="shared" si="210"/>
        <v>6.8571428571428577</v>
      </c>
      <c r="Z93" s="12">
        <f t="shared" si="211"/>
        <v>7.8571428571428577</v>
      </c>
      <c r="AA93" s="15"/>
      <c r="AB93" s="36">
        <f t="shared" si="229"/>
        <v>2</v>
      </c>
      <c r="AC93" s="12">
        <f t="shared" si="230"/>
        <v>6.8571428571428577</v>
      </c>
      <c r="AD93" s="12">
        <f t="shared" si="212"/>
        <v>7.8571428571428577</v>
      </c>
      <c r="AE93" s="12">
        <f t="shared" si="213"/>
        <v>8.8571428571428577</v>
      </c>
      <c r="AF93" s="15"/>
      <c r="AG93" s="36">
        <f t="shared" si="231"/>
        <v>4</v>
      </c>
      <c r="AH93" s="12">
        <f t="shared" si="232"/>
        <v>8.8571428571428577</v>
      </c>
      <c r="AI93" s="12">
        <f t="shared" si="214"/>
        <v>9.8571428571428577</v>
      </c>
      <c r="AJ93" s="12">
        <f t="shared" si="215"/>
        <v>10.857142857142858</v>
      </c>
      <c r="AK93" s="15"/>
      <c r="AL93" s="36">
        <f t="shared" si="233"/>
        <v>6</v>
      </c>
      <c r="AM93" s="12">
        <f t="shared" si="234"/>
        <v>10.857142857142858</v>
      </c>
      <c r="AN93" s="12">
        <f t="shared" si="216"/>
        <v>11.857142857142858</v>
      </c>
      <c r="AO93" s="12">
        <f t="shared" si="217"/>
        <v>12.857142857142858</v>
      </c>
      <c r="AP93" s="15"/>
      <c r="AQ93" s="36">
        <f t="shared" si="235"/>
        <v>8</v>
      </c>
      <c r="AR93" s="12">
        <f t="shared" si="236"/>
        <v>12.857142857142858</v>
      </c>
      <c r="AS93" s="12">
        <f t="shared" si="218"/>
        <v>13.857142857142858</v>
      </c>
      <c r="AT93" s="12">
        <f t="shared" si="219"/>
        <v>14.857142857142858</v>
      </c>
      <c r="AU93" s="15"/>
      <c r="AV93" s="36">
        <f t="shared" si="237"/>
        <v>12</v>
      </c>
      <c r="AW93" s="12">
        <f t="shared" si="238"/>
        <v>16.857142857142858</v>
      </c>
      <c r="AX93" s="12">
        <f t="shared" si="220"/>
        <v>17.857142857142858</v>
      </c>
      <c r="AY93" s="12">
        <f t="shared" si="221"/>
        <v>18.857142857142858</v>
      </c>
    </row>
    <row r="94" spans="1:51">
      <c r="A94" s="14" t="str">
        <f t="shared" si="200"/>
        <v>Cadmium</v>
      </c>
      <c r="B94" s="6">
        <f t="shared" si="201"/>
        <v>5</v>
      </c>
      <c r="C94" s="47">
        <f t="shared" si="202"/>
        <v>0.8571428571428571</v>
      </c>
      <c r="D94" s="39">
        <v>7.5</v>
      </c>
      <c r="E94" s="51">
        <f t="shared" si="222"/>
        <v>5</v>
      </c>
      <c r="F94" s="41" t="s">
        <v>10</v>
      </c>
      <c r="G94" s="47">
        <f t="shared" si="203"/>
        <v>0</v>
      </c>
      <c r="H94" s="41" t="s">
        <v>6</v>
      </c>
      <c r="I94" s="51">
        <f t="shared" si="204"/>
        <v>0</v>
      </c>
      <c r="J94" s="56">
        <f t="shared" si="205"/>
        <v>5</v>
      </c>
      <c r="K94" s="56">
        <f t="shared" si="223"/>
        <v>1</v>
      </c>
      <c r="L94" s="56">
        <v>3</v>
      </c>
      <c r="M94" s="15"/>
      <c r="N94" s="12">
        <f t="shared" si="224"/>
        <v>4.8571428571428577</v>
      </c>
      <c r="O94" s="12">
        <f t="shared" si="206"/>
        <v>5.8571428571428577</v>
      </c>
      <c r="P94" s="12">
        <f t="shared" si="207"/>
        <v>6.8571428571428577</v>
      </c>
      <c r="Q94" s="15"/>
      <c r="R94" s="36">
        <f t="shared" si="225"/>
        <v>0.4</v>
      </c>
      <c r="S94" s="12">
        <f t="shared" si="226"/>
        <v>5.2571428571428571</v>
      </c>
      <c r="T94" s="12">
        <f t="shared" si="208"/>
        <v>6.2571428571428571</v>
      </c>
      <c r="U94" s="12">
        <f t="shared" si="209"/>
        <v>7.2571428571428571</v>
      </c>
      <c r="V94" s="15"/>
      <c r="W94" s="36">
        <f t="shared" si="227"/>
        <v>1</v>
      </c>
      <c r="X94" s="12">
        <f t="shared" si="228"/>
        <v>5.8571428571428577</v>
      </c>
      <c r="Y94" s="12">
        <f t="shared" si="210"/>
        <v>6.8571428571428577</v>
      </c>
      <c r="Z94" s="12">
        <f t="shared" si="211"/>
        <v>7.8571428571428577</v>
      </c>
      <c r="AA94" s="15"/>
      <c r="AB94" s="36">
        <f t="shared" si="229"/>
        <v>2</v>
      </c>
      <c r="AC94" s="12">
        <f t="shared" si="230"/>
        <v>6.8571428571428577</v>
      </c>
      <c r="AD94" s="12">
        <f t="shared" si="212"/>
        <v>7.8571428571428577</v>
      </c>
      <c r="AE94" s="12">
        <f t="shared" si="213"/>
        <v>8.8571428571428577</v>
      </c>
      <c r="AF94" s="15"/>
      <c r="AG94" s="36">
        <f t="shared" si="231"/>
        <v>4</v>
      </c>
      <c r="AH94" s="12">
        <f t="shared" si="232"/>
        <v>8.8571428571428577</v>
      </c>
      <c r="AI94" s="12">
        <f t="shared" si="214"/>
        <v>9.8571428571428577</v>
      </c>
      <c r="AJ94" s="12">
        <f t="shared" si="215"/>
        <v>10.857142857142858</v>
      </c>
      <c r="AK94" s="15"/>
      <c r="AL94" s="36">
        <f t="shared" si="233"/>
        <v>6</v>
      </c>
      <c r="AM94" s="12">
        <f t="shared" si="234"/>
        <v>10.857142857142858</v>
      </c>
      <c r="AN94" s="12">
        <f t="shared" si="216"/>
        <v>11.857142857142858</v>
      </c>
      <c r="AO94" s="12">
        <f t="shared" si="217"/>
        <v>12.857142857142858</v>
      </c>
      <c r="AP94" s="15"/>
      <c r="AQ94" s="36">
        <f t="shared" si="235"/>
        <v>8</v>
      </c>
      <c r="AR94" s="12">
        <f t="shared" si="236"/>
        <v>12.857142857142858</v>
      </c>
      <c r="AS94" s="12">
        <f t="shared" si="218"/>
        <v>13.857142857142858</v>
      </c>
      <c r="AT94" s="12">
        <f t="shared" si="219"/>
        <v>14.857142857142858</v>
      </c>
      <c r="AU94" s="15"/>
      <c r="AV94" s="36">
        <f t="shared" si="237"/>
        <v>12</v>
      </c>
      <c r="AW94" s="12">
        <f t="shared" si="238"/>
        <v>16.857142857142858</v>
      </c>
      <c r="AX94" s="12">
        <f t="shared" si="220"/>
        <v>17.857142857142858</v>
      </c>
      <c r="AY94" s="12">
        <f t="shared" si="221"/>
        <v>18.857142857142858</v>
      </c>
    </row>
    <row r="95" spans="1:51">
      <c r="A95" s="14" t="str">
        <f t="shared" si="200"/>
        <v>Cadmium</v>
      </c>
      <c r="B95" s="6">
        <f t="shared" si="201"/>
        <v>5</v>
      </c>
      <c r="C95" s="47">
        <f t="shared" si="202"/>
        <v>0.8571428571428571</v>
      </c>
      <c r="D95" s="39">
        <v>7.5</v>
      </c>
      <c r="E95" s="51">
        <f t="shared" si="222"/>
        <v>5</v>
      </c>
      <c r="F95" s="41" t="s">
        <v>11</v>
      </c>
      <c r="G95" s="47">
        <f t="shared" si="203"/>
        <v>1</v>
      </c>
      <c r="H95" s="41" t="s">
        <v>8</v>
      </c>
      <c r="I95" s="51">
        <f t="shared" si="204"/>
        <v>0</v>
      </c>
      <c r="J95" s="56">
        <f t="shared" si="205"/>
        <v>6</v>
      </c>
      <c r="K95" s="56">
        <f t="shared" si="223"/>
        <v>0</v>
      </c>
      <c r="L95" s="56">
        <v>3</v>
      </c>
      <c r="M95" s="15"/>
      <c r="N95" s="12">
        <f t="shared" si="224"/>
        <v>3.8571428571428572</v>
      </c>
      <c r="O95" s="12">
        <f t="shared" si="206"/>
        <v>4.8571428571428577</v>
      </c>
      <c r="P95" s="12">
        <f t="shared" si="207"/>
        <v>5.8571428571428577</v>
      </c>
      <c r="Q95" s="15"/>
      <c r="R95" s="36">
        <f t="shared" si="225"/>
        <v>0.4</v>
      </c>
      <c r="S95" s="12">
        <f t="shared" si="226"/>
        <v>4.2571428571428571</v>
      </c>
      <c r="T95" s="12">
        <f t="shared" si="208"/>
        <v>5.2571428571428571</v>
      </c>
      <c r="U95" s="12">
        <f t="shared" si="209"/>
        <v>6.2571428571428571</v>
      </c>
      <c r="V95" s="15"/>
      <c r="W95" s="36">
        <f t="shared" si="227"/>
        <v>1</v>
      </c>
      <c r="X95" s="12">
        <f t="shared" si="228"/>
        <v>4.8571428571428577</v>
      </c>
      <c r="Y95" s="12">
        <f t="shared" si="210"/>
        <v>5.8571428571428577</v>
      </c>
      <c r="Z95" s="12">
        <f t="shared" si="211"/>
        <v>6.8571428571428577</v>
      </c>
      <c r="AA95" s="15"/>
      <c r="AB95" s="36">
        <f t="shared" si="229"/>
        <v>2</v>
      </c>
      <c r="AC95" s="12">
        <f t="shared" si="230"/>
        <v>5.8571428571428577</v>
      </c>
      <c r="AD95" s="12">
        <f t="shared" si="212"/>
        <v>6.8571428571428577</v>
      </c>
      <c r="AE95" s="12">
        <f t="shared" si="213"/>
        <v>7.8571428571428577</v>
      </c>
      <c r="AF95" s="15"/>
      <c r="AG95" s="36">
        <f t="shared" si="231"/>
        <v>4</v>
      </c>
      <c r="AH95" s="12">
        <f t="shared" si="232"/>
        <v>7.8571428571428568</v>
      </c>
      <c r="AI95" s="12">
        <f t="shared" si="214"/>
        <v>8.8571428571428577</v>
      </c>
      <c r="AJ95" s="12">
        <f t="shared" si="215"/>
        <v>9.8571428571428577</v>
      </c>
      <c r="AK95" s="15"/>
      <c r="AL95" s="36">
        <f t="shared" si="233"/>
        <v>6</v>
      </c>
      <c r="AM95" s="12">
        <f t="shared" si="234"/>
        <v>9.8571428571428577</v>
      </c>
      <c r="AN95" s="12">
        <f t="shared" si="216"/>
        <v>10.857142857142858</v>
      </c>
      <c r="AO95" s="12">
        <f t="shared" si="217"/>
        <v>11.857142857142858</v>
      </c>
      <c r="AP95" s="15"/>
      <c r="AQ95" s="36">
        <f t="shared" si="235"/>
        <v>8</v>
      </c>
      <c r="AR95" s="12">
        <f t="shared" si="236"/>
        <v>11.857142857142858</v>
      </c>
      <c r="AS95" s="12">
        <f t="shared" si="218"/>
        <v>12.857142857142858</v>
      </c>
      <c r="AT95" s="12">
        <f t="shared" si="219"/>
        <v>13.857142857142858</v>
      </c>
      <c r="AU95" s="15"/>
      <c r="AV95" s="36">
        <f t="shared" si="237"/>
        <v>12</v>
      </c>
      <c r="AW95" s="12">
        <f t="shared" si="238"/>
        <v>15.857142857142858</v>
      </c>
      <c r="AX95" s="12">
        <f t="shared" si="220"/>
        <v>16.857142857142858</v>
      </c>
      <c r="AY95" s="12">
        <f t="shared" si="221"/>
        <v>17.857142857142858</v>
      </c>
    </row>
    <row r="96" spans="1:51">
      <c r="A96" s="14" t="str">
        <f t="shared" si="200"/>
        <v>Cadmium</v>
      </c>
      <c r="B96" s="6">
        <f t="shared" si="201"/>
        <v>5</v>
      </c>
      <c r="C96" s="47">
        <f t="shared" si="202"/>
        <v>0.8571428571428571</v>
      </c>
      <c r="D96" s="39">
        <v>7.5</v>
      </c>
      <c r="E96" s="51">
        <f t="shared" si="222"/>
        <v>5</v>
      </c>
      <c r="F96" s="41" t="s">
        <v>11</v>
      </c>
      <c r="G96" s="47">
        <f t="shared" si="203"/>
        <v>1</v>
      </c>
      <c r="H96" s="41" t="s">
        <v>7</v>
      </c>
      <c r="I96" s="51">
        <f t="shared" si="204"/>
        <v>0</v>
      </c>
      <c r="J96" s="56">
        <f t="shared" si="205"/>
        <v>6</v>
      </c>
      <c r="K96" s="56">
        <f t="shared" si="223"/>
        <v>0</v>
      </c>
      <c r="L96" s="56">
        <v>3</v>
      </c>
      <c r="M96" s="15"/>
      <c r="N96" s="12">
        <f t="shared" si="224"/>
        <v>3.8571428571428572</v>
      </c>
      <c r="O96" s="12">
        <f t="shared" si="206"/>
        <v>4.8571428571428577</v>
      </c>
      <c r="P96" s="12">
        <f t="shared" si="207"/>
        <v>5.8571428571428577</v>
      </c>
      <c r="Q96" s="15"/>
      <c r="R96" s="36">
        <f t="shared" si="225"/>
        <v>0.4</v>
      </c>
      <c r="S96" s="12">
        <f t="shared" si="226"/>
        <v>4.2571428571428571</v>
      </c>
      <c r="T96" s="12">
        <f t="shared" si="208"/>
        <v>5.2571428571428571</v>
      </c>
      <c r="U96" s="12">
        <f t="shared" si="209"/>
        <v>6.2571428571428571</v>
      </c>
      <c r="V96" s="15"/>
      <c r="W96" s="36">
        <f t="shared" si="227"/>
        <v>1</v>
      </c>
      <c r="X96" s="12">
        <f t="shared" si="228"/>
        <v>4.8571428571428577</v>
      </c>
      <c r="Y96" s="12">
        <f t="shared" si="210"/>
        <v>5.8571428571428577</v>
      </c>
      <c r="Z96" s="12">
        <f t="shared" si="211"/>
        <v>6.8571428571428577</v>
      </c>
      <c r="AA96" s="15"/>
      <c r="AB96" s="36">
        <f t="shared" si="229"/>
        <v>2</v>
      </c>
      <c r="AC96" s="12">
        <f t="shared" si="230"/>
        <v>5.8571428571428577</v>
      </c>
      <c r="AD96" s="12">
        <f t="shared" si="212"/>
        <v>6.8571428571428577</v>
      </c>
      <c r="AE96" s="12">
        <f t="shared" si="213"/>
        <v>7.8571428571428577</v>
      </c>
      <c r="AF96" s="15"/>
      <c r="AG96" s="36">
        <f t="shared" si="231"/>
        <v>4</v>
      </c>
      <c r="AH96" s="12">
        <f t="shared" si="232"/>
        <v>7.8571428571428568</v>
      </c>
      <c r="AI96" s="12">
        <f t="shared" si="214"/>
        <v>8.8571428571428577</v>
      </c>
      <c r="AJ96" s="12">
        <f t="shared" si="215"/>
        <v>9.8571428571428577</v>
      </c>
      <c r="AK96" s="15"/>
      <c r="AL96" s="36">
        <f t="shared" si="233"/>
        <v>6</v>
      </c>
      <c r="AM96" s="12">
        <f t="shared" si="234"/>
        <v>9.8571428571428577</v>
      </c>
      <c r="AN96" s="12">
        <f t="shared" si="216"/>
        <v>10.857142857142858</v>
      </c>
      <c r="AO96" s="12">
        <f t="shared" si="217"/>
        <v>11.857142857142858</v>
      </c>
      <c r="AP96" s="15"/>
      <c r="AQ96" s="36">
        <f t="shared" si="235"/>
        <v>8</v>
      </c>
      <c r="AR96" s="12">
        <f t="shared" si="236"/>
        <v>11.857142857142858</v>
      </c>
      <c r="AS96" s="12">
        <f t="shared" si="218"/>
        <v>12.857142857142858</v>
      </c>
      <c r="AT96" s="12">
        <f t="shared" si="219"/>
        <v>13.857142857142858</v>
      </c>
      <c r="AU96" s="15"/>
      <c r="AV96" s="36">
        <f t="shared" si="237"/>
        <v>12</v>
      </c>
      <c r="AW96" s="12">
        <f t="shared" si="238"/>
        <v>15.857142857142858</v>
      </c>
      <c r="AX96" s="12">
        <f t="shared" si="220"/>
        <v>16.857142857142858</v>
      </c>
      <c r="AY96" s="12">
        <f t="shared" si="221"/>
        <v>17.857142857142858</v>
      </c>
    </row>
    <row r="97" spans="1:51">
      <c r="A97" s="14" t="str">
        <f t="shared" si="200"/>
        <v>Cadmium</v>
      </c>
      <c r="B97" s="6">
        <f t="shared" si="201"/>
        <v>5</v>
      </c>
      <c r="C97" s="47">
        <f t="shared" si="202"/>
        <v>0.8571428571428571</v>
      </c>
      <c r="D97" s="39">
        <v>7.5</v>
      </c>
      <c r="E97" s="51">
        <f t="shared" si="222"/>
        <v>5</v>
      </c>
      <c r="F97" s="41" t="s">
        <v>11</v>
      </c>
      <c r="G97" s="47">
        <f t="shared" si="203"/>
        <v>1</v>
      </c>
      <c r="H97" s="41" t="s">
        <v>6</v>
      </c>
      <c r="I97" s="51">
        <f t="shared" si="204"/>
        <v>0</v>
      </c>
      <c r="J97" s="56">
        <f t="shared" si="205"/>
        <v>6</v>
      </c>
      <c r="K97" s="56">
        <f t="shared" si="223"/>
        <v>0</v>
      </c>
      <c r="L97" s="56">
        <v>3</v>
      </c>
      <c r="M97" s="15"/>
      <c r="N97" s="12">
        <f t="shared" si="224"/>
        <v>3.8571428571428572</v>
      </c>
      <c r="O97" s="12">
        <f t="shared" si="206"/>
        <v>4.8571428571428577</v>
      </c>
      <c r="P97" s="12">
        <f t="shared" si="207"/>
        <v>5.8571428571428577</v>
      </c>
      <c r="Q97" s="15"/>
      <c r="R97" s="36">
        <f t="shared" si="225"/>
        <v>0.4</v>
      </c>
      <c r="S97" s="12">
        <f t="shared" si="226"/>
        <v>4.2571428571428571</v>
      </c>
      <c r="T97" s="12">
        <f t="shared" si="208"/>
        <v>5.2571428571428571</v>
      </c>
      <c r="U97" s="12">
        <f t="shared" si="209"/>
        <v>6.2571428571428571</v>
      </c>
      <c r="V97" s="15"/>
      <c r="W97" s="36">
        <f t="shared" si="227"/>
        <v>1</v>
      </c>
      <c r="X97" s="12">
        <f t="shared" si="228"/>
        <v>4.8571428571428577</v>
      </c>
      <c r="Y97" s="12">
        <f t="shared" si="210"/>
        <v>5.8571428571428577</v>
      </c>
      <c r="Z97" s="12">
        <f t="shared" si="211"/>
        <v>6.8571428571428577</v>
      </c>
      <c r="AA97" s="15"/>
      <c r="AB97" s="36">
        <f t="shared" si="229"/>
        <v>2</v>
      </c>
      <c r="AC97" s="12">
        <f t="shared" si="230"/>
        <v>5.8571428571428577</v>
      </c>
      <c r="AD97" s="12">
        <f t="shared" si="212"/>
        <v>6.8571428571428577</v>
      </c>
      <c r="AE97" s="12">
        <f t="shared" si="213"/>
        <v>7.8571428571428577</v>
      </c>
      <c r="AF97" s="15"/>
      <c r="AG97" s="36">
        <f t="shared" si="231"/>
        <v>4</v>
      </c>
      <c r="AH97" s="12">
        <f t="shared" si="232"/>
        <v>7.8571428571428568</v>
      </c>
      <c r="AI97" s="12">
        <f t="shared" si="214"/>
        <v>8.8571428571428577</v>
      </c>
      <c r="AJ97" s="12">
        <f t="shared" si="215"/>
        <v>9.8571428571428577</v>
      </c>
      <c r="AK97" s="15"/>
      <c r="AL97" s="36">
        <f t="shared" si="233"/>
        <v>6</v>
      </c>
      <c r="AM97" s="12">
        <f t="shared" si="234"/>
        <v>9.8571428571428577</v>
      </c>
      <c r="AN97" s="12">
        <f t="shared" si="216"/>
        <v>10.857142857142858</v>
      </c>
      <c r="AO97" s="12">
        <f t="shared" si="217"/>
        <v>11.857142857142858</v>
      </c>
      <c r="AP97" s="15"/>
      <c r="AQ97" s="36">
        <f t="shared" si="235"/>
        <v>8</v>
      </c>
      <c r="AR97" s="12">
        <f t="shared" si="236"/>
        <v>11.857142857142858</v>
      </c>
      <c r="AS97" s="12">
        <f t="shared" si="218"/>
        <v>12.857142857142858</v>
      </c>
      <c r="AT97" s="12">
        <f t="shared" si="219"/>
        <v>13.857142857142858</v>
      </c>
      <c r="AU97" s="15"/>
      <c r="AV97" s="36">
        <f t="shared" si="237"/>
        <v>12</v>
      </c>
      <c r="AW97" s="12">
        <f t="shared" si="238"/>
        <v>15.857142857142858</v>
      </c>
      <c r="AX97" s="12">
        <f t="shared" si="220"/>
        <v>16.857142857142858</v>
      </c>
      <c r="AY97" s="12">
        <f t="shared" si="221"/>
        <v>17.857142857142858</v>
      </c>
    </row>
    <row r="98" spans="1:51">
      <c r="A98" s="14" t="str">
        <f t="shared" si="200"/>
        <v>Cadmium</v>
      </c>
      <c r="B98" s="6">
        <f t="shared" si="201"/>
        <v>5</v>
      </c>
      <c r="C98" s="47">
        <f t="shared" si="202"/>
        <v>0.8571428571428571</v>
      </c>
      <c r="D98" s="39">
        <v>7.5</v>
      </c>
      <c r="E98" s="51">
        <f t="shared" si="222"/>
        <v>5</v>
      </c>
      <c r="F98" s="41" t="s">
        <v>12</v>
      </c>
      <c r="G98" s="47">
        <f t="shared" si="203"/>
        <v>1</v>
      </c>
      <c r="H98" s="41" t="s">
        <v>8</v>
      </c>
      <c r="I98" s="51">
        <f t="shared" si="204"/>
        <v>0</v>
      </c>
      <c r="J98" s="56">
        <f t="shared" si="205"/>
        <v>6</v>
      </c>
      <c r="K98" s="56">
        <f t="shared" si="223"/>
        <v>0</v>
      </c>
      <c r="L98" s="56">
        <v>3</v>
      </c>
      <c r="M98" s="15"/>
      <c r="N98" s="12">
        <f t="shared" si="224"/>
        <v>3.8571428571428572</v>
      </c>
      <c r="O98" s="12">
        <f t="shared" si="206"/>
        <v>4.8571428571428577</v>
      </c>
      <c r="P98" s="12">
        <f t="shared" si="207"/>
        <v>5.8571428571428577</v>
      </c>
      <c r="Q98" s="15"/>
      <c r="R98" s="36">
        <f t="shared" si="225"/>
        <v>0.4</v>
      </c>
      <c r="S98" s="12">
        <f t="shared" si="226"/>
        <v>4.2571428571428571</v>
      </c>
      <c r="T98" s="12">
        <f t="shared" si="208"/>
        <v>5.2571428571428571</v>
      </c>
      <c r="U98" s="12">
        <f t="shared" si="209"/>
        <v>6.2571428571428571</v>
      </c>
      <c r="V98" s="15"/>
      <c r="W98" s="36">
        <f t="shared" si="227"/>
        <v>1</v>
      </c>
      <c r="X98" s="12">
        <f t="shared" si="228"/>
        <v>4.8571428571428577</v>
      </c>
      <c r="Y98" s="12">
        <f t="shared" si="210"/>
        <v>5.8571428571428577</v>
      </c>
      <c r="Z98" s="12">
        <f t="shared" si="211"/>
        <v>6.8571428571428577</v>
      </c>
      <c r="AA98" s="15"/>
      <c r="AB98" s="36">
        <f t="shared" si="229"/>
        <v>2</v>
      </c>
      <c r="AC98" s="12">
        <f t="shared" si="230"/>
        <v>5.8571428571428577</v>
      </c>
      <c r="AD98" s="12">
        <f t="shared" si="212"/>
        <v>6.8571428571428577</v>
      </c>
      <c r="AE98" s="12">
        <f t="shared" si="213"/>
        <v>7.8571428571428577</v>
      </c>
      <c r="AF98" s="15"/>
      <c r="AG98" s="36">
        <f t="shared" si="231"/>
        <v>4</v>
      </c>
      <c r="AH98" s="12">
        <f t="shared" si="232"/>
        <v>7.8571428571428568</v>
      </c>
      <c r="AI98" s="12">
        <f t="shared" si="214"/>
        <v>8.8571428571428577</v>
      </c>
      <c r="AJ98" s="12">
        <f t="shared" si="215"/>
        <v>9.8571428571428577</v>
      </c>
      <c r="AK98" s="15"/>
      <c r="AL98" s="36">
        <f t="shared" si="233"/>
        <v>6</v>
      </c>
      <c r="AM98" s="12">
        <f t="shared" si="234"/>
        <v>9.8571428571428577</v>
      </c>
      <c r="AN98" s="12">
        <f t="shared" si="216"/>
        <v>10.857142857142858</v>
      </c>
      <c r="AO98" s="12">
        <f t="shared" si="217"/>
        <v>11.857142857142858</v>
      </c>
      <c r="AP98" s="15"/>
      <c r="AQ98" s="36">
        <f t="shared" si="235"/>
        <v>8</v>
      </c>
      <c r="AR98" s="12">
        <f t="shared" si="236"/>
        <v>11.857142857142858</v>
      </c>
      <c r="AS98" s="12">
        <f t="shared" si="218"/>
        <v>12.857142857142858</v>
      </c>
      <c r="AT98" s="12">
        <f t="shared" si="219"/>
        <v>13.857142857142858</v>
      </c>
      <c r="AU98" s="15"/>
      <c r="AV98" s="36">
        <f t="shared" si="237"/>
        <v>12</v>
      </c>
      <c r="AW98" s="12">
        <f t="shared" si="238"/>
        <v>15.857142857142858</v>
      </c>
      <c r="AX98" s="12">
        <f t="shared" si="220"/>
        <v>16.857142857142858</v>
      </c>
      <c r="AY98" s="12">
        <f t="shared" si="221"/>
        <v>17.857142857142858</v>
      </c>
    </row>
    <row r="99" spans="1:51">
      <c r="A99" s="14" t="str">
        <f t="shared" si="200"/>
        <v>Cadmium</v>
      </c>
      <c r="B99" s="6">
        <f t="shared" si="201"/>
        <v>5</v>
      </c>
      <c r="C99" s="47">
        <f t="shared" si="202"/>
        <v>0.8571428571428571</v>
      </c>
      <c r="D99" s="39">
        <v>7.5</v>
      </c>
      <c r="E99" s="51">
        <f t="shared" si="222"/>
        <v>5</v>
      </c>
      <c r="F99" s="41" t="s">
        <v>12</v>
      </c>
      <c r="G99" s="47">
        <f t="shared" si="203"/>
        <v>1</v>
      </c>
      <c r="H99" s="41" t="s">
        <v>7</v>
      </c>
      <c r="I99" s="51">
        <f t="shared" si="204"/>
        <v>0</v>
      </c>
      <c r="J99" s="56">
        <f t="shared" si="205"/>
        <v>6</v>
      </c>
      <c r="K99" s="56">
        <f t="shared" si="223"/>
        <v>0</v>
      </c>
      <c r="L99" s="56">
        <v>3</v>
      </c>
      <c r="M99" s="15"/>
      <c r="N99" s="12">
        <f t="shared" si="224"/>
        <v>3.8571428571428572</v>
      </c>
      <c r="O99" s="12">
        <f t="shared" si="206"/>
        <v>4.8571428571428577</v>
      </c>
      <c r="P99" s="12">
        <f t="shared" si="207"/>
        <v>5.8571428571428577</v>
      </c>
      <c r="Q99" s="15"/>
      <c r="R99" s="36">
        <f t="shared" si="225"/>
        <v>0.4</v>
      </c>
      <c r="S99" s="12">
        <f t="shared" si="226"/>
        <v>4.2571428571428571</v>
      </c>
      <c r="T99" s="12">
        <f t="shared" si="208"/>
        <v>5.2571428571428571</v>
      </c>
      <c r="U99" s="12">
        <f t="shared" si="209"/>
        <v>6.2571428571428571</v>
      </c>
      <c r="V99" s="15"/>
      <c r="W99" s="36">
        <f t="shared" si="227"/>
        <v>1</v>
      </c>
      <c r="X99" s="12">
        <f t="shared" si="228"/>
        <v>4.8571428571428577</v>
      </c>
      <c r="Y99" s="12">
        <f t="shared" si="210"/>
        <v>5.8571428571428577</v>
      </c>
      <c r="Z99" s="12">
        <f t="shared" si="211"/>
        <v>6.8571428571428577</v>
      </c>
      <c r="AA99" s="15"/>
      <c r="AB99" s="36">
        <f t="shared" si="229"/>
        <v>2</v>
      </c>
      <c r="AC99" s="12">
        <f t="shared" si="230"/>
        <v>5.8571428571428577</v>
      </c>
      <c r="AD99" s="12">
        <f t="shared" si="212"/>
        <v>6.8571428571428577</v>
      </c>
      <c r="AE99" s="12">
        <f t="shared" si="213"/>
        <v>7.8571428571428577</v>
      </c>
      <c r="AF99" s="15"/>
      <c r="AG99" s="36">
        <f t="shared" si="231"/>
        <v>4</v>
      </c>
      <c r="AH99" s="12">
        <f t="shared" si="232"/>
        <v>7.8571428571428568</v>
      </c>
      <c r="AI99" s="12">
        <f t="shared" si="214"/>
        <v>8.8571428571428577</v>
      </c>
      <c r="AJ99" s="12">
        <f t="shared" si="215"/>
        <v>9.8571428571428577</v>
      </c>
      <c r="AK99" s="15"/>
      <c r="AL99" s="36">
        <f t="shared" si="233"/>
        <v>6</v>
      </c>
      <c r="AM99" s="12">
        <f t="shared" si="234"/>
        <v>9.8571428571428577</v>
      </c>
      <c r="AN99" s="12">
        <f t="shared" si="216"/>
        <v>10.857142857142858</v>
      </c>
      <c r="AO99" s="12">
        <f t="shared" si="217"/>
        <v>11.857142857142858</v>
      </c>
      <c r="AP99" s="15"/>
      <c r="AQ99" s="36">
        <f t="shared" si="235"/>
        <v>8</v>
      </c>
      <c r="AR99" s="12">
        <f t="shared" si="236"/>
        <v>11.857142857142858</v>
      </c>
      <c r="AS99" s="12">
        <f t="shared" si="218"/>
        <v>12.857142857142858</v>
      </c>
      <c r="AT99" s="12">
        <f t="shared" si="219"/>
        <v>13.857142857142858</v>
      </c>
      <c r="AU99" s="15"/>
      <c r="AV99" s="36">
        <f t="shared" si="237"/>
        <v>12</v>
      </c>
      <c r="AW99" s="12">
        <f t="shared" si="238"/>
        <v>15.857142857142858</v>
      </c>
      <c r="AX99" s="12">
        <f t="shared" si="220"/>
        <v>16.857142857142858</v>
      </c>
      <c r="AY99" s="12">
        <f t="shared" si="221"/>
        <v>17.857142857142858</v>
      </c>
    </row>
    <row r="100" spans="1:51">
      <c r="A100" s="14" t="str">
        <f t="shared" si="200"/>
        <v>Cadmium</v>
      </c>
      <c r="B100" s="6">
        <f t="shared" si="201"/>
        <v>5</v>
      </c>
      <c r="C100" s="47">
        <f t="shared" si="202"/>
        <v>0.8571428571428571</v>
      </c>
      <c r="D100" s="39">
        <v>7.5</v>
      </c>
      <c r="E100" s="51">
        <f t="shared" si="222"/>
        <v>5</v>
      </c>
      <c r="F100" s="41" t="s">
        <v>12</v>
      </c>
      <c r="G100" s="47">
        <f t="shared" si="203"/>
        <v>1</v>
      </c>
      <c r="H100" s="41" t="s">
        <v>6</v>
      </c>
      <c r="I100" s="51">
        <f t="shared" si="204"/>
        <v>0</v>
      </c>
      <c r="J100" s="56">
        <f t="shared" si="205"/>
        <v>6</v>
      </c>
      <c r="K100" s="56">
        <f t="shared" si="223"/>
        <v>0</v>
      </c>
      <c r="L100" s="56">
        <v>3</v>
      </c>
      <c r="M100" s="15"/>
      <c r="N100" s="12">
        <f t="shared" si="224"/>
        <v>3.8571428571428572</v>
      </c>
      <c r="O100" s="12">
        <f t="shared" si="206"/>
        <v>4.8571428571428577</v>
      </c>
      <c r="P100" s="12">
        <f t="shared" si="207"/>
        <v>5.8571428571428577</v>
      </c>
      <c r="Q100" s="15"/>
      <c r="R100" s="36">
        <f t="shared" si="225"/>
        <v>0.4</v>
      </c>
      <c r="S100" s="12">
        <f t="shared" si="226"/>
        <v>4.2571428571428571</v>
      </c>
      <c r="T100" s="12">
        <f t="shared" si="208"/>
        <v>5.2571428571428571</v>
      </c>
      <c r="U100" s="12">
        <f t="shared" si="209"/>
        <v>6.2571428571428571</v>
      </c>
      <c r="V100" s="15"/>
      <c r="W100" s="36">
        <f t="shared" si="227"/>
        <v>1</v>
      </c>
      <c r="X100" s="12">
        <f t="shared" si="228"/>
        <v>4.8571428571428577</v>
      </c>
      <c r="Y100" s="12">
        <f t="shared" si="210"/>
        <v>5.8571428571428577</v>
      </c>
      <c r="Z100" s="12">
        <f t="shared" si="211"/>
        <v>6.8571428571428577</v>
      </c>
      <c r="AA100" s="15"/>
      <c r="AB100" s="36">
        <f t="shared" si="229"/>
        <v>2</v>
      </c>
      <c r="AC100" s="12">
        <f t="shared" si="230"/>
        <v>5.8571428571428577</v>
      </c>
      <c r="AD100" s="12">
        <f t="shared" si="212"/>
        <v>6.8571428571428577</v>
      </c>
      <c r="AE100" s="12">
        <f t="shared" si="213"/>
        <v>7.8571428571428577</v>
      </c>
      <c r="AF100" s="15"/>
      <c r="AG100" s="36">
        <f t="shared" si="231"/>
        <v>4</v>
      </c>
      <c r="AH100" s="12">
        <f t="shared" si="232"/>
        <v>7.8571428571428568</v>
      </c>
      <c r="AI100" s="12">
        <f t="shared" si="214"/>
        <v>8.8571428571428577</v>
      </c>
      <c r="AJ100" s="12">
        <f t="shared" si="215"/>
        <v>9.8571428571428577</v>
      </c>
      <c r="AK100" s="15"/>
      <c r="AL100" s="36">
        <f t="shared" si="233"/>
        <v>6</v>
      </c>
      <c r="AM100" s="12">
        <f t="shared" si="234"/>
        <v>9.8571428571428577</v>
      </c>
      <c r="AN100" s="12">
        <f t="shared" si="216"/>
        <v>10.857142857142858</v>
      </c>
      <c r="AO100" s="12">
        <f t="shared" si="217"/>
        <v>11.857142857142858</v>
      </c>
      <c r="AP100" s="15"/>
      <c r="AQ100" s="36">
        <f t="shared" si="235"/>
        <v>8</v>
      </c>
      <c r="AR100" s="12">
        <f t="shared" si="236"/>
        <v>11.857142857142858</v>
      </c>
      <c r="AS100" s="12">
        <f t="shared" si="218"/>
        <v>12.857142857142858</v>
      </c>
      <c r="AT100" s="12">
        <f t="shared" si="219"/>
        <v>13.857142857142858</v>
      </c>
      <c r="AU100" s="15"/>
      <c r="AV100" s="36">
        <f t="shared" si="237"/>
        <v>12</v>
      </c>
      <c r="AW100" s="12">
        <f t="shared" si="238"/>
        <v>15.857142857142858</v>
      </c>
      <c r="AX100" s="12">
        <f t="shared" si="220"/>
        <v>16.857142857142858</v>
      </c>
      <c r="AY100" s="12">
        <f t="shared" si="221"/>
        <v>17.857142857142858</v>
      </c>
    </row>
    <row r="101" spans="1:51" ht="10.5">
      <c r="A101" s="74" t="s">
        <v>46</v>
      </c>
    </row>
    <row r="111" spans="1:51">
      <c r="O111" s="42"/>
    </row>
  </sheetData>
  <sheetProtection algorithmName="SHA-512" hashValue="tCAlrEOh3yfWUJZfrN7g3tgk01LLUawJKBTiJBxK1loK84Nm2kOkV84Ttgk0cH9vZN5Z6p71ajT2CNOVLYG1lg==" saltValue="5zUvBRpwJkQgtY22rtkgfw==" spinCount="100000" sheet="1" objects="1" scenarios="1"/>
  <phoneticPr fontId="1" type="noConversion"/>
  <conditionalFormatting sqref="N76:P87 S76:U87 N24:P35 N37:P48 N50:P61 N63:P74 S50:U61 AR76:AT87 N11:P22 AR50:AT61 S24:U35 S37:U48 S63:U74 X76:Z87 AR37:AT48 AR63:AT74 S11:U22 AR11:AT22 AR24:AT35 X50:Z61 AW76:AY87 X24:Z35 AW50:AY61 X63:Z74 X11:Z22 AW11:AY22 X37:Z48 AC76:AE87 AW24:AY35 AW37:AY48 AC50:AE61 AW63:AY74 AC11:AE22 AC24:AE35 AH76:AJ87 AH11:AJ22 AH24:AJ35 AC37:AE48 AH50:AJ61 AC63:AE74 AH37:AJ48 AM76:AO87 AH63:AJ74 AM63:AO74 AM24:AO35 AM37:AO48 AM50:AO61 AM11:AO22 N89:P100 S89:U100 AR89:AT100 X89:Z100 AW89:AY100 AC89:AE100 AH89:AJ100 AM89:AO100">
    <cfRule type="cellIs" dxfId="20" priority="1" stopIfTrue="1" operator="greaterThanOrEqual">
      <formula>8</formula>
    </cfRule>
    <cfRule type="cellIs" dxfId="19" priority="2" stopIfTrue="1" operator="between">
      <formula>5</formula>
      <formula>7.9999</formula>
    </cfRule>
    <cfRule type="cellIs" dxfId="18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2</formula1>
      <formula2>30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indexed="52"/>
    <pageSetUpPr fitToPage="1"/>
  </sheetPr>
  <dimension ref="A1:AX15"/>
  <sheetViews>
    <sheetView workbookViewId="0">
      <pane xSplit="3" ySplit="10" topLeftCell="D11" activePane="bottomRight" state="frozen"/>
      <selection activeCell="B5" sqref="B5"/>
      <selection pane="topRight" activeCell="B5" sqref="B5"/>
      <selection pane="bottomLeft" activeCell="B5" sqref="B5"/>
      <selection pane="bottomRight" activeCell="G5" sqref="G5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7" t="s">
        <v>0</v>
      </c>
      <c r="B3" s="57" t="s">
        <v>36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 t="s">
        <v>27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7" t="s">
        <v>22</v>
      </c>
      <c r="B4" s="31">
        <v>200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 t="s">
        <v>28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7" t="s">
        <v>23</v>
      </c>
      <c r="B5" s="31">
        <v>500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 t="s">
        <v>29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40</v>
      </c>
      <c r="B6" s="65">
        <v>50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31</v>
      </c>
      <c r="B7" s="65">
        <v>200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7" t="s">
        <v>25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7"/>
      <c r="B9" s="22" t="s">
        <v>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21" t="s">
        <v>19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0</v>
      </c>
      <c r="B10" s="26" t="s">
        <v>21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26</v>
      </c>
      <c r="R10" s="28"/>
      <c r="S10" s="28"/>
      <c r="T10" s="28"/>
      <c r="U10" s="27"/>
      <c r="V10" s="35" t="s">
        <v>26</v>
      </c>
      <c r="W10" s="28"/>
      <c r="X10" s="28"/>
      <c r="Y10" s="28"/>
      <c r="Z10" s="27"/>
      <c r="AA10" s="35" t="s">
        <v>26</v>
      </c>
      <c r="AB10" s="28"/>
      <c r="AC10" s="28"/>
      <c r="AD10" s="28"/>
      <c r="AE10" s="27"/>
      <c r="AF10" s="35" t="s">
        <v>26</v>
      </c>
      <c r="AG10" s="28"/>
      <c r="AH10" s="28"/>
      <c r="AI10" s="28"/>
      <c r="AJ10" s="27"/>
      <c r="AK10" s="35" t="s">
        <v>26</v>
      </c>
      <c r="AL10" s="28"/>
      <c r="AM10" s="28"/>
      <c r="AN10" s="28"/>
      <c r="AO10" s="27"/>
      <c r="AP10" s="35" t="s">
        <v>26</v>
      </c>
      <c r="AQ10" s="28"/>
      <c r="AR10" s="28"/>
      <c r="AS10" s="28"/>
      <c r="AT10" s="27"/>
      <c r="AU10" s="35" t="s">
        <v>26</v>
      </c>
      <c r="AV10" s="28"/>
      <c r="AW10" s="28"/>
      <c r="AX10" s="28"/>
    </row>
    <row r="11" spans="1:50" ht="12.5">
      <c r="A11" s="14" t="str">
        <f>$B$3</f>
        <v>Chrom</v>
      </c>
      <c r="B11" s="6">
        <f>$B$7</f>
        <v>200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0.32</v>
      </c>
      <c r="R11" s="12">
        <f>$C11+$K11+$Q11</f>
        <v>0.32</v>
      </c>
      <c r="S11"/>
      <c r="T11"/>
      <c r="U11" s="15"/>
      <c r="V11" s="36">
        <f>8*$B$7/$B$6*$D$8/100</f>
        <v>0.8</v>
      </c>
      <c r="W11" s="12">
        <f>$C11+$K11+$V11</f>
        <v>0.8</v>
      </c>
      <c r="X11"/>
      <c r="Y11"/>
      <c r="Z11" s="15"/>
      <c r="AA11" s="36">
        <f>8*$B$7/$B$6*$E$8/100</f>
        <v>1.6</v>
      </c>
      <c r="AB11" s="12">
        <f>$C11+$K11+$AA11</f>
        <v>1.6</v>
      </c>
      <c r="AC11"/>
      <c r="AD11"/>
      <c r="AE11" s="15"/>
      <c r="AF11" s="36">
        <f>8*$B$7/$B$6*$F$8/100</f>
        <v>3.2</v>
      </c>
      <c r="AG11" s="12">
        <f>$C11+$K11+$AF11</f>
        <v>3.2</v>
      </c>
      <c r="AH11"/>
      <c r="AI11"/>
      <c r="AJ11" s="15"/>
      <c r="AK11" s="36">
        <f>8*$B$7/$B$6*$G$8/100</f>
        <v>4.8</v>
      </c>
      <c r="AL11" s="12">
        <f>$C11+$K11+$AK11</f>
        <v>4.8</v>
      </c>
      <c r="AM11"/>
      <c r="AN11"/>
      <c r="AO11" s="15"/>
      <c r="AP11" s="36">
        <f>8*$B$7/$B$6*$H$8/100</f>
        <v>6.4</v>
      </c>
      <c r="AQ11" s="12">
        <f>$C11+$K11+$AP11</f>
        <v>6.4</v>
      </c>
      <c r="AR11"/>
      <c r="AS11"/>
      <c r="AT11" s="15"/>
      <c r="AU11" s="36">
        <f>8*$B$7/$B$6*$I$8/100</f>
        <v>9.6</v>
      </c>
      <c r="AV11" s="12">
        <f>$C11+$K11+$AU11</f>
        <v>9.6</v>
      </c>
      <c r="AW11"/>
      <c r="AX11"/>
    </row>
    <row r="12" spans="1:50" ht="12.5">
      <c r="A12" s="74" t="s">
        <v>46</v>
      </c>
      <c r="S12"/>
      <c r="T12"/>
    </row>
    <row r="14" spans="1:50" ht="12.5">
      <c r="S14"/>
    </row>
    <row r="15" spans="1:50">
      <c r="N15" s="42"/>
    </row>
  </sheetData>
  <sheetProtection algorithmName="SHA-512" hashValue="B3LUng+QqHYxABWleHlGYeH9NHbuGk9SiP5Qb3pU9mv7gLR6IKdeWV0eDIJjc4AYFU0KB8G0KpC70ohPWJz7jA==" saltValue="cx724HkNU0tXKd+Ezq6/Pw==" spinCount="100000" sheet="1" objects="1" scenarios="1"/>
  <phoneticPr fontId="1" type="noConversion"/>
  <conditionalFormatting sqref="R11 W11 AB11 AG11 AQ11 M11 AL11 AV11">
    <cfRule type="cellIs" dxfId="17" priority="1" stopIfTrue="1" operator="greaterThanOrEqual">
      <formula>8</formula>
    </cfRule>
    <cfRule type="cellIs" dxfId="16" priority="2" stopIfTrue="1" operator="between">
      <formula>5</formula>
      <formula>7.9999</formula>
    </cfRule>
    <cfRule type="cellIs" dxfId="15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0"/>
    <pageSetUpPr fitToPage="1"/>
  </sheetPr>
  <dimension ref="A1:AY111"/>
  <sheetViews>
    <sheetView workbookViewId="0">
      <pane xSplit="8" ySplit="10" topLeftCell="I11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2" width="9.81640625" style="55" customWidth="1"/>
    <col min="13" max="13" width="2.7265625" style="1" customWidth="1"/>
    <col min="14" max="14" width="10.81640625" style="10" customWidth="1"/>
    <col min="15" max="15" width="10" style="10" customWidth="1"/>
    <col min="16" max="16" width="10" style="11" customWidth="1"/>
    <col min="17" max="17" width="2.54296875" style="1" customWidth="1"/>
    <col min="18" max="18" width="8.1796875" style="8" customWidth="1"/>
    <col min="19" max="19" width="10.81640625" style="10" customWidth="1"/>
    <col min="20" max="20" width="10" style="10" customWidth="1"/>
    <col min="21" max="21" width="10" style="11" customWidth="1"/>
    <col min="22" max="22" width="2.54296875" style="1" customWidth="1"/>
    <col min="23" max="23" width="8.1796875" style="8" customWidth="1"/>
    <col min="24" max="24" width="10.81640625" style="10" customWidth="1"/>
    <col min="25" max="25" width="10" style="10" customWidth="1"/>
    <col min="26" max="26" width="10" style="11" customWidth="1"/>
    <col min="27" max="27" width="2.54296875" style="1" customWidth="1"/>
    <col min="28" max="28" width="8.1796875" style="8" customWidth="1"/>
    <col min="29" max="29" width="10.81640625" style="10" customWidth="1"/>
    <col min="30" max="30" width="10" style="10" customWidth="1"/>
    <col min="31" max="31" width="10" style="11" customWidth="1"/>
    <col min="32" max="32" width="2.54296875" style="1" customWidth="1"/>
    <col min="33" max="33" width="8.1796875" style="8" customWidth="1"/>
    <col min="34" max="34" width="10.81640625" style="10" customWidth="1"/>
    <col min="35" max="35" width="10" style="10" customWidth="1"/>
    <col min="36" max="36" width="10" style="11" customWidth="1"/>
    <col min="37" max="37" width="2.54296875" style="1" customWidth="1"/>
    <col min="38" max="38" width="8.1796875" style="8" customWidth="1"/>
    <col min="39" max="39" width="10.81640625" style="10" customWidth="1"/>
    <col min="40" max="40" width="10" style="10" customWidth="1"/>
    <col min="41" max="41" width="10" style="11" customWidth="1"/>
    <col min="42" max="42" width="2.54296875" style="1" customWidth="1"/>
    <col min="43" max="43" width="8.1796875" style="8" customWidth="1"/>
    <col min="44" max="44" width="10.81640625" style="10" customWidth="1"/>
    <col min="45" max="45" width="10" style="10" customWidth="1"/>
    <col min="46" max="46" width="10" style="11" customWidth="1"/>
    <col min="47" max="47" width="2.54296875" style="1" customWidth="1"/>
    <col min="48" max="48" width="8.1796875" style="8" customWidth="1"/>
    <col min="49" max="49" width="10.81640625" style="10" customWidth="1"/>
    <col min="50" max="50" width="10" style="10" customWidth="1"/>
    <col min="51" max="51" width="10" style="11" customWidth="1"/>
    <col min="52" max="16384" width="11.453125" style="1"/>
  </cols>
  <sheetData>
    <row r="1" spans="1:51" s="75" customFormat="1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P1" s="79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1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90"/>
      <c r="M2" s="15"/>
      <c r="N2" s="91"/>
      <c r="O2" s="91"/>
      <c r="P2" s="92"/>
    </row>
    <row r="3" spans="1:51" ht="10.5">
      <c r="A3" s="7" t="s">
        <v>0</v>
      </c>
      <c r="B3" s="30" t="s">
        <v>34</v>
      </c>
      <c r="C3" s="43"/>
      <c r="D3" s="23"/>
      <c r="E3" s="43"/>
      <c r="F3" s="7"/>
      <c r="G3" s="43"/>
      <c r="H3" s="19"/>
      <c r="I3" s="53"/>
      <c r="J3" s="53"/>
      <c r="K3" s="53"/>
      <c r="L3" s="53"/>
      <c r="M3" s="7"/>
      <c r="N3" s="19"/>
      <c r="O3" s="18" t="s">
        <v>27</v>
      </c>
      <c r="P3" s="5"/>
      <c r="Q3" s="8"/>
      <c r="S3" s="34"/>
      <c r="T3" s="32"/>
      <c r="U3" s="33"/>
      <c r="V3" s="8"/>
      <c r="X3" s="34"/>
      <c r="Y3" s="32"/>
      <c r="Z3" s="33"/>
      <c r="AA3" s="8"/>
      <c r="AC3" s="34"/>
      <c r="AD3" s="32"/>
      <c r="AE3" s="33"/>
      <c r="AF3" s="8"/>
      <c r="AH3" s="34"/>
      <c r="AI3" s="32"/>
      <c r="AJ3" s="33"/>
      <c r="AK3" s="8"/>
      <c r="AM3" s="34"/>
      <c r="AN3" s="32"/>
      <c r="AO3" s="33"/>
      <c r="AP3" s="8"/>
      <c r="AR3" s="34"/>
      <c r="AS3" s="32"/>
      <c r="AT3" s="33"/>
      <c r="AU3" s="8"/>
      <c r="AW3" s="34"/>
      <c r="AX3" s="32"/>
      <c r="AY3" s="33"/>
    </row>
    <row r="4" spans="1:51" ht="10.5">
      <c r="A4" s="7" t="s">
        <v>22</v>
      </c>
      <c r="B4" s="31">
        <v>150</v>
      </c>
      <c r="C4" s="43"/>
      <c r="D4" s="23"/>
      <c r="E4" s="43"/>
      <c r="F4" s="7"/>
      <c r="G4" s="43"/>
      <c r="H4" s="19"/>
      <c r="I4" s="53"/>
      <c r="J4" s="53"/>
      <c r="K4" s="53"/>
      <c r="L4" s="53"/>
      <c r="M4" s="7"/>
      <c r="N4" s="19"/>
      <c r="O4" s="18" t="s">
        <v>28</v>
      </c>
      <c r="P4" s="4"/>
      <c r="Q4" s="8"/>
      <c r="S4" s="34"/>
      <c r="T4" s="32"/>
      <c r="U4" s="33"/>
      <c r="V4" s="8"/>
      <c r="X4" s="34"/>
      <c r="Y4" s="32"/>
      <c r="Z4" s="33"/>
      <c r="AA4" s="8"/>
      <c r="AC4" s="34"/>
      <c r="AD4" s="32"/>
      <c r="AE4" s="33"/>
      <c r="AF4" s="8"/>
      <c r="AH4" s="34"/>
      <c r="AI4" s="32"/>
      <c r="AJ4" s="33"/>
      <c r="AK4" s="8"/>
      <c r="AM4" s="34"/>
      <c r="AN4" s="32"/>
      <c r="AO4" s="33"/>
      <c r="AP4" s="8"/>
      <c r="AR4" s="34"/>
      <c r="AS4" s="32"/>
      <c r="AT4" s="33"/>
      <c r="AU4" s="8"/>
      <c r="AW4" s="34"/>
      <c r="AX4" s="32"/>
      <c r="AY4" s="33"/>
    </row>
    <row r="5" spans="1:51" ht="15.5">
      <c r="A5" s="7" t="s">
        <v>23</v>
      </c>
      <c r="B5" s="31">
        <v>1000</v>
      </c>
      <c r="C5" s="43"/>
      <c r="D5" s="23"/>
      <c r="E5" s="43"/>
      <c r="F5" s="7"/>
      <c r="G5" s="67"/>
      <c r="H5" s="19"/>
      <c r="I5" s="53"/>
      <c r="J5" s="53"/>
      <c r="K5" s="53"/>
      <c r="L5" s="53"/>
      <c r="M5" s="7"/>
      <c r="N5" s="24"/>
      <c r="O5" s="18" t="s">
        <v>29</v>
      </c>
      <c r="P5" s="3"/>
      <c r="Q5" s="8"/>
      <c r="S5" s="12"/>
      <c r="T5" s="32"/>
      <c r="U5" s="33"/>
      <c r="V5" s="8"/>
      <c r="X5" s="12"/>
      <c r="Y5" s="32"/>
      <c r="Z5" s="33"/>
      <c r="AA5" s="8"/>
      <c r="AC5" s="12"/>
      <c r="AD5" s="32"/>
      <c r="AE5" s="33"/>
      <c r="AF5" s="8"/>
      <c r="AH5" s="12"/>
      <c r="AI5" s="32"/>
      <c r="AJ5" s="33"/>
      <c r="AK5" s="8"/>
      <c r="AM5" s="12"/>
      <c r="AN5" s="32"/>
      <c r="AO5" s="33"/>
      <c r="AP5" s="8"/>
      <c r="AR5" s="12"/>
      <c r="AS5" s="32"/>
      <c r="AT5" s="33"/>
      <c r="AU5" s="8"/>
      <c r="AW5" s="12"/>
      <c r="AX5" s="32"/>
      <c r="AY5" s="33"/>
    </row>
    <row r="6" spans="1:51" ht="14">
      <c r="A6" s="37" t="s">
        <v>32</v>
      </c>
      <c r="B6" s="65">
        <v>15</v>
      </c>
      <c r="C6" s="43"/>
      <c r="D6" s="23"/>
      <c r="E6" s="43"/>
      <c r="F6" s="7"/>
      <c r="G6" s="43"/>
      <c r="H6" s="19"/>
      <c r="I6" s="53"/>
      <c r="J6" s="53"/>
      <c r="K6" s="53"/>
      <c r="L6" s="53"/>
      <c r="M6" s="7"/>
      <c r="N6" s="24"/>
      <c r="O6" s="18"/>
      <c r="P6" s="33"/>
      <c r="Q6" s="8"/>
      <c r="S6" s="12"/>
      <c r="T6" s="32"/>
      <c r="U6" s="33"/>
      <c r="V6" s="8"/>
      <c r="X6" s="12"/>
      <c r="Y6" s="32"/>
      <c r="Z6" s="33"/>
      <c r="AA6" s="8"/>
      <c r="AC6" s="12"/>
      <c r="AD6" s="32"/>
      <c r="AE6" s="33"/>
      <c r="AF6" s="8"/>
      <c r="AH6" s="12"/>
      <c r="AI6" s="32"/>
      <c r="AJ6" s="33"/>
      <c r="AK6" s="8"/>
      <c r="AM6" s="12"/>
      <c r="AN6" s="32"/>
      <c r="AO6" s="33"/>
      <c r="AP6" s="8"/>
      <c r="AR6" s="12"/>
      <c r="AS6" s="32"/>
      <c r="AT6" s="33"/>
      <c r="AU6" s="8"/>
      <c r="AW6" s="12"/>
      <c r="AX6" s="32"/>
      <c r="AY6" s="33"/>
    </row>
    <row r="7" spans="1:51" ht="14">
      <c r="A7" s="37" t="s">
        <v>31</v>
      </c>
      <c r="B7" s="65">
        <v>150</v>
      </c>
      <c r="C7" s="44"/>
      <c r="D7" s="29"/>
      <c r="E7" s="44"/>
      <c r="F7" s="29"/>
      <c r="G7" s="44"/>
      <c r="H7" s="29"/>
      <c r="I7" s="44"/>
      <c r="J7" s="44"/>
      <c r="K7" s="44"/>
      <c r="L7" s="44"/>
      <c r="M7" s="7"/>
      <c r="N7" s="24"/>
      <c r="O7" s="18"/>
      <c r="P7" s="23"/>
      <c r="Q7" s="8"/>
      <c r="S7" s="12"/>
      <c r="T7" s="32"/>
      <c r="U7" s="33"/>
      <c r="V7" s="8"/>
      <c r="X7" s="12"/>
      <c r="Y7" s="32"/>
      <c r="Z7" s="33"/>
      <c r="AA7" s="8"/>
      <c r="AC7" s="12"/>
      <c r="AD7" s="32"/>
      <c r="AE7" s="33"/>
      <c r="AF7" s="8"/>
      <c r="AH7" s="12"/>
      <c r="AI7" s="32"/>
      <c r="AJ7" s="33"/>
      <c r="AK7" s="8"/>
      <c r="AM7" s="12"/>
      <c r="AN7" s="32"/>
      <c r="AO7" s="33"/>
      <c r="AP7" s="8"/>
      <c r="AR7" s="12"/>
      <c r="AS7" s="32"/>
      <c r="AT7" s="33"/>
      <c r="AU7" s="8"/>
      <c r="AW7" s="12"/>
      <c r="AX7" s="32"/>
      <c r="AY7" s="33"/>
    </row>
    <row r="8" spans="1:51">
      <c r="A8" s="7" t="s">
        <v>25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44"/>
      <c r="M8" s="7"/>
      <c r="N8" s="24"/>
      <c r="O8" s="18"/>
      <c r="P8" s="23"/>
      <c r="Q8" s="8"/>
      <c r="S8" s="12"/>
      <c r="T8" s="32"/>
      <c r="U8" s="33"/>
      <c r="V8" s="8"/>
      <c r="X8" s="12"/>
      <c r="Y8" s="32"/>
      <c r="Z8" s="33"/>
      <c r="AA8" s="8"/>
      <c r="AC8" s="12"/>
      <c r="AD8" s="32"/>
      <c r="AE8" s="33"/>
      <c r="AF8" s="8"/>
      <c r="AH8" s="12"/>
      <c r="AI8" s="32"/>
      <c r="AJ8" s="33"/>
      <c r="AK8" s="8"/>
      <c r="AM8" s="12"/>
      <c r="AN8" s="32"/>
      <c r="AO8" s="33"/>
      <c r="AP8" s="8"/>
      <c r="AR8" s="12"/>
      <c r="AS8" s="32"/>
      <c r="AT8" s="33"/>
      <c r="AU8" s="8"/>
      <c r="AW8" s="12"/>
      <c r="AX8" s="32"/>
      <c r="AY8" s="33"/>
    </row>
    <row r="9" spans="1:51" ht="20.25" customHeight="1" thickBot="1">
      <c r="A9" s="17"/>
      <c r="B9" s="22" t="s">
        <v>2</v>
      </c>
      <c r="C9" s="45"/>
      <c r="D9" s="20"/>
      <c r="E9" s="45"/>
      <c r="F9" s="17"/>
      <c r="G9" s="45"/>
      <c r="H9" s="16"/>
      <c r="I9" s="54"/>
      <c r="J9" s="53"/>
      <c r="K9" s="53"/>
      <c r="L9" s="53"/>
      <c r="M9" s="17"/>
      <c r="N9" s="21" t="s">
        <v>19</v>
      </c>
      <c r="O9" s="17"/>
      <c r="P9" s="17"/>
      <c r="Q9" s="17"/>
      <c r="R9" s="17"/>
      <c r="S9" s="21"/>
      <c r="T9" s="17"/>
      <c r="U9" s="17"/>
      <c r="V9" s="17"/>
      <c r="W9" s="17"/>
      <c r="X9" s="21"/>
      <c r="Y9" s="17"/>
      <c r="Z9" s="17"/>
      <c r="AA9" s="17"/>
      <c r="AB9" s="17"/>
      <c r="AC9" s="21"/>
      <c r="AD9" s="17"/>
      <c r="AE9" s="17"/>
      <c r="AF9" s="17"/>
      <c r="AG9" s="17"/>
      <c r="AH9" s="21"/>
      <c r="AI9" s="17"/>
      <c r="AJ9" s="17"/>
      <c r="AK9" s="17"/>
      <c r="AL9" s="17"/>
      <c r="AM9" s="21"/>
      <c r="AN9" s="17"/>
      <c r="AO9" s="17"/>
      <c r="AP9" s="17"/>
      <c r="AQ9" s="17"/>
      <c r="AR9" s="21"/>
      <c r="AS9" s="17"/>
      <c r="AT9" s="17"/>
      <c r="AU9" s="17"/>
      <c r="AV9" s="17"/>
      <c r="AW9" s="21"/>
      <c r="AX9" s="17"/>
      <c r="AY9" s="17"/>
    </row>
    <row r="10" spans="1:51" ht="45" customHeight="1" thickTop="1">
      <c r="A10" s="25" t="s">
        <v>0</v>
      </c>
      <c r="B10" s="26" t="s">
        <v>21</v>
      </c>
      <c r="C10" s="46" t="s">
        <v>3</v>
      </c>
      <c r="D10" s="38" t="s">
        <v>1</v>
      </c>
      <c r="E10" s="49" t="s">
        <v>16</v>
      </c>
      <c r="F10" s="40" t="s">
        <v>4</v>
      </c>
      <c r="G10" s="46" t="s">
        <v>18</v>
      </c>
      <c r="H10" s="40" t="s">
        <v>5</v>
      </c>
      <c r="I10" s="49" t="s">
        <v>17</v>
      </c>
      <c r="J10" s="46" t="s">
        <v>24</v>
      </c>
      <c r="K10" s="46" t="s">
        <v>20</v>
      </c>
      <c r="L10" s="46" t="s">
        <v>45</v>
      </c>
      <c r="M10" s="27"/>
      <c r="N10" s="28" t="s">
        <v>13</v>
      </c>
      <c r="O10" s="28" t="s">
        <v>14</v>
      </c>
      <c r="P10" s="28" t="s">
        <v>15</v>
      </c>
      <c r="Q10" s="27"/>
      <c r="R10" s="35" t="s">
        <v>26</v>
      </c>
      <c r="S10" s="28" t="s">
        <v>13</v>
      </c>
      <c r="T10" s="28" t="s">
        <v>14</v>
      </c>
      <c r="U10" s="28" t="s">
        <v>15</v>
      </c>
      <c r="V10" s="27"/>
      <c r="W10" s="35" t="s">
        <v>26</v>
      </c>
      <c r="X10" s="28" t="s">
        <v>13</v>
      </c>
      <c r="Y10" s="28" t="s">
        <v>14</v>
      </c>
      <c r="Z10" s="28" t="s">
        <v>15</v>
      </c>
      <c r="AA10" s="27"/>
      <c r="AB10" s="35" t="s">
        <v>26</v>
      </c>
      <c r="AC10" s="28" t="s">
        <v>13</v>
      </c>
      <c r="AD10" s="28" t="s">
        <v>14</v>
      </c>
      <c r="AE10" s="28" t="s">
        <v>15</v>
      </c>
      <c r="AF10" s="27"/>
      <c r="AG10" s="35" t="s">
        <v>26</v>
      </c>
      <c r="AH10" s="28" t="s">
        <v>13</v>
      </c>
      <c r="AI10" s="28" t="s">
        <v>14</v>
      </c>
      <c r="AJ10" s="28" t="s">
        <v>15</v>
      </c>
      <c r="AK10" s="27"/>
      <c r="AL10" s="35" t="s">
        <v>26</v>
      </c>
      <c r="AM10" s="28" t="s">
        <v>13</v>
      </c>
      <c r="AN10" s="28" t="s">
        <v>14</v>
      </c>
      <c r="AO10" s="28" t="s">
        <v>15</v>
      </c>
      <c r="AP10" s="27"/>
      <c r="AQ10" s="35" t="s">
        <v>26</v>
      </c>
      <c r="AR10" s="28" t="s">
        <v>13</v>
      </c>
      <c r="AS10" s="28" t="s">
        <v>14</v>
      </c>
      <c r="AT10" s="28" t="s">
        <v>15</v>
      </c>
      <c r="AU10" s="27"/>
      <c r="AV10" s="35" t="s">
        <v>26</v>
      </c>
      <c r="AW10" s="28" t="s">
        <v>13</v>
      </c>
      <c r="AX10" s="28" t="s">
        <v>14</v>
      </c>
      <c r="AY10" s="28" t="s">
        <v>15</v>
      </c>
    </row>
    <row r="11" spans="1:51" ht="10.5">
      <c r="A11" s="14" t="str">
        <f t="shared" ref="A11:A22" si="0">$B$3</f>
        <v>Kupfer</v>
      </c>
      <c r="B11" s="6">
        <f t="shared" ref="B11:B22" si="1">$B$7</f>
        <v>150</v>
      </c>
      <c r="C11" s="47">
        <f t="shared" ref="C11:C22" si="2">8*(B11-$B$4)/($B$5-$B$4)</f>
        <v>0</v>
      </c>
      <c r="D11" s="39">
        <v>4.5</v>
      </c>
      <c r="E11" s="50">
        <v>4</v>
      </c>
      <c r="F11" s="41" t="s">
        <v>9</v>
      </c>
      <c r="G11" s="52">
        <v>0</v>
      </c>
      <c r="H11" s="41" t="s">
        <v>8</v>
      </c>
      <c r="I11" s="50">
        <v>0</v>
      </c>
      <c r="J11" s="56">
        <f t="shared" ref="J11:J22" si="3">E11+G11+I11</f>
        <v>4</v>
      </c>
      <c r="K11" s="56">
        <f>6-J11</f>
        <v>2</v>
      </c>
      <c r="L11" s="56">
        <v>0</v>
      </c>
      <c r="M11" s="15"/>
      <c r="N11" s="12">
        <f>$C11+$K11+L11</f>
        <v>2</v>
      </c>
      <c r="O11" s="12">
        <f t="shared" ref="O11:O74" si="4">N11+1</f>
        <v>3</v>
      </c>
      <c r="P11" s="12">
        <f t="shared" ref="P11:P22" si="5">N11+2</f>
        <v>4</v>
      </c>
      <c r="Q11" s="15"/>
      <c r="R11" s="36">
        <f>8*$B$7/$B$6*$C$8/100</f>
        <v>0.8</v>
      </c>
      <c r="S11" s="12">
        <f>$C11+$K11+$R11+L11</f>
        <v>2.8</v>
      </c>
      <c r="T11" s="12">
        <f t="shared" ref="T11:T74" si="6">S11+1</f>
        <v>3.8</v>
      </c>
      <c r="U11" s="12">
        <f t="shared" ref="U11:U22" si="7">S11+2</f>
        <v>4.8</v>
      </c>
      <c r="V11" s="15"/>
      <c r="W11" s="36">
        <f>8*$B$7/$B$6*$D$8/100</f>
        <v>2</v>
      </c>
      <c r="X11" s="12">
        <f>$C11+$K11+$W11+L11</f>
        <v>4</v>
      </c>
      <c r="Y11" s="12">
        <f t="shared" ref="Y11:Y74" si="8">X11+1</f>
        <v>5</v>
      </c>
      <c r="Z11" s="12">
        <f t="shared" ref="Z11:Z22" si="9">X11+2</f>
        <v>6</v>
      </c>
      <c r="AA11" s="15"/>
      <c r="AB11" s="36">
        <f>8*$B$7/$B$6*$E$8/100</f>
        <v>4</v>
      </c>
      <c r="AC11" s="12">
        <f>$C11+$K11+$AB11+L11</f>
        <v>6</v>
      </c>
      <c r="AD11" s="12">
        <f t="shared" ref="AD11:AD74" si="10">AC11+1</f>
        <v>7</v>
      </c>
      <c r="AE11" s="12">
        <f t="shared" ref="AE11:AE22" si="11">AC11+2</f>
        <v>8</v>
      </c>
      <c r="AF11" s="15"/>
      <c r="AG11" s="36">
        <f>8*$B$7/$B$6*$F$8/100</f>
        <v>8</v>
      </c>
      <c r="AH11" s="12">
        <f>$C11+$K11+$AG11+L11</f>
        <v>10</v>
      </c>
      <c r="AI11" s="12">
        <f t="shared" ref="AI11:AI74" si="12">AH11+1</f>
        <v>11</v>
      </c>
      <c r="AJ11" s="12">
        <f t="shared" ref="AJ11:AJ22" si="13">AH11+2</f>
        <v>12</v>
      </c>
      <c r="AK11" s="15"/>
      <c r="AL11" s="36">
        <f>8*$B$7/$B$6*$G$8/100</f>
        <v>12</v>
      </c>
      <c r="AM11" s="12">
        <f>$C11+$K11+$AL11+L11</f>
        <v>14</v>
      </c>
      <c r="AN11" s="12">
        <f t="shared" ref="AN11:AN74" si="14">AM11+1</f>
        <v>15</v>
      </c>
      <c r="AO11" s="12">
        <f t="shared" ref="AO11:AO22" si="15">AM11+2</f>
        <v>16</v>
      </c>
      <c r="AP11" s="15"/>
      <c r="AQ11" s="36">
        <f>8*$B$7/$B$6*$H$8/100</f>
        <v>16</v>
      </c>
      <c r="AR11" s="12">
        <f>$C11+$K11+$AQ11+L11</f>
        <v>18</v>
      </c>
      <c r="AS11" s="12">
        <f t="shared" ref="AS11:AS74" si="16">AR11+1</f>
        <v>19</v>
      </c>
      <c r="AT11" s="12">
        <f t="shared" ref="AT11:AT22" si="17">AR11+2</f>
        <v>20</v>
      </c>
      <c r="AU11" s="15"/>
      <c r="AV11" s="36">
        <f>8*$B$7/$B$6*$I$8/100</f>
        <v>24</v>
      </c>
      <c r="AW11" s="12">
        <f>$C11+$K11+$AV11+L11</f>
        <v>26</v>
      </c>
      <c r="AX11" s="12">
        <f t="shared" ref="AX11:AX74" si="18">AW11+1</f>
        <v>27</v>
      </c>
      <c r="AY11" s="12">
        <f t="shared" ref="AY11:AY22" si="19">AW11+2</f>
        <v>28</v>
      </c>
    </row>
    <row r="12" spans="1:51" ht="10.5">
      <c r="A12" s="14" t="str">
        <f t="shared" si="0"/>
        <v>Kupfer</v>
      </c>
      <c r="B12" s="6">
        <f t="shared" si="1"/>
        <v>150</v>
      </c>
      <c r="C12" s="47">
        <f t="shared" si="2"/>
        <v>0</v>
      </c>
      <c r="D12" s="39">
        <v>4.5</v>
      </c>
      <c r="E12" s="51">
        <f t="shared" ref="E12:E22" si="20">E11</f>
        <v>4</v>
      </c>
      <c r="F12" s="41" t="s">
        <v>9</v>
      </c>
      <c r="G12" s="47">
        <f>G11</f>
        <v>0</v>
      </c>
      <c r="H12" s="41" t="s">
        <v>7</v>
      </c>
      <c r="I12" s="50">
        <v>0</v>
      </c>
      <c r="J12" s="56">
        <f t="shared" si="3"/>
        <v>4</v>
      </c>
      <c r="K12" s="56">
        <f t="shared" ref="K12:K21" si="21">6-J12</f>
        <v>2</v>
      </c>
      <c r="L12" s="56">
        <v>0</v>
      </c>
      <c r="M12" s="15"/>
      <c r="N12" s="12">
        <f t="shared" ref="N12:N22" si="22">$C12+$K12+L12</f>
        <v>2</v>
      </c>
      <c r="O12" s="12">
        <f t="shared" si="4"/>
        <v>3</v>
      </c>
      <c r="P12" s="12">
        <f t="shared" si="5"/>
        <v>4</v>
      </c>
      <c r="Q12" s="15"/>
      <c r="R12" s="36">
        <f t="shared" ref="R12:R22" si="23">$R$11</f>
        <v>0.8</v>
      </c>
      <c r="S12" s="12">
        <f t="shared" ref="S12:S22" si="24">$C12+$K12+$R12+L12</f>
        <v>2.8</v>
      </c>
      <c r="T12" s="12">
        <f t="shared" si="6"/>
        <v>3.8</v>
      </c>
      <c r="U12" s="12">
        <f t="shared" si="7"/>
        <v>4.8</v>
      </c>
      <c r="V12" s="15"/>
      <c r="W12" s="36">
        <f t="shared" ref="W12:W22" si="25">W$11</f>
        <v>2</v>
      </c>
      <c r="X12" s="12">
        <f t="shared" ref="X12:X22" si="26">$C12+$K12+$W12+L12</f>
        <v>4</v>
      </c>
      <c r="Y12" s="12">
        <f t="shared" si="8"/>
        <v>5</v>
      </c>
      <c r="Z12" s="12">
        <f t="shared" si="9"/>
        <v>6</v>
      </c>
      <c r="AA12" s="15"/>
      <c r="AB12" s="36">
        <f t="shared" ref="AB12:AB22" si="27">AB$11</f>
        <v>4</v>
      </c>
      <c r="AC12" s="12">
        <f t="shared" ref="AC12:AC22" si="28">$C12+$K12+$AB12+L12</f>
        <v>6</v>
      </c>
      <c r="AD12" s="12">
        <f t="shared" si="10"/>
        <v>7</v>
      </c>
      <c r="AE12" s="12">
        <f t="shared" si="11"/>
        <v>8</v>
      </c>
      <c r="AF12" s="15"/>
      <c r="AG12" s="36">
        <f t="shared" ref="AG12:AG22" si="29">AG$11</f>
        <v>8</v>
      </c>
      <c r="AH12" s="12">
        <f t="shared" ref="AH12:AH22" si="30">$C12+$K12+$AG12+L12</f>
        <v>10</v>
      </c>
      <c r="AI12" s="12">
        <f t="shared" si="12"/>
        <v>11</v>
      </c>
      <c r="AJ12" s="12">
        <f t="shared" si="13"/>
        <v>12</v>
      </c>
      <c r="AK12" s="15"/>
      <c r="AL12" s="36">
        <f t="shared" ref="AL12:AL22" si="31">AL$11</f>
        <v>12</v>
      </c>
      <c r="AM12" s="12">
        <f t="shared" ref="AM12:AM22" si="32">$C12+$K12+$AL12+L12</f>
        <v>14</v>
      </c>
      <c r="AN12" s="12">
        <f t="shared" si="14"/>
        <v>15</v>
      </c>
      <c r="AO12" s="12">
        <f t="shared" si="15"/>
        <v>16</v>
      </c>
      <c r="AP12" s="15"/>
      <c r="AQ12" s="36">
        <f t="shared" ref="AQ12:AQ22" si="33">AQ$11</f>
        <v>16</v>
      </c>
      <c r="AR12" s="12">
        <f t="shared" ref="AR12:AR22" si="34">$C12+$K12+$AQ12+L12</f>
        <v>18</v>
      </c>
      <c r="AS12" s="12">
        <f t="shared" si="16"/>
        <v>19</v>
      </c>
      <c r="AT12" s="12">
        <f t="shared" si="17"/>
        <v>20</v>
      </c>
      <c r="AU12" s="15"/>
      <c r="AV12" s="36">
        <f t="shared" ref="AV12:AV22" si="35">AV$11</f>
        <v>24</v>
      </c>
      <c r="AW12" s="12">
        <f t="shared" ref="AW12:AW22" si="36">$C12+$K12+$AV12+L12</f>
        <v>26</v>
      </c>
      <c r="AX12" s="12">
        <f t="shared" si="18"/>
        <v>27</v>
      </c>
      <c r="AY12" s="12">
        <f t="shared" si="19"/>
        <v>28</v>
      </c>
    </row>
    <row r="13" spans="1:51" ht="10.5">
      <c r="A13" s="14" t="str">
        <f t="shared" si="0"/>
        <v>Kupfer</v>
      </c>
      <c r="B13" s="6">
        <f t="shared" si="1"/>
        <v>150</v>
      </c>
      <c r="C13" s="47">
        <f t="shared" si="2"/>
        <v>0</v>
      </c>
      <c r="D13" s="39">
        <v>4.5</v>
      </c>
      <c r="E13" s="51">
        <f t="shared" si="20"/>
        <v>4</v>
      </c>
      <c r="F13" s="41" t="s">
        <v>9</v>
      </c>
      <c r="G13" s="47">
        <f>G11</f>
        <v>0</v>
      </c>
      <c r="H13" s="41" t="s">
        <v>6</v>
      </c>
      <c r="I13" s="50">
        <v>1</v>
      </c>
      <c r="J13" s="56">
        <f t="shared" si="3"/>
        <v>5</v>
      </c>
      <c r="K13" s="56">
        <f t="shared" si="21"/>
        <v>1</v>
      </c>
      <c r="L13" s="56">
        <v>0</v>
      </c>
      <c r="M13" s="15"/>
      <c r="N13" s="12">
        <f t="shared" si="22"/>
        <v>1</v>
      </c>
      <c r="O13" s="12">
        <f t="shared" si="4"/>
        <v>2</v>
      </c>
      <c r="P13" s="12">
        <f t="shared" si="5"/>
        <v>3</v>
      </c>
      <c r="Q13" s="15"/>
      <c r="R13" s="36">
        <f t="shared" si="23"/>
        <v>0.8</v>
      </c>
      <c r="S13" s="12">
        <f t="shared" si="24"/>
        <v>1.8</v>
      </c>
      <c r="T13" s="12">
        <f t="shared" si="6"/>
        <v>2.8</v>
      </c>
      <c r="U13" s="12">
        <f t="shared" si="7"/>
        <v>3.8</v>
      </c>
      <c r="V13" s="15"/>
      <c r="W13" s="36">
        <f t="shared" si="25"/>
        <v>2</v>
      </c>
      <c r="X13" s="12">
        <f t="shared" si="26"/>
        <v>3</v>
      </c>
      <c r="Y13" s="12">
        <f t="shared" si="8"/>
        <v>4</v>
      </c>
      <c r="Z13" s="12">
        <f t="shared" si="9"/>
        <v>5</v>
      </c>
      <c r="AA13" s="15"/>
      <c r="AB13" s="36">
        <f t="shared" si="27"/>
        <v>4</v>
      </c>
      <c r="AC13" s="12">
        <f t="shared" si="28"/>
        <v>5</v>
      </c>
      <c r="AD13" s="12">
        <f t="shared" si="10"/>
        <v>6</v>
      </c>
      <c r="AE13" s="12">
        <f t="shared" si="11"/>
        <v>7</v>
      </c>
      <c r="AF13" s="15"/>
      <c r="AG13" s="36">
        <f t="shared" si="29"/>
        <v>8</v>
      </c>
      <c r="AH13" s="12">
        <f t="shared" si="30"/>
        <v>9</v>
      </c>
      <c r="AI13" s="12">
        <f t="shared" si="12"/>
        <v>10</v>
      </c>
      <c r="AJ13" s="12">
        <f t="shared" si="13"/>
        <v>11</v>
      </c>
      <c r="AK13" s="15"/>
      <c r="AL13" s="36">
        <f t="shared" si="31"/>
        <v>12</v>
      </c>
      <c r="AM13" s="12">
        <f t="shared" si="32"/>
        <v>13</v>
      </c>
      <c r="AN13" s="12">
        <f t="shared" si="14"/>
        <v>14</v>
      </c>
      <c r="AO13" s="12">
        <f t="shared" si="15"/>
        <v>15</v>
      </c>
      <c r="AP13" s="15"/>
      <c r="AQ13" s="36">
        <f t="shared" si="33"/>
        <v>16</v>
      </c>
      <c r="AR13" s="12">
        <f t="shared" si="34"/>
        <v>17</v>
      </c>
      <c r="AS13" s="12">
        <f t="shared" si="16"/>
        <v>18</v>
      </c>
      <c r="AT13" s="12">
        <f t="shared" si="17"/>
        <v>19</v>
      </c>
      <c r="AU13" s="15"/>
      <c r="AV13" s="36">
        <f t="shared" si="35"/>
        <v>24</v>
      </c>
      <c r="AW13" s="12">
        <f t="shared" si="36"/>
        <v>25</v>
      </c>
      <c r="AX13" s="12">
        <f t="shared" si="18"/>
        <v>26</v>
      </c>
      <c r="AY13" s="12">
        <f t="shared" si="19"/>
        <v>27</v>
      </c>
    </row>
    <row r="14" spans="1:51" ht="10.5">
      <c r="A14" s="14" t="str">
        <f t="shared" si="0"/>
        <v>Kupfer</v>
      </c>
      <c r="B14" s="6">
        <f t="shared" si="1"/>
        <v>150</v>
      </c>
      <c r="C14" s="47">
        <f t="shared" si="2"/>
        <v>0</v>
      </c>
      <c r="D14" s="39">
        <v>4.5</v>
      </c>
      <c r="E14" s="51">
        <f t="shared" si="20"/>
        <v>4</v>
      </c>
      <c r="F14" s="41" t="s">
        <v>10</v>
      </c>
      <c r="G14" s="52">
        <v>1</v>
      </c>
      <c r="H14" s="41" t="s">
        <v>8</v>
      </c>
      <c r="I14" s="51">
        <f>$I$11</f>
        <v>0</v>
      </c>
      <c r="J14" s="56">
        <f t="shared" si="3"/>
        <v>5</v>
      </c>
      <c r="K14" s="56">
        <f t="shared" si="21"/>
        <v>1</v>
      </c>
      <c r="L14" s="56">
        <v>0</v>
      </c>
      <c r="M14" s="15"/>
      <c r="N14" s="12">
        <f t="shared" si="22"/>
        <v>1</v>
      </c>
      <c r="O14" s="12">
        <f t="shared" si="4"/>
        <v>2</v>
      </c>
      <c r="P14" s="12">
        <f t="shared" si="5"/>
        <v>3</v>
      </c>
      <c r="Q14" s="15"/>
      <c r="R14" s="36">
        <f t="shared" si="23"/>
        <v>0.8</v>
      </c>
      <c r="S14" s="12">
        <f t="shared" si="24"/>
        <v>1.8</v>
      </c>
      <c r="T14" s="12">
        <f t="shared" si="6"/>
        <v>2.8</v>
      </c>
      <c r="U14" s="12">
        <f t="shared" si="7"/>
        <v>3.8</v>
      </c>
      <c r="V14" s="15"/>
      <c r="W14" s="36">
        <f t="shared" si="25"/>
        <v>2</v>
      </c>
      <c r="X14" s="12">
        <f t="shared" si="26"/>
        <v>3</v>
      </c>
      <c r="Y14" s="12">
        <f t="shared" si="8"/>
        <v>4</v>
      </c>
      <c r="Z14" s="12">
        <f t="shared" si="9"/>
        <v>5</v>
      </c>
      <c r="AA14" s="15"/>
      <c r="AB14" s="36">
        <f t="shared" si="27"/>
        <v>4</v>
      </c>
      <c r="AC14" s="12">
        <f t="shared" si="28"/>
        <v>5</v>
      </c>
      <c r="AD14" s="12">
        <f t="shared" si="10"/>
        <v>6</v>
      </c>
      <c r="AE14" s="12">
        <f t="shared" si="11"/>
        <v>7</v>
      </c>
      <c r="AF14" s="15"/>
      <c r="AG14" s="36">
        <f t="shared" si="29"/>
        <v>8</v>
      </c>
      <c r="AH14" s="12">
        <f t="shared" si="30"/>
        <v>9</v>
      </c>
      <c r="AI14" s="12">
        <f t="shared" si="12"/>
        <v>10</v>
      </c>
      <c r="AJ14" s="12">
        <f t="shared" si="13"/>
        <v>11</v>
      </c>
      <c r="AK14" s="15"/>
      <c r="AL14" s="36">
        <f t="shared" si="31"/>
        <v>12</v>
      </c>
      <c r="AM14" s="12">
        <f t="shared" si="32"/>
        <v>13</v>
      </c>
      <c r="AN14" s="12">
        <f t="shared" si="14"/>
        <v>14</v>
      </c>
      <c r="AO14" s="12">
        <f t="shared" si="15"/>
        <v>15</v>
      </c>
      <c r="AP14" s="15"/>
      <c r="AQ14" s="36">
        <f t="shared" si="33"/>
        <v>16</v>
      </c>
      <c r="AR14" s="12">
        <f t="shared" si="34"/>
        <v>17</v>
      </c>
      <c r="AS14" s="12">
        <f t="shared" si="16"/>
        <v>18</v>
      </c>
      <c r="AT14" s="12">
        <f t="shared" si="17"/>
        <v>19</v>
      </c>
      <c r="AU14" s="15"/>
      <c r="AV14" s="36">
        <f t="shared" si="35"/>
        <v>24</v>
      </c>
      <c r="AW14" s="12">
        <f t="shared" si="36"/>
        <v>25</v>
      </c>
      <c r="AX14" s="12">
        <f t="shared" si="18"/>
        <v>26</v>
      </c>
      <c r="AY14" s="12">
        <f t="shared" si="19"/>
        <v>27</v>
      </c>
    </row>
    <row r="15" spans="1:51">
      <c r="A15" s="14" t="str">
        <f t="shared" si="0"/>
        <v>Kupfer</v>
      </c>
      <c r="B15" s="6">
        <f t="shared" si="1"/>
        <v>150</v>
      </c>
      <c r="C15" s="47">
        <f t="shared" si="2"/>
        <v>0</v>
      </c>
      <c r="D15" s="39">
        <v>4.5</v>
      </c>
      <c r="E15" s="51">
        <f t="shared" si="20"/>
        <v>4</v>
      </c>
      <c r="F15" s="41" t="s">
        <v>10</v>
      </c>
      <c r="G15" s="47">
        <f>G14</f>
        <v>1</v>
      </c>
      <c r="H15" s="41" t="s">
        <v>7</v>
      </c>
      <c r="I15" s="51">
        <f>$I$12</f>
        <v>0</v>
      </c>
      <c r="J15" s="56">
        <f t="shared" si="3"/>
        <v>5</v>
      </c>
      <c r="K15" s="56">
        <f t="shared" si="21"/>
        <v>1</v>
      </c>
      <c r="L15" s="56">
        <v>0</v>
      </c>
      <c r="M15" s="15"/>
      <c r="N15" s="12">
        <f t="shared" si="22"/>
        <v>1</v>
      </c>
      <c r="O15" s="12">
        <f t="shared" si="4"/>
        <v>2</v>
      </c>
      <c r="P15" s="12">
        <f t="shared" si="5"/>
        <v>3</v>
      </c>
      <c r="Q15" s="15"/>
      <c r="R15" s="36">
        <f t="shared" si="23"/>
        <v>0.8</v>
      </c>
      <c r="S15" s="12">
        <f t="shared" si="24"/>
        <v>1.8</v>
      </c>
      <c r="T15" s="12">
        <f t="shared" si="6"/>
        <v>2.8</v>
      </c>
      <c r="U15" s="12">
        <f t="shared" si="7"/>
        <v>3.8</v>
      </c>
      <c r="V15" s="15"/>
      <c r="W15" s="36">
        <f t="shared" si="25"/>
        <v>2</v>
      </c>
      <c r="X15" s="12">
        <f t="shared" si="26"/>
        <v>3</v>
      </c>
      <c r="Y15" s="12">
        <f t="shared" si="8"/>
        <v>4</v>
      </c>
      <c r="Z15" s="12">
        <f t="shared" si="9"/>
        <v>5</v>
      </c>
      <c r="AA15" s="15"/>
      <c r="AB15" s="36">
        <f t="shared" si="27"/>
        <v>4</v>
      </c>
      <c r="AC15" s="12">
        <f t="shared" si="28"/>
        <v>5</v>
      </c>
      <c r="AD15" s="12">
        <f t="shared" si="10"/>
        <v>6</v>
      </c>
      <c r="AE15" s="12">
        <f t="shared" si="11"/>
        <v>7</v>
      </c>
      <c r="AF15" s="15"/>
      <c r="AG15" s="36">
        <f t="shared" si="29"/>
        <v>8</v>
      </c>
      <c r="AH15" s="12">
        <f t="shared" si="30"/>
        <v>9</v>
      </c>
      <c r="AI15" s="12">
        <f t="shared" si="12"/>
        <v>10</v>
      </c>
      <c r="AJ15" s="12">
        <f t="shared" si="13"/>
        <v>11</v>
      </c>
      <c r="AK15" s="15"/>
      <c r="AL15" s="36">
        <f t="shared" si="31"/>
        <v>12</v>
      </c>
      <c r="AM15" s="12">
        <f t="shared" si="32"/>
        <v>13</v>
      </c>
      <c r="AN15" s="12">
        <f t="shared" si="14"/>
        <v>14</v>
      </c>
      <c r="AO15" s="12">
        <f t="shared" si="15"/>
        <v>15</v>
      </c>
      <c r="AP15" s="15"/>
      <c r="AQ15" s="36">
        <f t="shared" si="33"/>
        <v>16</v>
      </c>
      <c r="AR15" s="12">
        <f t="shared" si="34"/>
        <v>17</v>
      </c>
      <c r="AS15" s="12">
        <f t="shared" si="16"/>
        <v>18</v>
      </c>
      <c r="AT15" s="12">
        <f t="shared" si="17"/>
        <v>19</v>
      </c>
      <c r="AU15" s="15"/>
      <c r="AV15" s="36">
        <f t="shared" si="35"/>
        <v>24</v>
      </c>
      <c r="AW15" s="12">
        <f t="shared" si="36"/>
        <v>25</v>
      </c>
      <c r="AX15" s="12">
        <f t="shared" si="18"/>
        <v>26</v>
      </c>
      <c r="AY15" s="12">
        <f t="shared" si="19"/>
        <v>27</v>
      </c>
    </row>
    <row r="16" spans="1:51">
      <c r="A16" s="14" t="str">
        <f t="shared" si="0"/>
        <v>Kupfer</v>
      </c>
      <c r="B16" s="6">
        <f t="shared" si="1"/>
        <v>150</v>
      </c>
      <c r="C16" s="47">
        <f t="shared" si="2"/>
        <v>0</v>
      </c>
      <c r="D16" s="39">
        <v>4.5</v>
      </c>
      <c r="E16" s="51">
        <f t="shared" si="20"/>
        <v>4</v>
      </c>
      <c r="F16" s="41" t="s">
        <v>10</v>
      </c>
      <c r="G16" s="47">
        <f>G14</f>
        <v>1</v>
      </c>
      <c r="H16" s="41" t="s">
        <v>6</v>
      </c>
      <c r="I16" s="51">
        <f>$I$13</f>
        <v>1</v>
      </c>
      <c r="J16" s="56">
        <f t="shared" si="3"/>
        <v>6</v>
      </c>
      <c r="K16" s="56">
        <f t="shared" si="21"/>
        <v>0</v>
      </c>
      <c r="L16" s="56">
        <v>0</v>
      </c>
      <c r="M16" s="15"/>
      <c r="N16" s="12">
        <f t="shared" si="22"/>
        <v>0</v>
      </c>
      <c r="O16" s="12">
        <f t="shared" si="4"/>
        <v>1</v>
      </c>
      <c r="P16" s="12">
        <f t="shared" si="5"/>
        <v>2</v>
      </c>
      <c r="Q16" s="15"/>
      <c r="R16" s="36">
        <f t="shared" si="23"/>
        <v>0.8</v>
      </c>
      <c r="S16" s="12">
        <f t="shared" si="24"/>
        <v>0.8</v>
      </c>
      <c r="T16" s="12">
        <f t="shared" si="6"/>
        <v>1.8</v>
      </c>
      <c r="U16" s="12">
        <f t="shared" si="7"/>
        <v>2.8</v>
      </c>
      <c r="V16" s="15"/>
      <c r="W16" s="36">
        <f t="shared" si="25"/>
        <v>2</v>
      </c>
      <c r="X16" s="12">
        <f t="shared" si="26"/>
        <v>2</v>
      </c>
      <c r="Y16" s="12">
        <f t="shared" si="8"/>
        <v>3</v>
      </c>
      <c r="Z16" s="12">
        <f t="shared" si="9"/>
        <v>4</v>
      </c>
      <c r="AA16" s="15"/>
      <c r="AB16" s="36">
        <f t="shared" si="27"/>
        <v>4</v>
      </c>
      <c r="AC16" s="12">
        <f t="shared" si="28"/>
        <v>4</v>
      </c>
      <c r="AD16" s="12">
        <f t="shared" si="10"/>
        <v>5</v>
      </c>
      <c r="AE16" s="12">
        <f t="shared" si="11"/>
        <v>6</v>
      </c>
      <c r="AF16" s="15"/>
      <c r="AG16" s="36">
        <f t="shared" si="29"/>
        <v>8</v>
      </c>
      <c r="AH16" s="12">
        <f t="shared" si="30"/>
        <v>8</v>
      </c>
      <c r="AI16" s="12">
        <f t="shared" si="12"/>
        <v>9</v>
      </c>
      <c r="AJ16" s="12">
        <f t="shared" si="13"/>
        <v>10</v>
      </c>
      <c r="AK16" s="15"/>
      <c r="AL16" s="36">
        <f t="shared" si="31"/>
        <v>12</v>
      </c>
      <c r="AM16" s="12">
        <f t="shared" si="32"/>
        <v>12</v>
      </c>
      <c r="AN16" s="12">
        <f t="shared" si="14"/>
        <v>13</v>
      </c>
      <c r="AO16" s="12">
        <f t="shared" si="15"/>
        <v>14</v>
      </c>
      <c r="AP16" s="15"/>
      <c r="AQ16" s="36">
        <f t="shared" si="33"/>
        <v>16</v>
      </c>
      <c r="AR16" s="12">
        <f t="shared" si="34"/>
        <v>16</v>
      </c>
      <c r="AS16" s="12">
        <f t="shared" si="16"/>
        <v>17</v>
      </c>
      <c r="AT16" s="12">
        <f t="shared" si="17"/>
        <v>18</v>
      </c>
      <c r="AU16" s="15"/>
      <c r="AV16" s="36">
        <f t="shared" si="35"/>
        <v>24</v>
      </c>
      <c r="AW16" s="12">
        <f t="shared" si="36"/>
        <v>24</v>
      </c>
      <c r="AX16" s="12">
        <f t="shared" si="18"/>
        <v>25</v>
      </c>
      <c r="AY16" s="12">
        <f t="shared" si="19"/>
        <v>26</v>
      </c>
    </row>
    <row r="17" spans="1:51" ht="10.5">
      <c r="A17" s="14" t="str">
        <f t="shared" si="0"/>
        <v>Kupfer</v>
      </c>
      <c r="B17" s="6">
        <f t="shared" si="1"/>
        <v>150</v>
      </c>
      <c r="C17" s="47">
        <f t="shared" si="2"/>
        <v>0</v>
      </c>
      <c r="D17" s="39">
        <v>4.5</v>
      </c>
      <c r="E17" s="51">
        <f t="shared" si="20"/>
        <v>4</v>
      </c>
      <c r="F17" s="41" t="s">
        <v>11</v>
      </c>
      <c r="G17" s="52">
        <v>1</v>
      </c>
      <c r="H17" s="41" t="s">
        <v>8</v>
      </c>
      <c r="I17" s="51">
        <f>$I$11</f>
        <v>0</v>
      </c>
      <c r="J17" s="56">
        <f t="shared" si="3"/>
        <v>5</v>
      </c>
      <c r="K17" s="56">
        <f t="shared" si="21"/>
        <v>1</v>
      </c>
      <c r="L17" s="56">
        <v>0</v>
      </c>
      <c r="M17" s="15"/>
      <c r="N17" s="12">
        <f t="shared" si="22"/>
        <v>1</v>
      </c>
      <c r="O17" s="12">
        <f t="shared" si="4"/>
        <v>2</v>
      </c>
      <c r="P17" s="12">
        <f t="shared" si="5"/>
        <v>3</v>
      </c>
      <c r="Q17" s="15"/>
      <c r="R17" s="36">
        <f t="shared" si="23"/>
        <v>0.8</v>
      </c>
      <c r="S17" s="12">
        <f t="shared" si="24"/>
        <v>1.8</v>
      </c>
      <c r="T17" s="12">
        <f t="shared" si="6"/>
        <v>2.8</v>
      </c>
      <c r="U17" s="12">
        <f t="shared" si="7"/>
        <v>3.8</v>
      </c>
      <c r="V17" s="15"/>
      <c r="W17" s="36">
        <f t="shared" si="25"/>
        <v>2</v>
      </c>
      <c r="X17" s="12">
        <f t="shared" si="26"/>
        <v>3</v>
      </c>
      <c r="Y17" s="12">
        <f t="shared" si="8"/>
        <v>4</v>
      </c>
      <c r="Z17" s="12">
        <f t="shared" si="9"/>
        <v>5</v>
      </c>
      <c r="AA17" s="15"/>
      <c r="AB17" s="36">
        <f t="shared" si="27"/>
        <v>4</v>
      </c>
      <c r="AC17" s="12">
        <f t="shared" si="28"/>
        <v>5</v>
      </c>
      <c r="AD17" s="12">
        <f t="shared" si="10"/>
        <v>6</v>
      </c>
      <c r="AE17" s="12">
        <f t="shared" si="11"/>
        <v>7</v>
      </c>
      <c r="AF17" s="15"/>
      <c r="AG17" s="36">
        <f t="shared" si="29"/>
        <v>8</v>
      </c>
      <c r="AH17" s="12">
        <f t="shared" si="30"/>
        <v>9</v>
      </c>
      <c r="AI17" s="12">
        <f t="shared" si="12"/>
        <v>10</v>
      </c>
      <c r="AJ17" s="12">
        <f t="shared" si="13"/>
        <v>11</v>
      </c>
      <c r="AK17" s="15"/>
      <c r="AL17" s="36">
        <f t="shared" si="31"/>
        <v>12</v>
      </c>
      <c r="AM17" s="12">
        <f t="shared" si="32"/>
        <v>13</v>
      </c>
      <c r="AN17" s="12">
        <f t="shared" si="14"/>
        <v>14</v>
      </c>
      <c r="AO17" s="12">
        <f t="shared" si="15"/>
        <v>15</v>
      </c>
      <c r="AP17" s="15"/>
      <c r="AQ17" s="36">
        <f t="shared" si="33"/>
        <v>16</v>
      </c>
      <c r="AR17" s="12">
        <f t="shared" si="34"/>
        <v>17</v>
      </c>
      <c r="AS17" s="12">
        <f t="shared" si="16"/>
        <v>18</v>
      </c>
      <c r="AT17" s="12">
        <f t="shared" si="17"/>
        <v>19</v>
      </c>
      <c r="AU17" s="15"/>
      <c r="AV17" s="36">
        <f t="shared" si="35"/>
        <v>24</v>
      </c>
      <c r="AW17" s="12">
        <f t="shared" si="36"/>
        <v>25</v>
      </c>
      <c r="AX17" s="12">
        <f t="shared" si="18"/>
        <v>26</v>
      </c>
      <c r="AY17" s="12">
        <f t="shared" si="19"/>
        <v>27</v>
      </c>
    </row>
    <row r="18" spans="1:51">
      <c r="A18" s="14" t="str">
        <f t="shared" si="0"/>
        <v>Kupfer</v>
      </c>
      <c r="B18" s="6">
        <f t="shared" si="1"/>
        <v>150</v>
      </c>
      <c r="C18" s="47">
        <f t="shared" si="2"/>
        <v>0</v>
      </c>
      <c r="D18" s="39">
        <v>4.5</v>
      </c>
      <c r="E18" s="51">
        <f t="shared" si="20"/>
        <v>4</v>
      </c>
      <c r="F18" s="41" t="s">
        <v>11</v>
      </c>
      <c r="G18" s="47">
        <f>G17</f>
        <v>1</v>
      </c>
      <c r="H18" s="41" t="s">
        <v>7</v>
      </c>
      <c r="I18" s="51">
        <f>$I$12</f>
        <v>0</v>
      </c>
      <c r="J18" s="56">
        <f t="shared" si="3"/>
        <v>5</v>
      </c>
      <c r="K18" s="56">
        <f t="shared" si="21"/>
        <v>1</v>
      </c>
      <c r="L18" s="56">
        <v>0</v>
      </c>
      <c r="M18" s="15"/>
      <c r="N18" s="12">
        <f t="shared" si="22"/>
        <v>1</v>
      </c>
      <c r="O18" s="12">
        <f t="shared" si="4"/>
        <v>2</v>
      </c>
      <c r="P18" s="12">
        <f t="shared" si="5"/>
        <v>3</v>
      </c>
      <c r="Q18" s="15"/>
      <c r="R18" s="36">
        <f t="shared" si="23"/>
        <v>0.8</v>
      </c>
      <c r="S18" s="12">
        <f t="shared" si="24"/>
        <v>1.8</v>
      </c>
      <c r="T18" s="12">
        <f t="shared" si="6"/>
        <v>2.8</v>
      </c>
      <c r="U18" s="12">
        <f t="shared" si="7"/>
        <v>3.8</v>
      </c>
      <c r="V18" s="15"/>
      <c r="W18" s="36">
        <f t="shared" si="25"/>
        <v>2</v>
      </c>
      <c r="X18" s="12">
        <f t="shared" si="26"/>
        <v>3</v>
      </c>
      <c r="Y18" s="12">
        <f t="shared" si="8"/>
        <v>4</v>
      </c>
      <c r="Z18" s="12">
        <f t="shared" si="9"/>
        <v>5</v>
      </c>
      <c r="AA18" s="15"/>
      <c r="AB18" s="36">
        <f t="shared" si="27"/>
        <v>4</v>
      </c>
      <c r="AC18" s="12">
        <f t="shared" si="28"/>
        <v>5</v>
      </c>
      <c r="AD18" s="12">
        <f t="shared" si="10"/>
        <v>6</v>
      </c>
      <c r="AE18" s="12">
        <f t="shared" si="11"/>
        <v>7</v>
      </c>
      <c r="AF18" s="15"/>
      <c r="AG18" s="36">
        <f t="shared" si="29"/>
        <v>8</v>
      </c>
      <c r="AH18" s="12">
        <f t="shared" si="30"/>
        <v>9</v>
      </c>
      <c r="AI18" s="12">
        <f t="shared" si="12"/>
        <v>10</v>
      </c>
      <c r="AJ18" s="12">
        <f t="shared" si="13"/>
        <v>11</v>
      </c>
      <c r="AK18" s="15"/>
      <c r="AL18" s="36">
        <f t="shared" si="31"/>
        <v>12</v>
      </c>
      <c r="AM18" s="12">
        <f t="shared" si="32"/>
        <v>13</v>
      </c>
      <c r="AN18" s="12">
        <f t="shared" si="14"/>
        <v>14</v>
      </c>
      <c r="AO18" s="12">
        <f t="shared" si="15"/>
        <v>15</v>
      </c>
      <c r="AP18" s="15"/>
      <c r="AQ18" s="36">
        <f t="shared" si="33"/>
        <v>16</v>
      </c>
      <c r="AR18" s="12">
        <f t="shared" si="34"/>
        <v>17</v>
      </c>
      <c r="AS18" s="12">
        <f t="shared" si="16"/>
        <v>18</v>
      </c>
      <c r="AT18" s="12">
        <f t="shared" si="17"/>
        <v>19</v>
      </c>
      <c r="AU18" s="15"/>
      <c r="AV18" s="36">
        <f t="shared" si="35"/>
        <v>24</v>
      </c>
      <c r="AW18" s="12">
        <f t="shared" si="36"/>
        <v>25</v>
      </c>
      <c r="AX18" s="12">
        <f t="shared" si="18"/>
        <v>26</v>
      </c>
      <c r="AY18" s="12">
        <f t="shared" si="19"/>
        <v>27</v>
      </c>
    </row>
    <row r="19" spans="1:51">
      <c r="A19" s="14" t="str">
        <f t="shared" si="0"/>
        <v>Kupfer</v>
      </c>
      <c r="B19" s="6">
        <f t="shared" si="1"/>
        <v>150</v>
      </c>
      <c r="C19" s="47">
        <f t="shared" si="2"/>
        <v>0</v>
      </c>
      <c r="D19" s="39">
        <v>4.5</v>
      </c>
      <c r="E19" s="51">
        <f t="shared" si="20"/>
        <v>4</v>
      </c>
      <c r="F19" s="41" t="s">
        <v>11</v>
      </c>
      <c r="G19" s="47">
        <f>G17</f>
        <v>1</v>
      </c>
      <c r="H19" s="41" t="s">
        <v>6</v>
      </c>
      <c r="I19" s="51">
        <f>$I$13</f>
        <v>1</v>
      </c>
      <c r="J19" s="56">
        <f t="shared" si="3"/>
        <v>6</v>
      </c>
      <c r="K19" s="56">
        <f t="shared" si="21"/>
        <v>0</v>
      </c>
      <c r="L19" s="56">
        <v>0</v>
      </c>
      <c r="M19" s="15"/>
      <c r="N19" s="12">
        <f t="shared" si="22"/>
        <v>0</v>
      </c>
      <c r="O19" s="12">
        <f t="shared" si="4"/>
        <v>1</v>
      </c>
      <c r="P19" s="12">
        <f t="shared" si="5"/>
        <v>2</v>
      </c>
      <c r="Q19" s="15"/>
      <c r="R19" s="36">
        <f t="shared" si="23"/>
        <v>0.8</v>
      </c>
      <c r="S19" s="12">
        <f t="shared" si="24"/>
        <v>0.8</v>
      </c>
      <c r="T19" s="12">
        <f t="shared" si="6"/>
        <v>1.8</v>
      </c>
      <c r="U19" s="12">
        <f t="shared" si="7"/>
        <v>2.8</v>
      </c>
      <c r="V19" s="15"/>
      <c r="W19" s="36">
        <f t="shared" si="25"/>
        <v>2</v>
      </c>
      <c r="X19" s="12">
        <f t="shared" si="26"/>
        <v>2</v>
      </c>
      <c r="Y19" s="12">
        <f t="shared" si="8"/>
        <v>3</v>
      </c>
      <c r="Z19" s="12">
        <f t="shared" si="9"/>
        <v>4</v>
      </c>
      <c r="AA19" s="15"/>
      <c r="AB19" s="36">
        <f t="shared" si="27"/>
        <v>4</v>
      </c>
      <c r="AC19" s="12">
        <f t="shared" si="28"/>
        <v>4</v>
      </c>
      <c r="AD19" s="12">
        <f t="shared" si="10"/>
        <v>5</v>
      </c>
      <c r="AE19" s="12">
        <f t="shared" si="11"/>
        <v>6</v>
      </c>
      <c r="AF19" s="15"/>
      <c r="AG19" s="36">
        <f t="shared" si="29"/>
        <v>8</v>
      </c>
      <c r="AH19" s="12">
        <f t="shared" si="30"/>
        <v>8</v>
      </c>
      <c r="AI19" s="12">
        <f t="shared" si="12"/>
        <v>9</v>
      </c>
      <c r="AJ19" s="12">
        <f t="shared" si="13"/>
        <v>10</v>
      </c>
      <c r="AK19" s="15"/>
      <c r="AL19" s="36">
        <f t="shared" si="31"/>
        <v>12</v>
      </c>
      <c r="AM19" s="12">
        <f t="shared" si="32"/>
        <v>12</v>
      </c>
      <c r="AN19" s="12">
        <f t="shared" si="14"/>
        <v>13</v>
      </c>
      <c r="AO19" s="12">
        <f t="shared" si="15"/>
        <v>14</v>
      </c>
      <c r="AP19" s="15"/>
      <c r="AQ19" s="36">
        <f t="shared" si="33"/>
        <v>16</v>
      </c>
      <c r="AR19" s="12">
        <f t="shared" si="34"/>
        <v>16</v>
      </c>
      <c r="AS19" s="12">
        <f t="shared" si="16"/>
        <v>17</v>
      </c>
      <c r="AT19" s="12">
        <f t="shared" si="17"/>
        <v>18</v>
      </c>
      <c r="AU19" s="15"/>
      <c r="AV19" s="36">
        <f t="shared" si="35"/>
        <v>24</v>
      </c>
      <c r="AW19" s="12">
        <f t="shared" si="36"/>
        <v>24</v>
      </c>
      <c r="AX19" s="12">
        <f t="shared" si="18"/>
        <v>25</v>
      </c>
      <c r="AY19" s="12">
        <f t="shared" si="19"/>
        <v>26</v>
      </c>
    </row>
    <row r="20" spans="1:51" ht="10.5">
      <c r="A20" s="14" t="str">
        <f t="shared" si="0"/>
        <v>Kupfer</v>
      </c>
      <c r="B20" s="6">
        <f t="shared" si="1"/>
        <v>150</v>
      </c>
      <c r="C20" s="47">
        <f t="shared" si="2"/>
        <v>0</v>
      </c>
      <c r="D20" s="39">
        <v>4.5</v>
      </c>
      <c r="E20" s="51">
        <f t="shared" si="20"/>
        <v>4</v>
      </c>
      <c r="F20" s="41" t="s">
        <v>12</v>
      </c>
      <c r="G20" s="52">
        <v>2</v>
      </c>
      <c r="H20" s="41" t="s">
        <v>8</v>
      </c>
      <c r="I20" s="51">
        <f>$I$11</f>
        <v>0</v>
      </c>
      <c r="J20" s="56">
        <f t="shared" si="3"/>
        <v>6</v>
      </c>
      <c r="K20" s="56">
        <f t="shared" si="21"/>
        <v>0</v>
      </c>
      <c r="L20" s="56">
        <v>0</v>
      </c>
      <c r="M20" s="15"/>
      <c r="N20" s="12">
        <f t="shared" si="22"/>
        <v>0</v>
      </c>
      <c r="O20" s="12">
        <f t="shared" si="4"/>
        <v>1</v>
      </c>
      <c r="P20" s="12">
        <f t="shared" si="5"/>
        <v>2</v>
      </c>
      <c r="Q20" s="15"/>
      <c r="R20" s="36">
        <f t="shared" si="23"/>
        <v>0.8</v>
      </c>
      <c r="S20" s="12">
        <f t="shared" si="24"/>
        <v>0.8</v>
      </c>
      <c r="T20" s="12">
        <f t="shared" si="6"/>
        <v>1.8</v>
      </c>
      <c r="U20" s="12">
        <f t="shared" si="7"/>
        <v>2.8</v>
      </c>
      <c r="V20" s="15"/>
      <c r="W20" s="36">
        <f t="shared" si="25"/>
        <v>2</v>
      </c>
      <c r="X20" s="12">
        <f t="shared" si="26"/>
        <v>2</v>
      </c>
      <c r="Y20" s="12">
        <f t="shared" si="8"/>
        <v>3</v>
      </c>
      <c r="Z20" s="12">
        <f t="shared" si="9"/>
        <v>4</v>
      </c>
      <c r="AA20" s="15"/>
      <c r="AB20" s="36">
        <f t="shared" si="27"/>
        <v>4</v>
      </c>
      <c r="AC20" s="12">
        <f t="shared" si="28"/>
        <v>4</v>
      </c>
      <c r="AD20" s="12">
        <f t="shared" si="10"/>
        <v>5</v>
      </c>
      <c r="AE20" s="12">
        <f t="shared" si="11"/>
        <v>6</v>
      </c>
      <c r="AF20" s="15"/>
      <c r="AG20" s="36">
        <f t="shared" si="29"/>
        <v>8</v>
      </c>
      <c r="AH20" s="12">
        <f t="shared" si="30"/>
        <v>8</v>
      </c>
      <c r="AI20" s="12">
        <f t="shared" si="12"/>
        <v>9</v>
      </c>
      <c r="AJ20" s="12">
        <f t="shared" si="13"/>
        <v>10</v>
      </c>
      <c r="AK20" s="15"/>
      <c r="AL20" s="36">
        <f t="shared" si="31"/>
        <v>12</v>
      </c>
      <c r="AM20" s="12">
        <f t="shared" si="32"/>
        <v>12</v>
      </c>
      <c r="AN20" s="12">
        <f t="shared" si="14"/>
        <v>13</v>
      </c>
      <c r="AO20" s="12">
        <f t="shared" si="15"/>
        <v>14</v>
      </c>
      <c r="AP20" s="15"/>
      <c r="AQ20" s="36">
        <f t="shared" si="33"/>
        <v>16</v>
      </c>
      <c r="AR20" s="12">
        <f t="shared" si="34"/>
        <v>16</v>
      </c>
      <c r="AS20" s="12">
        <f t="shared" si="16"/>
        <v>17</v>
      </c>
      <c r="AT20" s="12">
        <f t="shared" si="17"/>
        <v>18</v>
      </c>
      <c r="AU20" s="15"/>
      <c r="AV20" s="36">
        <f t="shared" si="35"/>
        <v>24</v>
      </c>
      <c r="AW20" s="12">
        <f t="shared" si="36"/>
        <v>24</v>
      </c>
      <c r="AX20" s="12">
        <f t="shared" si="18"/>
        <v>25</v>
      </c>
      <c r="AY20" s="12">
        <f t="shared" si="19"/>
        <v>26</v>
      </c>
    </row>
    <row r="21" spans="1:51">
      <c r="A21" s="14" t="str">
        <f t="shared" si="0"/>
        <v>Kupfer</v>
      </c>
      <c r="B21" s="6">
        <f t="shared" si="1"/>
        <v>150</v>
      </c>
      <c r="C21" s="47">
        <f t="shared" si="2"/>
        <v>0</v>
      </c>
      <c r="D21" s="39">
        <v>4.5</v>
      </c>
      <c r="E21" s="51">
        <f t="shared" si="20"/>
        <v>4</v>
      </c>
      <c r="F21" s="41" t="s">
        <v>12</v>
      </c>
      <c r="G21" s="47">
        <f>G20</f>
        <v>2</v>
      </c>
      <c r="H21" s="41" t="s">
        <v>7</v>
      </c>
      <c r="I21" s="51">
        <f>$I$12</f>
        <v>0</v>
      </c>
      <c r="J21" s="56">
        <f t="shared" si="3"/>
        <v>6</v>
      </c>
      <c r="K21" s="56">
        <f t="shared" si="21"/>
        <v>0</v>
      </c>
      <c r="L21" s="56">
        <v>0</v>
      </c>
      <c r="M21" s="15"/>
      <c r="N21" s="12">
        <f t="shared" si="22"/>
        <v>0</v>
      </c>
      <c r="O21" s="12">
        <f t="shared" si="4"/>
        <v>1</v>
      </c>
      <c r="P21" s="12">
        <f t="shared" si="5"/>
        <v>2</v>
      </c>
      <c r="Q21" s="15"/>
      <c r="R21" s="36">
        <f t="shared" si="23"/>
        <v>0.8</v>
      </c>
      <c r="S21" s="12">
        <f t="shared" si="24"/>
        <v>0.8</v>
      </c>
      <c r="T21" s="12">
        <f t="shared" si="6"/>
        <v>1.8</v>
      </c>
      <c r="U21" s="12">
        <f t="shared" si="7"/>
        <v>2.8</v>
      </c>
      <c r="V21" s="15"/>
      <c r="W21" s="36">
        <f t="shared" si="25"/>
        <v>2</v>
      </c>
      <c r="X21" s="12">
        <f t="shared" si="26"/>
        <v>2</v>
      </c>
      <c r="Y21" s="12">
        <f t="shared" si="8"/>
        <v>3</v>
      </c>
      <c r="Z21" s="12">
        <f t="shared" si="9"/>
        <v>4</v>
      </c>
      <c r="AA21" s="15"/>
      <c r="AB21" s="36">
        <f t="shared" si="27"/>
        <v>4</v>
      </c>
      <c r="AC21" s="12">
        <f t="shared" si="28"/>
        <v>4</v>
      </c>
      <c r="AD21" s="12">
        <f t="shared" si="10"/>
        <v>5</v>
      </c>
      <c r="AE21" s="12">
        <f t="shared" si="11"/>
        <v>6</v>
      </c>
      <c r="AF21" s="15"/>
      <c r="AG21" s="36">
        <f t="shared" si="29"/>
        <v>8</v>
      </c>
      <c r="AH21" s="12">
        <f t="shared" si="30"/>
        <v>8</v>
      </c>
      <c r="AI21" s="12">
        <f t="shared" si="12"/>
        <v>9</v>
      </c>
      <c r="AJ21" s="12">
        <f t="shared" si="13"/>
        <v>10</v>
      </c>
      <c r="AK21" s="15"/>
      <c r="AL21" s="36">
        <f t="shared" si="31"/>
        <v>12</v>
      </c>
      <c r="AM21" s="12">
        <f t="shared" si="32"/>
        <v>12</v>
      </c>
      <c r="AN21" s="12">
        <f t="shared" si="14"/>
        <v>13</v>
      </c>
      <c r="AO21" s="12">
        <f t="shared" si="15"/>
        <v>14</v>
      </c>
      <c r="AP21" s="15"/>
      <c r="AQ21" s="36">
        <f t="shared" si="33"/>
        <v>16</v>
      </c>
      <c r="AR21" s="12">
        <f t="shared" si="34"/>
        <v>16</v>
      </c>
      <c r="AS21" s="12">
        <f t="shared" si="16"/>
        <v>17</v>
      </c>
      <c r="AT21" s="12">
        <f t="shared" si="17"/>
        <v>18</v>
      </c>
      <c r="AU21" s="15"/>
      <c r="AV21" s="36">
        <f t="shared" si="35"/>
        <v>24</v>
      </c>
      <c r="AW21" s="12">
        <f t="shared" si="36"/>
        <v>24</v>
      </c>
      <c r="AX21" s="12">
        <f t="shared" si="18"/>
        <v>25</v>
      </c>
      <c r="AY21" s="12">
        <f t="shared" si="19"/>
        <v>26</v>
      </c>
    </row>
    <row r="22" spans="1:51" ht="10.5" thickBot="1">
      <c r="A22" s="14" t="str">
        <f t="shared" si="0"/>
        <v>Kupfer</v>
      </c>
      <c r="B22" s="6">
        <f t="shared" si="1"/>
        <v>150</v>
      </c>
      <c r="C22" s="47">
        <f t="shared" si="2"/>
        <v>0</v>
      </c>
      <c r="D22" s="39">
        <v>4.5</v>
      </c>
      <c r="E22" s="51">
        <f t="shared" si="20"/>
        <v>4</v>
      </c>
      <c r="F22" s="41" t="s">
        <v>12</v>
      </c>
      <c r="G22" s="47">
        <f>G20</f>
        <v>2</v>
      </c>
      <c r="H22" s="41" t="s">
        <v>6</v>
      </c>
      <c r="I22" s="51">
        <f>$I$13</f>
        <v>1</v>
      </c>
      <c r="J22" s="56">
        <f t="shared" si="3"/>
        <v>7</v>
      </c>
      <c r="K22" s="56">
        <v>0</v>
      </c>
      <c r="L22" s="56">
        <v>0</v>
      </c>
      <c r="M22" s="15"/>
      <c r="N22" s="12">
        <f t="shared" si="22"/>
        <v>0</v>
      </c>
      <c r="O22" s="12">
        <f t="shared" si="4"/>
        <v>1</v>
      </c>
      <c r="P22" s="12">
        <f t="shared" si="5"/>
        <v>2</v>
      </c>
      <c r="Q22" s="15"/>
      <c r="R22" s="36">
        <f t="shared" si="23"/>
        <v>0.8</v>
      </c>
      <c r="S22" s="12">
        <f t="shared" si="24"/>
        <v>0.8</v>
      </c>
      <c r="T22" s="12">
        <f t="shared" si="6"/>
        <v>1.8</v>
      </c>
      <c r="U22" s="12">
        <f t="shared" si="7"/>
        <v>2.8</v>
      </c>
      <c r="V22" s="15"/>
      <c r="W22" s="36">
        <f t="shared" si="25"/>
        <v>2</v>
      </c>
      <c r="X22" s="12">
        <f t="shared" si="26"/>
        <v>2</v>
      </c>
      <c r="Y22" s="12">
        <f t="shared" si="8"/>
        <v>3</v>
      </c>
      <c r="Z22" s="12">
        <f t="shared" si="9"/>
        <v>4</v>
      </c>
      <c r="AA22" s="15"/>
      <c r="AB22" s="36">
        <f t="shared" si="27"/>
        <v>4</v>
      </c>
      <c r="AC22" s="12">
        <f t="shared" si="28"/>
        <v>4</v>
      </c>
      <c r="AD22" s="12">
        <f t="shared" si="10"/>
        <v>5</v>
      </c>
      <c r="AE22" s="12">
        <f t="shared" si="11"/>
        <v>6</v>
      </c>
      <c r="AF22" s="15"/>
      <c r="AG22" s="36">
        <f t="shared" si="29"/>
        <v>8</v>
      </c>
      <c r="AH22" s="12">
        <f t="shared" si="30"/>
        <v>8</v>
      </c>
      <c r="AI22" s="12">
        <f t="shared" si="12"/>
        <v>9</v>
      </c>
      <c r="AJ22" s="12">
        <f t="shared" si="13"/>
        <v>10</v>
      </c>
      <c r="AK22" s="15"/>
      <c r="AL22" s="36">
        <f t="shared" si="31"/>
        <v>12</v>
      </c>
      <c r="AM22" s="12">
        <f t="shared" si="32"/>
        <v>12</v>
      </c>
      <c r="AN22" s="12">
        <f t="shared" si="14"/>
        <v>13</v>
      </c>
      <c r="AO22" s="12">
        <f t="shared" si="15"/>
        <v>14</v>
      </c>
      <c r="AP22" s="15"/>
      <c r="AQ22" s="36">
        <f t="shared" si="33"/>
        <v>16</v>
      </c>
      <c r="AR22" s="12">
        <f t="shared" si="34"/>
        <v>16</v>
      </c>
      <c r="AS22" s="12">
        <f t="shared" si="16"/>
        <v>17</v>
      </c>
      <c r="AT22" s="12">
        <f t="shared" si="17"/>
        <v>18</v>
      </c>
      <c r="AU22" s="15"/>
      <c r="AV22" s="36">
        <f t="shared" si="35"/>
        <v>24</v>
      </c>
      <c r="AW22" s="12">
        <f t="shared" si="36"/>
        <v>24</v>
      </c>
      <c r="AX22" s="12">
        <f t="shared" si="18"/>
        <v>25</v>
      </c>
      <c r="AY22" s="12">
        <f t="shared" si="19"/>
        <v>26</v>
      </c>
    </row>
    <row r="23" spans="1:51" ht="35.15" customHeight="1" thickTop="1">
      <c r="A23" s="25" t="s">
        <v>0</v>
      </c>
      <c r="B23" s="26" t="s">
        <v>21</v>
      </c>
      <c r="C23" s="46" t="s">
        <v>3</v>
      </c>
      <c r="D23" s="38" t="s">
        <v>1</v>
      </c>
      <c r="E23" s="49" t="s">
        <v>16</v>
      </c>
      <c r="F23" s="40" t="s">
        <v>4</v>
      </c>
      <c r="G23" s="46" t="s">
        <v>18</v>
      </c>
      <c r="H23" s="40" t="s">
        <v>5</v>
      </c>
      <c r="I23" s="49" t="s">
        <v>17</v>
      </c>
      <c r="J23" s="46" t="s">
        <v>24</v>
      </c>
      <c r="K23" s="46" t="s">
        <v>20</v>
      </c>
      <c r="L23" s="46" t="s">
        <v>45</v>
      </c>
      <c r="M23" s="27"/>
      <c r="N23" s="28" t="s">
        <v>13</v>
      </c>
      <c r="O23" s="28" t="s">
        <v>14</v>
      </c>
      <c r="P23" s="28" t="s">
        <v>15</v>
      </c>
      <c r="Q23" s="27"/>
      <c r="R23" s="35" t="s">
        <v>26</v>
      </c>
      <c r="S23" s="28" t="s">
        <v>13</v>
      </c>
      <c r="T23" s="28" t="s">
        <v>14</v>
      </c>
      <c r="U23" s="28" t="s">
        <v>15</v>
      </c>
      <c r="V23" s="27"/>
      <c r="W23" s="35" t="s">
        <v>26</v>
      </c>
      <c r="X23" s="28" t="s">
        <v>13</v>
      </c>
      <c r="Y23" s="28" t="s">
        <v>14</v>
      </c>
      <c r="Z23" s="28" t="s">
        <v>15</v>
      </c>
      <c r="AA23" s="27"/>
      <c r="AB23" s="35" t="s">
        <v>26</v>
      </c>
      <c r="AC23" s="28" t="s">
        <v>13</v>
      </c>
      <c r="AD23" s="28" t="s">
        <v>14</v>
      </c>
      <c r="AE23" s="28" t="s">
        <v>15</v>
      </c>
      <c r="AF23" s="27"/>
      <c r="AG23" s="35" t="s">
        <v>26</v>
      </c>
      <c r="AH23" s="28" t="s">
        <v>13</v>
      </c>
      <c r="AI23" s="28" t="s">
        <v>14</v>
      </c>
      <c r="AJ23" s="28" t="s">
        <v>15</v>
      </c>
      <c r="AK23" s="27"/>
      <c r="AL23" s="35" t="s">
        <v>26</v>
      </c>
      <c r="AM23" s="28" t="s">
        <v>13</v>
      </c>
      <c r="AN23" s="28" t="s">
        <v>14</v>
      </c>
      <c r="AO23" s="28" t="s">
        <v>15</v>
      </c>
      <c r="AP23" s="27"/>
      <c r="AQ23" s="35" t="s">
        <v>26</v>
      </c>
      <c r="AR23" s="28" t="s">
        <v>13</v>
      </c>
      <c r="AS23" s="28" t="s">
        <v>14</v>
      </c>
      <c r="AT23" s="28" t="s">
        <v>15</v>
      </c>
      <c r="AU23" s="27"/>
      <c r="AV23" s="35" t="s">
        <v>26</v>
      </c>
      <c r="AW23" s="28" t="s">
        <v>13</v>
      </c>
      <c r="AX23" s="28" t="s">
        <v>14</v>
      </c>
      <c r="AY23" s="28" t="s">
        <v>15</v>
      </c>
    </row>
    <row r="24" spans="1:51" ht="10.5">
      <c r="A24" s="14" t="str">
        <f t="shared" ref="A24:A35" si="37">$B$3</f>
        <v>Kupfer</v>
      </c>
      <c r="B24" s="6">
        <f t="shared" ref="B24:B35" si="38">$B$7</f>
        <v>150</v>
      </c>
      <c r="C24" s="47">
        <f t="shared" ref="C24:C35" si="39">8*(B24-$B$4)/($B$5-$B$4)</f>
        <v>0</v>
      </c>
      <c r="D24" s="39">
        <v>5</v>
      </c>
      <c r="E24" s="50">
        <v>4</v>
      </c>
      <c r="F24" s="41" t="s">
        <v>9</v>
      </c>
      <c r="G24" s="47">
        <f t="shared" ref="G24:G35" si="40">G11</f>
        <v>0</v>
      </c>
      <c r="H24" s="41" t="s">
        <v>8</v>
      </c>
      <c r="I24" s="51">
        <f t="shared" ref="I24:I35" si="41">I11</f>
        <v>0</v>
      </c>
      <c r="J24" s="56">
        <f t="shared" ref="J24:J35" si="42">E24+G24+I24</f>
        <v>4</v>
      </c>
      <c r="K24" s="56">
        <f>6-J24</f>
        <v>2</v>
      </c>
      <c r="L24" s="56">
        <v>0</v>
      </c>
      <c r="M24" s="15"/>
      <c r="N24" s="12">
        <f>$C24+$K24+L24</f>
        <v>2</v>
      </c>
      <c r="O24" s="12">
        <f t="shared" si="4"/>
        <v>3</v>
      </c>
      <c r="P24" s="12">
        <f t="shared" ref="P24:P35" si="43">N24+2</f>
        <v>4</v>
      </c>
      <c r="Q24" s="15"/>
      <c r="R24" s="36">
        <f>8*$B$7/$B$6*$C$8/100</f>
        <v>0.8</v>
      </c>
      <c r="S24" s="12">
        <f>$C24+$K24+$R24+L24</f>
        <v>2.8</v>
      </c>
      <c r="T24" s="12">
        <f t="shared" si="6"/>
        <v>3.8</v>
      </c>
      <c r="U24" s="12">
        <f t="shared" ref="U24:U35" si="44">S24+2</f>
        <v>4.8</v>
      </c>
      <c r="V24" s="15"/>
      <c r="W24" s="36">
        <f>8*$B$7/$B$6*$D$8/100</f>
        <v>2</v>
      </c>
      <c r="X24" s="12">
        <f>$C24+$K24+$W24+L24</f>
        <v>4</v>
      </c>
      <c r="Y24" s="12">
        <f t="shared" si="8"/>
        <v>5</v>
      </c>
      <c r="Z24" s="12">
        <f t="shared" ref="Z24:Z35" si="45">X24+2</f>
        <v>6</v>
      </c>
      <c r="AA24" s="15"/>
      <c r="AB24" s="36">
        <f>8*$B$7/$B$6*$E$8/100</f>
        <v>4</v>
      </c>
      <c r="AC24" s="12">
        <f>$C24+$K24+$AB24+L24</f>
        <v>6</v>
      </c>
      <c r="AD24" s="12">
        <f t="shared" si="10"/>
        <v>7</v>
      </c>
      <c r="AE24" s="12">
        <f t="shared" ref="AE24:AE35" si="46">AC24+2</f>
        <v>8</v>
      </c>
      <c r="AF24" s="15"/>
      <c r="AG24" s="36">
        <f>8*$B$7/$B$6*$F$8/100</f>
        <v>8</v>
      </c>
      <c r="AH24" s="12">
        <f>$C24+$K24+$AG24+L24</f>
        <v>10</v>
      </c>
      <c r="AI24" s="12">
        <f t="shared" si="12"/>
        <v>11</v>
      </c>
      <c r="AJ24" s="12">
        <f t="shared" ref="AJ24:AJ35" si="47">AH24+2</f>
        <v>12</v>
      </c>
      <c r="AK24" s="15"/>
      <c r="AL24" s="36">
        <f>8*$B$7/$B$6*$G$8/100</f>
        <v>12</v>
      </c>
      <c r="AM24" s="12">
        <f>$C24+$K24+$AL24+L24</f>
        <v>14</v>
      </c>
      <c r="AN24" s="12">
        <f t="shared" si="14"/>
        <v>15</v>
      </c>
      <c r="AO24" s="12">
        <f t="shared" ref="AO24:AO35" si="48">AM24+2</f>
        <v>16</v>
      </c>
      <c r="AP24" s="15"/>
      <c r="AQ24" s="36">
        <f>8*$B$7/$B$6*$H$8/100</f>
        <v>16</v>
      </c>
      <c r="AR24" s="12">
        <f>$C24+$K24+$AQ24+L24</f>
        <v>18</v>
      </c>
      <c r="AS24" s="12">
        <f t="shared" si="16"/>
        <v>19</v>
      </c>
      <c r="AT24" s="12">
        <f t="shared" ref="AT24:AT35" si="49">AR24+2</f>
        <v>20</v>
      </c>
      <c r="AU24" s="15"/>
      <c r="AV24" s="36">
        <f>8*$B$7/$B$6*$I$8/100</f>
        <v>24</v>
      </c>
      <c r="AW24" s="12">
        <f>$C24+$K24+$AV24+L24</f>
        <v>26</v>
      </c>
      <c r="AX24" s="12">
        <f t="shared" si="18"/>
        <v>27</v>
      </c>
      <c r="AY24" s="12">
        <f t="shared" ref="AY24:AY35" si="50">AW24+2</f>
        <v>28</v>
      </c>
    </row>
    <row r="25" spans="1:51">
      <c r="A25" s="14" t="str">
        <f t="shared" si="37"/>
        <v>Kupfer</v>
      </c>
      <c r="B25" s="6">
        <f t="shared" si="38"/>
        <v>150</v>
      </c>
      <c r="C25" s="47">
        <f t="shared" si="39"/>
        <v>0</v>
      </c>
      <c r="D25" s="39">
        <v>5</v>
      </c>
      <c r="E25" s="51">
        <f t="shared" ref="E25:E35" si="51">E24</f>
        <v>4</v>
      </c>
      <c r="F25" s="41" t="s">
        <v>9</v>
      </c>
      <c r="G25" s="47">
        <f t="shared" si="40"/>
        <v>0</v>
      </c>
      <c r="H25" s="41" t="s">
        <v>7</v>
      </c>
      <c r="I25" s="51">
        <f t="shared" si="41"/>
        <v>0</v>
      </c>
      <c r="J25" s="56">
        <f t="shared" si="42"/>
        <v>4</v>
      </c>
      <c r="K25" s="56">
        <f t="shared" ref="K25:K34" si="52">6-J25</f>
        <v>2</v>
      </c>
      <c r="L25" s="56">
        <v>0</v>
      </c>
      <c r="M25" s="15"/>
      <c r="N25" s="12">
        <f t="shared" ref="N25:N35" si="53">$C25+$K25+L25</f>
        <v>2</v>
      </c>
      <c r="O25" s="12">
        <f t="shared" si="4"/>
        <v>3</v>
      </c>
      <c r="P25" s="12">
        <f t="shared" si="43"/>
        <v>4</v>
      </c>
      <c r="Q25" s="15"/>
      <c r="R25" s="36">
        <f t="shared" ref="R25:R35" si="54">$R$11</f>
        <v>0.8</v>
      </c>
      <c r="S25" s="12">
        <f t="shared" ref="S25:S35" si="55">$C25+$K25+$R25+L25</f>
        <v>2.8</v>
      </c>
      <c r="T25" s="12">
        <f t="shared" si="6"/>
        <v>3.8</v>
      </c>
      <c r="U25" s="12">
        <f t="shared" si="44"/>
        <v>4.8</v>
      </c>
      <c r="V25" s="15"/>
      <c r="W25" s="36">
        <f t="shared" ref="W25:W35" si="56">W$11</f>
        <v>2</v>
      </c>
      <c r="X25" s="12">
        <f t="shared" ref="X25:X35" si="57">$C25+$K25+$W25+L25</f>
        <v>4</v>
      </c>
      <c r="Y25" s="12">
        <f t="shared" si="8"/>
        <v>5</v>
      </c>
      <c r="Z25" s="12">
        <f t="shared" si="45"/>
        <v>6</v>
      </c>
      <c r="AA25" s="15"/>
      <c r="AB25" s="36">
        <f t="shared" ref="AB25:AB35" si="58">AB$11</f>
        <v>4</v>
      </c>
      <c r="AC25" s="12">
        <f t="shared" ref="AC25:AC35" si="59">$C25+$K25+$AB25+L25</f>
        <v>6</v>
      </c>
      <c r="AD25" s="12">
        <f t="shared" si="10"/>
        <v>7</v>
      </c>
      <c r="AE25" s="12">
        <f t="shared" si="46"/>
        <v>8</v>
      </c>
      <c r="AF25" s="15"/>
      <c r="AG25" s="36">
        <f t="shared" ref="AG25:AG35" si="60">AG$11</f>
        <v>8</v>
      </c>
      <c r="AH25" s="12">
        <f t="shared" ref="AH25:AH35" si="61">$C25+$K25+$AG25+L25</f>
        <v>10</v>
      </c>
      <c r="AI25" s="12">
        <f t="shared" si="12"/>
        <v>11</v>
      </c>
      <c r="AJ25" s="12">
        <f t="shared" si="47"/>
        <v>12</v>
      </c>
      <c r="AK25" s="15"/>
      <c r="AL25" s="36">
        <f t="shared" ref="AL25:AL35" si="62">AL$11</f>
        <v>12</v>
      </c>
      <c r="AM25" s="12">
        <f t="shared" ref="AM25:AM35" si="63">$C25+$K25+$AL25+L25</f>
        <v>14</v>
      </c>
      <c r="AN25" s="12">
        <f t="shared" si="14"/>
        <v>15</v>
      </c>
      <c r="AO25" s="12">
        <f t="shared" si="48"/>
        <v>16</v>
      </c>
      <c r="AP25" s="15"/>
      <c r="AQ25" s="36">
        <f t="shared" ref="AQ25:AQ35" si="64">AQ$11</f>
        <v>16</v>
      </c>
      <c r="AR25" s="12">
        <f t="shared" ref="AR25:AR35" si="65">$C25+$K25+$AQ25+L25</f>
        <v>18</v>
      </c>
      <c r="AS25" s="12">
        <f t="shared" si="16"/>
        <v>19</v>
      </c>
      <c r="AT25" s="12">
        <f t="shared" si="49"/>
        <v>20</v>
      </c>
      <c r="AU25" s="15"/>
      <c r="AV25" s="36">
        <f t="shared" ref="AV25:AV35" si="66">AV$11</f>
        <v>24</v>
      </c>
      <c r="AW25" s="12">
        <f t="shared" ref="AW25:AW35" si="67">$C25+$K25+$AV25+L25</f>
        <v>26</v>
      </c>
      <c r="AX25" s="12">
        <f t="shared" si="18"/>
        <v>27</v>
      </c>
      <c r="AY25" s="12">
        <f t="shared" si="50"/>
        <v>28</v>
      </c>
    </row>
    <row r="26" spans="1:51">
      <c r="A26" s="14" t="str">
        <f t="shared" si="37"/>
        <v>Kupfer</v>
      </c>
      <c r="B26" s="6">
        <f t="shared" si="38"/>
        <v>150</v>
      </c>
      <c r="C26" s="47">
        <f t="shared" si="39"/>
        <v>0</v>
      </c>
      <c r="D26" s="39">
        <v>5</v>
      </c>
      <c r="E26" s="51">
        <f t="shared" si="51"/>
        <v>4</v>
      </c>
      <c r="F26" s="41" t="s">
        <v>9</v>
      </c>
      <c r="G26" s="47">
        <f t="shared" si="40"/>
        <v>0</v>
      </c>
      <c r="H26" s="41" t="s">
        <v>6</v>
      </c>
      <c r="I26" s="51">
        <f t="shared" si="41"/>
        <v>1</v>
      </c>
      <c r="J26" s="56">
        <f t="shared" si="42"/>
        <v>5</v>
      </c>
      <c r="K26" s="56">
        <f t="shared" si="52"/>
        <v>1</v>
      </c>
      <c r="L26" s="56">
        <v>0</v>
      </c>
      <c r="M26" s="15"/>
      <c r="N26" s="12">
        <f t="shared" si="53"/>
        <v>1</v>
      </c>
      <c r="O26" s="12">
        <f t="shared" si="4"/>
        <v>2</v>
      </c>
      <c r="P26" s="12">
        <f t="shared" si="43"/>
        <v>3</v>
      </c>
      <c r="Q26" s="15"/>
      <c r="R26" s="36">
        <f t="shared" si="54"/>
        <v>0.8</v>
      </c>
      <c r="S26" s="12">
        <f t="shared" si="55"/>
        <v>1.8</v>
      </c>
      <c r="T26" s="12">
        <f t="shared" si="6"/>
        <v>2.8</v>
      </c>
      <c r="U26" s="12">
        <f t="shared" si="44"/>
        <v>3.8</v>
      </c>
      <c r="V26" s="15"/>
      <c r="W26" s="36">
        <f t="shared" si="56"/>
        <v>2</v>
      </c>
      <c r="X26" s="12">
        <f t="shared" si="57"/>
        <v>3</v>
      </c>
      <c r="Y26" s="12">
        <f t="shared" si="8"/>
        <v>4</v>
      </c>
      <c r="Z26" s="12">
        <f t="shared" si="45"/>
        <v>5</v>
      </c>
      <c r="AA26" s="15"/>
      <c r="AB26" s="36">
        <f t="shared" si="58"/>
        <v>4</v>
      </c>
      <c r="AC26" s="12">
        <f t="shared" si="59"/>
        <v>5</v>
      </c>
      <c r="AD26" s="12">
        <f t="shared" si="10"/>
        <v>6</v>
      </c>
      <c r="AE26" s="12">
        <f t="shared" si="46"/>
        <v>7</v>
      </c>
      <c r="AF26" s="15"/>
      <c r="AG26" s="36">
        <f t="shared" si="60"/>
        <v>8</v>
      </c>
      <c r="AH26" s="12">
        <f t="shared" si="61"/>
        <v>9</v>
      </c>
      <c r="AI26" s="12">
        <f t="shared" si="12"/>
        <v>10</v>
      </c>
      <c r="AJ26" s="12">
        <f t="shared" si="47"/>
        <v>11</v>
      </c>
      <c r="AK26" s="15"/>
      <c r="AL26" s="36">
        <f t="shared" si="62"/>
        <v>12</v>
      </c>
      <c r="AM26" s="12">
        <f t="shared" si="63"/>
        <v>13</v>
      </c>
      <c r="AN26" s="12">
        <f t="shared" si="14"/>
        <v>14</v>
      </c>
      <c r="AO26" s="12">
        <f t="shared" si="48"/>
        <v>15</v>
      </c>
      <c r="AP26" s="15"/>
      <c r="AQ26" s="36">
        <f t="shared" si="64"/>
        <v>16</v>
      </c>
      <c r="AR26" s="12">
        <f t="shared" si="65"/>
        <v>17</v>
      </c>
      <c r="AS26" s="12">
        <f t="shared" si="16"/>
        <v>18</v>
      </c>
      <c r="AT26" s="12">
        <f t="shared" si="49"/>
        <v>19</v>
      </c>
      <c r="AU26" s="15"/>
      <c r="AV26" s="36">
        <f t="shared" si="66"/>
        <v>24</v>
      </c>
      <c r="AW26" s="12">
        <f t="shared" si="67"/>
        <v>25</v>
      </c>
      <c r="AX26" s="12">
        <f t="shared" si="18"/>
        <v>26</v>
      </c>
      <c r="AY26" s="12">
        <f t="shared" si="50"/>
        <v>27</v>
      </c>
    </row>
    <row r="27" spans="1:51">
      <c r="A27" s="14" t="str">
        <f t="shared" si="37"/>
        <v>Kupfer</v>
      </c>
      <c r="B27" s="6">
        <f t="shared" si="38"/>
        <v>150</v>
      </c>
      <c r="C27" s="47">
        <f t="shared" si="39"/>
        <v>0</v>
      </c>
      <c r="D27" s="39">
        <v>5</v>
      </c>
      <c r="E27" s="51">
        <f t="shared" si="51"/>
        <v>4</v>
      </c>
      <c r="F27" s="41" t="s">
        <v>10</v>
      </c>
      <c r="G27" s="47">
        <f t="shared" si="40"/>
        <v>1</v>
      </c>
      <c r="H27" s="41" t="s">
        <v>8</v>
      </c>
      <c r="I27" s="51">
        <f t="shared" si="41"/>
        <v>0</v>
      </c>
      <c r="J27" s="56">
        <f t="shared" si="42"/>
        <v>5</v>
      </c>
      <c r="K27" s="56">
        <f t="shared" si="52"/>
        <v>1</v>
      </c>
      <c r="L27" s="56">
        <v>0</v>
      </c>
      <c r="M27" s="15"/>
      <c r="N27" s="12">
        <f t="shared" si="53"/>
        <v>1</v>
      </c>
      <c r="O27" s="12">
        <f t="shared" si="4"/>
        <v>2</v>
      </c>
      <c r="P27" s="12">
        <f t="shared" si="43"/>
        <v>3</v>
      </c>
      <c r="Q27" s="15"/>
      <c r="R27" s="36">
        <f t="shared" si="54"/>
        <v>0.8</v>
      </c>
      <c r="S27" s="12">
        <f t="shared" si="55"/>
        <v>1.8</v>
      </c>
      <c r="T27" s="12">
        <f t="shared" si="6"/>
        <v>2.8</v>
      </c>
      <c r="U27" s="12">
        <f t="shared" si="44"/>
        <v>3.8</v>
      </c>
      <c r="V27" s="15"/>
      <c r="W27" s="36">
        <f t="shared" si="56"/>
        <v>2</v>
      </c>
      <c r="X27" s="12">
        <f t="shared" si="57"/>
        <v>3</v>
      </c>
      <c r="Y27" s="12">
        <f t="shared" si="8"/>
        <v>4</v>
      </c>
      <c r="Z27" s="12">
        <f t="shared" si="45"/>
        <v>5</v>
      </c>
      <c r="AA27" s="15"/>
      <c r="AB27" s="36">
        <f t="shared" si="58"/>
        <v>4</v>
      </c>
      <c r="AC27" s="12">
        <f t="shared" si="59"/>
        <v>5</v>
      </c>
      <c r="AD27" s="12">
        <f t="shared" si="10"/>
        <v>6</v>
      </c>
      <c r="AE27" s="12">
        <f t="shared" si="46"/>
        <v>7</v>
      </c>
      <c r="AF27" s="15"/>
      <c r="AG27" s="36">
        <f t="shared" si="60"/>
        <v>8</v>
      </c>
      <c r="AH27" s="12">
        <f t="shared" si="61"/>
        <v>9</v>
      </c>
      <c r="AI27" s="12">
        <f t="shared" si="12"/>
        <v>10</v>
      </c>
      <c r="AJ27" s="12">
        <f t="shared" si="47"/>
        <v>11</v>
      </c>
      <c r="AK27" s="15"/>
      <c r="AL27" s="36">
        <f t="shared" si="62"/>
        <v>12</v>
      </c>
      <c r="AM27" s="12">
        <f t="shared" si="63"/>
        <v>13</v>
      </c>
      <c r="AN27" s="12">
        <f t="shared" si="14"/>
        <v>14</v>
      </c>
      <c r="AO27" s="12">
        <f t="shared" si="48"/>
        <v>15</v>
      </c>
      <c r="AP27" s="15"/>
      <c r="AQ27" s="36">
        <f t="shared" si="64"/>
        <v>16</v>
      </c>
      <c r="AR27" s="12">
        <f t="shared" si="65"/>
        <v>17</v>
      </c>
      <c r="AS27" s="12">
        <f t="shared" si="16"/>
        <v>18</v>
      </c>
      <c r="AT27" s="12">
        <f t="shared" si="49"/>
        <v>19</v>
      </c>
      <c r="AU27" s="15"/>
      <c r="AV27" s="36">
        <f t="shared" si="66"/>
        <v>24</v>
      </c>
      <c r="AW27" s="12">
        <f t="shared" si="67"/>
        <v>25</v>
      </c>
      <c r="AX27" s="12">
        <f t="shared" si="18"/>
        <v>26</v>
      </c>
      <c r="AY27" s="12">
        <f t="shared" si="50"/>
        <v>27</v>
      </c>
    </row>
    <row r="28" spans="1:51">
      <c r="A28" s="14" t="str">
        <f t="shared" si="37"/>
        <v>Kupfer</v>
      </c>
      <c r="B28" s="6">
        <f t="shared" si="38"/>
        <v>150</v>
      </c>
      <c r="C28" s="47">
        <f t="shared" si="39"/>
        <v>0</v>
      </c>
      <c r="D28" s="39">
        <v>5</v>
      </c>
      <c r="E28" s="51">
        <f t="shared" si="51"/>
        <v>4</v>
      </c>
      <c r="F28" s="41" t="s">
        <v>10</v>
      </c>
      <c r="G28" s="47">
        <f t="shared" si="40"/>
        <v>1</v>
      </c>
      <c r="H28" s="41" t="s">
        <v>7</v>
      </c>
      <c r="I28" s="51">
        <f t="shared" si="41"/>
        <v>0</v>
      </c>
      <c r="J28" s="56">
        <f t="shared" si="42"/>
        <v>5</v>
      </c>
      <c r="K28" s="56">
        <f t="shared" si="52"/>
        <v>1</v>
      </c>
      <c r="L28" s="56">
        <v>0</v>
      </c>
      <c r="M28" s="15"/>
      <c r="N28" s="12">
        <f t="shared" si="53"/>
        <v>1</v>
      </c>
      <c r="O28" s="12">
        <f t="shared" si="4"/>
        <v>2</v>
      </c>
      <c r="P28" s="12">
        <f t="shared" si="43"/>
        <v>3</v>
      </c>
      <c r="Q28" s="15"/>
      <c r="R28" s="36">
        <f t="shared" si="54"/>
        <v>0.8</v>
      </c>
      <c r="S28" s="12">
        <f t="shared" si="55"/>
        <v>1.8</v>
      </c>
      <c r="T28" s="12">
        <f t="shared" si="6"/>
        <v>2.8</v>
      </c>
      <c r="U28" s="12">
        <f t="shared" si="44"/>
        <v>3.8</v>
      </c>
      <c r="V28" s="15"/>
      <c r="W28" s="36">
        <f t="shared" si="56"/>
        <v>2</v>
      </c>
      <c r="X28" s="12">
        <f t="shared" si="57"/>
        <v>3</v>
      </c>
      <c r="Y28" s="12">
        <f t="shared" si="8"/>
        <v>4</v>
      </c>
      <c r="Z28" s="12">
        <f t="shared" si="45"/>
        <v>5</v>
      </c>
      <c r="AA28" s="15"/>
      <c r="AB28" s="36">
        <f t="shared" si="58"/>
        <v>4</v>
      </c>
      <c r="AC28" s="12">
        <f t="shared" si="59"/>
        <v>5</v>
      </c>
      <c r="AD28" s="12">
        <f t="shared" si="10"/>
        <v>6</v>
      </c>
      <c r="AE28" s="12">
        <f t="shared" si="46"/>
        <v>7</v>
      </c>
      <c r="AF28" s="15"/>
      <c r="AG28" s="36">
        <f t="shared" si="60"/>
        <v>8</v>
      </c>
      <c r="AH28" s="12">
        <f t="shared" si="61"/>
        <v>9</v>
      </c>
      <c r="AI28" s="12">
        <f t="shared" si="12"/>
        <v>10</v>
      </c>
      <c r="AJ28" s="12">
        <f t="shared" si="47"/>
        <v>11</v>
      </c>
      <c r="AK28" s="15"/>
      <c r="AL28" s="36">
        <f t="shared" si="62"/>
        <v>12</v>
      </c>
      <c r="AM28" s="12">
        <f t="shared" si="63"/>
        <v>13</v>
      </c>
      <c r="AN28" s="12">
        <f t="shared" si="14"/>
        <v>14</v>
      </c>
      <c r="AO28" s="12">
        <f t="shared" si="48"/>
        <v>15</v>
      </c>
      <c r="AP28" s="15"/>
      <c r="AQ28" s="36">
        <f t="shared" si="64"/>
        <v>16</v>
      </c>
      <c r="AR28" s="12">
        <f t="shared" si="65"/>
        <v>17</v>
      </c>
      <c r="AS28" s="12">
        <f t="shared" si="16"/>
        <v>18</v>
      </c>
      <c r="AT28" s="12">
        <f t="shared" si="49"/>
        <v>19</v>
      </c>
      <c r="AU28" s="15"/>
      <c r="AV28" s="36">
        <f t="shared" si="66"/>
        <v>24</v>
      </c>
      <c r="AW28" s="12">
        <f t="shared" si="67"/>
        <v>25</v>
      </c>
      <c r="AX28" s="12">
        <f t="shared" si="18"/>
        <v>26</v>
      </c>
      <c r="AY28" s="12">
        <f t="shared" si="50"/>
        <v>27</v>
      </c>
    </row>
    <row r="29" spans="1:51">
      <c r="A29" s="14" t="str">
        <f t="shared" si="37"/>
        <v>Kupfer</v>
      </c>
      <c r="B29" s="6">
        <f t="shared" si="38"/>
        <v>150</v>
      </c>
      <c r="C29" s="47">
        <f t="shared" si="39"/>
        <v>0</v>
      </c>
      <c r="D29" s="39">
        <v>5</v>
      </c>
      <c r="E29" s="51">
        <f t="shared" si="51"/>
        <v>4</v>
      </c>
      <c r="F29" s="41" t="s">
        <v>10</v>
      </c>
      <c r="G29" s="47">
        <f t="shared" si="40"/>
        <v>1</v>
      </c>
      <c r="H29" s="41" t="s">
        <v>6</v>
      </c>
      <c r="I29" s="51">
        <f t="shared" si="41"/>
        <v>1</v>
      </c>
      <c r="J29" s="56">
        <f t="shared" si="42"/>
        <v>6</v>
      </c>
      <c r="K29" s="56">
        <f t="shared" si="52"/>
        <v>0</v>
      </c>
      <c r="L29" s="56">
        <v>0</v>
      </c>
      <c r="M29" s="15"/>
      <c r="N29" s="12">
        <f t="shared" si="53"/>
        <v>0</v>
      </c>
      <c r="O29" s="12">
        <f t="shared" si="4"/>
        <v>1</v>
      </c>
      <c r="P29" s="12">
        <f t="shared" si="43"/>
        <v>2</v>
      </c>
      <c r="Q29" s="15"/>
      <c r="R29" s="36">
        <f t="shared" si="54"/>
        <v>0.8</v>
      </c>
      <c r="S29" s="12">
        <f t="shared" si="55"/>
        <v>0.8</v>
      </c>
      <c r="T29" s="12">
        <f t="shared" si="6"/>
        <v>1.8</v>
      </c>
      <c r="U29" s="12">
        <f t="shared" si="44"/>
        <v>2.8</v>
      </c>
      <c r="V29" s="15"/>
      <c r="W29" s="36">
        <f t="shared" si="56"/>
        <v>2</v>
      </c>
      <c r="X29" s="12">
        <f t="shared" si="57"/>
        <v>2</v>
      </c>
      <c r="Y29" s="12">
        <f t="shared" si="8"/>
        <v>3</v>
      </c>
      <c r="Z29" s="12">
        <f t="shared" si="45"/>
        <v>4</v>
      </c>
      <c r="AA29" s="15"/>
      <c r="AB29" s="36">
        <f t="shared" si="58"/>
        <v>4</v>
      </c>
      <c r="AC29" s="12">
        <f t="shared" si="59"/>
        <v>4</v>
      </c>
      <c r="AD29" s="12">
        <f t="shared" si="10"/>
        <v>5</v>
      </c>
      <c r="AE29" s="12">
        <f t="shared" si="46"/>
        <v>6</v>
      </c>
      <c r="AF29" s="15"/>
      <c r="AG29" s="36">
        <f t="shared" si="60"/>
        <v>8</v>
      </c>
      <c r="AH29" s="12">
        <f t="shared" si="61"/>
        <v>8</v>
      </c>
      <c r="AI29" s="12">
        <f t="shared" si="12"/>
        <v>9</v>
      </c>
      <c r="AJ29" s="12">
        <f t="shared" si="47"/>
        <v>10</v>
      </c>
      <c r="AK29" s="15"/>
      <c r="AL29" s="36">
        <f t="shared" si="62"/>
        <v>12</v>
      </c>
      <c r="AM29" s="12">
        <f t="shared" si="63"/>
        <v>12</v>
      </c>
      <c r="AN29" s="12">
        <f t="shared" si="14"/>
        <v>13</v>
      </c>
      <c r="AO29" s="12">
        <f t="shared" si="48"/>
        <v>14</v>
      </c>
      <c r="AP29" s="15"/>
      <c r="AQ29" s="36">
        <f t="shared" si="64"/>
        <v>16</v>
      </c>
      <c r="AR29" s="12">
        <f t="shared" si="65"/>
        <v>16</v>
      </c>
      <c r="AS29" s="12">
        <f t="shared" si="16"/>
        <v>17</v>
      </c>
      <c r="AT29" s="12">
        <f t="shared" si="49"/>
        <v>18</v>
      </c>
      <c r="AU29" s="15"/>
      <c r="AV29" s="36">
        <f t="shared" si="66"/>
        <v>24</v>
      </c>
      <c r="AW29" s="12">
        <f t="shared" si="67"/>
        <v>24</v>
      </c>
      <c r="AX29" s="12">
        <f t="shared" si="18"/>
        <v>25</v>
      </c>
      <c r="AY29" s="12">
        <f t="shared" si="50"/>
        <v>26</v>
      </c>
    </row>
    <row r="30" spans="1:51">
      <c r="A30" s="14" t="str">
        <f t="shared" si="37"/>
        <v>Kupfer</v>
      </c>
      <c r="B30" s="6">
        <f t="shared" si="38"/>
        <v>150</v>
      </c>
      <c r="C30" s="47">
        <f t="shared" si="39"/>
        <v>0</v>
      </c>
      <c r="D30" s="39">
        <v>5</v>
      </c>
      <c r="E30" s="51">
        <f t="shared" si="51"/>
        <v>4</v>
      </c>
      <c r="F30" s="41" t="s">
        <v>11</v>
      </c>
      <c r="G30" s="47">
        <f t="shared" si="40"/>
        <v>1</v>
      </c>
      <c r="H30" s="41" t="s">
        <v>8</v>
      </c>
      <c r="I30" s="51">
        <f t="shared" si="41"/>
        <v>0</v>
      </c>
      <c r="J30" s="56">
        <f t="shared" si="42"/>
        <v>5</v>
      </c>
      <c r="K30" s="56">
        <f t="shared" si="52"/>
        <v>1</v>
      </c>
      <c r="L30" s="56">
        <v>0</v>
      </c>
      <c r="M30" s="15"/>
      <c r="N30" s="12">
        <f t="shared" si="53"/>
        <v>1</v>
      </c>
      <c r="O30" s="12">
        <f t="shared" si="4"/>
        <v>2</v>
      </c>
      <c r="P30" s="12">
        <f t="shared" si="43"/>
        <v>3</v>
      </c>
      <c r="Q30" s="15"/>
      <c r="R30" s="36">
        <f t="shared" si="54"/>
        <v>0.8</v>
      </c>
      <c r="S30" s="12">
        <f t="shared" si="55"/>
        <v>1.8</v>
      </c>
      <c r="T30" s="12">
        <f t="shared" si="6"/>
        <v>2.8</v>
      </c>
      <c r="U30" s="12">
        <f t="shared" si="44"/>
        <v>3.8</v>
      </c>
      <c r="V30" s="15"/>
      <c r="W30" s="36">
        <f t="shared" si="56"/>
        <v>2</v>
      </c>
      <c r="X30" s="12">
        <f t="shared" si="57"/>
        <v>3</v>
      </c>
      <c r="Y30" s="12">
        <f t="shared" si="8"/>
        <v>4</v>
      </c>
      <c r="Z30" s="12">
        <f t="shared" si="45"/>
        <v>5</v>
      </c>
      <c r="AA30" s="15"/>
      <c r="AB30" s="36">
        <f t="shared" si="58"/>
        <v>4</v>
      </c>
      <c r="AC30" s="12">
        <f t="shared" si="59"/>
        <v>5</v>
      </c>
      <c r="AD30" s="12">
        <f t="shared" si="10"/>
        <v>6</v>
      </c>
      <c r="AE30" s="12">
        <f t="shared" si="46"/>
        <v>7</v>
      </c>
      <c r="AF30" s="15"/>
      <c r="AG30" s="36">
        <f t="shared" si="60"/>
        <v>8</v>
      </c>
      <c r="AH30" s="12">
        <f t="shared" si="61"/>
        <v>9</v>
      </c>
      <c r="AI30" s="12">
        <f t="shared" si="12"/>
        <v>10</v>
      </c>
      <c r="AJ30" s="12">
        <f t="shared" si="47"/>
        <v>11</v>
      </c>
      <c r="AK30" s="15"/>
      <c r="AL30" s="36">
        <f t="shared" si="62"/>
        <v>12</v>
      </c>
      <c r="AM30" s="12">
        <f t="shared" si="63"/>
        <v>13</v>
      </c>
      <c r="AN30" s="12">
        <f t="shared" si="14"/>
        <v>14</v>
      </c>
      <c r="AO30" s="12">
        <f t="shared" si="48"/>
        <v>15</v>
      </c>
      <c r="AP30" s="15"/>
      <c r="AQ30" s="36">
        <f t="shared" si="64"/>
        <v>16</v>
      </c>
      <c r="AR30" s="12">
        <f t="shared" si="65"/>
        <v>17</v>
      </c>
      <c r="AS30" s="12">
        <f t="shared" si="16"/>
        <v>18</v>
      </c>
      <c r="AT30" s="12">
        <f t="shared" si="49"/>
        <v>19</v>
      </c>
      <c r="AU30" s="15"/>
      <c r="AV30" s="36">
        <f t="shared" si="66"/>
        <v>24</v>
      </c>
      <c r="AW30" s="12">
        <f t="shared" si="67"/>
        <v>25</v>
      </c>
      <c r="AX30" s="12">
        <f t="shared" si="18"/>
        <v>26</v>
      </c>
      <c r="AY30" s="12">
        <f t="shared" si="50"/>
        <v>27</v>
      </c>
    </row>
    <row r="31" spans="1:51">
      <c r="A31" s="14" t="str">
        <f t="shared" si="37"/>
        <v>Kupfer</v>
      </c>
      <c r="B31" s="6">
        <f t="shared" si="38"/>
        <v>150</v>
      </c>
      <c r="C31" s="47">
        <f t="shared" si="39"/>
        <v>0</v>
      </c>
      <c r="D31" s="39">
        <v>5</v>
      </c>
      <c r="E31" s="51">
        <f t="shared" si="51"/>
        <v>4</v>
      </c>
      <c r="F31" s="41" t="s">
        <v>11</v>
      </c>
      <c r="G31" s="47">
        <f t="shared" si="40"/>
        <v>1</v>
      </c>
      <c r="H31" s="41" t="s">
        <v>7</v>
      </c>
      <c r="I31" s="51">
        <f t="shared" si="41"/>
        <v>0</v>
      </c>
      <c r="J31" s="56">
        <f t="shared" si="42"/>
        <v>5</v>
      </c>
      <c r="K31" s="56">
        <f t="shared" si="52"/>
        <v>1</v>
      </c>
      <c r="L31" s="56">
        <v>0</v>
      </c>
      <c r="M31" s="15"/>
      <c r="N31" s="12">
        <f t="shared" si="53"/>
        <v>1</v>
      </c>
      <c r="O31" s="12">
        <f t="shared" si="4"/>
        <v>2</v>
      </c>
      <c r="P31" s="12">
        <f t="shared" si="43"/>
        <v>3</v>
      </c>
      <c r="Q31" s="15"/>
      <c r="R31" s="36">
        <f t="shared" si="54"/>
        <v>0.8</v>
      </c>
      <c r="S31" s="12">
        <f t="shared" si="55"/>
        <v>1.8</v>
      </c>
      <c r="T31" s="12">
        <f t="shared" si="6"/>
        <v>2.8</v>
      </c>
      <c r="U31" s="12">
        <f t="shared" si="44"/>
        <v>3.8</v>
      </c>
      <c r="V31" s="15"/>
      <c r="W31" s="36">
        <f t="shared" si="56"/>
        <v>2</v>
      </c>
      <c r="X31" s="12">
        <f t="shared" si="57"/>
        <v>3</v>
      </c>
      <c r="Y31" s="12">
        <f t="shared" si="8"/>
        <v>4</v>
      </c>
      <c r="Z31" s="12">
        <f t="shared" si="45"/>
        <v>5</v>
      </c>
      <c r="AA31" s="15"/>
      <c r="AB31" s="36">
        <f t="shared" si="58"/>
        <v>4</v>
      </c>
      <c r="AC31" s="12">
        <f t="shared" si="59"/>
        <v>5</v>
      </c>
      <c r="AD31" s="12">
        <f t="shared" si="10"/>
        <v>6</v>
      </c>
      <c r="AE31" s="12">
        <f t="shared" si="46"/>
        <v>7</v>
      </c>
      <c r="AF31" s="15"/>
      <c r="AG31" s="36">
        <f t="shared" si="60"/>
        <v>8</v>
      </c>
      <c r="AH31" s="12">
        <f t="shared" si="61"/>
        <v>9</v>
      </c>
      <c r="AI31" s="12">
        <f t="shared" si="12"/>
        <v>10</v>
      </c>
      <c r="AJ31" s="12">
        <f t="shared" si="47"/>
        <v>11</v>
      </c>
      <c r="AK31" s="15"/>
      <c r="AL31" s="36">
        <f t="shared" si="62"/>
        <v>12</v>
      </c>
      <c r="AM31" s="12">
        <f t="shared" si="63"/>
        <v>13</v>
      </c>
      <c r="AN31" s="12">
        <f t="shared" si="14"/>
        <v>14</v>
      </c>
      <c r="AO31" s="12">
        <f t="shared" si="48"/>
        <v>15</v>
      </c>
      <c r="AP31" s="15"/>
      <c r="AQ31" s="36">
        <f t="shared" si="64"/>
        <v>16</v>
      </c>
      <c r="AR31" s="12">
        <f t="shared" si="65"/>
        <v>17</v>
      </c>
      <c r="AS31" s="12">
        <f t="shared" si="16"/>
        <v>18</v>
      </c>
      <c r="AT31" s="12">
        <f t="shared" si="49"/>
        <v>19</v>
      </c>
      <c r="AU31" s="15"/>
      <c r="AV31" s="36">
        <f t="shared" si="66"/>
        <v>24</v>
      </c>
      <c r="AW31" s="12">
        <f t="shared" si="67"/>
        <v>25</v>
      </c>
      <c r="AX31" s="12">
        <f t="shared" si="18"/>
        <v>26</v>
      </c>
      <c r="AY31" s="12">
        <f t="shared" si="50"/>
        <v>27</v>
      </c>
    </row>
    <row r="32" spans="1:51">
      <c r="A32" s="14" t="str">
        <f t="shared" si="37"/>
        <v>Kupfer</v>
      </c>
      <c r="B32" s="6">
        <f t="shared" si="38"/>
        <v>150</v>
      </c>
      <c r="C32" s="47">
        <f t="shared" si="39"/>
        <v>0</v>
      </c>
      <c r="D32" s="39">
        <v>5</v>
      </c>
      <c r="E32" s="51">
        <f t="shared" si="51"/>
        <v>4</v>
      </c>
      <c r="F32" s="41" t="s">
        <v>11</v>
      </c>
      <c r="G32" s="47">
        <f t="shared" si="40"/>
        <v>1</v>
      </c>
      <c r="H32" s="41" t="s">
        <v>6</v>
      </c>
      <c r="I32" s="51">
        <f t="shared" si="41"/>
        <v>1</v>
      </c>
      <c r="J32" s="56">
        <f t="shared" si="42"/>
        <v>6</v>
      </c>
      <c r="K32" s="56">
        <f t="shared" si="52"/>
        <v>0</v>
      </c>
      <c r="L32" s="56">
        <v>0</v>
      </c>
      <c r="M32" s="15"/>
      <c r="N32" s="12">
        <f t="shared" si="53"/>
        <v>0</v>
      </c>
      <c r="O32" s="12">
        <f t="shared" si="4"/>
        <v>1</v>
      </c>
      <c r="P32" s="12">
        <f t="shared" si="43"/>
        <v>2</v>
      </c>
      <c r="Q32" s="15"/>
      <c r="R32" s="36">
        <f t="shared" si="54"/>
        <v>0.8</v>
      </c>
      <c r="S32" s="12">
        <f t="shared" si="55"/>
        <v>0.8</v>
      </c>
      <c r="T32" s="12">
        <f t="shared" si="6"/>
        <v>1.8</v>
      </c>
      <c r="U32" s="12">
        <f t="shared" si="44"/>
        <v>2.8</v>
      </c>
      <c r="V32" s="15"/>
      <c r="W32" s="36">
        <f t="shared" si="56"/>
        <v>2</v>
      </c>
      <c r="X32" s="12">
        <f t="shared" si="57"/>
        <v>2</v>
      </c>
      <c r="Y32" s="12">
        <f t="shared" si="8"/>
        <v>3</v>
      </c>
      <c r="Z32" s="12">
        <f t="shared" si="45"/>
        <v>4</v>
      </c>
      <c r="AA32" s="15"/>
      <c r="AB32" s="36">
        <f t="shared" si="58"/>
        <v>4</v>
      </c>
      <c r="AC32" s="12">
        <f t="shared" si="59"/>
        <v>4</v>
      </c>
      <c r="AD32" s="12">
        <f t="shared" si="10"/>
        <v>5</v>
      </c>
      <c r="AE32" s="12">
        <f t="shared" si="46"/>
        <v>6</v>
      </c>
      <c r="AF32" s="15"/>
      <c r="AG32" s="36">
        <f t="shared" si="60"/>
        <v>8</v>
      </c>
      <c r="AH32" s="12">
        <f t="shared" si="61"/>
        <v>8</v>
      </c>
      <c r="AI32" s="12">
        <f t="shared" si="12"/>
        <v>9</v>
      </c>
      <c r="AJ32" s="12">
        <f t="shared" si="47"/>
        <v>10</v>
      </c>
      <c r="AK32" s="15"/>
      <c r="AL32" s="36">
        <f t="shared" si="62"/>
        <v>12</v>
      </c>
      <c r="AM32" s="12">
        <f t="shared" si="63"/>
        <v>12</v>
      </c>
      <c r="AN32" s="12">
        <f t="shared" si="14"/>
        <v>13</v>
      </c>
      <c r="AO32" s="12">
        <f t="shared" si="48"/>
        <v>14</v>
      </c>
      <c r="AP32" s="15"/>
      <c r="AQ32" s="36">
        <f t="shared" si="64"/>
        <v>16</v>
      </c>
      <c r="AR32" s="12">
        <f t="shared" si="65"/>
        <v>16</v>
      </c>
      <c r="AS32" s="12">
        <f t="shared" si="16"/>
        <v>17</v>
      </c>
      <c r="AT32" s="12">
        <f t="shared" si="49"/>
        <v>18</v>
      </c>
      <c r="AU32" s="15"/>
      <c r="AV32" s="36">
        <f t="shared" si="66"/>
        <v>24</v>
      </c>
      <c r="AW32" s="12">
        <f t="shared" si="67"/>
        <v>24</v>
      </c>
      <c r="AX32" s="12">
        <f t="shared" si="18"/>
        <v>25</v>
      </c>
      <c r="AY32" s="12">
        <f t="shared" si="50"/>
        <v>26</v>
      </c>
    </row>
    <row r="33" spans="1:51">
      <c r="A33" s="14" t="str">
        <f t="shared" si="37"/>
        <v>Kupfer</v>
      </c>
      <c r="B33" s="6">
        <f t="shared" si="38"/>
        <v>150</v>
      </c>
      <c r="C33" s="47">
        <f t="shared" si="39"/>
        <v>0</v>
      </c>
      <c r="D33" s="39">
        <v>5</v>
      </c>
      <c r="E33" s="51">
        <f t="shared" si="51"/>
        <v>4</v>
      </c>
      <c r="F33" s="41" t="s">
        <v>12</v>
      </c>
      <c r="G33" s="47">
        <f t="shared" si="40"/>
        <v>2</v>
      </c>
      <c r="H33" s="41" t="s">
        <v>8</v>
      </c>
      <c r="I33" s="51">
        <f t="shared" si="41"/>
        <v>0</v>
      </c>
      <c r="J33" s="56">
        <f t="shared" si="42"/>
        <v>6</v>
      </c>
      <c r="K33" s="56">
        <f t="shared" si="52"/>
        <v>0</v>
      </c>
      <c r="L33" s="56">
        <v>0</v>
      </c>
      <c r="M33" s="15"/>
      <c r="N33" s="12">
        <f t="shared" si="53"/>
        <v>0</v>
      </c>
      <c r="O33" s="12">
        <f t="shared" si="4"/>
        <v>1</v>
      </c>
      <c r="P33" s="12">
        <f t="shared" si="43"/>
        <v>2</v>
      </c>
      <c r="Q33" s="15"/>
      <c r="R33" s="36">
        <f t="shared" si="54"/>
        <v>0.8</v>
      </c>
      <c r="S33" s="12">
        <f t="shared" si="55"/>
        <v>0.8</v>
      </c>
      <c r="T33" s="12">
        <f t="shared" si="6"/>
        <v>1.8</v>
      </c>
      <c r="U33" s="12">
        <f t="shared" si="44"/>
        <v>2.8</v>
      </c>
      <c r="V33" s="15"/>
      <c r="W33" s="36">
        <f t="shared" si="56"/>
        <v>2</v>
      </c>
      <c r="X33" s="12">
        <f t="shared" si="57"/>
        <v>2</v>
      </c>
      <c r="Y33" s="12">
        <f t="shared" si="8"/>
        <v>3</v>
      </c>
      <c r="Z33" s="12">
        <f t="shared" si="45"/>
        <v>4</v>
      </c>
      <c r="AA33" s="15"/>
      <c r="AB33" s="36">
        <f t="shared" si="58"/>
        <v>4</v>
      </c>
      <c r="AC33" s="12">
        <f t="shared" si="59"/>
        <v>4</v>
      </c>
      <c r="AD33" s="12">
        <f t="shared" si="10"/>
        <v>5</v>
      </c>
      <c r="AE33" s="12">
        <f t="shared" si="46"/>
        <v>6</v>
      </c>
      <c r="AF33" s="15"/>
      <c r="AG33" s="36">
        <f t="shared" si="60"/>
        <v>8</v>
      </c>
      <c r="AH33" s="12">
        <f t="shared" si="61"/>
        <v>8</v>
      </c>
      <c r="AI33" s="12">
        <f t="shared" si="12"/>
        <v>9</v>
      </c>
      <c r="AJ33" s="12">
        <f t="shared" si="47"/>
        <v>10</v>
      </c>
      <c r="AK33" s="15"/>
      <c r="AL33" s="36">
        <f t="shared" si="62"/>
        <v>12</v>
      </c>
      <c r="AM33" s="12">
        <f t="shared" si="63"/>
        <v>12</v>
      </c>
      <c r="AN33" s="12">
        <f t="shared" si="14"/>
        <v>13</v>
      </c>
      <c r="AO33" s="12">
        <f t="shared" si="48"/>
        <v>14</v>
      </c>
      <c r="AP33" s="15"/>
      <c r="AQ33" s="36">
        <f t="shared" si="64"/>
        <v>16</v>
      </c>
      <c r="AR33" s="12">
        <f t="shared" si="65"/>
        <v>16</v>
      </c>
      <c r="AS33" s="12">
        <f t="shared" si="16"/>
        <v>17</v>
      </c>
      <c r="AT33" s="12">
        <f t="shared" si="49"/>
        <v>18</v>
      </c>
      <c r="AU33" s="15"/>
      <c r="AV33" s="36">
        <f t="shared" si="66"/>
        <v>24</v>
      </c>
      <c r="AW33" s="12">
        <f t="shared" si="67"/>
        <v>24</v>
      </c>
      <c r="AX33" s="12">
        <f t="shared" si="18"/>
        <v>25</v>
      </c>
      <c r="AY33" s="12">
        <f t="shared" si="50"/>
        <v>26</v>
      </c>
    </row>
    <row r="34" spans="1:51">
      <c r="A34" s="14" t="str">
        <f t="shared" si="37"/>
        <v>Kupfer</v>
      </c>
      <c r="B34" s="6">
        <f t="shared" si="38"/>
        <v>150</v>
      </c>
      <c r="C34" s="47">
        <f t="shared" si="39"/>
        <v>0</v>
      </c>
      <c r="D34" s="39">
        <v>5</v>
      </c>
      <c r="E34" s="51">
        <f t="shared" si="51"/>
        <v>4</v>
      </c>
      <c r="F34" s="41" t="s">
        <v>12</v>
      </c>
      <c r="G34" s="47">
        <f t="shared" si="40"/>
        <v>2</v>
      </c>
      <c r="H34" s="41" t="s">
        <v>7</v>
      </c>
      <c r="I34" s="51">
        <f t="shared" si="41"/>
        <v>0</v>
      </c>
      <c r="J34" s="56">
        <f t="shared" si="42"/>
        <v>6</v>
      </c>
      <c r="K34" s="56">
        <f t="shared" si="52"/>
        <v>0</v>
      </c>
      <c r="L34" s="56">
        <v>0</v>
      </c>
      <c r="M34" s="15"/>
      <c r="N34" s="12">
        <f t="shared" si="53"/>
        <v>0</v>
      </c>
      <c r="O34" s="12">
        <f t="shared" si="4"/>
        <v>1</v>
      </c>
      <c r="P34" s="12">
        <f t="shared" si="43"/>
        <v>2</v>
      </c>
      <c r="Q34" s="15"/>
      <c r="R34" s="36">
        <f t="shared" si="54"/>
        <v>0.8</v>
      </c>
      <c r="S34" s="12">
        <f t="shared" si="55"/>
        <v>0.8</v>
      </c>
      <c r="T34" s="12">
        <f t="shared" si="6"/>
        <v>1.8</v>
      </c>
      <c r="U34" s="12">
        <f t="shared" si="44"/>
        <v>2.8</v>
      </c>
      <c r="V34" s="15"/>
      <c r="W34" s="36">
        <f t="shared" si="56"/>
        <v>2</v>
      </c>
      <c r="X34" s="12">
        <f t="shared" si="57"/>
        <v>2</v>
      </c>
      <c r="Y34" s="12">
        <f t="shared" si="8"/>
        <v>3</v>
      </c>
      <c r="Z34" s="12">
        <f t="shared" si="45"/>
        <v>4</v>
      </c>
      <c r="AA34" s="15"/>
      <c r="AB34" s="36">
        <f t="shared" si="58"/>
        <v>4</v>
      </c>
      <c r="AC34" s="12">
        <f t="shared" si="59"/>
        <v>4</v>
      </c>
      <c r="AD34" s="12">
        <f t="shared" si="10"/>
        <v>5</v>
      </c>
      <c r="AE34" s="12">
        <f t="shared" si="46"/>
        <v>6</v>
      </c>
      <c r="AF34" s="15"/>
      <c r="AG34" s="36">
        <f t="shared" si="60"/>
        <v>8</v>
      </c>
      <c r="AH34" s="12">
        <f t="shared" si="61"/>
        <v>8</v>
      </c>
      <c r="AI34" s="12">
        <f t="shared" si="12"/>
        <v>9</v>
      </c>
      <c r="AJ34" s="12">
        <f t="shared" si="47"/>
        <v>10</v>
      </c>
      <c r="AK34" s="15"/>
      <c r="AL34" s="36">
        <f t="shared" si="62"/>
        <v>12</v>
      </c>
      <c r="AM34" s="12">
        <f t="shared" si="63"/>
        <v>12</v>
      </c>
      <c r="AN34" s="12">
        <f t="shared" si="14"/>
        <v>13</v>
      </c>
      <c r="AO34" s="12">
        <f t="shared" si="48"/>
        <v>14</v>
      </c>
      <c r="AP34" s="15"/>
      <c r="AQ34" s="36">
        <f t="shared" si="64"/>
        <v>16</v>
      </c>
      <c r="AR34" s="12">
        <f t="shared" si="65"/>
        <v>16</v>
      </c>
      <c r="AS34" s="12">
        <f t="shared" si="16"/>
        <v>17</v>
      </c>
      <c r="AT34" s="12">
        <f t="shared" si="49"/>
        <v>18</v>
      </c>
      <c r="AU34" s="15"/>
      <c r="AV34" s="36">
        <f t="shared" si="66"/>
        <v>24</v>
      </c>
      <c r="AW34" s="12">
        <f t="shared" si="67"/>
        <v>24</v>
      </c>
      <c r="AX34" s="12">
        <f t="shared" si="18"/>
        <v>25</v>
      </c>
      <c r="AY34" s="12">
        <f t="shared" si="50"/>
        <v>26</v>
      </c>
    </row>
    <row r="35" spans="1:51" ht="10.5" thickBot="1">
      <c r="A35" s="14" t="str">
        <f t="shared" si="37"/>
        <v>Kupfer</v>
      </c>
      <c r="B35" s="6">
        <f t="shared" si="38"/>
        <v>150</v>
      </c>
      <c r="C35" s="47">
        <f t="shared" si="39"/>
        <v>0</v>
      </c>
      <c r="D35" s="39">
        <v>5</v>
      </c>
      <c r="E35" s="51">
        <f t="shared" si="51"/>
        <v>4</v>
      </c>
      <c r="F35" s="41" t="s">
        <v>12</v>
      </c>
      <c r="G35" s="47">
        <f t="shared" si="40"/>
        <v>2</v>
      </c>
      <c r="H35" s="41" t="s">
        <v>6</v>
      </c>
      <c r="I35" s="51">
        <f t="shared" si="41"/>
        <v>1</v>
      </c>
      <c r="J35" s="56">
        <f t="shared" si="42"/>
        <v>7</v>
      </c>
      <c r="K35" s="56">
        <v>0</v>
      </c>
      <c r="L35" s="56">
        <v>0</v>
      </c>
      <c r="M35" s="15"/>
      <c r="N35" s="12">
        <f t="shared" si="53"/>
        <v>0</v>
      </c>
      <c r="O35" s="12">
        <f t="shared" si="4"/>
        <v>1</v>
      </c>
      <c r="P35" s="12">
        <f t="shared" si="43"/>
        <v>2</v>
      </c>
      <c r="Q35" s="15"/>
      <c r="R35" s="36">
        <f t="shared" si="54"/>
        <v>0.8</v>
      </c>
      <c r="S35" s="12">
        <f t="shared" si="55"/>
        <v>0.8</v>
      </c>
      <c r="T35" s="12">
        <f t="shared" si="6"/>
        <v>1.8</v>
      </c>
      <c r="U35" s="12">
        <f t="shared" si="44"/>
        <v>2.8</v>
      </c>
      <c r="V35" s="15"/>
      <c r="W35" s="36">
        <f t="shared" si="56"/>
        <v>2</v>
      </c>
      <c r="X35" s="12">
        <f t="shared" si="57"/>
        <v>2</v>
      </c>
      <c r="Y35" s="12">
        <f t="shared" si="8"/>
        <v>3</v>
      </c>
      <c r="Z35" s="12">
        <f t="shared" si="45"/>
        <v>4</v>
      </c>
      <c r="AA35" s="15"/>
      <c r="AB35" s="36">
        <f t="shared" si="58"/>
        <v>4</v>
      </c>
      <c r="AC35" s="12">
        <f t="shared" si="59"/>
        <v>4</v>
      </c>
      <c r="AD35" s="12">
        <f t="shared" si="10"/>
        <v>5</v>
      </c>
      <c r="AE35" s="12">
        <f t="shared" si="46"/>
        <v>6</v>
      </c>
      <c r="AF35" s="15"/>
      <c r="AG35" s="36">
        <f t="shared" si="60"/>
        <v>8</v>
      </c>
      <c r="AH35" s="12">
        <f t="shared" si="61"/>
        <v>8</v>
      </c>
      <c r="AI35" s="12">
        <f t="shared" si="12"/>
        <v>9</v>
      </c>
      <c r="AJ35" s="12">
        <f t="shared" si="47"/>
        <v>10</v>
      </c>
      <c r="AK35" s="15"/>
      <c r="AL35" s="36">
        <f t="shared" si="62"/>
        <v>12</v>
      </c>
      <c r="AM35" s="12">
        <f t="shared" si="63"/>
        <v>12</v>
      </c>
      <c r="AN35" s="12">
        <f t="shared" si="14"/>
        <v>13</v>
      </c>
      <c r="AO35" s="12">
        <f t="shared" si="48"/>
        <v>14</v>
      </c>
      <c r="AP35" s="15"/>
      <c r="AQ35" s="36">
        <f t="shared" si="64"/>
        <v>16</v>
      </c>
      <c r="AR35" s="12">
        <f t="shared" si="65"/>
        <v>16</v>
      </c>
      <c r="AS35" s="12">
        <f t="shared" si="16"/>
        <v>17</v>
      </c>
      <c r="AT35" s="12">
        <f t="shared" si="49"/>
        <v>18</v>
      </c>
      <c r="AU35" s="15"/>
      <c r="AV35" s="36">
        <f t="shared" si="66"/>
        <v>24</v>
      </c>
      <c r="AW35" s="12">
        <f t="shared" si="67"/>
        <v>24</v>
      </c>
      <c r="AX35" s="12">
        <f t="shared" si="18"/>
        <v>25</v>
      </c>
      <c r="AY35" s="12">
        <f t="shared" si="50"/>
        <v>26</v>
      </c>
    </row>
    <row r="36" spans="1:51" ht="35.15" customHeight="1" thickTop="1">
      <c r="A36" s="25" t="s">
        <v>0</v>
      </c>
      <c r="B36" s="26" t="s">
        <v>21</v>
      </c>
      <c r="C36" s="46" t="s">
        <v>3</v>
      </c>
      <c r="D36" s="38" t="s">
        <v>1</v>
      </c>
      <c r="E36" s="49" t="s">
        <v>16</v>
      </c>
      <c r="F36" s="40" t="s">
        <v>4</v>
      </c>
      <c r="G36" s="46" t="s">
        <v>18</v>
      </c>
      <c r="H36" s="40" t="s">
        <v>5</v>
      </c>
      <c r="I36" s="49" t="s">
        <v>17</v>
      </c>
      <c r="J36" s="46" t="s">
        <v>24</v>
      </c>
      <c r="K36" s="46" t="s">
        <v>20</v>
      </c>
      <c r="L36" s="46" t="s">
        <v>45</v>
      </c>
      <c r="M36" s="27"/>
      <c r="N36" s="28" t="s">
        <v>13</v>
      </c>
      <c r="O36" s="28" t="s">
        <v>14</v>
      </c>
      <c r="P36" s="28" t="s">
        <v>15</v>
      </c>
      <c r="Q36" s="27"/>
      <c r="R36" s="35" t="s">
        <v>26</v>
      </c>
      <c r="S36" s="28" t="s">
        <v>13</v>
      </c>
      <c r="T36" s="28" t="s">
        <v>14</v>
      </c>
      <c r="U36" s="28" t="s">
        <v>15</v>
      </c>
      <c r="V36" s="27"/>
      <c r="W36" s="35" t="s">
        <v>26</v>
      </c>
      <c r="X36" s="28" t="s">
        <v>13</v>
      </c>
      <c r="Y36" s="28" t="s">
        <v>14</v>
      </c>
      <c r="Z36" s="28" t="s">
        <v>15</v>
      </c>
      <c r="AA36" s="27"/>
      <c r="AB36" s="35" t="s">
        <v>26</v>
      </c>
      <c r="AC36" s="28" t="s">
        <v>13</v>
      </c>
      <c r="AD36" s="28" t="s">
        <v>14</v>
      </c>
      <c r="AE36" s="28" t="s">
        <v>15</v>
      </c>
      <c r="AF36" s="27"/>
      <c r="AG36" s="35" t="s">
        <v>26</v>
      </c>
      <c r="AH36" s="28" t="s">
        <v>13</v>
      </c>
      <c r="AI36" s="28" t="s">
        <v>14</v>
      </c>
      <c r="AJ36" s="28" t="s">
        <v>15</v>
      </c>
      <c r="AK36" s="27"/>
      <c r="AL36" s="35" t="s">
        <v>26</v>
      </c>
      <c r="AM36" s="28" t="s">
        <v>13</v>
      </c>
      <c r="AN36" s="28" t="s">
        <v>14</v>
      </c>
      <c r="AO36" s="28" t="s">
        <v>15</v>
      </c>
      <c r="AP36" s="27"/>
      <c r="AQ36" s="35" t="s">
        <v>26</v>
      </c>
      <c r="AR36" s="28" t="s">
        <v>13</v>
      </c>
      <c r="AS36" s="28" t="s">
        <v>14</v>
      </c>
      <c r="AT36" s="28" t="s">
        <v>15</v>
      </c>
      <c r="AU36" s="27"/>
      <c r="AV36" s="35" t="s">
        <v>26</v>
      </c>
      <c r="AW36" s="28" t="s">
        <v>13</v>
      </c>
      <c r="AX36" s="28" t="s">
        <v>14</v>
      </c>
      <c r="AY36" s="28" t="s">
        <v>15</v>
      </c>
    </row>
    <row r="37" spans="1:51" ht="10.5">
      <c r="A37" s="14" t="str">
        <f t="shared" ref="A37:A48" si="68">$B$3</f>
        <v>Kupfer</v>
      </c>
      <c r="B37" s="6">
        <f t="shared" ref="B37:B48" si="69">$B$7</f>
        <v>150</v>
      </c>
      <c r="C37" s="47">
        <f t="shared" ref="C37:C48" si="70">8*(B37-$B$4)/($B$5-$B$4)</f>
        <v>0</v>
      </c>
      <c r="D37" s="39">
        <v>5.5</v>
      </c>
      <c r="E37" s="50">
        <v>5</v>
      </c>
      <c r="F37" s="41" t="s">
        <v>9</v>
      </c>
      <c r="G37" s="47">
        <f t="shared" ref="G37:G48" si="71">G24</f>
        <v>0</v>
      </c>
      <c r="H37" s="41" t="s">
        <v>8</v>
      </c>
      <c r="I37" s="51">
        <f t="shared" ref="I37:I48" si="72">I24</f>
        <v>0</v>
      </c>
      <c r="J37" s="56">
        <f t="shared" ref="J37:J48" si="73">E37+G37+I37</f>
        <v>5</v>
      </c>
      <c r="K37" s="56">
        <f>6-J37</f>
        <v>1</v>
      </c>
      <c r="L37" s="56">
        <v>0</v>
      </c>
      <c r="M37" s="15"/>
      <c r="N37" s="12">
        <f>$C37+$K37+L37</f>
        <v>1</v>
      </c>
      <c r="O37" s="12">
        <f t="shared" si="4"/>
        <v>2</v>
      </c>
      <c r="P37" s="12">
        <f t="shared" ref="P37:P48" si="74">N37+2</f>
        <v>3</v>
      </c>
      <c r="Q37" s="15"/>
      <c r="R37" s="36">
        <f>8*$B$7/$B$6*$C$8/100</f>
        <v>0.8</v>
      </c>
      <c r="S37" s="12">
        <f>$C37+$K37+$R37+L37</f>
        <v>1.8</v>
      </c>
      <c r="T37" s="12">
        <f t="shared" si="6"/>
        <v>2.8</v>
      </c>
      <c r="U37" s="12">
        <f t="shared" ref="U37:U48" si="75">S37+2</f>
        <v>3.8</v>
      </c>
      <c r="V37" s="15"/>
      <c r="W37" s="36">
        <f>8*$B$7/$B$6*$D$8/100</f>
        <v>2</v>
      </c>
      <c r="X37" s="12">
        <f>$C37+$K37+$W37+L37</f>
        <v>3</v>
      </c>
      <c r="Y37" s="12">
        <f t="shared" si="8"/>
        <v>4</v>
      </c>
      <c r="Z37" s="12">
        <f t="shared" ref="Z37:Z48" si="76">X37+2</f>
        <v>5</v>
      </c>
      <c r="AA37" s="15"/>
      <c r="AB37" s="36">
        <f>8*$B$7/$B$6*$E$8/100</f>
        <v>4</v>
      </c>
      <c r="AC37" s="12">
        <f>$C37+$K37+$AB37+L37</f>
        <v>5</v>
      </c>
      <c r="AD37" s="12">
        <f t="shared" si="10"/>
        <v>6</v>
      </c>
      <c r="AE37" s="12">
        <f t="shared" ref="AE37:AE48" si="77">AC37+2</f>
        <v>7</v>
      </c>
      <c r="AF37" s="15"/>
      <c r="AG37" s="36">
        <f>8*$B$7/$B$6*$F$8/100</f>
        <v>8</v>
      </c>
      <c r="AH37" s="12">
        <f>$C37+$K37+$AG37+L37</f>
        <v>9</v>
      </c>
      <c r="AI37" s="12">
        <f t="shared" si="12"/>
        <v>10</v>
      </c>
      <c r="AJ37" s="12">
        <f t="shared" ref="AJ37:AJ48" si="78">AH37+2</f>
        <v>11</v>
      </c>
      <c r="AK37" s="15"/>
      <c r="AL37" s="36">
        <f>8*$B$7/$B$6*$G$8/100</f>
        <v>12</v>
      </c>
      <c r="AM37" s="12">
        <f>$C37+$K37+$AL37+L37</f>
        <v>13</v>
      </c>
      <c r="AN37" s="12">
        <f t="shared" si="14"/>
        <v>14</v>
      </c>
      <c r="AO37" s="12">
        <f t="shared" ref="AO37:AO48" si="79">AM37+2</f>
        <v>15</v>
      </c>
      <c r="AP37" s="15"/>
      <c r="AQ37" s="36">
        <f>8*$B$7/$B$6*$H$8/100</f>
        <v>16</v>
      </c>
      <c r="AR37" s="12">
        <f>$C37+$K37+$AQ37+L37</f>
        <v>17</v>
      </c>
      <c r="AS37" s="12">
        <f t="shared" si="16"/>
        <v>18</v>
      </c>
      <c r="AT37" s="12">
        <f t="shared" ref="AT37:AT48" si="80">AR37+2</f>
        <v>19</v>
      </c>
      <c r="AU37" s="15"/>
      <c r="AV37" s="36">
        <f>8*$B$7/$B$6*$I$8/100</f>
        <v>24</v>
      </c>
      <c r="AW37" s="12">
        <f>$C37+$K37+$AV37+L37</f>
        <v>25</v>
      </c>
      <c r="AX37" s="12">
        <f t="shared" si="18"/>
        <v>26</v>
      </c>
      <c r="AY37" s="12">
        <f t="shared" ref="AY37:AY48" si="81">AW37+2</f>
        <v>27</v>
      </c>
    </row>
    <row r="38" spans="1:51">
      <c r="A38" s="14" t="str">
        <f t="shared" si="68"/>
        <v>Kupfer</v>
      </c>
      <c r="B38" s="6">
        <f t="shared" si="69"/>
        <v>150</v>
      </c>
      <c r="C38" s="47">
        <f t="shared" si="70"/>
        <v>0</v>
      </c>
      <c r="D38" s="39">
        <v>5.5</v>
      </c>
      <c r="E38" s="51">
        <f t="shared" ref="E38:E48" si="82">E37</f>
        <v>5</v>
      </c>
      <c r="F38" s="41" t="s">
        <v>9</v>
      </c>
      <c r="G38" s="47">
        <f t="shared" si="71"/>
        <v>0</v>
      </c>
      <c r="H38" s="41" t="s">
        <v>7</v>
      </c>
      <c r="I38" s="51">
        <f t="shared" si="72"/>
        <v>0</v>
      </c>
      <c r="J38" s="56">
        <f t="shared" si="73"/>
        <v>5</v>
      </c>
      <c r="K38" s="56">
        <f t="shared" ref="K38:K44" si="83">6-J38</f>
        <v>1</v>
      </c>
      <c r="L38" s="56">
        <v>0</v>
      </c>
      <c r="M38" s="15"/>
      <c r="N38" s="12">
        <f t="shared" ref="N38:N48" si="84">$C38+$K38+L38</f>
        <v>1</v>
      </c>
      <c r="O38" s="12">
        <f t="shared" si="4"/>
        <v>2</v>
      </c>
      <c r="P38" s="12">
        <f t="shared" si="74"/>
        <v>3</v>
      </c>
      <c r="Q38" s="15"/>
      <c r="R38" s="36">
        <f t="shared" ref="R38:R48" si="85">$R$11</f>
        <v>0.8</v>
      </c>
      <c r="S38" s="12">
        <f t="shared" ref="S38:S48" si="86">$C38+$K38+$R38+L38</f>
        <v>1.8</v>
      </c>
      <c r="T38" s="12">
        <f t="shared" si="6"/>
        <v>2.8</v>
      </c>
      <c r="U38" s="12">
        <f t="shared" si="75"/>
        <v>3.8</v>
      </c>
      <c r="V38" s="15"/>
      <c r="W38" s="36">
        <f t="shared" ref="W38:W48" si="87">W$11</f>
        <v>2</v>
      </c>
      <c r="X38" s="12">
        <f t="shared" ref="X38:X48" si="88">$C38+$K38+$W38+L38</f>
        <v>3</v>
      </c>
      <c r="Y38" s="12">
        <f t="shared" si="8"/>
        <v>4</v>
      </c>
      <c r="Z38" s="12">
        <f t="shared" si="76"/>
        <v>5</v>
      </c>
      <c r="AA38" s="15"/>
      <c r="AB38" s="36">
        <f t="shared" ref="AB38:AB48" si="89">AB$11</f>
        <v>4</v>
      </c>
      <c r="AC38" s="12">
        <f t="shared" ref="AC38:AC48" si="90">$C38+$K38+$AB38+L38</f>
        <v>5</v>
      </c>
      <c r="AD38" s="12">
        <f t="shared" si="10"/>
        <v>6</v>
      </c>
      <c r="AE38" s="12">
        <f t="shared" si="77"/>
        <v>7</v>
      </c>
      <c r="AF38" s="15"/>
      <c r="AG38" s="36">
        <f t="shared" ref="AG38:AG48" si="91">AG$11</f>
        <v>8</v>
      </c>
      <c r="AH38" s="12">
        <f t="shared" ref="AH38:AH48" si="92">$C38+$K38+$AG38+L38</f>
        <v>9</v>
      </c>
      <c r="AI38" s="12">
        <f t="shared" si="12"/>
        <v>10</v>
      </c>
      <c r="AJ38" s="12">
        <f t="shared" si="78"/>
        <v>11</v>
      </c>
      <c r="AK38" s="15"/>
      <c r="AL38" s="36">
        <f t="shared" ref="AL38:AL48" si="93">AL$11</f>
        <v>12</v>
      </c>
      <c r="AM38" s="12">
        <f t="shared" ref="AM38:AM48" si="94">$C38+$K38+$AL38+L38</f>
        <v>13</v>
      </c>
      <c r="AN38" s="12">
        <f t="shared" si="14"/>
        <v>14</v>
      </c>
      <c r="AO38" s="12">
        <f t="shared" si="79"/>
        <v>15</v>
      </c>
      <c r="AP38" s="15"/>
      <c r="AQ38" s="36">
        <f t="shared" ref="AQ38:AQ48" si="95">AQ$11</f>
        <v>16</v>
      </c>
      <c r="AR38" s="12">
        <f t="shared" ref="AR38:AR48" si="96">$C38+$K38+$AQ38+L38</f>
        <v>17</v>
      </c>
      <c r="AS38" s="12">
        <f t="shared" si="16"/>
        <v>18</v>
      </c>
      <c r="AT38" s="12">
        <f t="shared" si="80"/>
        <v>19</v>
      </c>
      <c r="AU38" s="15"/>
      <c r="AV38" s="36">
        <f t="shared" ref="AV38:AV48" si="97">AV$11</f>
        <v>24</v>
      </c>
      <c r="AW38" s="12">
        <f t="shared" ref="AW38:AW48" si="98">$C38+$K38+$AV38+L38</f>
        <v>25</v>
      </c>
      <c r="AX38" s="12">
        <f t="shared" si="18"/>
        <v>26</v>
      </c>
      <c r="AY38" s="12">
        <f t="shared" si="81"/>
        <v>27</v>
      </c>
    </row>
    <row r="39" spans="1:51">
      <c r="A39" s="14" t="str">
        <f t="shared" si="68"/>
        <v>Kupfer</v>
      </c>
      <c r="B39" s="6">
        <f t="shared" si="69"/>
        <v>150</v>
      </c>
      <c r="C39" s="47">
        <f t="shared" si="70"/>
        <v>0</v>
      </c>
      <c r="D39" s="39">
        <v>5.5</v>
      </c>
      <c r="E39" s="51">
        <f t="shared" si="82"/>
        <v>5</v>
      </c>
      <c r="F39" s="41" t="s">
        <v>9</v>
      </c>
      <c r="G39" s="47">
        <f t="shared" si="71"/>
        <v>0</v>
      </c>
      <c r="H39" s="41" t="s">
        <v>6</v>
      </c>
      <c r="I39" s="51">
        <f t="shared" si="72"/>
        <v>1</v>
      </c>
      <c r="J39" s="56">
        <f t="shared" si="73"/>
        <v>6</v>
      </c>
      <c r="K39" s="56">
        <f t="shared" si="83"/>
        <v>0</v>
      </c>
      <c r="L39" s="56">
        <v>0</v>
      </c>
      <c r="M39" s="15"/>
      <c r="N39" s="12">
        <f t="shared" si="84"/>
        <v>0</v>
      </c>
      <c r="O39" s="12">
        <f t="shared" si="4"/>
        <v>1</v>
      </c>
      <c r="P39" s="12">
        <f t="shared" si="74"/>
        <v>2</v>
      </c>
      <c r="Q39" s="15"/>
      <c r="R39" s="36">
        <f t="shared" si="85"/>
        <v>0.8</v>
      </c>
      <c r="S39" s="12">
        <f t="shared" si="86"/>
        <v>0.8</v>
      </c>
      <c r="T39" s="12">
        <f t="shared" si="6"/>
        <v>1.8</v>
      </c>
      <c r="U39" s="12">
        <f t="shared" si="75"/>
        <v>2.8</v>
      </c>
      <c r="V39" s="15"/>
      <c r="W39" s="36">
        <f t="shared" si="87"/>
        <v>2</v>
      </c>
      <c r="X39" s="12">
        <f t="shared" si="88"/>
        <v>2</v>
      </c>
      <c r="Y39" s="12">
        <f t="shared" si="8"/>
        <v>3</v>
      </c>
      <c r="Z39" s="12">
        <f t="shared" si="76"/>
        <v>4</v>
      </c>
      <c r="AA39" s="15"/>
      <c r="AB39" s="36">
        <f t="shared" si="89"/>
        <v>4</v>
      </c>
      <c r="AC39" s="12">
        <f t="shared" si="90"/>
        <v>4</v>
      </c>
      <c r="AD39" s="12">
        <f t="shared" si="10"/>
        <v>5</v>
      </c>
      <c r="AE39" s="12">
        <f t="shared" si="77"/>
        <v>6</v>
      </c>
      <c r="AF39" s="15"/>
      <c r="AG39" s="36">
        <f t="shared" si="91"/>
        <v>8</v>
      </c>
      <c r="AH39" s="12">
        <f t="shared" si="92"/>
        <v>8</v>
      </c>
      <c r="AI39" s="12">
        <f t="shared" si="12"/>
        <v>9</v>
      </c>
      <c r="AJ39" s="12">
        <f t="shared" si="78"/>
        <v>10</v>
      </c>
      <c r="AK39" s="15"/>
      <c r="AL39" s="36">
        <f t="shared" si="93"/>
        <v>12</v>
      </c>
      <c r="AM39" s="12">
        <f t="shared" si="94"/>
        <v>12</v>
      </c>
      <c r="AN39" s="12">
        <f t="shared" si="14"/>
        <v>13</v>
      </c>
      <c r="AO39" s="12">
        <f t="shared" si="79"/>
        <v>14</v>
      </c>
      <c r="AP39" s="15"/>
      <c r="AQ39" s="36">
        <f t="shared" si="95"/>
        <v>16</v>
      </c>
      <c r="AR39" s="12">
        <f t="shared" si="96"/>
        <v>16</v>
      </c>
      <c r="AS39" s="12">
        <f t="shared" si="16"/>
        <v>17</v>
      </c>
      <c r="AT39" s="12">
        <f t="shared" si="80"/>
        <v>18</v>
      </c>
      <c r="AU39" s="15"/>
      <c r="AV39" s="36">
        <f t="shared" si="97"/>
        <v>24</v>
      </c>
      <c r="AW39" s="12">
        <f t="shared" si="98"/>
        <v>24</v>
      </c>
      <c r="AX39" s="12">
        <f t="shared" si="18"/>
        <v>25</v>
      </c>
      <c r="AY39" s="12">
        <f t="shared" si="81"/>
        <v>26</v>
      </c>
    </row>
    <row r="40" spans="1:51">
      <c r="A40" s="14" t="str">
        <f t="shared" si="68"/>
        <v>Kupfer</v>
      </c>
      <c r="B40" s="6">
        <f t="shared" si="69"/>
        <v>150</v>
      </c>
      <c r="C40" s="47">
        <f t="shared" si="70"/>
        <v>0</v>
      </c>
      <c r="D40" s="39">
        <v>5.5</v>
      </c>
      <c r="E40" s="51">
        <f t="shared" si="82"/>
        <v>5</v>
      </c>
      <c r="F40" s="41" t="s">
        <v>10</v>
      </c>
      <c r="G40" s="47">
        <f t="shared" si="71"/>
        <v>1</v>
      </c>
      <c r="H40" s="41" t="s">
        <v>8</v>
      </c>
      <c r="I40" s="51">
        <f t="shared" si="72"/>
        <v>0</v>
      </c>
      <c r="J40" s="56">
        <f t="shared" si="73"/>
        <v>6</v>
      </c>
      <c r="K40" s="56">
        <f t="shared" si="83"/>
        <v>0</v>
      </c>
      <c r="L40" s="56">
        <v>0</v>
      </c>
      <c r="M40" s="15"/>
      <c r="N40" s="12">
        <f t="shared" si="84"/>
        <v>0</v>
      </c>
      <c r="O40" s="12">
        <f t="shared" si="4"/>
        <v>1</v>
      </c>
      <c r="P40" s="12">
        <f t="shared" si="74"/>
        <v>2</v>
      </c>
      <c r="Q40" s="15"/>
      <c r="R40" s="36">
        <f t="shared" si="85"/>
        <v>0.8</v>
      </c>
      <c r="S40" s="12">
        <f t="shared" si="86"/>
        <v>0.8</v>
      </c>
      <c r="T40" s="12">
        <f t="shared" si="6"/>
        <v>1.8</v>
      </c>
      <c r="U40" s="12">
        <f t="shared" si="75"/>
        <v>2.8</v>
      </c>
      <c r="V40" s="15"/>
      <c r="W40" s="36">
        <f t="shared" si="87"/>
        <v>2</v>
      </c>
      <c r="X40" s="12">
        <f t="shared" si="88"/>
        <v>2</v>
      </c>
      <c r="Y40" s="12">
        <f t="shared" si="8"/>
        <v>3</v>
      </c>
      <c r="Z40" s="12">
        <f t="shared" si="76"/>
        <v>4</v>
      </c>
      <c r="AA40" s="15"/>
      <c r="AB40" s="36">
        <f t="shared" si="89"/>
        <v>4</v>
      </c>
      <c r="AC40" s="12">
        <f t="shared" si="90"/>
        <v>4</v>
      </c>
      <c r="AD40" s="12">
        <f t="shared" si="10"/>
        <v>5</v>
      </c>
      <c r="AE40" s="12">
        <f t="shared" si="77"/>
        <v>6</v>
      </c>
      <c r="AF40" s="15"/>
      <c r="AG40" s="36">
        <f t="shared" si="91"/>
        <v>8</v>
      </c>
      <c r="AH40" s="12">
        <f t="shared" si="92"/>
        <v>8</v>
      </c>
      <c r="AI40" s="12">
        <f t="shared" si="12"/>
        <v>9</v>
      </c>
      <c r="AJ40" s="12">
        <f t="shared" si="78"/>
        <v>10</v>
      </c>
      <c r="AK40" s="15"/>
      <c r="AL40" s="36">
        <f t="shared" si="93"/>
        <v>12</v>
      </c>
      <c r="AM40" s="12">
        <f t="shared" si="94"/>
        <v>12</v>
      </c>
      <c r="AN40" s="12">
        <f t="shared" si="14"/>
        <v>13</v>
      </c>
      <c r="AO40" s="12">
        <f t="shared" si="79"/>
        <v>14</v>
      </c>
      <c r="AP40" s="15"/>
      <c r="AQ40" s="36">
        <f t="shared" si="95"/>
        <v>16</v>
      </c>
      <c r="AR40" s="12">
        <f t="shared" si="96"/>
        <v>16</v>
      </c>
      <c r="AS40" s="12">
        <f t="shared" si="16"/>
        <v>17</v>
      </c>
      <c r="AT40" s="12">
        <f t="shared" si="80"/>
        <v>18</v>
      </c>
      <c r="AU40" s="15"/>
      <c r="AV40" s="36">
        <f t="shared" si="97"/>
        <v>24</v>
      </c>
      <c r="AW40" s="12">
        <f t="shared" si="98"/>
        <v>24</v>
      </c>
      <c r="AX40" s="12">
        <f t="shared" si="18"/>
        <v>25</v>
      </c>
      <c r="AY40" s="12">
        <f t="shared" si="81"/>
        <v>26</v>
      </c>
    </row>
    <row r="41" spans="1:51">
      <c r="A41" s="14" t="str">
        <f t="shared" si="68"/>
        <v>Kupfer</v>
      </c>
      <c r="B41" s="6">
        <f t="shared" si="69"/>
        <v>150</v>
      </c>
      <c r="C41" s="47">
        <f t="shared" si="70"/>
        <v>0</v>
      </c>
      <c r="D41" s="39">
        <v>5.5</v>
      </c>
      <c r="E41" s="51">
        <f t="shared" si="82"/>
        <v>5</v>
      </c>
      <c r="F41" s="41" t="s">
        <v>10</v>
      </c>
      <c r="G41" s="47">
        <f t="shared" si="71"/>
        <v>1</v>
      </c>
      <c r="H41" s="41" t="s">
        <v>7</v>
      </c>
      <c r="I41" s="51">
        <f t="shared" si="72"/>
        <v>0</v>
      </c>
      <c r="J41" s="56">
        <f t="shared" si="73"/>
        <v>6</v>
      </c>
      <c r="K41" s="56">
        <f t="shared" si="83"/>
        <v>0</v>
      </c>
      <c r="L41" s="56">
        <v>0</v>
      </c>
      <c r="M41" s="15"/>
      <c r="N41" s="12">
        <f t="shared" si="84"/>
        <v>0</v>
      </c>
      <c r="O41" s="12">
        <f t="shared" si="4"/>
        <v>1</v>
      </c>
      <c r="P41" s="12">
        <f t="shared" si="74"/>
        <v>2</v>
      </c>
      <c r="Q41" s="15"/>
      <c r="R41" s="36">
        <f t="shared" si="85"/>
        <v>0.8</v>
      </c>
      <c r="S41" s="12">
        <f t="shared" si="86"/>
        <v>0.8</v>
      </c>
      <c r="T41" s="12">
        <f t="shared" si="6"/>
        <v>1.8</v>
      </c>
      <c r="U41" s="12">
        <f t="shared" si="75"/>
        <v>2.8</v>
      </c>
      <c r="V41" s="15"/>
      <c r="W41" s="36">
        <f t="shared" si="87"/>
        <v>2</v>
      </c>
      <c r="X41" s="12">
        <f t="shared" si="88"/>
        <v>2</v>
      </c>
      <c r="Y41" s="12">
        <f t="shared" si="8"/>
        <v>3</v>
      </c>
      <c r="Z41" s="12">
        <f t="shared" si="76"/>
        <v>4</v>
      </c>
      <c r="AA41" s="15"/>
      <c r="AB41" s="36">
        <f t="shared" si="89"/>
        <v>4</v>
      </c>
      <c r="AC41" s="12">
        <f t="shared" si="90"/>
        <v>4</v>
      </c>
      <c r="AD41" s="12">
        <f t="shared" si="10"/>
        <v>5</v>
      </c>
      <c r="AE41" s="12">
        <f t="shared" si="77"/>
        <v>6</v>
      </c>
      <c r="AF41" s="15"/>
      <c r="AG41" s="36">
        <f t="shared" si="91"/>
        <v>8</v>
      </c>
      <c r="AH41" s="12">
        <f t="shared" si="92"/>
        <v>8</v>
      </c>
      <c r="AI41" s="12">
        <f t="shared" si="12"/>
        <v>9</v>
      </c>
      <c r="AJ41" s="12">
        <f t="shared" si="78"/>
        <v>10</v>
      </c>
      <c r="AK41" s="15"/>
      <c r="AL41" s="36">
        <f t="shared" si="93"/>
        <v>12</v>
      </c>
      <c r="AM41" s="12">
        <f t="shared" si="94"/>
        <v>12</v>
      </c>
      <c r="AN41" s="12">
        <f t="shared" si="14"/>
        <v>13</v>
      </c>
      <c r="AO41" s="12">
        <f t="shared" si="79"/>
        <v>14</v>
      </c>
      <c r="AP41" s="15"/>
      <c r="AQ41" s="36">
        <f t="shared" si="95"/>
        <v>16</v>
      </c>
      <c r="AR41" s="12">
        <f t="shared" si="96"/>
        <v>16</v>
      </c>
      <c r="AS41" s="12">
        <f t="shared" si="16"/>
        <v>17</v>
      </c>
      <c r="AT41" s="12">
        <f t="shared" si="80"/>
        <v>18</v>
      </c>
      <c r="AU41" s="15"/>
      <c r="AV41" s="36">
        <f t="shared" si="97"/>
        <v>24</v>
      </c>
      <c r="AW41" s="12">
        <f t="shared" si="98"/>
        <v>24</v>
      </c>
      <c r="AX41" s="12">
        <f t="shared" si="18"/>
        <v>25</v>
      </c>
      <c r="AY41" s="12">
        <f t="shared" si="81"/>
        <v>26</v>
      </c>
    </row>
    <row r="42" spans="1:51">
      <c r="A42" s="14" t="str">
        <f t="shared" si="68"/>
        <v>Kupfer</v>
      </c>
      <c r="B42" s="6">
        <f t="shared" si="69"/>
        <v>150</v>
      </c>
      <c r="C42" s="47">
        <f t="shared" si="70"/>
        <v>0</v>
      </c>
      <c r="D42" s="39">
        <v>5.5</v>
      </c>
      <c r="E42" s="51">
        <f t="shared" si="82"/>
        <v>5</v>
      </c>
      <c r="F42" s="41" t="s">
        <v>10</v>
      </c>
      <c r="G42" s="47">
        <f t="shared" si="71"/>
        <v>1</v>
      </c>
      <c r="H42" s="41" t="s">
        <v>6</v>
      </c>
      <c r="I42" s="51">
        <f t="shared" si="72"/>
        <v>1</v>
      </c>
      <c r="J42" s="56">
        <f t="shared" si="73"/>
        <v>7</v>
      </c>
      <c r="K42" s="56">
        <v>0</v>
      </c>
      <c r="L42" s="56">
        <v>0</v>
      </c>
      <c r="M42" s="15"/>
      <c r="N42" s="12">
        <f t="shared" si="84"/>
        <v>0</v>
      </c>
      <c r="O42" s="12">
        <f t="shared" si="4"/>
        <v>1</v>
      </c>
      <c r="P42" s="12">
        <f t="shared" si="74"/>
        <v>2</v>
      </c>
      <c r="Q42" s="15"/>
      <c r="R42" s="36">
        <f t="shared" si="85"/>
        <v>0.8</v>
      </c>
      <c r="S42" s="12">
        <f t="shared" si="86"/>
        <v>0.8</v>
      </c>
      <c r="T42" s="12">
        <f t="shared" si="6"/>
        <v>1.8</v>
      </c>
      <c r="U42" s="12">
        <f t="shared" si="75"/>
        <v>2.8</v>
      </c>
      <c r="V42" s="15"/>
      <c r="W42" s="36">
        <f t="shared" si="87"/>
        <v>2</v>
      </c>
      <c r="X42" s="12">
        <f t="shared" si="88"/>
        <v>2</v>
      </c>
      <c r="Y42" s="12">
        <f t="shared" si="8"/>
        <v>3</v>
      </c>
      <c r="Z42" s="12">
        <f t="shared" si="76"/>
        <v>4</v>
      </c>
      <c r="AA42" s="15"/>
      <c r="AB42" s="36">
        <f t="shared" si="89"/>
        <v>4</v>
      </c>
      <c r="AC42" s="12">
        <f t="shared" si="90"/>
        <v>4</v>
      </c>
      <c r="AD42" s="12">
        <f t="shared" si="10"/>
        <v>5</v>
      </c>
      <c r="AE42" s="12">
        <f t="shared" si="77"/>
        <v>6</v>
      </c>
      <c r="AF42" s="15"/>
      <c r="AG42" s="36">
        <f t="shared" si="91"/>
        <v>8</v>
      </c>
      <c r="AH42" s="12">
        <f t="shared" si="92"/>
        <v>8</v>
      </c>
      <c r="AI42" s="12">
        <f t="shared" si="12"/>
        <v>9</v>
      </c>
      <c r="AJ42" s="12">
        <f t="shared" si="78"/>
        <v>10</v>
      </c>
      <c r="AK42" s="15"/>
      <c r="AL42" s="36">
        <f t="shared" si="93"/>
        <v>12</v>
      </c>
      <c r="AM42" s="12">
        <f t="shared" si="94"/>
        <v>12</v>
      </c>
      <c r="AN42" s="12">
        <f t="shared" si="14"/>
        <v>13</v>
      </c>
      <c r="AO42" s="12">
        <f t="shared" si="79"/>
        <v>14</v>
      </c>
      <c r="AP42" s="15"/>
      <c r="AQ42" s="36">
        <f t="shared" si="95"/>
        <v>16</v>
      </c>
      <c r="AR42" s="12">
        <f t="shared" si="96"/>
        <v>16</v>
      </c>
      <c r="AS42" s="12">
        <f t="shared" si="16"/>
        <v>17</v>
      </c>
      <c r="AT42" s="12">
        <f t="shared" si="80"/>
        <v>18</v>
      </c>
      <c r="AU42" s="15"/>
      <c r="AV42" s="36">
        <f t="shared" si="97"/>
        <v>24</v>
      </c>
      <c r="AW42" s="12">
        <f t="shared" si="98"/>
        <v>24</v>
      </c>
      <c r="AX42" s="12">
        <f t="shared" si="18"/>
        <v>25</v>
      </c>
      <c r="AY42" s="12">
        <f t="shared" si="81"/>
        <v>26</v>
      </c>
    </row>
    <row r="43" spans="1:51">
      <c r="A43" s="14" t="str">
        <f t="shared" si="68"/>
        <v>Kupfer</v>
      </c>
      <c r="B43" s="6">
        <f t="shared" si="69"/>
        <v>150</v>
      </c>
      <c r="C43" s="47">
        <f t="shared" si="70"/>
        <v>0</v>
      </c>
      <c r="D43" s="39">
        <v>5.5</v>
      </c>
      <c r="E43" s="51">
        <f t="shared" si="82"/>
        <v>5</v>
      </c>
      <c r="F43" s="41" t="s">
        <v>11</v>
      </c>
      <c r="G43" s="47">
        <f t="shared" si="71"/>
        <v>1</v>
      </c>
      <c r="H43" s="41" t="s">
        <v>8</v>
      </c>
      <c r="I43" s="51">
        <f t="shared" si="72"/>
        <v>0</v>
      </c>
      <c r="J43" s="56">
        <f t="shared" si="73"/>
        <v>6</v>
      </c>
      <c r="K43" s="56">
        <f t="shared" si="83"/>
        <v>0</v>
      </c>
      <c r="L43" s="56">
        <v>0</v>
      </c>
      <c r="M43" s="15"/>
      <c r="N43" s="12">
        <f t="shared" si="84"/>
        <v>0</v>
      </c>
      <c r="O43" s="12">
        <f t="shared" si="4"/>
        <v>1</v>
      </c>
      <c r="P43" s="12">
        <f t="shared" si="74"/>
        <v>2</v>
      </c>
      <c r="Q43" s="15"/>
      <c r="R43" s="36">
        <f t="shared" si="85"/>
        <v>0.8</v>
      </c>
      <c r="S43" s="12">
        <f t="shared" si="86"/>
        <v>0.8</v>
      </c>
      <c r="T43" s="12">
        <f t="shared" si="6"/>
        <v>1.8</v>
      </c>
      <c r="U43" s="12">
        <f t="shared" si="75"/>
        <v>2.8</v>
      </c>
      <c r="V43" s="15"/>
      <c r="W43" s="36">
        <f t="shared" si="87"/>
        <v>2</v>
      </c>
      <c r="X43" s="12">
        <f t="shared" si="88"/>
        <v>2</v>
      </c>
      <c r="Y43" s="12">
        <f t="shared" si="8"/>
        <v>3</v>
      </c>
      <c r="Z43" s="12">
        <f t="shared" si="76"/>
        <v>4</v>
      </c>
      <c r="AA43" s="15"/>
      <c r="AB43" s="36">
        <f t="shared" si="89"/>
        <v>4</v>
      </c>
      <c r="AC43" s="12">
        <f t="shared" si="90"/>
        <v>4</v>
      </c>
      <c r="AD43" s="12">
        <f t="shared" si="10"/>
        <v>5</v>
      </c>
      <c r="AE43" s="12">
        <f t="shared" si="77"/>
        <v>6</v>
      </c>
      <c r="AF43" s="15"/>
      <c r="AG43" s="36">
        <f t="shared" si="91"/>
        <v>8</v>
      </c>
      <c r="AH43" s="12">
        <f t="shared" si="92"/>
        <v>8</v>
      </c>
      <c r="AI43" s="12">
        <f t="shared" si="12"/>
        <v>9</v>
      </c>
      <c r="AJ43" s="12">
        <f t="shared" si="78"/>
        <v>10</v>
      </c>
      <c r="AK43" s="15"/>
      <c r="AL43" s="36">
        <f t="shared" si="93"/>
        <v>12</v>
      </c>
      <c r="AM43" s="12">
        <f t="shared" si="94"/>
        <v>12</v>
      </c>
      <c r="AN43" s="12">
        <f t="shared" si="14"/>
        <v>13</v>
      </c>
      <c r="AO43" s="12">
        <f t="shared" si="79"/>
        <v>14</v>
      </c>
      <c r="AP43" s="15"/>
      <c r="AQ43" s="36">
        <f t="shared" si="95"/>
        <v>16</v>
      </c>
      <c r="AR43" s="12">
        <f t="shared" si="96"/>
        <v>16</v>
      </c>
      <c r="AS43" s="12">
        <f t="shared" si="16"/>
        <v>17</v>
      </c>
      <c r="AT43" s="12">
        <f t="shared" si="80"/>
        <v>18</v>
      </c>
      <c r="AU43" s="15"/>
      <c r="AV43" s="36">
        <f t="shared" si="97"/>
        <v>24</v>
      </c>
      <c r="AW43" s="12">
        <f t="shared" si="98"/>
        <v>24</v>
      </c>
      <c r="AX43" s="12">
        <f t="shared" si="18"/>
        <v>25</v>
      </c>
      <c r="AY43" s="12">
        <f t="shared" si="81"/>
        <v>26</v>
      </c>
    </row>
    <row r="44" spans="1:51">
      <c r="A44" s="14" t="str">
        <f t="shared" si="68"/>
        <v>Kupfer</v>
      </c>
      <c r="B44" s="6">
        <f t="shared" si="69"/>
        <v>150</v>
      </c>
      <c r="C44" s="47">
        <f t="shared" si="70"/>
        <v>0</v>
      </c>
      <c r="D44" s="39">
        <v>5.5</v>
      </c>
      <c r="E44" s="51">
        <f t="shared" si="82"/>
        <v>5</v>
      </c>
      <c r="F44" s="41" t="s">
        <v>11</v>
      </c>
      <c r="G44" s="47">
        <f t="shared" si="71"/>
        <v>1</v>
      </c>
      <c r="H44" s="41" t="s">
        <v>7</v>
      </c>
      <c r="I44" s="51">
        <f t="shared" si="72"/>
        <v>0</v>
      </c>
      <c r="J44" s="56">
        <f t="shared" si="73"/>
        <v>6</v>
      </c>
      <c r="K44" s="56">
        <f t="shared" si="83"/>
        <v>0</v>
      </c>
      <c r="L44" s="56">
        <v>0</v>
      </c>
      <c r="M44" s="15"/>
      <c r="N44" s="12">
        <f t="shared" si="84"/>
        <v>0</v>
      </c>
      <c r="O44" s="12">
        <f t="shared" si="4"/>
        <v>1</v>
      </c>
      <c r="P44" s="12">
        <f t="shared" si="74"/>
        <v>2</v>
      </c>
      <c r="Q44" s="15"/>
      <c r="R44" s="36">
        <f t="shared" si="85"/>
        <v>0.8</v>
      </c>
      <c r="S44" s="12">
        <f t="shared" si="86"/>
        <v>0.8</v>
      </c>
      <c r="T44" s="12">
        <f t="shared" si="6"/>
        <v>1.8</v>
      </c>
      <c r="U44" s="12">
        <f t="shared" si="75"/>
        <v>2.8</v>
      </c>
      <c r="V44" s="15"/>
      <c r="W44" s="36">
        <f t="shared" si="87"/>
        <v>2</v>
      </c>
      <c r="X44" s="12">
        <f t="shared" si="88"/>
        <v>2</v>
      </c>
      <c r="Y44" s="12">
        <f t="shared" si="8"/>
        <v>3</v>
      </c>
      <c r="Z44" s="12">
        <f t="shared" si="76"/>
        <v>4</v>
      </c>
      <c r="AA44" s="15"/>
      <c r="AB44" s="36">
        <f t="shared" si="89"/>
        <v>4</v>
      </c>
      <c r="AC44" s="12">
        <f t="shared" si="90"/>
        <v>4</v>
      </c>
      <c r="AD44" s="12">
        <f t="shared" si="10"/>
        <v>5</v>
      </c>
      <c r="AE44" s="12">
        <f t="shared" si="77"/>
        <v>6</v>
      </c>
      <c r="AF44" s="15"/>
      <c r="AG44" s="36">
        <f t="shared" si="91"/>
        <v>8</v>
      </c>
      <c r="AH44" s="12">
        <f t="shared" si="92"/>
        <v>8</v>
      </c>
      <c r="AI44" s="12">
        <f t="shared" si="12"/>
        <v>9</v>
      </c>
      <c r="AJ44" s="12">
        <f t="shared" si="78"/>
        <v>10</v>
      </c>
      <c r="AK44" s="15"/>
      <c r="AL44" s="36">
        <f t="shared" si="93"/>
        <v>12</v>
      </c>
      <c r="AM44" s="12">
        <f t="shared" si="94"/>
        <v>12</v>
      </c>
      <c r="AN44" s="12">
        <f t="shared" si="14"/>
        <v>13</v>
      </c>
      <c r="AO44" s="12">
        <f t="shared" si="79"/>
        <v>14</v>
      </c>
      <c r="AP44" s="15"/>
      <c r="AQ44" s="36">
        <f t="shared" si="95"/>
        <v>16</v>
      </c>
      <c r="AR44" s="12">
        <f t="shared" si="96"/>
        <v>16</v>
      </c>
      <c r="AS44" s="12">
        <f t="shared" si="16"/>
        <v>17</v>
      </c>
      <c r="AT44" s="12">
        <f t="shared" si="80"/>
        <v>18</v>
      </c>
      <c r="AU44" s="15"/>
      <c r="AV44" s="36">
        <f t="shared" si="97"/>
        <v>24</v>
      </c>
      <c r="AW44" s="12">
        <f t="shared" si="98"/>
        <v>24</v>
      </c>
      <c r="AX44" s="12">
        <f t="shared" si="18"/>
        <v>25</v>
      </c>
      <c r="AY44" s="12">
        <f t="shared" si="81"/>
        <v>26</v>
      </c>
    </row>
    <row r="45" spans="1:51">
      <c r="A45" s="14" t="str">
        <f t="shared" si="68"/>
        <v>Kupfer</v>
      </c>
      <c r="B45" s="6">
        <f t="shared" si="69"/>
        <v>150</v>
      </c>
      <c r="C45" s="47">
        <f t="shared" si="70"/>
        <v>0</v>
      </c>
      <c r="D45" s="39">
        <v>5.5</v>
      </c>
      <c r="E45" s="51">
        <f t="shared" si="82"/>
        <v>5</v>
      </c>
      <c r="F45" s="41" t="s">
        <v>11</v>
      </c>
      <c r="G45" s="47">
        <f t="shared" si="71"/>
        <v>1</v>
      </c>
      <c r="H45" s="41" t="s">
        <v>6</v>
      </c>
      <c r="I45" s="51">
        <f t="shared" si="72"/>
        <v>1</v>
      </c>
      <c r="J45" s="56">
        <f t="shared" si="73"/>
        <v>7</v>
      </c>
      <c r="K45" s="56">
        <v>0</v>
      </c>
      <c r="L45" s="56">
        <v>0</v>
      </c>
      <c r="M45" s="15"/>
      <c r="N45" s="12">
        <f t="shared" si="84"/>
        <v>0</v>
      </c>
      <c r="O45" s="12">
        <f t="shared" si="4"/>
        <v>1</v>
      </c>
      <c r="P45" s="12">
        <f t="shared" si="74"/>
        <v>2</v>
      </c>
      <c r="Q45" s="15"/>
      <c r="R45" s="36">
        <f t="shared" si="85"/>
        <v>0.8</v>
      </c>
      <c r="S45" s="12">
        <f t="shared" si="86"/>
        <v>0.8</v>
      </c>
      <c r="T45" s="12">
        <f t="shared" si="6"/>
        <v>1.8</v>
      </c>
      <c r="U45" s="12">
        <f t="shared" si="75"/>
        <v>2.8</v>
      </c>
      <c r="V45" s="15"/>
      <c r="W45" s="36">
        <f t="shared" si="87"/>
        <v>2</v>
      </c>
      <c r="X45" s="12">
        <f t="shared" si="88"/>
        <v>2</v>
      </c>
      <c r="Y45" s="12">
        <f t="shared" si="8"/>
        <v>3</v>
      </c>
      <c r="Z45" s="12">
        <f t="shared" si="76"/>
        <v>4</v>
      </c>
      <c r="AA45" s="15"/>
      <c r="AB45" s="36">
        <f t="shared" si="89"/>
        <v>4</v>
      </c>
      <c r="AC45" s="12">
        <f t="shared" si="90"/>
        <v>4</v>
      </c>
      <c r="AD45" s="12">
        <f t="shared" si="10"/>
        <v>5</v>
      </c>
      <c r="AE45" s="12">
        <f t="shared" si="77"/>
        <v>6</v>
      </c>
      <c r="AF45" s="15"/>
      <c r="AG45" s="36">
        <f t="shared" si="91"/>
        <v>8</v>
      </c>
      <c r="AH45" s="12">
        <f t="shared" si="92"/>
        <v>8</v>
      </c>
      <c r="AI45" s="12">
        <f t="shared" si="12"/>
        <v>9</v>
      </c>
      <c r="AJ45" s="12">
        <f t="shared" si="78"/>
        <v>10</v>
      </c>
      <c r="AK45" s="15"/>
      <c r="AL45" s="36">
        <f t="shared" si="93"/>
        <v>12</v>
      </c>
      <c r="AM45" s="12">
        <f t="shared" si="94"/>
        <v>12</v>
      </c>
      <c r="AN45" s="12">
        <f t="shared" si="14"/>
        <v>13</v>
      </c>
      <c r="AO45" s="12">
        <f t="shared" si="79"/>
        <v>14</v>
      </c>
      <c r="AP45" s="15"/>
      <c r="AQ45" s="36">
        <f t="shared" si="95"/>
        <v>16</v>
      </c>
      <c r="AR45" s="12">
        <f t="shared" si="96"/>
        <v>16</v>
      </c>
      <c r="AS45" s="12">
        <f t="shared" si="16"/>
        <v>17</v>
      </c>
      <c r="AT45" s="12">
        <f t="shared" si="80"/>
        <v>18</v>
      </c>
      <c r="AU45" s="15"/>
      <c r="AV45" s="36">
        <f t="shared" si="97"/>
        <v>24</v>
      </c>
      <c r="AW45" s="12">
        <f t="shared" si="98"/>
        <v>24</v>
      </c>
      <c r="AX45" s="12">
        <f t="shared" si="18"/>
        <v>25</v>
      </c>
      <c r="AY45" s="12">
        <f t="shared" si="81"/>
        <v>26</v>
      </c>
    </row>
    <row r="46" spans="1:51">
      <c r="A46" s="14" t="str">
        <f t="shared" si="68"/>
        <v>Kupfer</v>
      </c>
      <c r="B46" s="6">
        <f t="shared" si="69"/>
        <v>150</v>
      </c>
      <c r="C46" s="47">
        <f t="shared" si="70"/>
        <v>0</v>
      </c>
      <c r="D46" s="39">
        <v>5.5</v>
      </c>
      <c r="E46" s="51">
        <f t="shared" si="82"/>
        <v>5</v>
      </c>
      <c r="F46" s="41" t="s">
        <v>12</v>
      </c>
      <c r="G46" s="47">
        <f t="shared" si="71"/>
        <v>2</v>
      </c>
      <c r="H46" s="41" t="s">
        <v>8</v>
      </c>
      <c r="I46" s="51">
        <f t="shared" si="72"/>
        <v>0</v>
      </c>
      <c r="J46" s="56">
        <f t="shared" si="73"/>
        <v>7</v>
      </c>
      <c r="K46" s="56">
        <v>0</v>
      </c>
      <c r="L46" s="56">
        <v>0</v>
      </c>
      <c r="M46" s="15"/>
      <c r="N46" s="12">
        <f t="shared" si="84"/>
        <v>0</v>
      </c>
      <c r="O46" s="12">
        <f t="shared" si="4"/>
        <v>1</v>
      </c>
      <c r="P46" s="12">
        <f t="shared" si="74"/>
        <v>2</v>
      </c>
      <c r="Q46" s="15"/>
      <c r="R46" s="36">
        <f t="shared" si="85"/>
        <v>0.8</v>
      </c>
      <c r="S46" s="12">
        <f t="shared" si="86"/>
        <v>0.8</v>
      </c>
      <c r="T46" s="12">
        <f t="shared" si="6"/>
        <v>1.8</v>
      </c>
      <c r="U46" s="12">
        <f t="shared" si="75"/>
        <v>2.8</v>
      </c>
      <c r="V46" s="15"/>
      <c r="W46" s="36">
        <f t="shared" si="87"/>
        <v>2</v>
      </c>
      <c r="X46" s="12">
        <f t="shared" si="88"/>
        <v>2</v>
      </c>
      <c r="Y46" s="12">
        <f t="shared" si="8"/>
        <v>3</v>
      </c>
      <c r="Z46" s="12">
        <f t="shared" si="76"/>
        <v>4</v>
      </c>
      <c r="AA46" s="15"/>
      <c r="AB46" s="36">
        <f t="shared" si="89"/>
        <v>4</v>
      </c>
      <c r="AC46" s="12">
        <f t="shared" si="90"/>
        <v>4</v>
      </c>
      <c r="AD46" s="12">
        <f t="shared" si="10"/>
        <v>5</v>
      </c>
      <c r="AE46" s="12">
        <f t="shared" si="77"/>
        <v>6</v>
      </c>
      <c r="AF46" s="15"/>
      <c r="AG46" s="36">
        <f t="shared" si="91"/>
        <v>8</v>
      </c>
      <c r="AH46" s="12">
        <f t="shared" si="92"/>
        <v>8</v>
      </c>
      <c r="AI46" s="12">
        <f t="shared" si="12"/>
        <v>9</v>
      </c>
      <c r="AJ46" s="12">
        <f t="shared" si="78"/>
        <v>10</v>
      </c>
      <c r="AK46" s="15"/>
      <c r="AL46" s="36">
        <f t="shared" si="93"/>
        <v>12</v>
      </c>
      <c r="AM46" s="12">
        <f t="shared" si="94"/>
        <v>12</v>
      </c>
      <c r="AN46" s="12">
        <f t="shared" si="14"/>
        <v>13</v>
      </c>
      <c r="AO46" s="12">
        <f t="shared" si="79"/>
        <v>14</v>
      </c>
      <c r="AP46" s="15"/>
      <c r="AQ46" s="36">
        <f t="shared" si="95"/>
        <v>16</v>
      </c>
      <c r="AR46" s="12">
        <f t="shared" si="96"/>
        <v>16</v>
      </c>
      <c r="AS46" s="12">
        <f t="shared" si="16"/>
        <v>17</v>
      </c>
      <c r="AT46" s="12">
        <f t="shared" si="80"/>
        <v>18</v>
      </c>
      <c r="AU46" s="15"/>
      <c r="AV46" s="36">
        <f t="shared" si="97"/>
        <v>24</v>
      </c>
      <c r="AW46" s="12">
        <f t="shared" si="98"/>
        <v>24</v>
      </c>
      <c r="AX46" s="12">
        <f t="shared" si="18"/>
        <v>25</v>
      </c>
      <c r="AY46" s="12">
        <f t="shared" si="81"/>
        <v>26</v>
      </c>
    </row>
    <row r="47" spans="1:51">
      <c r="A47" s="14" t="str">
        <f t="shared" si="68"/>
        <v>Kupfer</v>
      </c>
      <c r="B47" s="6">
        <f t="shared" si="69"/>
        <v>150</v>
      </c>
      <c r="C47" s="47">
        <f t="shared" si="70"/>
        <v>0</v>
      </c>
      <c r="D47" s="39">
        <v>5.5</v>
      </c>
      <c r="E47" s="51">
        <f t="shared" si="82"/>
        <v>5</v>
      </c>
      <c r="F47" s="41" t="s">
        <v>12</v>
      </c>
      <c r="G47" s="47">
        <f t="shared" si="71"/>
        <v>2</v>
      </c>
      <c r="H47" s="41" t="s">
        <v>7</v>
      </c>
      <c r="I47" s="51">
        <f t="shared" si="72"/>
        <v>0</v>
      </c>
      <c r="J47" s="56">
        <f t="shared" si="73"/>
        <v>7</v>
      </c>
      <c r="K47" s="56">
        <v>0</v>
      </c>
      <c r="L47" s="56">
        <v>0</v>
      </c>
      <c r="M47" s="15"/>
      <c r="N47" s="12">
        <f t="shared" si="84"/>
        <v>0</v>
      </c>
      <c r="O47" s="12">
        <f t="shared" si="4"/>
        <v>1</v>
      </c>
      <c r="P47" s="12">
        <f t="shared" si="74"/>
        <v>2</v>
      </c>
      <c r="Q47" s="15"/>
      <c r="R47" s="36">
        <f t="shared" si="85"/>
        <v>0.8</v>
      </c>
      <c r="S47" s="12">
        <f t="shared" si="86"/>
        <v>0.8</v>
      </c>
      <c r="T47" s="12">
        <f t="shared" si="6"/>
        <v>1.8</v>
      </c>
      <c r="U47" s="12">
        <f t="shared" si="75"/>
        <v>2.8</v>
      </c>
      <c r="V47" s="15"/>
      <c r="W47" s="36">
        <f t="shared" si="87"/>
        <v>2</v>
      </c>
      <c r="X47" s="12">
        <f t="shared" si="88"/>
        <v>2</v>
      </c>
      <c r="Y47" s="12">
        <f t="shared" si="8"/>
        <v>3</v>
      </c>
      <c r="Z47" s="12">
        <f t="shared" si="76"/>
        <v>4</v>
      </c>
      <c r="AA47" s="15"/>
      <c r="AB47" s="36">
        <f t="shared" si="89"/>
        <v>4</v>
      </c>
      <c r="AC47" s="12">
        <f t="shared" si="90"/>
        <v>4</v>
      </c>
      <c r="AD47" s="12">
        <f t="shared" si="10"/>
        <v>5</v>
      </c>
      <c r="AE47" s="12">
        <f t="shared" si="77"/>
        <v>6</v>
      </c>
      <c r="AF47" s="15"/>
      <c r="AG47" s="36">
        <f t="shared" si="91"/>
        <v>8</v>
      </c>
      <c r="AH47" s="12">
        <f t="shared" si="92"/>
        <v>8</v>
      </c>
      <c r="AI47" s="12">
        <f t="shared" si="12"/>
        <v>9</v>
      </c>
      <c r="AJ47" s="12">
        <f t="shared" si="78"/>
        <v>10</v>
      </c>
      <c r="AK47" s="15"/>
      <c r="AL47" s="36">
        <f t="shared" si="93"/>
        <v>12</v>
      </c>
      <c r="AM47" s="12">
        <f t="shared" si="94"/>
        <v>12</v>
      </c>
      <c r="AN47" s="12">
        <f t="shared" si="14"/>
        <v>13</v>
      </c>
      <c r="AO47" s="12">
        <f t="shared" si="79"/>
        <v>14</v>
      </c>
      <c r="AP47" s="15"/>
      <c r="AQ47" s="36">
        <f t="shared" si="95"/>
        <v>16</v>
      </c>
      <c r="AR47" s="12">
        <f t="shared" si="96"/>
        <v>16</v>
      </c>
      <c r="AS47" s="12">
        <f t="shared" si="16"/>
        <v>17</v>
      </c>
      <c r="AT47" s="12">
        <f t="shared" si="80"/>
        <v>18</v>
      </c>
      <c r="AU47" s="15"/>
      <c r="AV47" s="36">
        <f t="shared" si="97"/>
        <v>24</v>
      </c>
      <c r="AW47" s="12">
        <f t="shared" si="98"/>
        <v>24</v>
      </c>
      <c r="AX47" s="12">
        <f t="shared" si="18"/>
        <v>25</v>
      </c>
      <c r="AY47" s="12">
        <f t="shared" si="81"/>
        <v>26</v>
      </c>
    </row>
    <row r="48" spans="1:51" ht="10.5" thickBot="1">
      <c r="A48" s="14" t="str">
        <f t="shared" si="68"/>
        <v>Kupfer</v>
      </c>
      <c r="B48" s="6">
        <f t="shared" si="69"/>
        <v>150</v>
      </c>
      <c r="C48" s="47">
        <f t="shared" si="70"/>
        <v>0</v>
      </c>
      <c r="D48" s="39">
        <v>5.5</v>
      </c>
      <c r="E48" s="51">
        <f t="shared" si="82"/>
        <v>5</v>
      </c>
      <c r="F48" s="41" t="s">
        <v>12</v>
      </c>
      <c r="G48" s="47">
        <f t="shared" si="71"/>
        <v>2</v>
      </c>
      <c r="H48" s="41" t="s">
        <v>6</v>
      </c>
      <c r="I48" s="51">
        <f t="shared" si="72"/>
        <v>1</v>
      </c>
      <c r="J48" s="56">
        <f t="shared" si="73"/>
        <v>8</v>
      </c>
      <c r="K48" s="56">
        <v>0</v>
      </c>
      <c r="L48" s="56">
        <v>0</v>
      </c>
      <c r="M48" s="15"/>
      <c r="N48" s="12">
        <f t="shared" si="84"/>
        <v>0</v>
      </c>
      <c r="O48" s="12">
        <f t="shared" si="4"/>
        <v>1</v>
      </c>
      <c r="P48" s="12">
        <f t="shared" si="74"/>
        <v>2</v>
      </c>
      <c r="Q48" s="15"/>
      <c r="R48" s="36">
        <f t="shared" si="85"/>
        <v>0.8</v>
      </c>
      <c r="S48" s="12">
        <f t="shared" si="86"/>
        <v>0.8</v>
      </c>
      <c r="T48" s="12">
        <f t="shared" si="6"/>
        <v>1.8</v>
      </c>
      <c r="U48" s="12">
        <f t="shared" si="75"/>
        <v>2.8</v>
      </c>
      <c r="V48" s="15"/>
      <c r="W48" s="36">
        <f t="shared" si="87"/>
        <v>2</v>
      </c>
      <c r="X48" s="12">
        <f t="shared" si="88"/>
        <v>2</v>
      </c>
      <c r="Y48" s="12">
        <f t="shared" si="8"/>
        <v>3</v>
      </c>
      <c r="Z48" s="12">
        <f t="shared" si="76"/>
        <v>4</v>
      </c>
      <c r="AA48" s="15"/>
      <c r="AB48" s="36">
        <f t="shared" si="89"/>
        <v>4</v>
      </c>
      <c r="AC48" s="12">
        <f t="shared" si="90"/>
        <v>4</v>
      </c>
      <c r="AD48" s="12">
        <f t="shared" si="10"/>
        <v>5</v>
      </c>
      <c r="AE48" s="12">
        <f t="shared" si="77"/>
        <v>6</v>
      </c>
      <c r="AF48" s="15"/>
      <c r="AG48" s="36">
        <f t="shared" si="91"/>
        <v>8</v>
      </c>
      <c r="AH48" s="12">
        <f t="shared" si="92"/>
        <v>8</v>
      </c>
      <c r="AI48" s="12">
        <f t="shared" si="12"/>
        <v>9</v>
      </c>
      <c r="AJ48" s="12">
        <f t="shared" si="78"/>
        <v>10</v>
      </c>
      <c r="AK48" s="15"/>
      <c r="AL48" s="36">
        <f t="shared" si="93"/>
        <v>12</v>
      </c>
      <c r="AM48" s="12">
        <f t="shared" si="94"/>
        <v>12</v>
      </c>
      <c r="AN48" s="12">
        <f t="shared" si="14"/>
        <v>13</v>
      </c>
      <c r="AO48" s="12">
        <f t="shared" si="79"/>
        <v>14</v>
      </c>
      <c r="AP48" s="15"/>
      <c r="AQ48" s="36">
        <f t="shared" si="95"/>
        <v>16</v>
      </c>
      <c r="AR48" s="12">
        <f t="shared" si="96"/>
        <v>16</v>
      </c>
      <c r="AS48" s="12">
        <f t="shared" si="16"/>
        <v>17</v>
      </c>
      <c r="AT48" s="12">
        <f t="shared" si="80"/>
        <v>18</v>
      </c>
      <c r="AU48" s="15"/>
      <c r="AV48" s="36">
        <f t="shared" si="97"/>
        <v>24</v>
      </c>
      <c r="AW48" s="12">
        <f t="shared" si="98"/>
        <v>24</v>
      </c>
      <c r="AX48" s="12">
        <f t="shared" si="18"/>
        <v>25</v>
      </c>
      <c r="AY48" s="12">
        <f t="shared" si="81"/>
        <v>26</v>
      </c>
    </row>
    <row r="49" spans="1:51" ht="35.15" customHeight="1" thickTop="1">
      <c r="A49" s="25" t="s">
        <v>0</v>
      </c>
      <c r="B49" s="26" t="s">
        <v>21</v>
      </c>
      <c r="C49" s="46" t="s">
        <v>3</v>
      </c>
      <c r="D49" s="38" t="s">
        <v>1</v>
      </c>
      <c r="E49" s="49" t="s">
        <v>16</v>
      </c>
      <c r="F49" s="40" t="s">
        <v>4</v>
      </c>
      <c r="G49" s="46" t="s">
        <v>18</v>
      </c>
      <c r="H49" s="40" t="s">
        <v>5</v>
      </c>
      <c r="I49" s="49" t="s">
        <v>17</v>
      </c>
      <c r="J49" s="46" t="s">
        <v>24</v>
      </c>
      <c r="K49" s="46" t="s">
        <v>20</v>
      </c>
      <c r="L49" s="46" t="s">
        <v>45</v>
      </c>
      <c r="M49" s="27"/>
      <c r="N49" s="28" t="s">
        <v>13</v>
      </c>
      <c r="O49" s="28" t="s">
        <v>14</v>
      </c>
      <c r="P49" s="28" t="s">
        <v>15</v>
      </c>
      <c r="Q49" s="27"/>
      <c r="R49" s="35" t="s">
        <v>26</v>
      </c>
      <c r="S49" s="28" t="s">
        <v>13</v>
      </c>
      <c r="T49" s="28" t="s">
        <v>14</v>
      </c>
      <c r="U49" s="28" t="s">
        <v>15</v>
      </c>
      <c r="V49" s="27"/>
      <c r="W49" s="35" t="s">
        <v>26</v>
      </c>
      <c r="X49" s="28" t="s">
        <v>13</v>
      </c>
      <c r="Y49" s="28" t="s">
        <v>14</v>
      </c>
      <c r="Z49" s="28" t="s">
        <v>15</v>
      </c>
      <c r="AA49" s="27"/>
      <c r="AB49" s="35" t="s">
        <v>26</v>
      </c>
      <c r="AC49" s="28" t="s">
        <v>13</v>
      </c>
      <c r="AD49" s="28" t="s">
        <v>14</v>
      </c>
      <c r="AE49" s="28" t="s">
        <v>15</v>
      </c>
      <c r="AF49" s="27"/>
      <c r="AG49" s="35" t="s">
        <v>26</v>
      </c>
      <c r="AH49" s="28" t="s">
        <v>13</v>
      </c>
      <c r="AI49" s="28" t="s">
        <v>14</v>
      </c>
      <c r="AJ49" s="28" t="s">
        <v>15</v>
      </c>
      <c r="AK49" s="27"/>
      <c r="AL49" s="35" t="s">
        <v>26</v>
      </c>
      <c r="AM49" s="28" t="s">
        <v>13</v>
      </c>
      <c r="AN49" s="28" t="s">
        <v>14</v>
      </c>
      <c r="AO49" s="28" t="s">
        <v>15</v>
      </c>
      <c r="AP49" s="27"/>
      <c r="AQ49" s="35" t="s">
        <v>26</v>
      </c>
      <c r="AR49" s="28" t="s">
        <v>13</v>
      </c>
      <c r="AS49" s="28" t="s">
        <v>14</v>
      </c>
      <c r="AT49" s="28" t="s">
        <v>15</v>
      </c>
      <c r="AU49" s="27"/>
      <c r="AV49" s="35" t="s">
        <v>26</v>
      </c>
      <c r="AW49" s="28" t="s">
        <v>13</v>
      </c>
      <c r="AX49" s="28" t="s">
        <v>14</v>
      </c>
      <c r="AY49" s="28" t="s">
        <v>15</v>
      </c>
    </row>
    <row r="50" spans="1:51" ht="10.5">
      <c r="A50" s="14" t="str">
        <f t="shared" ref="A50:A61" si="99">$B$3</f>
        <v>Kupfer</v>
      </c>
      <c r="B50" s="6">
        <f t="shared" ref="B50:B61" si="100">$B$7</f>
        <v>150</v>
      </c>
      <c r="C50" s="47">
        <f t="shared" ref="C50:C61" si="101">8*(B50-$B$4)/($B$5-$B$4)</f>
        <v>0</v>
      </c>
      <c r="D50" s="39">
        <v>6</v>
      </c>
      <c r="E50" s="50">
        <v>5</v>
      </c>
      <c r="F50" s="41" t="s">
        <v>9</v>
      </c>
      <c r="G50" s="47">
        <f t="shared" ref="G50:G61" si="102">G37</f>
        <v>0</v>
      </c>
      <c r="H50" s="41" t="s">
        <v>8</v>
      </c>
      <c r="I50" s="51">
        <f t="shared" ref="I50:I61" si="103">I37</f>
        <v>0</v>
      </c>
      <c r="J50" s="56">
        <f t="shared" ref="J50:J61" si="104">E50+G50+I50</f>
        <v>5</v>
      </c>
      <c r="K50" s="56">
        <f>6-J50</f>
        <v>1</v>
      </c>
      <c r="L50" s="56">
        <v>0</v>
      </c>
      <c r="M50" s="15"/>
      <c r="N50" s="12">
        <f>$C50+$K50+L50</f>
        <v>1</v>
      </c>
      <c r="O50" s="12">
        <f t="shared" si="4"/>
        <v>2</v>
      </c>
      <c r="P50" s="12">
        <f t="shared" ref="P50:P61" si="105">N50+2</f>
        <v>3</v>
      </c>
      <c r="Q50" s="15"/>
      <c r="R50" s="36">
        <f>8*$B$7/$B$6*$C$8/100</f>
        <v>0.8</v>
      </c>
      <c r="S50" s="12">
        <f>$C50+$K50+$R50+L50</f>
        <v>1.8</v>
      </c>
      <c r="T50" s="12">
        <f t="shared" si="6"/>
        <v>2.8</v>
      </c>
      <c r="U50" s="12">
        <f t="shared" ref="U50:U61" si="106">S50+2</f>
        <v>3.8</v>
      </c>
      <c r="V50" s="15"/>
      <c r="W50" s="36">
        <f>8*$B$7/$B$6*$D$8/100</f>
        <v>2</v>
      </c>
      <c r="X50" s="12">
        <f>$C50+$K50+$W50+L50</f>
        <v>3</v>
      </c>
      <c r="Y50" s="12">
        <f t="shared" si="8"/>
        <v>4</v>
      </c>
      <c r="Z50" s="12">
        <f t="shared" ref="Z50:Z61" si="107">X50+2</f>
        <v>5</v>
      </c>
      <c r="AA50" s="15"/>
      <c r="AB50" s="36">
        <f>8*$B$7/$B$6*$E$8/100</f>
        <v>4</v>
      </c>
      <c r="AC50" s="12">
        <f>$C50+$K50+$AB50+L50</f>
        <v>5</v>
      </c>
      <c r="AD50" s="12">
        <f t="shared" si="10"/>
        <v>6</v>
      </c>
      <c r="AE50" s="12">
        <f t="shared" ref="AE50:AE61" si="108">AC50+2</f>
        <v>7</v>
      </c>
      <c r="AF50" s="15"/>
      <c r="AG50" s="36">
        <f>8*$B$7/$B$6*$F$8/100</f>
        <v>8</v>
      </c>
      <c r="AH50" s="12">
        <f>$C50+$K50+$AG50+L50</f>
        <v>9</v>
      </c>
      <c r="AI50" s="12">
        <f t="shared" si="12"/>
        <v>10</v>
      </c>
      <c r="AJ50" s="12">
        <f t="shared" ref="AJ50:AJ61" si="109">AH50+2</f>
        <v>11</v>
      </c>
      <c r="AK50" s="15"/>
      <c r="AL50" s="36">
        <f>8*$B$7/$B$6*$G$8/100</f>
        <v>12</v>
      </c>
      <c r="AM50" s="12">
        <f>$C50+$K50+$AL50+L50</f>
        <v>13</v>
      </c>
      <c r="AN50" s="12">
        <f t="shared" si="14"/>
        <v>14</v>
      </c>
      <c r="AO50" s="12">
        <f t="shared" ref="AO50:AO61" si="110">AM50+2</f>
        <v>15</v>
      </c>
      <c r="AP50" s="15"/>
      <c r="AQ50" s="36">
        <f>8*$B$7/$B$6*$H$8/100</f>
        <v>16</v>
      </c>
      <c r="AR50" s="12">
        <f>$C50+$K50+$AQ50+L50</f>
        <v>17</v>
      </c>
      <c r="AS50" s="12">
        <f t="shared" si="16"/>
        <v>18</v>
      </c>
      <c r="AT50" s="12">
        <f t="shared" ref="AT50:AT61" si="111">AR50+2</f>
        <v>19</v>
      </c>
      <c r="AU50" s="15"/>
      <c r="AV50" s="36">
        <f>8*$B$7/$B$6*$I$8/100</f>
        <v>24</v>
      </c>
      <c r="AW50" s="12">
        <f>$C50+$K50+$AV50+L50</f>
        <v>25</v>
      </c>
      <c r="AX50" s="12">
        <f t="shared" si="18"/>
        <v>26</v>
      </c>
      <c r="AY50" s="12">
        <f t="shared" ref="AY50:AY61" si="112">AW50+2</f>
        <v>27</v>
      </c>
    </row>
    <row r="51" spans="1:51">
      <c r="A51" s="14" t="str">
        <f t="shared" si="99"/>
        <v>Kupfer</v>
      </c>
      <c r="B51" s="6">
        <f t="shared" si="100"/>
        <v>150</v>
      </c>
      <c r="C51" s="47">
        <f t="shared" si="101"/>
        <v>0</v>
      </c>
      <c r="D51" s="39">
        <v>6</v>
      </c>
      <c r="E51" s="51">
        <f t="shared" ref="E51:E61" si="113">E50</f>
        <v>5</v>
      </c>
      <c r="F51" s="41" t="s">
        <v>9</v>
      </c>
      <c r="G51" s="47">
        <f t="shared" si="102"/>
        <v>0</v>
      </c>
      <c r="H51" s="41" t="s">
        <v>7</v>
      </c>
      <c r="I51" s="51">
        <f t="shared" si="103"/>
        <v>0</v>
      </c>
      <c r="J51" s="56">
        <f t="shared" si="104"/>
        <v>5</v>
      </c>
      <c r="K51" s="56">
        <f t="shared" ref="K51:K57" si="114">6-J51</f>
        <v>1</v>
      </c>
      <c r="L51" s="56">
        <v>0</v>
      </c>
      <c r="M51" s="15"/>
      <c r="N51" s="12">
        <f t="shared" ref="N51:N61" si="115">$C51+$K51+L51</f>
        <v>1</v>
      </c>
      <c r="O51" s="12">
        <f t="shared" si="4"/>
        <v>2</v>
      </c>
      <c r="P51" s="12">
        <f t="shared" si="105"/>
        <v>3</v>
      </c>
      <c r="Q51" s="15"/>
      <c r="R51" s="36">
        <f t="shared" ref="R51:R61" si="116">$R$11</f>
        <v>0.8</v>
      </c>
      <c r="S51" s="12">
        <f t="shared" ref="S51:S61" si="117">$C51+$K51+$R51+L51</f>
        <v>1.8</v>
      </c>
      <c r="T51" s="12">
        <f t="shared" si="6"/>
        <v>2.8</v>
      </c>
      <c r="U51" s="12">
        <f t="shared" si="106"/>
        <v>3.8</v>
      </c>
      <c r="V51" s="15"/>
      <c r="W51" s="36">
        <f t="shared" ref="W51:W61" si="118">W$11</f>
        <v>2</v>
      </c>
      <c r="X51" s="12">
        <f t="shared" ref="X51:X61" si="119">$C51+$K51+$W51+L51</f>
        <v>3</v>
      </c>
      <c r="Y51" s="12">
        <f t="shared" si="8"/>
        <v>4</v>
      </c>
      <c r="Z51" s="12">
        <f t="shared" si="107"/>
        <v>5</v>
      </c>
      <c r="AA51" s="15"/>
      <c r="AB51" s="36">
        <f t="shared" ref="AB51:AB61" si="120">AB$11</f>
        <v>4</v>
      </c>
      <c r="AC51" s="12">
        <f t="shared" ref="AC51:AC61" si="121">$C51+$K51+$AB51+L51</f>
        <v>5</v>
      </c>
      <c r="AD51" s="12">
        <f t="shared" si="10"/>
        <v>6</v>
      </c>
      <c r="AE51" s="12">
        <f t="shared" si="108"/>
        <v>7</v>
      </c>
      <c r="AF51" s="15"/>
      <c r="AG51" s="36">
        <f t="shared" ref="AG51:AG61" si="122">AG$11</f>
        <v>8</v>
      </c>
      <c r="AH51" s="12">
        <f t="shared" ref="AH51:AH61" si="123">$C51+$K51+$AG51+L51</f>
        <v>9</v>
      </c>
      <c r="AI51" s="12">
        <f t="shared" si="12"/>
        <v>10</v>
      </c>
      <c r="AJ51" s="12">
        <f t="shared" si="109"/>
        <v>11</v>
      </c>
      <c r="AK51" s="15"/>
      <c r="AL51" s="36">
        <f t="shared" ref="AL51:AL61" si="124">AL$11</f>
        <v>12</v>
      </c>
      <c r="AM51" s="12">
        <f t="shared" ref="AM51:AM61" si="125">$C51+$K51+$AL51+L51</f>
        <v>13</v>
      </c>
      <c r="AN51" s="12">
        <f t="shared" si="14"/>
        <v>14</v>
      </c>
      <c r="AO51" s="12">
        <f t="shared" si="110"/>
        <v>15</v>
      </c>
      <c r="AP51" s="15"/>
      <c r="AQ51" s="36">
        <f t="shared" ref="AQ51:AQ61" si="126">AQ$11</f>
        <v>16</v>
      </c>
      <c r="AR51" s="12">
        <f t="shared" ref="AR51:AR61" si="127">$C51+$K51+$AQ51+L51</f>
        <v>17</v>
      </c>
      <c r="AS51" s="12">
        <f t="shared" si="16"/>
        <v>18</v>
      </c>
      <c r="AT51" s="12">
        <f t="shared" si="111"/>
        <v>19</v>
      </c>
      <c r="AU51" s="15"/>
      <c r="AV51" s="36">
        <f t="shared" ref="AV51:AV61" si="128">AV$11</f>
        <v>24</v>
      </c>
      <c r="AW51" s="12">
        <f t="shared" ref="AW51:AW61" si="129">$C51+$K51+$AV51+L51</f>
        <v>25</v>
      </c>
      <c r="AX51" s="12">
        <f t="shared" si="18"/>
        <v>26</v>
      </c>
      <c r="AY51" s="12">
        <f t="shared" si="112"/>
        <v>27</v>
      </c>
    </row>
    <row r="52" spans="1:51">
      <c r="A52" s="14" t="str">
        <f t="shared" si="99"/>
        <v>Kupfer</v>
      </c>
      <c r="B52" s="6">
        <f t="shared" si="100"/>
        <v>150</v>
      </c>
      <c r="C52" s="47">
        <f t="shared" si="101"/>
        <v>0</v>
      </c>
      <c r="D52" s="39">
        <v>6</v>
      </c>
      <c r="E52" s="51">
        <f t="shared" si="113"/>
        <v>5</v>
      </c>
      <c r="F52" s="41" t="s">
        <v>9</v>
      </c>
      <c r="G52" s="47">
        <f t="shared" si="102"/>
        <v>0</v>
      </c>
      <c r="H52" s="41" t="s">
        <v>6</v>
      </c>
      <c r="I52" s="51">
        <f t="shared" si="103"/>
        <v>1</v>
      </c>
      <c r="J52" s="56">
        <f t="shared" si="104"/>
        <v>6</v>
      </c>
      <c r="K52" s="56">
        <f t="shared" si="114"/>
        <v>0</v>
      </c>
      <c r="L52" s="56">
        <v>0</v>
      </c>
      <c r="M52" s="15"/>
      <c r="N52" s="12">
        <f t="shared" si="115"/>
        <v>0</v>
      </c>
      <c r="O52" s="12">
        <f t="shared" si="4"/>
        <v>1</v>
      </c>
      <c r="P52" s="12">
        <f t="shared" si="105"/>
        <v>2</v>
      </c>
      <c r="Q52" s="15"/>
      <c r="R52" s="36">
        <f t="shared" si="116"/>
        <v>0.8</v>
      </c>
      <c r="S52" s="12">
        <f t="shared" si="117"/>
        <v>0.8</v>
      </c>
      <c r="T52" s="12">
        <f t="shared" si="6"/>
        <v>1.8</v>
      </c>
      <c r="U52" s="12">
        <f t="shared" si="106"/>
        <v>2.8</v>
      </c>
      <c r="V52" s="15"/>
      <c r="W52" s="36">
        <f t="shared" si="118"/>
        <v>2</v>
      </c>
      <c r="X52" s="12">
        <f t="shared" si="119"/>
        <v>2</v>
      </c>
      <c r="Y52" s="12">
        <f t="shared" si="8"/>
        <v>3</v>
      </c>
      <c r="Z52" s="12">
        <f t="shared" si="107"/>
        <v>4</v>
      </c>
      <c r="AA52" s="15"/>
      <c r="AB52" s="36">
        <f t="shared" si="120"/>
        <v>4</v>
      </c>
      <c r="AC52" s="12">
        <f t="shared" si="121"/>
        <v>4</v>
      </c>
      <c r="AD52" s="12">
        <f t="shared" si="10"/>
        <v>5</v>
      </c>
      <c r="AE52" s="12">
        <f t="shared" si="108"/>
        <v>6</v>
      </c>
      <c r="AF52" s="15"/>
      <c r="AG52" s="36">
        <f t="shared" si="122"/>
        <v>8</v>
      </c>
      <c r="AH52" s="12">
        <f t="shared" si="123"/>
        <v>8</v>
      </c>
      <c r="AI52" s="12">
        <f t="shared" si="12"/>
        <v>9</v>
      </c>
      <c r="AJ52" s="12">
        <f t="shared" si="109"/>
        <v>10</v>
      </c>
      <c r="AK52" s="15"/>
      <c r="AL52" s="36">
        <f t="shared" si="124"/>
        <v>12</v>
      </c>
      <c r="AM52" s="12">
        <f t="shared" si="125"/>
        <v>12</v>
      </c>
      <c r="AN52" s="12">
        <f t="shared" si="14"/>
        <v>13</v>
      </c>
      <c r="AO52" s="12">
        <f t="shared" si="110"/>
        <v>14</v>
      </c>
      <c r="AP52" s="15"/>
      <c r="AQ52" s="36">
        <f t="shared" si="126"/>
        <v>16</v>
      </c>
      <c r="AR52" s="12">
        <f t="shared" si="127"/>
        <v>16</v>
      </c>
      <c r="AS52" s="12">
        <f t="shared" si="16"/>
        <v>17</v>
      </c>
      <c r="AT52" s="12">
        <f t="shared" si="111"/>
        <v>18</v>
      </c>
      <c r="AU52" s="15"/>
      <c r="AV52" s="36">
        <f t="shared" si="128"/>
        <v>24</v>
      </c>
      <c r="AW52" s="12">
        <f t="shared" si="129"/>
        <v>24</v>
      </c>
      <c r="AX52" s="12">
        <f t="shared" si="18"/>
        <v>25</v>
      </c>
      <c r="AY52" s="12">
        <f t="shared" si="112"/>
        <v>26</v>
      </c>
    </row>
    <row r="53" spans="1:51">
      <c r="A53" s="14" t="str">
        <f t="shared" si="99"/>
        <v>Kupfer</v>
      </c>
      <c r="B53" s="6">
        <f t="shared" si="100"/>
        <v>150</v>
      </c>
      <c r="C53" s="47">
        <f t="shared" si="101"/>
        <v>0</v>
      </c>
      <c r="D53" s="39">
        <v>6</v>
      </c>
      <c r="E53" s="51">
        <f t="shared" si="113"/>
        <v>5</v>
      </c>
      <c r="F53" s="41" t="s">
        <v>10</v>
      </c>
      <c r="G53" s="47">
        <f t="shared" si="102"/>
        <v>1</v>
      </c>
      <c r="H53" s="41" t="s">
        <v>8</v>
      </c>
      <c r="I53" s="51">
        <f t="shared" si="103"/>
        <v>0</v>
      </c>
      <c r="J53" s="56">
        <f t="shared" si="104"/>
        <v>6</v>
      </c>
      <c r="K53" s="56">
        <f t="shared" si="114"/>
        <v>0</v>
      </c>
      <c r="L53" s="56">
        <v>0</v>
      </c>
      <c r="M53" s="15"/>
      <c r="N53" s="12">
        <f t="shared" si="115"/>
        <v>0</v>
      </c>
      <c r="O53" s="12">
        <f t="shared" si="4"/>
        <v>1</v>
      </c>
      <c r="P53" s="12">
        <f t="shared" si="105"/>
        <v>2</v>
      </c>
      <c r="Q53" s="15"/>
      <c r="R53" s="36">
        <f t="shared" si="116"/>
        <v>0.8</v>
      </c>
      <c r="S53" s="12">
        <f t="shared" si="117"/>
        <v>0.8</v>
      </c>
      <c r="T53" s="12">
        <f t="shared" si="6"/>
        <v>1.8</v>
      </c>
      <c r="U53" s="12">
        <f t="shared" si="106"/>
        <v>2.8</v>
      </c>
      <c r="V53" s="15"/>
      <c r="W53" s="36">
        <f t="shared" si="118"/>
        <v>2</v>
      </c>
      <c r="X53" s="12">
        <f t="shared" si="119"/>
        <v>2</v>
      </c>
      <c r="Y53" s="12">
        <f t="shared" si="8"/>
        <v>3</v>
      </c>
      <c r="Z53" s="12">
        <f t="shared" si="107"/>
        <v>4</v>
      </c>
      <c r="AA53" s="15"/>
      <c r="AB53" s="36">
        <f t="shared" si="120"/>
        <v>4</v>
      </c>
      <c r="AC53" s="12">
        <f t="shared" si="121"/>
        <v>4</v>
      </c>
      <c r="AD53" s="12">
        <f t="shared" si="10"/>
        <v>5</v>
      </c>
      <c r="AE53" s="12">
        <f t="shared" si="108"/>
        <v>6</v>
      </c>
      <c r="AF53" s="15"/>
      <c r="AG53" s="36">
        <f t="shared" si="122"/>
        <v>8</v>
      </c>
      <c r="AH53" s="12">
        <f t="shared" si="123"/>
        <v>8</v>
      </c>
      <c r="AI53" s="12">
        <f t="shared" si="12"/>
        <v>9</v>
      </c>
      <c r="AJ53" s="12">
        <f t="shared" si="109"/>
        <v>10</v>
      </c>
      <c r="AK53" s="15"/>
      <c r="AL53" s="36">
        <f t="shared" si="124"/>
        <v>12</v>
      </c>
      <c r="AM53" s="12">
        <f t="shared" si="125"/>
        <v>12</v>
      </c>
      <c r="AN53" s="12">
        <f t="shared" si="14"/>
        <v>13</v>
      </c>
      <c r="AO53" s="12">
        <f t="shared" si="110"/>
        <v>14</v>
      </c>
      <c r="AP53" s="15"/>
      <c r="AQ53" s="36">
        <f t="shared" si="126"/>
        <v>16</v>
      </c>
      <c r="AR53" s="12">
        <f t="shared" si="127"/>
        <v>16</v>
      </c>
      <c r="AS53" s="12">
        <f t="shared" si="16"/>
        <v>17</v>
      </c>
      <c r="AT53" s="12">
        <f t="shared" si="111"/>
        <v>18</v>
      </c>
      <c r="AU53" s="15"/>
      <c r="AV53" s="36">
        <f t="shared" si="128"/>
        <v>24</v>
      </c>
      <c r="AW53" s="12">
        <f t="shared" si="129"/>
        <v>24</v>
      </c>
      <c r="AX53" s="12">
        <f t="shared" si="18"/>
        <v>25</v>
      </c>
      <c r="AY53" s="12">
        <f t="shared" si="112"/>
        <v>26</v>
      </c>
    </row>
    <row r="54" spans="1:51">
      <c r="A54" s="14" t="str">
        <f t="shared" si="99"/>
        <v>Kupfer</v>
      </c>
      <c r="B54" s="6">
        <f t="shared" si="100"/>
        <v>150</v>
      </c>
      <c r="C54" s="47">
        <f t="shared" si="101"/>
        <v>0</v>
      </c>
      <c r="D54" s="39">
        <v>6</v>
      </c>
      <c r="E54" s="51">
        <f t="shared" si="113"/>
        <v>5</v>
      </c>
      <c r="F54" s="41" t="s">
        <v>10</v>
      </c>
      <c r="G54" s="47">
        <f t="shared" si="102"/>
        <v>1</v>
      </c>
      <c r="H54" s="41" t="s">
        <v>7</v>
      </c>
      <c r="I54" s="51">
        <f t="shared" si="103"/>
        <v>0</v>
      </c>
      <c r="J54" s="56">
        <f t="shared" si="104"/>
        <v>6</v>
      </c>
      <c r="K54" s="56">
        <f t="shared" si="114"/>
        <v>0</v>
      </c>
      <c r="L54" s="56">
        <v>0</v>
      </c>
      <c r="M54" s="15"/>
      <c r="N54" s="12">
        <f t="shared" si="115"/>
        <v>0</v>
      </c>
      <c r="O54" s="12">
        <f t="shared" si="4"/>
        <v>1</v>
      </c>
      <c r="P54" s="12">
        <f t="shared" si="105"/>
        <v>2</v>
      </c>
      <c r="Q54" s="15"/>
      <c r="R54" s="36">
        <f t="shared" si="116"/>
        <v>0.8</v>
      </c>
      <c r="S54" s="12">
        <f t="shared" si="117"/>
        <v>0.8</v>
      </c>
      <c r="T54" s="12">
        <f t="shared" si="6"/>
        <v>1.8</v>
      </c>
      <c r="U54" s="12">
        <f t="shared" si="106"/>
        <v>2.8</v>
      </c>
      <c r="V54" s="15"/>
      <c r="W54" s="36">
        <f t="shared" si="118"/>
        <v>2</v>
      </c>
      <c r="X54" s="12">
        <f t="shared" si="119"/>
        <v>2</v>
      </c>
      <c r="Y54" s="12">
        <f t="shared" si="8"/>
        <v>3</v>
      </c>
      <c r="Z54" s="12">
        <f t="shared" si="107"/>
        <v>4</v>
      </c>
      <c r="AA54" s="15"/>
      <c r="AB54" s="36">
        <f t="shared" si="120"/>
        <v>4</v>
      </c>
      <c r="AC54" s="12">
        <f t="shared" si="121"/>
        <v>4</v>
      </c>
      <c r="AD54" s="12">
        <f t="shared" si="10"/>
        <v>5</v>
      </c>
      <c r="AE54" s="12">
        <f t="shared" si="108"/>
        <v>6</v>
      </c>
      <c r="AF54" s="15"/>
      <c r="AG54" s="36">
        <f t="shared" si="122"/>
        <v>8</v>
      </c>
      <c r="AH54" s="12">
        <f t="shared" si="123"/>
        <v>8</v>
      </c>
      <c r="AI54" s="12">
        <f t="shared" si="12"/>
        <v>9</v>
      </c>
      <c r="AJ54" s="12">
        <f t="shared" si="109"/>
        <v>10</v>
      </c>
      <c r="AK54" s="15"/>
      <c r="AL54" s="36">
        <f t="shared" si="124"/>
        <v>12</v>
      </c>
      <c r="AM54" s="12">
        <f t="shared" si="125"/>
        <v>12</v>
      </c>
      <c r="AN54" s="12">
        <f t="shared" si="14"/>
        <v>13</v>
      </c>
      <c r="AO54" s="12">
        <f t="shared" si="110"/>
        <v>14</v>
      </c>
      <c r="AP54" s="15"/>
      <c r="AQ54" s="36">
        <f t="shared" si="126"/>
        <v>16</v>
      </c>
      <c r="AR54" s="12">
        <f t="shared" si="127"/>
        <v>16</v>
      </c>
      <c r="AS54" s="12">
        <f t="shared" si="16"/>
        <v>17</v>
      </c>
      <c r="AT54" s="12">
        <f t="shared" si="111"/>
        <v>18</v>
      </c>
      <c r="AU54" s="15"/>
      <c r="AV54" s="36">
        <f t="shared" si="128"/>
        <v>24</v>
      </c>
      <c r="AW54" s="12">
        <f t="shared" si="129"/>
        <v>24</v>
      </c>
      <c r="AX54" s="12">
        <f t="shared" si="18"/>
        <v>25</v>
      </c>
      <c r="AY54" s="12">
        <f t="shared" si="112"/>
        <v>26</v>
      </c>
    </row>
    <row r="55" spans="1:51">
      <c r="A55" s="14" t="str">
        <f t="shared" si="99"/>
        <v>Kupfer</v>
      </c>
      <c r="B55" s="6">
        <f t="shared" si="100"/>
        <v>150</v>
      </c>
      <c r="C55" s="47">
        <f t="shared" si="101"/>
        <v>0</v>
      </c>
      <c r="D55" s="39">
        <v>6</v>
      </c>
      <c r="E55" s="51">
        <f t="shared" si="113"/>
        <v>5</v>
      </c>
      <c r="F55" s="41" t="s">
        <v>10</v>
      </c>
      <c r="G55" s="47">
        <f t="shared" si="102"/>
        <v>1</v>
      </c>
      <c r="H55" s="41" t="s">
        <v>6</v>
      </c>
      <c r="I55" s="51">
        <f t="shared" si="103"/>
        <v>1</v>
      </c>
      <c r="J55" s="56">
        <f t="shared" si="104"/>
        <v>7</v>
      </c>
      <c r="K55" s="56">
        <v>0</v>
      </c>
      <c r="L55" s="56">
        <v>0</v>
      </c>
      <c r="M55" s="15"/>
      <c r="N55" s="12">
        <f t="shared" si="115"/>
        <v>0</v>
      </c>
      <c r="O55" s="12">
        <f t="shared" si="4"/>
        <v>1</v>
      </c>
      <c r="P55" s="12">
        <f t="shared" si="105"/>
        <v>2</v>
      </c>
      <c r="Q55" s="15"/>
      <c r="R55" s="36">
        <f t="shared" si="116"/>
        <v>0.8</v>
      </c>
      <c r="S55" s="12">
        <f t="shared" si="117"/>
        <v>0.8</v>
      </c>
      <c r="T55" s="12">
        <f t="shared" si="6"/>
        <v>1.8</v>
      </c>
      <c r="U55" s="12">
        <f t="shared" si="106"/>
        <v>2.8</v>
      </c>
      <c r="V55" s="15"/>
      <c r="W55" s="36">
        <f t="shared" si="118"/>
        <v>2</v>
      </c>
      <c r="X55" s="12">
        <f t="shared" si="119"/>
        <v>2</v>
      </c>
      <c r="Y55" s="12">
        <f t="shared" si="8"/>
        <v>3</v>
      </c>
      <c r="Z55" s="12">
        <f t="shared" si="107"/>
        <v>4</v>
      </c>
      <c r="AA55" s="15"/>
      <c r="AB55" s="36">
        <f t="shared" si="120"/>
        <v>4</v>
      </c>
      <c r="AC55" s="12">
        <f t="shared" si="121"/>
        <v>4</v>
      </c>
      <c r="AD55" s="12">
        <f t="shared" si="10"/>
        <v>5</v>
      </c>
      <c r="AE55" s="12">
        <f t="shared" si="108"/>
        <v>6</v>
      </c>
      <c r="AF55" s="15"/>
      <c r="AG55" s="36">
        <f t="shared" si="122"/>
        <v>8</v>
      </c>
      <c r="AH55" s="12">
        <f t="shared" si="123"/>
        <v>8</v>
      </c>
      <c r="AI55" s="12">
        <f t="shared" si="12"/>
        <v>9</v>
      </c>
      <c r="AJ55" s="12">
        <f t="shared" si="109"/>
        <v>10</v>
      </c>
      <c r="AK55" s="15"/>
      <c r="AL55" s="36">
        <f t="shared" si="124"/>
        <v>12</v>
      </c>
      <c r="AM55" s="12">
        <f t="shared" si="125"/>
        <v>12</v>
      </c>
      <c r="AN55" s="12">
        <f t="shared" si="14"/>
        <v>13</v>
      </c>
      <c r="AO55" s="12">
        <f t="shared" si="110"/>
        <v>14</v>
      </c>
      <c r="AP55" s="15"/>
      <c r="AQ55" s="36">
        <f t="shared" si="126"/>
        <v>16</v>
      </c>
      <c r="AR55" s="12">
        <f t="shared" si="127"/>
        <v>16</v>
      </c>
      <c r="AS55" s="12">
        <f t="shared" si="16"/>
        <v>17</v>
      </c>
      <c r="AT55" s="12">
        <f t="shared" si="111"/>
        <v>18</v>
      </c>
      <c r="AU55" s="15"/>
      <c r="AV55" s="36">
        <f t="shared" si="128"/>
        <v>24</v>
      </c>
      <c r="AW55" s="12">
        <f t="shared" si="129"/>
        <v>24</v>
      </c>
      <c r="AX55" s="12">
        <f t="shared" si="18"/>
        <v>25</v>
      </c>
      <c r="AY55" s="12">
        <f t="shared" si="112"/>
        <v>26</v>
      </c>
    </row>
    <row r="56" spans="1:51">
      <c r="A56" s="14" t="str">
        <f t="shared" si="99"/>
        <v>Kupfer</v>
      </c>
      <c r="B56" s="6">
        <f t="shared" si="100"/>
        <v>150</v>
      </c>
      <c r="C56" s="47">
        <f t="shared" si="101"/>
        <v>0</v>
      </c>
      <c r="D56" s="39">
        <v>6</v>
      </c>
      <c r="E56" s="51">
        <f t="shared" si="113"/>
        <v>5</v>
      </c>
      <c r="F56" s="41" t="s">
        <v>11</v>
      </c>
      <c r="G56" s="47">
        <f t="shared" si="102"/>
        <v>1</v>
      </c>
      <c r="H56" s="41" t="s">
        <v>8</v>
      </c>
      <c r="I56" s="51">
        <f t="shared" si="103"/>
        <v>0</v>
      </c>
      <c r="J56" s="56">
        <f t="shared" si="104"/>
        <v>6</v>
      </c>
      <c r="K56" s="56">
        <f t="shared" si="114"/>
        <v>0</v>
      </c>
      <c r="L56" s="56">
        <v>0</v>
      </c>
      <c r="M56" s="15"/>
      <c r="N56" s="12">
        <f t="shared" si="115"/>
        <v>0</v>
      </c>
      <c r="O56" s="12">
        <f t="shared" si="4"/>
        <v>1</v>
      </c>
      <c r="P56" s="12">
        <f t="shared" si="105"/>
        <v>2</v>
      </c>
      <c r="Q56" s="15"/>
      <c r="R56" s="36">
        <f t="shared" si="116"/>
        <v>0.8</v>
      </c>
      <c r="S56" s="12">
        <f t="shared" si="117"/>
        <v>0.8</v>
      </c>
      <c r="T56" s="12">
        <f t="shared" si="6"/>
        <v>1.8</v>
      </c>
      <c r="U56" s="12">
        <f t="shared" si="106"/>
        <v>2.8</v>
      </c>
      <c r="V56" s="15"/>
      <c r="W56" s="36">
        <f t="shared" si="118"/>
        <v>2</v>
      </c>
      <c r="X56" s="12">
        <f t="shared" si="119"/>
        <v>2</v>
      </c>
      <c r="Y56" s="12">
        <f t="shared" si="8"/>
        <v>3</v>
      </c>
      <c r="Z56" s="12">
        <f t="shared" si="107"/>
        <v>4</v>
      </c>
      <c r="AA56" s="15"/>
      <c r="AB56" s="36">
        <f t="shared" si="120"/>
        <v>4</v>
      </c>
      <c r="AC56" s="12">
        <f t="shared" si="121"/>
        <v>4</v>
      </c>
      <c r="AD56" s="12">
        <f t="shared" si="10"/>
        <v>5</v>
      </c>
      <c r="AE56" s="12">
        <f t="shared" si="108"/>
        <v>6</v>
      </c>
      <c r="AF56" s="15"/>
      <c r="AG56" s="36">
        <f t="shared" si="122"/>
        <v>8</v>
      </c>
      <c r="AH56" s="12">
        <f t="shared" si="123"/>
        <v>8</v>
      </c>
      <c r="AI56" s="12">
        <f t="shared" si="12"/>
        <v>9</v>
      </c>
      <c r="AJ56" s="12">
        <f t="shared" si="109"/>
        <v>10</v>
      </c>
      <c r="AK56" s="15"/>
      <c r="AL56" s="36">
        <f t="shared" si="124"/>
        <v>12</v>
      </c>
      <c r="AM56" s="12">
        <f t="shared" si="125"/>
        <v>12</v>
      </c>
      <c r="AN56" s="12">
        <f t="shared" si="14"/>
        <v>13</v>
      </c>
      <c r="AO56" s="12">
        <f t="shared" si="110"/>
        <v>14</v>
      </c>
      <c r="AP56" s="15"/>
      <c r="AQ56" s="36">
        <f t="shared" si="126"/>
        <v>16</v>
      </c>
      <c r="AR56" s="12">
        <f t="shared" si="127"/>
        <v>16</v>
      </c>
      <c r="AS56" s="12">
        <f t="shared" si="16"/>
        <v>17</v>
      </c>
      <c r="AT56" s="12">
        <f t="shared" si="111"/>
        <v>18</v>
      </c>
      <c r="AU56" s="15"/>
      <c r="AV56" s="36">
        <f t="shared" si="128"/>
        <v>24</v>
      </c>
      <c r="AW56" s="12">
        <f t="shared" si="129"/>
        <v>24</v>
      </c>
      <c r="AX56" s="12">
        <f t="shared" si="18"/>
        <v>25</v>
      </c>
      <c r="AY56" s="12">
        <f t="shared" si="112"/>
        <v>26</v>
      </c>
    </row>
    <row r="57" spans="1:51">
      <c r="A57" s="14" t="str">
        <f t="shared" si="99"/>
        <v>Kupfer</v>
      </c>
      <c r="B57" s="6">
        <f t="shared" si="100"/>
        <v>150</v>
      </c>
      <c r="C57" s="47">
        <f t="shared" si="101"/>
        <v>0</v>
      </c>
      <c r="D57" s="39">
        <v>6</v>
      </c>
      <c r="E57" s="51">
        <f t="shared" si="113"/>
        <v>5</v>
      </c>
      <c r="F57" s="41" t="s">
        <v>11</v>
      </c>
      <c r="G57" s="47">
        <f t="shared" si="102"/>
        <v>1</v>
      </c>
      <c r="H57" s="41" t="s">
        <v>7</v>
      </c>
      <c r="I57" s="51">
        <f t="shared" si="103"/>
        <v>0</v>
      </c>
      <c r="J57" s="56">
        <f t="shared" si="104"/>
        <v>6</v>
      </c>
      <c r="K57" s="56">
        <f t="shared" si="114"/>
        <v>0</v>
      </c>
      <c r="L57" s="56">
        <v>0</v>
      </c>
      <c r="M57" s="15"/>
      <c r="N57" s="12">
        <f t="shared" si="115"/>
        <v>0</v>
      </c>
      <c r="O57" s="12">
        <f t="shared" si="4"/>
        <v>1</v>
      </c>
      <c r="P57" s="12">
        <f t="shared" si="105"/>
        <v>2</v>
      </c>
      <c r="Q57" s="15"/>
      <c r="R57" s="36">
        <f t="shared" si="116"/>
        <v>0.8</v>
      </c>
      <c r="S57" s="12">
        <f t="shared" si="117"/>
        <v>0.8</v>
      </c>
      <c r="T57" s="12">
        <f t="shared" si="6"/>
        <v>1.8</v>
      </c>
      <c r="U57" s="12">
        <f t="shared" si="106"/>
        <v>2.8</v>
      </c>
      <c r="V57" s="15"/>
      <c r="W57" s="36">
        <f t="shared" si="118"/>
        <v>2</v>
      </c>
      <c r="X57" s="12">
        <f t="shared" si="119"/>
        <v>2</v>
      </c>
      <c r="Y57" s="12">
        <f t="shared" si="8"/>
        <v>3</v>
      </c>
      <c r="Z57" s="12">
        <f t="shared" si="107"/>
        <v>4</v>
      </c>
      <c r="AA57" s="15"/>
      <c r="AB57" s="36">
        <f t="shared" si="120"/>
        <v>4</v>
      </c>
      <c r="AC57" s="12">
        <f t="shared" si="121"/>
        <v>4</v>
      </c>
      <c r="AD57" s="12">
        <f t="shared" si="10"/>
        <v>5</v>
      </c>
      <c r="AE57" s="12">
        <f t="shared" si="108"/>
        <v>6</v>
      </c>
      <c r="AF57" s="15"/>
      <c r="AG57" s="36">
        <f t="shared" si="122"/>
        <v>8</v>
      </c>
      <c r="AH57" s="12">
        <f t="shared" si="123"/>
        <v>8</v>
      </c>
      <c r="AI57" s="12">
        <f t="shared" si="12"/>
        <v>9</v>
      </c>
      <c r="AJ57" s="12">
        <f t="shared" si="109"/>
        <v>10</v>
      </c>
      <c r="AK57" s="15"/>
      <c r="AL57" s="36">
        <f t="shared" si="124"/>
        <v>12</v>
      </c>
      <c r="AM57" s="12">
        <f t="shared" si="125"/>
        <v>12</v>
      </c>
      <c r="AN57" s="12">
        <f t="shared" si="14"/>
        <v>13</v>
      </c>
      <c r="AO57" s="12">
        <f t="shared" si="110"/>
        <v>14</v>
      </c>
      <c r="AP57" s="15"/>
      <c r="AQ57" s="36">
        <f t="shared" si="126"/>
        <v>16</v>
      </c>
      <c r="AR57" s="12">
        <f t="shared" si="127"/>
        <v>16</v>
      </c>
      <c r="AS57" s="12">
        <f t="shared" si="16"/>
        <v>17</v>
      </c>
      <c r="AT57" s="12">
        <f t="shared" si="111"/>
        <v>18</v>
      </c>
      <c r="AU57" s="15"/>
      <c r="AV57" s="36">
        <f t="shared" si="128"/>
        <v>24</v>
      </c>
      <c r="AW57" s="12">
        <f t="shared" si="129"/>
        <v>24</v>
      </c>
      <c r="AX57" s="12">
        <f t="shared" si="18"/>
        <v>25</v>
      </c>
      <c r="AY57" s="12">
        <f t="shared" si="112"/>
        <v>26</v>
      </c>
    </row>
    <row r="58" spans="1:51">
      <c r="A58" s="14" t="str">
        <f t="shared" si="99"/>
        <v>Kupfer</v>
      </c>
      <c r="B58" s="6">
        <f t="shared" si="100"/>
        <v>150</v>
      </c>
      <c r="C58" s="47">
        <f t="shared" si="101"/>
        <v>0</v>
      </c>
      <c r="D58" s="39">
        <v>6</v>
      </c>
      <c r="E58" s="51">
        <f t="shared" si="113"/>
        <v>5</v>
      </c>
      <c r="F58" s="41" t="s">
        <v>11</v>
      </c>
      <c r="G58" s="47">
        <f t="shared" si="102"/>
        <v>1</v>
      </c>
      <c r="H58" s="41" t="s">
        <v>6</v>
      </c>
      <c r="I58" s="51">
        <f t="shared" si="103"/>
        <v>1</v>
      </c>
      <c r="J58" s="56">
        <f t="shared" si="104"/>
        <v>7</v>
      </c>
      <c r="K58" s="56">
        <v>0</v>
      </c>
      <c r="L58" s="56">
        <v>0</v>
      </c>
      <c r="M58" s="15"/>
      <c r="N58" s="12">
        <f t="shared" si="115"/>
        <v>0</v>
      </c>
      <c r="O58" s="12">
        <f t="shared" si="4"/>
        <v>1</v>
      </c>
      <c r="P58" s="12">
        <f t="shared" si="105"/>
        <v>2</v>
      </c>
      <c r="Q58" s="15"/>
      <c r="R58" s="36">
        <f t="shared" si="116"/>
        <v>0.8</v>
      </c>
      <c r="S58" s="12">
        <f t="shared" si="117"/>
        <v>0.8</v>
      </c>
      <c r="T58" s="12">
        <f t="shared" si="6"/>
        <v>1.8</v>
      </c>
      <c r="U58" s="12">
        <f t="shared" si="106"/>
        <v>2.8</v>
      </c>
      <c r="V58" s="15"/>
      <c r="W58" s="36">
        <f t="shared" si="118"/>
        <v>2</v>
      </c>
      <c r="X58" s="12">
        <f t="shared" si="119"/>
        <v>2</v>
      </c>
      <c r="Y58" s="12">
        <f t="shared" si="8"/>
        <v>3</v>
      </c>
      <c r="Z58" s="12">
        <f t="shared" si="107"/>
        <v>4</v>
      </c>
      <c r="AA58" s="15"/>
      <c r="AB58" s="36">
        <f t="shared" si="120"/>
        <v>4</v>
      </c>
      <c r="AC58" s="12">
        <f t="shared" si="121"/>
        <v>4</v>
      </c>
      <c r="AD58" s="12">
        <f t="shared" si="10"/>
        <v>5</v>
      </c>
      <c r="AE58" s="12">
        <f t="shared" si="108"/>
        <v>6</v>
      </c>
      <c r="AF58" s="15"/>
      <c r="AG58" s="36">
        <f t="shared" si="122"/>
        <v>8</v>
      </c>
      <c r="AH58" s="12">
        <f t="shared" si="123"/>
        <v>8</v>
      </c>
      <c r="AI58" s="12">
        <f t="shared" si="12"/>
        <v>9</v>
      </c>
      <c r="AJ58" s="12">
        <f t="shared" si="109"/>
        <v>10</v>
      </c>
      <c r="AK58" s="15"/>
      <c r="AL58" s="36">
        <f t="shared" si="124"/>
        <v>12</v>
      </c>
      <c r="AM58" s="12">
        <f t="shared" si="125"/>
        <v>12</v>
      </c>
      <c r="AN58" s="12">
        <f t="shared" si="14"/>
        <v>13</v>
      </c>
      <c r="AO58" s="12">
        <f t="shared" si="110"/>
        <v>14</v>
      </c>
      <c r="AP58" s="15"/>
      <c r="AQ58" s="36">
        <f t="shared" si="126"/>
        <v>16</v>
      </c>
      <c r="AR58" s="12">
        <f t="shared" si="127"/>
        <v>16</v>
      </c>
      <c r="AS58" s="12">
        <f t="shared" si="16"/>
        <v>17</v>
      </c>
      <c r="AT58" s="12">
        <f t="shared" si="111"/>
        <v>18</v>
      </c>
      <c r="AU58" s="15"/>
      <c r="AV58" s="36">
        <f t="shared" si="128"/>
        <v>24</v>
      </c>
      <c r="AW58" s="12">
        <f t="shared" si="129"/>
        <v>24</v>
      </c>
      <c r="AX58" s="12">
        <f t="shared" si="18"/>
        <v>25</v>
      </c>
      <c r="AY58" s="12">
        <f t="shared" si="112"/>
        <v>26</v>
      </c>
    </row>
    <row r="59" spans="1:51">
      <c r="A59" s="14" t="str">
        <f t="shared" si="99"/>
        <v>Kupfer</v>
      </c>
      <c r="B59" s="6">
        <f t="shared" si="100"/>
        <v>150</v>
      </c>
      <c r="C59" s="47">
        <f t="shared" si="101"/>
        <v>0</v>
      </c>
      <c r="D59" s="39">
        <v>6</v>
      </c>
      <c r="E59" s="51">
        <f t="shared" si="113"/>
        <v>5</v>
      </c>
      <c r="F59" s="41" t="s">
        <v>12</v>
      </c>
      <c r="G59" s="47">
        <f t="shared" si="102"/>
        <v>2</v>
      </c>
      <c r="H59" s="41" t="s">
        <v>8</v>
      </c>
      <c r="I59" s="51">
        <f t="shared" si="103"/>
        <v>0</v>
      </c>
      <c r="J59" s="56">
        <f t="shared" si="104"/>
        <v>7</v>
      </c>
      <c r="K59" s="56">
        <v>0</v>
      </c>
      <c r="L59" s="56">
        <v>0</v>
      </c>
      <c r="M59" s="15"/>
      <c r="N59" s="12">
        <f t="shared" si="115"/>
        <v>0</v>
      </c>
      <c r="O59" s="12">
        <f t="shared" si="4"/>
        <v>1</v>
      </c>
      <c r="P59" s="12">
        <f t="shared" si="105"/>
        <v>2</v>
      </c>
      <c r="Q59" s="15"/>
      <c r="R59" s="36">
        <f t="shared" si="116"/>
        <v>0.8</v>
      </c>
      <c r="S59" s="12">
        <f t="shared" si="117"/>
        <v>0.8</v>
      </c>
      <c r="T59" s="12">
        <f t="shared" si="6"/>
        <v>1.8</v>
      </c>
      <c r="U59" s="12">
        <f t="shared" si="106"/>
        <v>2.8</v>
      </c>
      <c r="V59" s="15"/>
      <c r="W59" s="36">
        <f t="shared" si="118"/>
        <v>2</v>
      </c>
      <c r="X59" s="12">
        <f t="shared" si="119"/>
        <v>2</v>
      </c>
      <c r="Y59" s="12">
        <f t="shared" si="8"/>
        <v>3</v>
      </c>
      <c r="Z59" s="12">
        <f t="shared" si="107"/>
        <v>4</v>
      </c>
      <c r="AA59" s="15"/>
      <c r="AB59" s="36">
        <f t="shared" si="120"/>
        <v>4</v>
      </c>
      <c r="AC59" s="12">
        <f t="shared" si="121"/>
        <v>4</v>
      </c>
      <c r="AD59" s="12">
        <f t="shared" si="10"/>
        <v>5</v>
      </c>
      <c r="AE59" s="12">
        <f t="shared" si="108"/>
        <v>6</v>
      </c>
      <c r="AF59" s="15"/>
      <c r="AG59" s="36">
        <f t="shared" si="122"/>
        <v>8</v>
      </c>
      <c r="AH59" s="12">
        <f t="shared" si="123"/>
        <v>8</v>
      </c>
      <c r="AI59" s="12">
        <f t="shared" si="12"/>
        <v>9</v>
      </c>
      <c r="AJ59" s="12">
        <f t="shared" si="109"/>
        <v>10</v>
      </c>
      <c r="AK59" s="15"/>
      <c r="AL59" s="36">
        <f t="shared" si="124"/>
        <v>12</v>
      </c>
      <c r="AM59" s="12">
        <f t="shared" si="125"/>
        <v>12</v>
      </c>
      <c r="AN59" s="12">
        <f t="shared" si="14"/>
        <v>13</v>
      </c>
      <c r="AO59" s="12">
        <f t="shared" si="110"/>
        <v>14</v>
      </c>
      <c r="AP59" s="15"/>
      <c r="AQ59" s="36">
        <f t="shared" si="126"/>
        <v>16</v>
      </c>
      <c r="AR59" s="12">
        <f t="shared" si="127"/>
        <v>16</v>
      </c>
      <c r="AS59" s="12">
        <f t="shared" si="16"/>
        <v>17</v>
      </c>
      <c r="AT59" s="12">
        <f t="shared" si="111"/>
        <v>18</v>
      </c>
      <c r="AU59" s="15"/>
      <c r="AV59" s="36">
        <f t="shared" si="128"/>
        <v>24</v>
      </c>
      <c r="AW59" s="12">
        <f t="shared" si="129"/>
        <v>24</v>
      </c>
      <c r="AX59" s="12">
        <f t="shared" si="18"/>
        <v>25</v>
      </c>
      <c r="AY59" s="12">
        <f t="shared" si="112"/>
        <v>26</v>
      </c>
    </row>
    <row r="60" spans="1:51">
      <c r="A60" s="14" t="str">
        <f t="shared" si="99"/>
        <v>Kupfer</v>
      </c>
      <c r="B60" s="6">
        <f t="shared" si="100"/>
        <v>150</v>
      </c>
      <c r="C60" s="47">
        <f t="shared" si="101"/>
        <v>0</v>
      </c>
      <c r="D60" s="39">
        <v>6</v>
      </c>
      <c r="E60" s="51">
        <f t="shared" si="113"/>
        <v>5</v>
      </c>
      <c r="F60" s="41" t="s">
        <v>12</v>
      </c>
      <c r="G60" s="47">
        <f t="shared" si="102"/>
        <v>2</v>
      </c>
      <c r="H60" s="41" t="s">
        <v>7</v>
      </c>
      <c r="I60" s="51">
        <f t="shared" si="103"/>
        <v>0</v>
      </c>
      <c r="J60" s="56">
        <f t="shared" si="104"/>
        <v>7</v>
      </c>
      <c r="K60" s="56">
        <v>0</v>
      </c>
      <c r="L60" s="56">
        <v>0</v>
      </c>
      <c r="M60" s="15"/>
      <c r="N60" s="12">
        <f t="shared" si="115"/>
        <v>0</v>
      </c>
      <c r="O60" s="12">
        <f t="shared" si="4"/>
        <v>1</v>
      </c>
      <c r="P60" s="12">
        <f t="shared" si="105"/>
        <v>2</v>
      </c>
      <c r="Q60" s="15"/>
      <c r="R60" s="36">
        <f t="shared" si="116"/>
        <v>0.8</v>
      </c>
      <c r="S60" s="12">
        <f t="shared" si="117"/>
        <v>0.8</v>
      </c>
      <c r="T60" s="12">
        <f t="shared" si="6"/>
        <v>1.8</v>
      </c>
      <c r="U60" s="12">
        <f t="shared" si="106"/>
        <v>2.8</v>
      </c>
      <c r="V60" s="15"/>
      <c r="W60" s="36">
        <f t="shared" si="118"/>
        <v>2</v>
      </c>
      <c r="X60" s="12">
        <f t="shared" si="119"/>
        <v>2</v>
      </c>
      <c r="Y60" s="12">
        <f t="shared" si="8"/>
        <v>3</v>
      </c>
      <c r="Z60" s="12">
        <f t="shared" si="107"/>
        <v>4</v>
      </c>
      <c r="AA60" s="15"/>
      <c r="AB60" s="36">
        <f t="shared" si="120"/>
        <v>4</v>
      </c>
      <c r="AC60" s="12">
        <f t="shared" si="121"/>
        <v>4</v>
      </c>
      <c r="AD60" s="12">
        <f t="shared" si="10"/>
        <v>5</v>
      </c>
      <c r="AE60" s="12">
        <f t="shared" si="108"/>
        <v>6</v>
      </c>
      <c r="AF60" s="15"/>
      <c r="AG60" s="36">
        <f t="shared" si="122"/>
        <v>8</v>
      </c>
      <c r="AH60" s="12">
        <f t="shared" si="123"/>
        <v>8</v>
      </c>
      <c r="AI60" s="12">
        <f t="shared" si="12"/>
        <v>9</v>
      </c>
      <c r="AJ60" s="12">
        <f t="shared" si="109"/>
        <v>10</v>
      </c>
      <c r="AK60" s="15"/>
      <c r="AL60" s="36">
        <f t="shared" si="124"/>
        <v>12</v>
      </c>
      <c r="AM60" s="12">
        <f t="shared" si="125"/>
        <v>12</v>
      </c>
      <c r="AN60" s="12">
        <f t="shared" si="14"/>
        <v>13</v>
      </c>
      <c r="AO60" s="12">
        <f t="shared" si="110"/>
        <v>14</v>
      </c>
      <c r="AP60" s="15"/>
      <c r="AQ60" s="36">
        <f t="shared" si="126"/>
        <v>16</v>
      </c>
      <c r="AR60" s="12">
        <f t="shared" si="127"/>
        <v>16</v>
      </c>
      <c r="AS60" s="12">
        <f t="shared" si="16"/>
        <v>17</v>
      </c>
      <c r="AT60" s="12">
        <f t="shared" si="111"/>
        <v>18</v>
      </c>
      <c r="AU60" s="15"/>
      <c r="AV60" s="36">
        <f t="shared" si="128"/>
        <v>24</v>
      </c>
      <c r="AW60" s="12">
        <f t="shared" si="129"/>
        <v>24</v>
      </c>
      <c r="AX60" s="12">
        <f t="shared" si="18"/>
        <v>25</v>
      </c>
      <c r="AY60" s="12">
        <f t="shared" si="112"/>
        <v>26</v>
      </c>
    </row>
    <row r="61" spans="1:51" ht="10.5" thickBot="1">
      <c r="A61" s="14" t="str">
        <f t="shared" si="99"/>
        <v>Kupfer</v>
      </c>
      <c r="B61" s="6">
        <f t="shared" si="100"/>
        <v>150</v>
      </c>
      <c r="C61" s="47">
        <f t="shared" si="101"/>
        <v>0</v>
      </c>
      <c r="D61" s="39">
        <v>6</v>
      </c>
      <c r="E61" s="51">
        <f t="shared" si="113"/>
        <v>5</v>
      </c>
      <c r="F61" s="41" t="s">
        <v>12</v>
      </c>
      <c r="G61" s="47">
        <f t="shared" si="102"/>
        <v>2</v>
      </c>
      <c r="H61" s="41" t="s">
        <v>6</v>
      </c>
      <c r="I61" s="51">
        <f t="shared" si="103"/>
        <v>1</v>
      </c>
      <c r="J61" s="56">
        <f t="shared" si="104"/>
        <v>8</v>
      </c>
      <c r="K61" s="56">
        <v>0</v>
      </c>
      <c r="L61" s="56">
        <v>0</v>
      </c>
      <c r="M61" s="15"/>
      <c r="N61" s="12">
        <f t="shared" si="115"/>
        <v>0</v>
      </c>
      <c r="O61" s="12">
        <f t="shared" si="4"/>
        <v>1</v>
      </c>
      <c r="P61" s="12">
        <f t="shared" si="105"/>
        <v>2</v>
      </c>
      <c r="Q61" s="15"/>
      <c r="R61" s="36">
        <f t="shared" si="116"/>
        <v>0.8</v>
      </c>
      <c r="S61" s="12">
        <f t="shared" si="117"/>
        <v>0.8</v>
      </c>
      <c r="T61" s="12">
        <f t="shared" si="6"/>
        <v>1.8</v>
      </c>
      <c r="U61" s="12">
        <f t="shared" si="106"/>
        <v>2.8</v>
      </c>
      <c r="V61" s="15"/>
      <c r="W61" s="36">
        <f t="shared" si="118"/>
        <v>2</v>
      </c>
      <c r="X61" s="12">
        <f t="shared" si="119"/>
        <v>2</v>
      </c>
      <c r="Y61" s="12">
        <f t="shared" si="8"/>
        <v>3</v>
      </c>
      <c r="Z61" s="12">
        <f t="shared" si="107"/>
        <v>4</v>
      </c>
      <c r="AA61" s="15"/>
      <c r="AB61" s="36">
        <f t="shared" si="120"/>
        <v>4</v>
      </c>
      <c r="AC61" s="12">
        <f t="shared" si="121"/>
        <v>4</v>
      </c>
      <c r="AD61" s="12">
        <f t="shared" si="10"/>
        <v>5</v>
      </c>
      <c r="AE61" s="12">
        <f t="shared" si="108"/>
        <v>6</v>
      </c>
      <c r="AF61" s="15"/>
      <c r="AG61" s="36">
        <f t="shared" si="122"/>
        <v>8</v>
      </c>
      <c r="AH61" s="12">
        <f t="shared" si="123"/>
        <v>8</v>
      </c>
      <c r="AI61" s="12">
        <f t="shared" si="12"/>
        <v>9</v>
      </c>
      <c r="AJ61" s="12">
        <f t="shared" si="109"/>
        <v>10</v>
      </c>
      <c r="AK61" s="15"/>
      <c r="AL61" s="36">
        <f t="shared" si="124"/>
        <v>12</v>
      </c>
      <c r="AM61" s="12">
        <f t="shared" si="125"/>
        <v>12</v>
      </c>
      <c r="AN61" s="12">
        <f t="shared" si="14"/>
        <v>13</v>
      </c>
      <c r="AO61" s="12">
        <f t="shared" si="110"/>
        <v>14</v>
      </c>
      <c r="AP61" s="15"/>
      <c r="AQ61" s="36">
        <f t="shared" si="126"/>
        <v>16</v>
      </c>
      <c r="AR61" s="12">
        <f t="shared" si="127"/>
        <v>16</v>
      </c>
      <c r="AS61" s="12">
        <f t="shared" si="16"/>
        <v>17</v>
      </c>
      <c r="AT61" s="12">
        <f t="shared" si="111"/>
        <v>18</v>
      </c>
      <c r="AU61" s="15"/>
      <c r="AV61" s="36">
        <f t="shared" si="128"/>
        <v>24</v>
      </c>
      <c r="AW61" s="12">
        <f t="shared" si="129"/>
        <v>24</v>
      </c>
      <c r="AX61" s="12">
        <f t="shared" si="18"/>
        <v>25</v>
      </c>
      <c r="AY61" s="12">
        <f t="shared" si="112"/>
        <v>26</v>
      </c>
    </row>
    <row r="62" spans="1:51" ht="35.15" customHeight="1" thickTop="1">
      <c r="A62" s="25" t="s">
        <v>0</v>
      </c>
      <c r="B62" s="26" t="s">
        <v>21</v>
      </c>
      <c r="C62" s="46" t="s">
        <v>3</v>
      </c>
      <c r="D62" s="38" t="s">
        <v>1</v>
      </c>
      <c r="E62" s="49" t="s">
        <v>16</v>
      </c>
      <c r="F62" s="40" t="s">
        <v>4</v>
      </c>
      <c r="G62" s="46" t="s">
        <v>18</v>
      </c>
      <c r="H62" s="40" t="s">
        <v>5</v>
      </c>
      <c r="I62" s="49" t="s">
        <v>17</v>
      </c>
      <c r="J62" s="46" t="s">
        <v>24</v>
      </c>
      <c r="K62" s="46" t="s">
        <v>20</v>
      </c>
      <c r="L62" s="46" t="s">
        <v>45</v>
      </c>
      <c r="M62" s="27"/>
      <c r="N62" s="28" t="s">
        <v>13</v>
      </c>
      <c r="O62" s="28" t="s">
        <v>14</v>
      </c>
      <c r="P62" s="28" t="s">
        <v>15</v>
      </c>
      <c r="Q62" s="27"/>
      <c r="R62" s="35" t="s">
        <v>26</v>
      </c>
      <c r="S62" s="28" t="s">
        <v>13</v>
      </c>
      <c r="T62" s="28" t="s">
        <v>14</v>
      </c>
      <c r="U62" s="28" t="s">
        <v>15</v>
      </c>
      <c r="V62" s="27"/>
      <c r="W62" s="35" t="s">
        <v>26</v>
      </c>
      <c r="X62" s="28" t="s">
        <v>13</v>
      </c>
      <c r="Y62" s="28" t="s">
        <v>14</v>
      </c>
      <c r="Z62" s="28" t="s">
        <v>15</v>
      </c>
      <c r="AA62" s="27"/>
      <c r="AB62" s="35" t="s">
        <v>26</v>
      </c>
      <c r="AC62" s="28" t="s">
        <v>13</v>
      </c>
      <c r="AD62" s="28" t="s">
        <v>14</v>
      </c>
      <c r="AE62" s="28" t="s">
        <v>15</v>
      </c>
      <c r="AF62" s="27"/>
      <c r="AG62" s="35" t="s">
        <v>26</v>
      </c>
      <c r="AH62" s="28" t="s">
        <v>13</v>
      </c>
      <c r="AI62" s="28" t="s">
        <v>14</v>
      </c>
      <c r="AJ62" s="28" t="s">
        <v>15</v>
      </c>
      <c r="AK62" s="27"/>
      <c r="AL62" s="35" t="s">
        <v>26</v>
      </c>
      <c r="AM62" s="28" t="s">
        <v>13</v>
      </c>
      <c r="AN62" s="28" t="s">
        <v>14</v>
      </c>
      <c r="AO62" s="28" t="s">
        <v>15</v>
      </c>
      <c r="AP62" s="27"/>
      <c r="AQ62" s="35" t="s">
        <v>26</v>
      </c>
      <c r="AR62" s="28" t="s">
        <v>13</v>
      </c>
      <c r="AS62" s="28" t="s">
        <v>14</v>
      </c>
      <c r="AT62" s="28" t="s">
        <v>15</v>
      </c>
      <c r="AU62" s="27"/>
      <c r="AV62" s="35" t="s">
        <v>26</v>
      </c>
      <c r="AW62" s="28" t="s">
        <v>13</v>
      </c>
      <c r="AX62" s="28" t="s">
        <v>14</v>
      </c>
      <c r="AY62" s="28" t="s">
        <v>15</v>
      </c>
    </row>
    <row r="63" spans="1:51" ht="10.5">
      <c r="A63" s="14" t="str">
        <f t="shared" ref="A63:A74" si="130">$B$3</f>
        <v>Kupfer</v>
      </c>
      <c r="B63" s="6">
        <f t="shared" ref="B63:B74" si="131">$B$7</f>
        <v>150</v>
      </c>
      <c r="C63" s="47">
        <f t="shared" ref="C63:C74" si="132">8*(B63-$B$4)/($B$5-$B$4)</f>
        <v>0</v>
      </c>
      <c r="D63" s="39">
        <v>6.5</v>
      </c>
      <c r="E63" s="50">
        <v>5</v>
      </c>
      <c r="F63" s="41" t="s">
        <v>9</v>
      </c>
      <c r="G63" s="47">
        <f t="shared" ref="G63:G74" si="133">G50</f>
        <v>0</v>
      </c>
      <c r="H63" s="41" t="s">
        <v>8</v>
      </c>
      <c r="I63" s="51">
        <f t="shared" ref="I63:I74" si="134">I50</f>
        <v>0</v>
      </c>
      <c r="J63" s="56">
        <f t="shared" ref="J63:J74" si="135">E63+G63+I63</f>
        <v>5</v>
      </c>
      <c r="K63" s="56">
        <f>6-J63</f>
        <v>1</v>
      </c>
      <c r="L63" s="56">
        <v>0</v>
      </c>
      <c r="M63" s="15"/>
      <c r="N63" s="12">
        <f>$C63+$K63+L63</f>
        <v>1</v>
      </c>
      <c r="O63" s="12">
        <f t="shared" si="4"/>
        <v>2</v>
      </c>
      <c r="P63" s="12">
        <f t="shared" ref="P63:P74" si="136">N63+2</f>
        <v>3</v>
      </c>
      <c r="Q63" s="15"/>
      <c r="R63" s="36">
        <f>8*$B$7/$B$6*$C$8/100</f>
        <v>0.8</v>
      </c>
      <c r="S63" s="12">
        <f>$C63+$K63+$R63+L63</f>
        <v>1.8</v>
      </c>
      <c r="T63" s="12">
        <f t="shared" si="6"/>
        <v>2.8</v>
      </c>
      <c r="U63" s="12">
        <f t="shared" ref="U63:U74" si="137">S63+2</f>
        <v>3.8</v>
      </c>
      <c r="V63" s="15"/>
      <c r="W63" s="36">
        <f>8*$B$7/$B$6*$D$8/100</f>
        <v>2</v>
      </c>
      <c r="X63" s="12">
        <f>$C63+$K63+$W63+L63</f>
        <v>3</v>
      </c>
      <c r="Y63" s="12">
        <f t="shared" si="8"/>
        <v>4</v>
      </c>
      <c r="Z63" s="12">
        <f t="shared" ref="Z63:Z74" si="138">X63+2</f>
        <v>5</v>
      </c>
      <c r="AA63" s="15"/>
      <c r="AB63" s="36">
        <f>8*$B$7/$B$6*$E$8/100</f>
        <v>4</v>
      </c>
      <c r="AC63" s="12">
        <f>$C63+$K63+$AB63+L63</f>
        <v>5</v>
      </c>
      <c r="AD63" s="12">
        <f t="shared" si="10"/>
        <v>6</v>
      </c>
      <c r="AE63" s="12">
        <f t="shared" ref="AE63:AE74" si="139">AC63+2</f>
        <v>7</v>
      </c>
      <c r="AF63" s="15"/>
      <c r="AG63" s="36">
        <f>8*$B$7/$B$6*$F$8/100</f>
        <v>8</v>
      </c>
      <c r="AH63" s="12">
        <f>$C63+$K63+$AG63+L63</f>
        <v>9</v>
      </c>
      <c r="AI63" s="12">
        <f t="shared" si="12"/>
        <v>10</v>
      </c>
      <c r="AJ63" s="12">
        <f t="shared" ref="AJ63:AJ74" si="140">AH63+2</f>
        <v>11</v>
      </c>
      <c r="AK63" s="15"/>
      <c r="AL63" s="36">
        <f>8*$B$7/$B$6*$G$8/100</f>
        <v>12</v>
      </c>
      <c r="AM63" s="12">
        <f>$C63+$K63+$AL63+L63</f>
        <v>13</v>
      </c>
      <c r="AN63" s="12">
        <f t="shared" si="14"/>
        <v>14</v>
      </c>
      <c r="AO63" s="12">
        <f t="shared" ref="AO63:AO74" si="141">AM63+2</f>
        <v>15</v>
      </c>
      <c r="AP63" s="15"/>
      <c r="AQ63" s="36">
        <f>8*$B$7/$B$6*$H$8/100</f>
        <v>16</v>
      </c>
      <c r="AR63" s="12">
        <f>$C63+$K63+$AQ63+L63</f>
        <v>17</v>
      </c>
      <c r="AS63" s="12">
        <f t="shared" si="16"/>
        <v>18</v>
      </c>
      <c r="AT63" s="12">
        <f t="shared" ref="AT63:AT74" si="142">AR63+2</f>
        <v>19</v>
      </c>
      <c r="AU63" s="15"/>
      <c r="AV63" s="36">
        <f>8*$B$7/$B$6*$I$8/100</f>
        <v>24</v>
      </c>
      <c r="AW63" s="12">
        <f>$C63+$K63+$AV63+L63</f>
        <v>25</v>
      </c>
      <c r="AX63" s="12">
        <f t="shared" si="18"/>
        <v>26</v>
      </c>
      <c r="AY63" s="12">
        <f t="shared" ref="AY63:AY74" si="143">AW63+2</f>
        <v>27</v>
      </c>
    </row>
    <row r="64" spans="1:51">
      <c r="A64" s="14" t="str">
        <f t="shared" si="130"/>
        <v>Kupfer</v>
      </c>
      <c r="B64" s="6">
        <f t="shared" si="131"/>
        <v>150</v>
      </c>
      <c r="C64" s="47">
        <f t="shared" si="132"/>
        <v>0</v>
      </c>
      <c r="D64" s="39">
        <v>6.5</v>
      </c>
      <c r="E64" s="51">
        <f t="shared" ref="E64:E74" si="144">E63</f>
        <v>5</v>
      </c>
      <c r="F64" s="41" t="s">
        <v>9</v>
      </c>
      <c r="G64" s="47">
        <f t="shared" si="133"/>
        <v>0</v>
      </c>
      <c r="H64" s="41" t="s">
        <v>7</v>
      </c>
      <c r="I64" s="51">
        <f t="shared" si="134"/>
        <v>0</v>
      </c>
      <c r="J64" s="56">
        <f t="shared" si="135"/>
        <v>5</v>
      </c>
      <c r="K64" s="56">
        <f t="shared" ref="K64:K70" si="145">6-J64</f>
        <v>1</v>
      </c>
      <c r="L64" s="56">
        <v>0</v>
      </c>
      <c r="M64" s="15"/>
      <c r="N64" s="12">
        <f t="shared" ref="N64:N74" si="146">$C64+$K64+L64</f>
        <v>1</v>
      </c>
      <c r="O64" s="12">
        <f t="shared" si="4"/>
        <v>2</v>
      </c>
      <c r="P64" s="12">
        <f t="shared" si="136"/>
        <v>3</v>
      </c>
      <c r="Q64" s="15"/>
      <c r="R64" s="36">
        <f t="shared" ref="R64:R74" si="147">$R$11</f>
        <v>0.8</v>
      </c>
      <c r="S64" s="12">
        <f t="shared" ref="S64:S74" si="148">$C64+$K64+$R64+L64</f>
        <v>1.8</v>
      </c>
      <c r="T64" s="12">
        <f t="shared" si="6"/>
        <v>2.8</v>
      </c>
      <c r="U64" s="12">
        <f t="shared" si="137"/>
        <v>3.8</v>
      </c>
      <c r="V64" s="15"/>
      <c r="W64" s="36">
        <f t="shared" ref="W64:W74" si="149">W$11</f>
        <v>2</v>
      </c>
      <c r="X64" s="12">
        <f t="shared" ref="X64:X74" si="150">$C64+$K64+$W64+L64</f>
        <v>3</v>
      </c>
      <c r="Y64" s="12">
        <f t="shared" si="8"/>
        <v>4</v>
      </c>
      <c r="Z64" s="12">
        <f t="shared" si="138"/>
        <v>5</v>
      </c>
      <c r="AA64" s="15"/>
      <c r="AB64" s="36">
        <f t="shared" ref="AB64:AB74" si="151">AB$11</f>
        <v>4</v>
      </c>
      <c r="AC64" s="12">
        <f t="shared" ref="AC64:AC74" si="152">$C64+$K64+$AB64+L64</f>
        <v>5</v>
      </c>
      <c r="AD64" s="12">
        <f t="shared" si="10"/>
        <v>6</v>
      </c>
      <c r="AE64" s="12">
        <f t="shared" si="139"/>
        <v>7</v>
      </c>
      <c r="AF64" s="15"/>
      <c r="AG64" s="36">
        <f t="shared" ref="AG64:AG74" si="153">AG$11</f>
        <v>8</v>
      </c>
      <c r="AH64" s="12">
        <f t="shared" ref="AH64:AH74" si="154">$C64+$K64+$AG64+L64</f>
        <v>9</v>
      </c>
      <c r="AI64" s="12">
        <f t="shared" si="12"/>
        <v>10</v>
      </c>
      <c r="AJ64" s="12">
        <f t="shared" si="140"/>
        <v>11</v>
      </c>
      <c r="AK64" s="15"/>
      <c r="AL64" s="36">
        <f t="shared" ref="AL64:AL74" si="155">AL$11</f>
        <v>12</v>
      </c>
      <c r="AM64" s="12">
        <f t="shared" ref="AM64:AM74" si="156">$C64+$K64+$AL64+L64</f>
        <v>13</v>
      </c>
      <c r="AN64" s="12">
        <f t="shared" si="14"/>
        <v>14</v>
      </c>
      <c r="AO64" s="12">
        <f t="shared" si="141"/>
        <v>15</v>
      </c>
      <c r="AP64" s="15"/>
      <c r="AQ64" s="36">
        <f t="shared" ref="AQ64:AQ74" si="157">AQ$11</f>
        <v>16</v>
      </c>
      <c r="AR64" s="12">
        <f t="shared" ref="AR64:AR74" si="158">$C64+$K64+$AQ64+L64</f>
        <v>17</v>
      </c>
      <c r="AS64" s="12">
        <f t="shared" si="16"/>
        <v>18</v>
      </c>
      <c r="AT64" s="12">
        <f t="shared" si="142"/>
        <v>19</v>
      </c>
      <c r="AU64" s="15"/>
      <c r="AV64" s="36">
        <f t="shared" ref="AV64:AV74" si="159">AV$11</f>
        <v>24</v>
      </c>
      <c r="AW64" s="12">
        <f t="shared" ref="AW64:AW74" si="160">$C64+$K64+$AV64+L64</f>
        <v>25</v>
      </c>
      <c r="AX64" s="12">
        <f t="shared" si="18"/>
        <v>26</v>
      </c>
      <c r="AY64" s="12">
        <f t="shared" si="143"/>
        <v>27</v>
      </c>
    </row>
    <row r="65" spans="1:51">
      <c r="A65" s="14" t="str">
        <f t="shared" si="130"/>
        <v>Kupfer</v>
      </c>
      <c r="B65" s="6">
        <f t="shared" si="131"/>
        <v>150</v>
      </c>
      <c r="C65" s="47">
        <f t="shared" si="132"/>
        <v>0</v>
      </c>
      <c r="D65" s="39">
        <v>6.5</v>
      </c>
      <c r="E65" s="51">
        <f t="shared" si="144"/>
        <v>5</v>
      </c>
      <c r="F65" s="41" t="s">
        <v>9</v>
      </c>
      <c r="G65" s="47">
        <f t="shared" si="133"/>
        <v>0</v>
      </c>
      <c r="H65" s="41" t="s">
        <v>6</v>
      </c>
      <c r="I65" s="51">
        <f t="shared" si="134"/>
        <v>1</v>
      </c>
      <c r="J65" s="56">
        <f t="shared" si="135"/>
        <v>6</v>
      </c>
      <c r="K65" s="56">
        <f t="shared" si="145"/>
        <v>0</v>
      </c>
      <c r="L65" s="56">
        <v>0</v>
      </c>
      <c r="M65" s="15"/>
      <c r="N65" s="12">
        <f t="shared" si="146"/>
        <v>0</v>
      </c>
      <c r="O65" s="12">
        <f t="shared" si="4"/>
        <v>1</v>
      </c>
      <c r="P65" s="12">
        <f t="shared" si="136"/>
        <v>2</v>
      </c>
      <c r="Q65" s="15"/>
      <c r="R65" s="36">
        <f t="shared" si="147"/>
        <v>0.8</v>
      </c>
      <c r="S65" s="12">
        <f t="shared" si="148"/>
        <v>0.8</v>
      </c>
      <c r="T65" s="12">
        <f t="shared" si="6"/>
        <v>1.8</v>
      </c>
      <c r="U65" s="12">
        <f t="shared" si="137"/>
        <v>2.8</v>
      </c>
      <c r="V65" s="15"/>
      <c r="W65" s="36">
        <f t="shared" si="149"/>
        <v>2</v>
      </c>
      <c r="X65" s="12">
        <f t="shared" si="150"/>
        <v>2</v>
      </c>
      <c r="Y65" s="12">
        <f t="shared" si="8"/>
        <v>3</v>
      </c>
      <c r="Z65" s="12">
        <f t="shared" si="138"/>
        <v>4</v>
      </c>
      <c r="AA65" s="15"/>
      <c r="AB65" s="36">
        <f t="shared" si="151"/>
        <v>4</v>
      </c>
      <c r="AC65" s="12">
        <f t="shared" si="152"/>
        <v>4</v>
      </c>
      <c r="AD65" s="12">
        <f t="shared" si="10"/>
        <v>5</v>
      </c>
      <c r="AE65" s="12">
        <f t="shared" si="139"/>
        <v>6</v>
      </c>
      <c r="AF65" s="15"/>
      <c r="AG65" s="36">
        <f t="shared" si="153"/>
        <v>8</v>
      </c>
      <c r="AH65" s="12">
        <f t="shared" si="154"/>
        <v>8</v>
      </c>
      <c r="AI65" s="12">
        <f t="shared" si="12"/>
        <v>9</v>
      </c>
      <c r="AJ65" s="12">
        <f t="shared" si="140"/>
        <v>10</v>
      </c>
      <c r="AK65" s="15"/>
      <c r="AL65" s="36">
        <f t="shared" si="155"/>
        <v>12</v>
      </c>
      <c r="AM65" s="12">
        <f t="shared" si="156"/>
        <v>12</v>
      </c>
      <c r="AN65" s="12">
        <f t="shared" si="14"/>
        <v>13</v>
      </c>
      <c r="AO65" s="12">
        <f t="shared" si="141"/>
        <v>14</v>
      </c>
      <c r="AP65" s="15"/>
      <c r="AQ65" s="36">
        <f t="shared" si="157"/>
        <v>16</v>
      </c>
      <c r="AR65" s="12">
        <f t="shared" si="158"/>
        <v>16</v>
      </c>
      <c r="AS65" s="12">
        <f t="shared" si="16"/>
        <v>17</v>
      </c>
      <c r="AT65" s="12">
        <f t="shared" si="142"/>
        <v>18</v>
      </c>
      <c r="AU65" s="15"/>
      <c r="AV65" s="36">
        <f t="shared" si="159"/>
        <v>24</v>
      </c>
      <c r="AW65" s="12">
        <f t="shared" si="160"/>
        <v>24</v>
      </c>
      <c r="AX65" s="12">
        <f t="shared" si="18"/>
        <v>25</v>
      </c>
      <c r="AY65" s="12">
        <f t="shared" si="143"/>
        <v>26</v>
      </c>
    </row>
    <row r="66" spans="1:51">
      <c r="A66" s="14" t="str">
        <f t="shared" si="130"/>
        <v>Kupfer</v>
      </c>
      <c r="B66" s="6">
        <f t="shared" si="131"/>
        <v>150</v>
      </c>
      <c r="C66" s="47">
        <f t="shared" si="132"/>
        <v>0</v>
      </c>
      <c r="D66" s="39">
        <v>6.5</v>
      </c>
      <c r="E66" s="51">
        <f t="shared" si="144"/>
        <v>5</v>
      </c>
      <c r="F66" s="41" t="s">
        <v>10</v>
      </c>
      <c r="G66" s="47">
        <f t="shared" si="133"/>
        <v>1</v>
      </c>
      <c r="H66" s="41" t="s">
        <v>8</v>
      </c>
      <c r="I66" s="51">
        <f t="shared" si="134"/>
        <v>0</v>
      </c>
      <c r="J66" s="56">
        <f t="shared" si="135"/>
        <v>6</v>
      </c>
      <c r="K66" s="56">
        <f t="shared" si="145"/>
        <v>0</v>
      </c>
      <c r="L66" s="56">
        <v>0</v>
      </c>
      <c r="M66" s="15"/>
      <c r="N66" s="12">
        <f t="shared" si="146"/>
        <v>0</v>
      </c>
      <c r="O66" s="12">
        <f t="shared" si="4"/>
        <v>1</v>
      </c>
      <c r="P66" s="12">
        <f t="shared" si="136"/>
        <v>2</v>
      </c>
      <c r="Q66" s="15"/>
      <c r="R66" s="36">
        <f t="shared" si="147"/>
        <v>0.8</v>
      </c>
      <c r="S66" s="12">
        <f t="shared" si="148"/>
        <v>0.8</v>
      </c>
      <c r="T66" s="12">
        <f t="shared" si="6"/>
        <v>1.8</v>
      </c>
      <c r="U66" s="12">
        <f t="shared" si="137"/>
        <v>2.8</v>
      </c>
      <c r="V66" s="15"/>
      <c r="W66" s="36">
        <f t="shared" si="149"/>
        <v>2</v>
      </c>
      <c r="X66" s="12">
        <f t="shared" si="150"/>
        <v>2</v>
      </c>
      <c r="Y66" s="12">
        <f t="shared" si="8"/>
        <v>3</v>
      </c>
      <c r="Z66" s="12">
        <f t="shared" si="138"/>
        <v>4</v>
      </c>
      <c r="AA66" s="15"/>
      <c r="AB66" s="36">
        <f t="shared" si="151"/>
        <v>4</v>
      </c>
      <c r="AC66" s="12">
        <f t="shared" si="152"/>
        <v>4</v>
      </c>
      <c r="AD66" s="12">
        <f t="shared" si="10"/>
        <v>5</v>
      </c>
      <c r="AE66" s="12">
        <f t="shared" si="139"/>
        <v>6</v>
      </c>
      <c r="AF66" s="15"/>
      <c r="AG66" s="36">
        <f t="shared" si="153"/>
        <v>8</v>
      </c>
      <c r="AH66" s="12">
        <f t="shared" si="154"/>
        <v>8</v>
      </c>
      <c r="AI66" s="12">
        <f t="shared" si="12"/>
        <v>9</v>
      </c>
      <c r="AJ66" s="12">
        <f t="shared" si="140"/>
        <v>10</v>
      </c>
      <c r="AK66" s="15"/>
      <c r="AL66" s="36">
        <f t="shared" si="155"/>
        <v>12</v>
      </c>
      <c r="AM66" s="12">
        <f t="shared" si="156"/>
        <v>12</v>
      </c>
      <c r="AN66" s="12">
        <f t="shared" si="14"/>
        <v>13</v>
      </c>
      <c r="AO66" s="12">
        <f t="shared" si="141"/>
        <v>14</v>
      </c>
      <c r="AP66" s="15"/>
      <c r="AQ66" s="36">
        <f t="shared" si="157"/>
        <v>16</v>
      </c>
      <c r="AR66" s="12">
        <f t="shared" si="158"/>
        <v>16</v>
      </c>
      <c r="AS66" s="12">
        <f t="shared" si="16"/>
        <v>17</v>
      </c>
      <c r="AT66" s="12">
        <f t="shared" si="142"/>
        <v>18</v>
      </c>
      <c r="AU66" s="15"/>
      <c r="AV66" s="36">
        <f t="shared" si="159"/>
        <v>24</v>
      </c>
      <c r="AW66" s="12">
        <f t="shared" si="160"/>
        <v>24</v>
      </c>
      <c r="AX66" s="12">
        <f t="shared" si="18"/>
        <v>25</v>
      </c>
      <c r="AY66" s="12">
        <f t="shared" si="143"/>
        <v>26</v>
      </c>
    </row>
    <row r="67" spans="1:51">
      <c r="A67" s="14" t="str">
        <f t="shared" si="130"/>
        <v>Kupfer</v>
      </c>
      <c r="B67" s="6">
        <f t="shared" si="131"/>
        <v>150</v>
      </c>
      <c r="C67" s="47">
        <f t="shared" si="132"/>
        <v>0</v>
      </c>
      <c r="D67" s="39">
        <v>6.5</v>
      </c>
      <c r="E67" s="51">
        <f t="shared" si="144"/>
        <v>5</v>
      </c>
      <c r="F67" s="41" t="s">
        <v>10</v>
      </c>
      <c r="G67" s="47">
        <f t="shared" si="133"/>
        <v>1</v>
      </c>
      <c r="H67" s="41" t="s">
        <v>7</v>
      </c>
      <c r="I67" s="51">
        <f t="shared" si="134"/>
        <v>0</v>
      </c>
      <c r="J67" s="56">
        <f t="shared" si="135"/>
        <v>6</v>
      </c>
      <c r="K67" s="56">
        <f t="shared" si="145"/>
        <v>0</v>
      </c>
      <c r="L67" s="56">
        <v>0</v>
      </c>
      <c r="M67" s="15"/>
      <c r="N67" s="12">
        <f t="shared" si="146"/>
        <v>0</v>
      </c>
      <c r="O67" s="12">
        <f t="shared" si="4"/>
        <v>1</v>
      </c>
      <c r="P67" s="12">
        <f t="shared" si="136"/>
        <v>2</v>
      </c>
      <c r="Q67" s="15"/>
      <c r="R67" s="36">
        <f t="shared" si="147"/>
        <v>0.8</v>
      </c>
      <c r="S67" s="12">
        <f t="shared" si="148"/>
        <v>0.8</v>
      </c>
      <c r="T67" s="12">
        <f t="shared" si="6"/>
        <v>1.8</v>
      </c>
      <c r="U67" s="12">
        <f t="shared" si="137"/>
        <v>2.8</v>
      </c>
      <c r="V67" s="15"/>
      <c r="W67" s="36">
        <f t="shared" si="149"/>
        <v>2</v>
      </c>
      <c r="X67" s="12">
        <f t="shared" si="150"/>
        <v>2</v>
      </c>
      <c r="Y67" s="12">
        <f t="shared" si="8"/>
        <v>3</v>
      </c>
      <c r="Z67" s="12">
        <f t="shared" si="138"/>
        <v>4</v>
      </c>
      <c r="AA67" s="15"/>
      <c r="AB67" s="36">
        <f t="shared" si="151"/>
        <v>4</v>
      </c>
      <c r="AC67" s="12">
        <f t="shared" si="152"/>
        <v>4</v>
      </c>
      <c r="AD67" s="12">
        <f t="shared" si="10"/>
        <v>5</v>
      </c>
      <c r="AE67" s="12">
        <f t="shared" si="139"/>
        <v>6</v>
      </c>
      <c r="AF67" s="15"/>
      <c r="AG67" s="36">
        <f t="shared" si="153"/>
        <v>8</v>
      </c>
      <c r="AH67" s="12">
        <f t="shared" si="154"/>
        <v>8</v>
      </c>
      <c r="AI67" s="12">
        <f t="shared" si="12"/>
        <v>9</v>
      </c>
      <c r="AJ67" s="12">
        <f t="shared" si="140"/>
        <v>10</v>
      </c>
      <c r="AK67" s="15"/>
      <c r="AL67" s="36">
        <f t="shared" si="155"/>
        <v>12</v>
      </c>
      <c r="AM67" s="12">
        <f t="shared" si="156"/>
        <v>12</v>
      </c>
      <c r="AN67" s="12">
        <f t="shared" si="14"/>
        <v>13</v>
      </c>
      <c r="AO67" s="12">
        <f t="shared" si="141"/>
        <v>14</v>
      </c>
      <c r="AP67" s="15"/>
      <c r="AQ67" s="36">
        <f t="shared" si="157"/>
        <v>16</v>
      </c>
      <c r="AR67" s="12">
        <f t="shared" si="158"/>
        <v>16</v>
      </c>
      <c r="AS67" s="12">
        <f t="shared" si="16"/>
        <v>17</v>
      </c>
      <c r="AT67" s="12">
        <f t="shared" si="142"/>
        <v>18</v>
      </c>
      <c r="AU67" s="15"/>
      <c r="AV67" s="36">
        <f t="shared" si="159"/>
        <v>24</v>
      </c>
      <c r="AW67" s="12">
        <f t="shared" si="160"/>
        <v>24</v>
      </c>
      <c r="AX67" s="12">
        <f t="shared" si="18"/>
        <v>25</v>
      </c>
      <c r="AY67" s="12">
        <f t="shared" si="143"/>
        <v>26</v>
      </c>
    </row>
    <row r="68" spans="1:51">
      <c r="A68" s="14" t="str">
        <f t="shared" si="130"/>
        <v>Kupfer</v>
      </c>
      <c r="B68" s="6">
        <f t="shared" si="131"/>
        <v>150</v>
      </c>
      <c r="C68" s="47">
        <f t="shared" si="132"/>
        <v>0</v>
      </c>
      <c r="D68" s="39">
        <v>6.5</v>
      </c>
      <c r="E68" s="51">
        <f t="shared" si="144"/>
        <v>5</v>
      </c>
      <c r="F68" s="41" t="s">
        <v>10</v>
      </c>
      <c r="G68" s="47">
        <f t="shared" si="133"/>
        <v>1</v>
      </c>
      <c r="H68" s="41" t="s">
        <v>6</v>
      </c>
      <c r="I68" s="51">
        <f t="shared" si="134"/>
        <v>1</v>
      </c>
      <c r="J68" s="56">
        <f t="shared" si="135"/>
        <v>7</v>
      </c>
      <c r="K68" s="56">
        <v>0</v>
      </c>
      <c r="L68" s="56">
        <v>0</v>
      </c>
      <c r="M68" s="15"/>
      <c r="N68" s="12">
        <f t="shared" si="146"/>
        <v>0</v>
      </c>
      <c r="O68" s="12">
        <f t="shared" si="4"/>
        <v>1</v>
      </c>
      <c r="P68" s="12">
        <f t="shared" si="136"/>
        <v>2</v>
      </c>
      <c r="Q68" s="15"/>
      <c r="R68" s="36">
        <f t="shared" si="147"/>
        <v>0.8</v>
      </c>
      <c r="S68" s="12">
        <f t="shared" si="148"/>
        <v>0.8</v>
      </c>
      <c r="T68" s="12">
        <f t="shared" si="6"/>
        <v>1.8</v>
      </c>
      <c r="U68" s="12">
        <f t="shared" si="137"/>
        <v>2.8</v>
      </c>
      <c r="V68" s="15"/>
      <c r="W68" s="36">
        <f t="shared" si="149"/>
        <v>2</v>
      </c>
      <c r="X68" s="12">
        <f t="shared" si="150"/>
        <v>2</v>
      </c>
      <c r="Y68" s="12">
        <f t="shared" si="8"/>
        <v>3</v>
      </c>
      <c r="Z68" s="12">
        <f t="shared" si="138"/>
        <v>4</v>
      </c>
      <c r="AA68" s="15"/>
      <c r="AB68" s="36">
        <f t="shared" si="151"/>
        <v>4</v>
      </c>
      <c r="AC68" s="12">
        <f t="shared" si="152"/>
        <v>4</v>
      </c>
      <c r="AD68" s="12">
        <f t="shared" si="10"/>
        <v>5</v>
      </c>
      <c r="AE68" s="12">
        <f t="shared" si="139"/>
        <v>6</v>
      </c>
      <c r="AF68" s="15"/>
      <c r="AG68" s="36">
        <f t="shared" si="153"/>
        <v>8</v>
      </c>
      <c r="AH68" s="12">
        <f t="shared" si="154"/>
        <v>8</v>
      </c>
      <c r="AI68" s="12">
        <f t="shared" si="12"/>
        <v>9</v>
      </c>
      <c r="AJ68" s="12">
        <f t="shared" si="140"/>
        <v>10</v>
      </c>
      <c r="AK68" s="15"/>
      <c r="AL68" s="36">
        <f t="shared" si="155"/>
        <v>12</v>
      </c>
      <c r="AM68" s="12">
        <f t="shared" si="156"/>
        <v>12</v>
      </c>
      <c r="AN68" s="12">
        <f t="shared" si="14"/>
        <v>13</v>
      </c>
      <c r="AO68" s="12">
        <f t="shared" si="141"/>
        <v>14</v>
      </c>
      <c r="AP68" s="15"/>
      <c r="AQ68" s="36">
        <f t="shared" si="157"/>
        <v>16</v>
      </c>
      <c r="AR68" s="12">
        <f t="shared" si="158"/>
        <v>16</v>
      </c>
      <c r="AS68" s="12">
        <f t="shared" si="16"/>
        <v>17</v>
      </c>
      <c r="AT68" s="12">
        <f t="shared" si="142"/>
        <v>18</v>
      </c>
      <c r="AU68" s="15"/>
      <c r="AV68" s="36">
        <f t="shared" si="159"/>
        <v>24</v>
      </c>
      <c r="AW68" s="12">
        <f t="shared" si="160"/>
        <v>24</v>
      </c>
      <c r="AX68" s="12">
        <f t="shared" si="18"/>
        <v>25</v>
      </c>
      <c r="AY68" s="12">
        <f t="shared" si="143"/>
        <v>26</v>
      </c>
    </row>
    <row r="69" spans="1:51">
      <c r="A69" s="14" t="str">
        <f t="shared" si="130"/>
        <v>Kupfer</v>
      </c>
      <c r="B69" s="6">
        <f t="shared" si="131"/>
        <v>150</v>
      </c>
      <c r="C69" s="47">
        <f t="shared" si="132"/>
        <v>0</v>
      </c>
      <c r="D69" s="39">
        <v>6.5</v>
      </c>
      <c r="E69" s="51">
        <f t="shared" si="144"/>
        <v>5</v>
      </c>
      <c r="F69" s="41" t="s">
        <v>11</v>
      </c>
      <c r="G69" s="47">
        <f t="shared" si="133"/>
        <v>1</v>
      </c>
      <c r="H69" s="41" t="s">
        <v>8</v>
      </c>
      <c r="I69" s="51">
        <f t="shared" si="134"/>
        <v>0</v>
      </c>
      <c r="J69" s="56">
        <f t="shared" si="135"/>
        <v>6</v>
      </c>
      <c r="K69" s="56">
        <f t="shared" si="145"/>
        <v>0</v>
      </c>
      <c r="L69" s="56">
        <v>0</v>
      </c>
      <c r="M69" s="15"/>
      <c r="N69" s="12">
        <f t="shared" si="146"/>
        <v>0</v>
      </c>
      <c r="O69" s="12">
        <f t="shared" si="4"/>
        <v>1</v>
      </c>
      <c r="P69" s="12">
        <f t="shared" si="136"/>
        <v>2</v>
      </c>
      <c r="Q69" s="15"/>
      <c r="R69" s="36">
        <f t="shared" si="147"/>
        <v>0.8</v>
      </c>
      <c r="S69" s="12">
        <f t="shared" si="148"/>
        <v>0.8</v>
      </c>
      <c r="T69" s="12">
        <f t="shared" si="6"/>
        <v>1.8</v>
      </c>
      <c r="U69" s="12">
        <f t="shared" si="137"/>
        <v>2.8</v>
      </c>
      <c r="V69" s="15"/>
      <c r="W69" s="36">
        <f t="shared" si="149"/>
        <v>2</v>
      </c>
      <c r="X69" s="12">
        <f t="shared" si="150"/>
        <v>2</v>
      </c>
      <c r="Y69" s="12">
        <f t="shared" si="8"/>
        <v>3</v>
      </c>
      <c r="Z69" s="12">
        <f t="shared" si="138"/>
        <v>4</v>
      </c>
      <c r="AA69" s="15"/>
      <c r="AB69" s="36">
        <f t="shared" si="151"/>
        <v>4</v>
      </c>
      <c r="AC69" s="12">
        <f t="shared" si="152"/>
        <v>4</v>
      </c>
      <c r="AD69" s="12">
        <f t="shared" si="10"/>
        <v>5</v>
      </c>
      <c r="AE69" s="12">
        <f t="shared" si="139"/>
        <v>6</v>
      </c>
      <c r="AF69" s="15"/>
      <c r="AG69" s="36">
        <f t="shared" si="153"/>
        <v>8</v>
      </c>
      <c r="AH69" s="12">
        <f t="shared" si="154"/>
        <v>8</v>
      </c>
      <c r="AI69" s="12">
        <f t="shared" si="12"/>
        <v>9</v>
      </c>
      <c r="AJ69" s="12">
        <f t="shared" si="140"/>
        <v>10</v>
      </c>
      <c r="AK69" s="15"/>
      <c r="AL69" s="36">
        <f t="shared" si="155"/>
        <v>12</v>
      </c>
      <c r="AM69" s="12">
        <f t="shared" si="156"/>
        <v>12</v>
      </c>
      <c r="AN69" s="12">
        <f t="shared" si="14"/>
        <v>13</v>
      </c>
      <c r="AO69" s="12">
        <f t="shared" si="141"/>
        <v>14</v>
      </c>
      <c r="AP69" s="15"/>
      <c r="AQ69" s="36">
        <f t="shared" si="157"/>
        <v>16</v>
      </c>
      <c r="AR69" s="12">
        <f t="shared" si="158"/>
        <v>16</v>
      </c>
      <c r="AS69" s="12">
        <f t="shared" si="16"/>
        <v>17</v>
      </c>
      <c r="AT69" s="12">
        <f t="shared" si="142"/>
        <v>18</v>
      </c>
      <c r="AU69" s="15"/>
      <c r="AV69" s="36">
        <f t="shared" si="159"/>
        <v>24</v>
      </c>
      <c r="AW69" s="12">
        <f t="shared" si="160"/>
        <v>24</v>
      </c>
      <c r="AX69" s="12">
        <f t="shared" si="18"/>
        <v>25</v>
      </c>
      <c r="AY69" s="12">
        <f t="shared" si="143"/>
        <v>26</v>
      </c>
    </row>
    <row r="70" spans="1:51">
      <c r="A70" s="14" t="str">
        <f t="shared" si="130"/>
        <v>Kupfer</v>
      </c>
      <c r="B70" s="6">
        <f t="shared" si="131"/>
        <v>150</v>
      </c>
      <c r="C70" s="47">
        <f t="shared" si="132"/>
        <v>0</v>
      </c>
      <c r="D70" s="39">
        <v>6.5</v>
      </c>
      <c r="E70" s="51">
        <f t="shared" si="144"/>
        <v>5</v>
      </c>
      <c r="F70" s="41" t="s">
        <v>11</v>
      </c>
      <c r="G70" s="47">
        <f t="shared" si="133"/>
        <v>1</v>
      </c>
      <c r="H70" s="41" t="s">
        <v>7</v>
      </c>
      <c r="I70" s="51">
        <f t="shared" si="134"/>
        <v>0</v>
      </c>
      <c r="J70" s="56">
        <f t="shared" si="135"/>
        <v>6</v>
      </c>
      <c r="K70" s="56">
        <f t="shared" si="145"/>
        <v>0</v>
      </c>
      <c r="L70" s="56">
        <v>0</v>
      </c>
      <c r="M70" s="15"/>
      <c r="N70" s="12">
        <f t="shared" si="146"/>
        <v>0</v>
      </c>
      <c r="O70" s="12">
        <f t="shared" si="4"/>
        <v>1</v>
      </c>
      <c r="P70" s="12">
        <f t="shared" si="136"/>
        <v>2</v>
      </c>
      <c r="Q70" s="15"/>
      <c r="R70" s="36">
        <f t="shared" si="147"/>
        <v>0.8</v>
      </c>
      <c r="S70" s="12">
        <f t="shared" si="148"/>
        <v>0.8</v>
      </c>
      <c r="T70" s="12">
        <f t="shared" si="6"/>
        <v>1.8</v>
      </c>
      <c r="U70" s="12">
        <f t="shared" si="137"/>
        <v>2.8</v>
      </c>
      <c r="V70" s="15"/>
      <c r="W70" s="36">
        <f t="shared" si="149"/>
        <v>2</v>
      </c>
      <c r="X70" s="12">
        <f t="shared" si="150"/>
        <v>2</v>
      </c>
      <c r="Y70" s="12">
        <f t="shared" si="8"/>
        <v>3</v>
      </c>
      <c r="Z70" s="12">
        <f t="shared" si="138"/>
        <v>4</v>
      </c>
      <c r="AA70" s="15"/>
      <c r="AB70" s="36">
        <f t="shared" si="151"/>
        <v>4</v>
      </c>
      <c r="AC70" s="12">
        <f t="shared" si="152"/>
        <v>4</v>
      </c>
      <c r="AD70" s="12">
        <f t="shared" si="10"/>
        <v>5</v>
      </c>
      <c r="AE70" s="12">
        <f t="shared" si="139"/>
        <v>6</v>
      </c>
      <c r="AF70" s="15"/>
      <c r="AG70" s="36">
        <f t="shared" si="153"/>
        <v>8</v>
      </c>
      <c r="AH70" s="12">
        <f t="shared" si="154"/>
        <v>8</v>
      </c>
      <c r="AI70" s="12">
        <f t="shared" si="12"/>
        <v>9</v>
      </c>
      <c r="AJ70" s="12">
        <f t="shared" si="140"/>
        <v>10</v>
      </c>
      <c r="AK70" s="15"/>
      <c r="AL70" s="36">
        <f t="shared" si="155"/>
        <v>12</v>
      </c>
      <c r="AM70" s="12">
        <f t="shared" si="156"/>
        <v>12</v>
      </c>
      <c r="AN70" s="12">
        <f t="shared" si="14"/>
        <v>13</v>
      </c>
      <c r="AO70" s="12">
        <f t="shared" si="141"/>
        <v>14</v>
      </c>
      <c r="AP70" s="15"/>
      <c r="AQ70" s="36">
        <f t="shared" si="157"/>
        <v>16</v>
      </c>
      <c r="AR70" s="12">
        <f t="shared" si="158"/>
        <v>16</v>
      </c>
      <c r="AS70" s="12">
        <f t="shared" si="16"/>
        <v>17</v>
      </c>
      <c r="AT70" s="12">
        <f t="shared" si="142"/>
        <v>18</v>
      </c>
      <c r="AU70" s="15"/>
      <c r="AV70" s="36">
        <f t="shared" si="159"/>
        <v>24</v>
      </c>
      <c r="AW70" s="12">
        <f t="shared" si="160"/>
        <v>24</v>
      </c>
      <c r="AX70" s="12">
        <f t="shared" si="18"/>
        <v>25</v>
      </c>
      <c r="AY70" s="12">
        <f t="shared" si="143"/>
        <v>26</v>
      </c>
    </row>
    <row r="71" spans="1:51">
      <c r="A71" s="14" t="str">
        <f t="shared" si="130"/>
        <v>Kupfer</v>
      </c>
      <c r="B71" s="6">
        <f t="shared" si="131"/>
        <v>150</v>
      </c>
      <c r="C71" s="47">
        <f t="shared" si="132"/>
        <v>0</v>
      </c>
      <c r="D71" s="39">
        <v>6.5</v>
      </c>
      <c r="E71" s="51">
        <f t="shared" si="144"/>
        <v>5</v>
      </c>
      <c r="F71" s="41" t="s">
        <v>11</v>
      </c>
      <c r="G71" s="47">
        <f t="shared" si="133"/>
        <v>1</v>
      </c>
      <c r="H71" s="41" t="s">
        <v>6</v>
      </c>
      <c r="I71" s="51">
        <f t="shared" si="134"/>
        <v>1</v>
      </c>
      <c r="J71" s="56">
        <f t="shared" si="135"/>
        <v>7</v>
      </c>
      <c r="K71" s="56">
        <v>0</v>
      </c>
      <c r="L71" s="56">
        <v>0</v>
      </c>
      <c r="M71" s="15"/>
      <c r="N71" s="12">
        <f t="shared" si="146"/>
        <v>0</v>
      </c>
      <c r="O71" s="12">
        <f t="shared" si="4"/>
        <v>1</v>
      </c>
      <c r="P71" s="12">
        <f t="shared" si="136"/>
        <v>2</v>
      </c>
      <c r="Q71" s="15"/>
      <c r="R71" s="36">
        <f t="shared" si="147"/>
        <v>0.8</v>
      </c>
      <c r="S71" s="12">
        <f t="shared" si="148"/>
        <v>0.8</v>
      </c>
      <c r="T71" s="12">
        <f t="shared" si="6"/>
        <v>1.8</v>
      </c>
      <c r="U71" s="12">
        <f t="shared" si="137"/>
        <v>2.8</v>
      </c>
      <c r="V71" s="15"/>
      <c r="W71" s="36">
        <f t="shared" si="149"/>
        <v>2</v>
      </c>
      <c r="X71" s="12">
        <f t="shared" si="150"/>
        <v>2</v>
      </c>
      <c r="Y71" s="12">
        <f t="shared" si="8"/>
        <v>3</v>
      </c>
      <c r="Z71" s="12">
        <f t="shared" si="138"/>
        <v>4</v>
      </c>
      <c r="AA71" s="15"/>
      <c r="AB71" s="36">
        <f t="shared" si="151"/>
        <v>4</v>
      </c>
      <c r="AC71" s="12">
        <f t="shared" si="152"/>
        <v>4</v>
      </c>
      <c r="AD71" s="12">
        <f t="shared" si="10"/>
        <v>5</v>
      </c>
      <c r="AE71" s="12">
        <f t="shared" si="139"/>
        <v>6</v>
      </c>
      <c r="AF71" s="15"/>
      <c r="AG71" s="36">
        <f t="shared" si="153"/>
        <v>8</v>
      </c>
      <c r="AH71" s="12">
        <f t="shared" si="154"/>
        <v>8</v>
      </c>
      <c r="AI71" s="12">
        <f t="shared" si="12"/>
        <v>9</v>
      </c>
      <c r="AJ71" s="12">
        <f t="shared" si="140"/>
        <v>10</v>
      </c>
      <c r="AK71" s="15"/>
      <c r="AL71" s="36">
        <f t="shared" si="155"/>
        <v>12</v>
      </c>
      <c r="AM71" s="12">
        <f t="shared" si="156"/>
        <v>12</v>
      </c>
      <c r="AN71" s="12">
        <f t="shared" si="14"/>
        <v>13</v>
      </c>
      <c r="AO71" s="12">
        <f t="shared" si="141"/>
        <v>14</v>
      </c>
      <c r="AP71" s="15"/>
      <c r="AQ71" s="36">
        <f t="shared" si="157"/>
        <v>16</v>
      </c>
      <c r="AR71" s="12">
        <f t="shared" si="158"/>
        <v>16</v>
      </c>
      <c r="AS71" s="12">
        <f t="shared" si="16"/>
        <v>17</v>
      </c>
      <c r="AT71" s="12">
        <f t="shared" si="142"/>
        <v>18</v>
      </c>
      <c r="AU71" s="15"/>
      <c r="AV71" s="36">
        <f t="shared" si="159"/>
        <v>24</v>
      </c>
      <c r="AW71" s="12">
        <f t="shared" si="160"/>
        <v>24</v>
      </c>
      <c r="AX71" s="12">
        <f t="shared" si="18"/>
        <v>25</v>
      </c>
      <c r="AY71" s="12">
        <f t="shared" si="143"/>
        <v>26</v>
      </c>
    </row>
    <row r="72" spans="1:51">
      <c r="A72" s="14" t="str">
        <f t="shared" si="130"/>
        <v>Kupfer</v>
      </c>
      <c r="B72" s="6">
        <f t="shared" si="131"/>
        <v>150</v>
      </c>
      <c r="C72" s="47">
        <f t="shared" si="132"/>
        <v>0</v>
      </c>
      <c r="D72" s="39">
        <v>6.5</v>
      </c>
      <c r="E72" s="51">
        <f t="shared" si="144"/>
        <v>5</v>
      </c>
      <c r="F72" s="41" t="s">
        <v>12</v>
      </c>
      <c r="G72" s="47">
        <f t="shared" si="133"/>
        <v>2</v>
      </c>
      <c r="H72" s="41" t="s">
        <v>8</v>
      </c>
      <c r="I72" s="51">
        <f t="shared" si="134"/>
        <v>0</v>
      </c>
      <c r="J72" s="56">
        <f t="shared" si="135"/>
        <v>7</v>
      </c>
      <c r="K72" s="56">
        <v>0</v>
      </c>
      <c r="L72" s="56">
        <v>0</v>
      </c>
      <c r="M72" s="15"/>
      <c r="N72" s="12">
        <f t="shared" si="146"/>
        <v>0</v>
      </c>
      <c r="O72" s="12">
        <f t="shared" si="4"/>
        <v>1</v>
      </c>
      <c r="P72" s="12">
        <f t="shared" si="136"/>
        <v>2</v>
      </c>
      <c r="Q72" s="15"/>
      <c r="R72" s="36">
        <f t="shared" si="147"/>
        <v>0.8</v>
      </c>
      <c r="S72" s="12">
        <f t="shared" si="148"/>
        <v>0.8</v>
      </c>
      <c r="T72" s="12">
        <f t="shared" si="6"/>
        <v>1.8</v>
      </c>
      <c r="U72" s="12">
        <f t="shared" si="137"/>
        <v>2.8</v>
      </c>
      <c r="V72" s="15"/>
      <c r="W72" s="36">
        <f t="shared" si="149"/>
        <v>2</v>
      </c>
      <c r="X72" s="12">
        <f t="shared" si="150"/>
        <v>2</v>
      </c>
      <c r="Y72" s="12">
        <f t="shared" si="8"/>
        <v>3</v>
      </c>
      <c r="Z72" s="12">
        <f t="shared" si="138"/>
        <v>4</v>
      </c>
      <c r="AA72" s="15"/>
      <c r="AB72" s="36">
        <f t="shared" si="151"/>
        <v>4</v>
      </c>
      <c r="AC72" s="12">
        <f t="shared" si="152"/>
        <v>4</v>
      </c>
      <c r="AD72" s="12">
        <f t="shared" si="10"/>
        <v>5</v>
      </c>
      <c r="AE72" s="12">
        <f t="shared" si="139"/>
        <v>6</v>
      </c>
      <c r="AF72" s="15"/>
      <c r="AG72" s="36">
        <f t="shared" si="153"/>
        <v>8</v>
      </c>
      <c r="AH72" s="12">
        <f t="shared" si="154"/>
        <v>8</v>
      </c>
      <c r="AI72" s="12">
        <f t="shared" si="12"/>
        <v>9</v>
      </c>
      <c r="AJ72" s="12">
        <f t="shared" si="140"/>
        <v>10</v>
      </c>
      <c r="AK72" s="15"/>
      <c r="AL72" s="36">
        <f t="shared" si="155"/>
        <v>12</v>
      </c>
      <c r="AM72" s="12">
        <f t="shared" si="156"/>
        <v>12</v>
      </c>
      <c r="AN72" s="12">
        <f t="shared" si="14"/>
        <v>13</v>
      </c>
      <c r="AO72" s="12">
        <f t="shared" si="141"/>
        <v>14</v>
      </c>
      <c r="AP72" s="15"/>
      <c r="AQ72" s="36">
        <f t="shared" si="157"/>
        <v>16</v>
      </c>
      <c r="AR72" s="12">
        <f t="shared" si="158"/>
        <v>16</v>
      </c>
      <c r="AS72" s="12">
        <f t="shared" si="16"/>
        <v>17</v>
      </c>
      <c r="AT72" s="12">
        <f t="shared" si="142"/>
        <v>18</v>
      </c>
      <c r="AU72" s="15"/>
      <c r="AV72" s="36">
        <f t="shared" si="159"/>
        <v>24</v>
      </c>
      <c r="AW72" s="12">
        <f t="shared" si="160"/>
        <v>24</v>
      </c>
      <c r="AX72" s="12">
        <f t="shared" si="18"/>
        <v>25</v>
      </c>
      <c r="AY72" s="12">
        <f t="shared" si="143"/>
        <v>26</v>
      </c>
    </row>
    <row r="73" spans="1:51">
      <c r="A73" s="14" t="str">
        <f t="shared" si="130"/>
        <v>Kupfer</v>
      </c>
      <c r="B73" s="6">
        <f t="shared" si="131"/>
        <v>150</v>
      </c>
      <c r="C73" s="47">
        <f t="shared" si="132"/>
        <v>0</v>
      </c>
      <c r="D73" s="39">
        <v>6.5</v>
      </c>
      <c r="E73" s="51">
        <f t="shared" si="144"/>
        <v>5</v>
      </c>
      <c r="F73" s="41" t="s">
        <v>12</v>
      </c>
      <c r="G73" s="47">
        <f t="shared" si="133"/>
        <v>2</v>
      </c>
      <c r="H73" s="41" t="s">
        <v>7</v>
      </c>
      <c r="I73" s="51">
        <f t="shared" si="134"/>
        <v>0</v>
      </c>
      <c r="J73" s="56">
        <f t="shared" si="135"/>
        <v>7</v>
      </c>
      <c r="K73" s="56">
        <v>0</v>
      </c>
      <c r="L73" s="56">
        <v>0</v>
      </c>
      <c r="M73" s="15"/>
      <c r="N73" s="12">
        <f t="shared" si="146"/>
        <v>0</v>
      </c>
      <c r="O73" s="12">
        <f t="shared" si="4"/>
        <v>1</v>
      </c>
      <c r="P73" s="12">
        <f t="shared" si="136"/>
        <v>2</v>
      </c>
      <c r="Q73" s="15"/>
      <c r="R73" s="36">
        <f t="shared" si="147"/>
        <v>0.8</v>
      </c>
      <c r="S73" s="12">
        <f t="shared" si="148"/>
        <v>0.8</v>
      </c>
      <c r="T73" s="12">
        <f t="shared" si="6"/>
        <v>1.8</v>
      </c>
      <c r="U73" s="12">
        <f t="shared" si="137"/>
        <v>2.8</v>
      </c>
      <c r="V73" s="15"/>
      <c r="W73" s="36">
        <f t="shared" si="149"/>
        <v>2</v>
      </c>
      <c r="X73" s="12">
        <f t="shared" si="150"/>
        <v>2</v>
      </c>
      <c r="Y73" s="12">
        <f t="shared" si="8"/>
        <v>3</v>
      </c>
      <c r="Z73" s="12">
        <f t="shared" si="138"/>
        <v>4</v>
      </c>
      <c r="AA73" s="15"/>
      <c r="AB73" s="36">
        <f t="shared" si="151"/>
        <v>4</v>
      </c>
      <c r="AC73" s="12">
        <f t="shared" si="152"/>
        <v>4</v>
      </c>
      <c r="AD73" s="12">
        <f t="shared" si="10"/>
        <v>5</v>
      </c>
      <c r="AE73" s="12">
        <f t="shared" si="139"/>
        <v>6</v>
      </c>
      <c r="AF73" s="15"/>
      <c r="AG73" s="36">
        <f t="shared" si="153"/>
        <v>8</v>
      </c>
      <c r="AH73" s="12">
        <f t="shared" si="154"/>
        <v>8</v>
      </c>
      <c r="AI73" s="12">
        <f t="shared" si="12"/>
        <v>9</v>
      </c>
      <c r="AJ73" s="12">
        <f t="shared" si="140"/>
        <v>10</v>
      </c>
      <c r="AK73" s="15"/>
      <c r="AL73" s="36">
        <f t="shared" si="155"/>
        <v>12</v>
      </c>
      <c r="AM73" s="12">
        <f t="shared" si="156"/>
        <v>12</v>
      </c>
      <c r="AN73" s="12">
        <f t="shared" si="14"/>
        <v>13</v>
      </c>
      <c r="AO73" s="12">
        <f t="shared" si="141"/>
        <v>14</v>
      </c>
      <c r="AP73" s="15"/>
      <c r="AQ73" s="36">
        <f t="shared" si="157"/>
        <v>16</v>
      </c>
      <c r="AR73" s="12">
        <f t="shared" si="158"/>
        <v>16</v>
      </c>
      <c r="AS73" s="12">
        <f t="shared" si="16"/>
        <v>17</v>
      </c>
      <c r="AT73" s="12">
        <f t="shared" si="142"/>
        <v>18</v>
      </c>
      <c r="AU73" s="15"/>
      <c r="AV73" s="36">
        <f t="shared" si="159"/>
        <v>24</v>
      </c>
      <c r="AW73" s="12">
        <f t="shared" si="160"/>
        <v>24</v>
      </c>
      <c r="AX73" s="12">
        <f t="shared" si="18"/>
        <v>25</v>
      </c>
      <c r="AY73" s="12">
        <f t="shared" si="143"/>
        <v>26</v>
      </c>
    </row>
    <row r="74" spans="1:51" ht="10.5" thickBot="1">
      <c r="A74" s="14" t="str">
        <f t="shared" si="130"/>
        <v>Kupfer</v>
      </c>
      <c r="B74" s="6">
        <f t="shared" si="131"/>
        <v>150</v>
      </c>
      <c r="C74" s="47">
        <f t="shared" si="132"/>
        <v>0</v>
      </c>
      <c r="D74" s="39">
        <v>6.5</v>
      </c>
      <c r="E74" s="51">
        <f t="shared" si="144"/>
        <v>5</v>
      </c>
      <c r="F74" s="41" t="s">
        <v>12</v>
      </c>
      <c r="G74" s="47">
        <f t="shared" si="133"/>
        <v>2</v>
      </c>
      <c r="H74" s="41" t="s">
        <v>6</v>
      </c>
      <c r="I74" s="51">
        <f t="shared" si="134"/>
        <v>1</v>
      </c>
      <c r="J74" s="56">
        <f t="shared" si="135"/>
        <v>8</v>
      </c>
      <c r="K74" s="56">
        <v>0</v>
      </c>
      <c r="L74" s="56">
        <v>0</v>
      </c>
      <c r="M74" s="15"/>
      <c r="N74" s="12">
        <f t="shared" si="146"/>
        <v>0</v>
      </c>
      <c r="O74" s="12">
        <f t="shared" si="4"/>
        <v>1</v>
      </c>
      <c r="P74" s="12">
        <f t="shared" si="136"/>
        <v>2</v>
      </c>
      <c r="Q74" s="15"/>
      <c r="R74" s="36">
        <f t="shared" si="147"/>
        <v>0.8</v>
      </c>
      <c r="S74" s="12">
        <f t="shared" si="148"/>
        <v>0.8</v>
      </c>
      <c r="T74" s="12">
        <f t="shared" si="6"/>
        <v>1.8</v>
      </c>
      <c r="U74" s="12">
        <f t="shared" si="137"/>
        <v>2.8</v>
      </c>
      <c r="V74" s="15"/>
      <c r="W74" s="36">
        <f t="shared" si="149"/>
        <v>2</v>
      </c>
      <c r="X74" s="12">
        <f t="shared" si="150"/>
        <v>2</v>
      </c>
      <c r="Y74" s="12">
        <f t="shared" si="8"/>
        <v>3</v>
      </c>
      <c r="Z74" s="12">
        <f t="shared" si="138"/>
        <v>4</v>
      </c>
      <c r="AA74" s="15"/>
      <c r="AB74" s="36">
        <f t="shared" si="151"/>
        <v>4</v>
      </c>
      <c r="AC74" s="12">
        <f t="shared" si="152"/>
        <v>4</v>
      </c>
      <c r="AD74" s="12">
        <f t="shared" si="10"/>
        <v>5</v>
      </c>
      <c r="AE74" s="12">
        <f t="shared" si="139"/>
        <v>6</v>
      </c>
      <c r="AF74" s="15"/>
      <c r="AG74" s="36">
        <f t="shared" si="153"/>
        <v>8</v>
      </c>
      <c r="AH74" s="12">
        <f t="shared" si="154"/>
        <v>8</v>
      </c>
      <c r="AI74" s="12">
        <f t="shared" si="12"/>
        <v>9</v>
      </c>
      <c r="AJ74" s="12">
        <f t="shared" si="140"/>
        <v>10</v>
      </c>
      <c r="AK74" s="15"/>
      <c r="AL74" s="36">
        <f t="shared" si="155"/>
        <v>12</v>
      </c>
      <c r="AM74" s="12">
        <f t="shared" si="156"/>
        <v>12</v>
      </c>
      <c r="AN74" s="12">
        <f t="shared" si="14"/>
        <v>13</v>
      </c>
      <c r="AO74" s="12">
        <f t="shared" si="141"/>
        <v>14</v>
      </c>
      <c r="AP74" s="15"/>
      <c r="AQ74" s="36">
        <f t="shared" si="157"/>
        <v>16</v>
      </c>
      <c r="AR74" s="12">
        <f t="shared" si="158"/>
        <v>16</v>
      </c>
      <c r="AS74" s="12">
        <f t="shared" si="16"/>
        <v>17</v>
      </c>
      <c r="AT74" s="12">
        <f t="shared" si="142"/>
        <v>18</v>
      </c>
      <c r="AU74" s="15"/>
      <c r="AV74" s="36">
        <f t="shared" si="159"/>
        <v>24</v>
      </c>
      <c r="AW74" s="12">
        <f t="shared" si="160"/>
        <v>24</v>
      </c>
      <c r="AX74" s="12">
        <f t="shared" si="18"/>
        <v>25</v>
      </c>
      <c r="AY74" s="12">
        <f t="shared" si="143"/>
        <v>26</v>
      </c>
    </row>
    <row r="75" spans="1:51" ht="35.15" customHeight="1" thickTop="1">
      <c r="A75" s="25" t="s">
        <v>0</v>
      </c>
      <c r="B75" s="26" t="s">
        <v>21</v>
      </c>
      <c r="C75" s="46" t="s">
        <v>3</v>
      </c>
      <c r="D75" s="38" t="s">
        <v>1</v>
      </c>
      <c r="E75" s="49" t="s">
        <v>16</v>
      </c>
      <c r="F75" s="40" t="s">
        <v>4</v>
      </c>
      <c r="G75" s="46" t="s">
        <v>18</v>
      </c>
      <c r="H75" s="40" t="s">
        <v>5</v>
      </c>
      <c r="I75" s="49" t="s">
        <v>17</v>
      </c>
      <c r="J75" s="46" t="s">
        <v>24</v>
      </c>
      <c r="K75" s="46" t="s">
        <v>20</v>
      </c>
      <c r="L75" s="46" t="s">
        <v>45</v>
      </c>
      <c r="M75" s="27"/>
      <c r="N75" s="28" t="s">
        <v>13</v>
      </c>
      <c r="O75" s="28" t="s">
        <v>14</v>
      </c>
      <c r="P75" s="28" t="s">
        <v>15</v>
      </c>
      <c r="Q75" s="27"/>
      <c r="R75" s="35" t="s">
        <v>26</v>
      </c>
      <c r="S75" s="28" t="s">
        <v>13</v>
      </c>
      <c r="T75" s="28" t="s">
        <v>14</v>
      </c>
      <c r="U75" s="28" t="s">
        <v>15</v>
      </c>
      <c r="V75" s="27"/>
      <c r="W75" s="35" t="s">
        <v>26</v>
      </c>
      <c r="X75" s="28" t="s">
        <v>13</v>
      </c>
      <c r="Y75" s="28" t="s">
        <v>14</v>
      </c>
      <c r="Z75" s="28" t="s">
        <v>15</v>
      </c>
      <c r="AA75" s="27"/>
      <c r="AB75" s="35" t="s">
        <v>26</v>
      </c>
      <c r="AC75" s="28" t="s">
        <v>13</v>
      </c>
      <c r="AD75" s="28" t="s">
        <v>14</v>
      </c>
      <c r="AE75" s="28" t="s">
        <v>15</v>
      </c>
      <c r="AF75" s="27"/>
      <c r="AG75" s="35" t="s">
        <v>26</v>
      </c>
      <c r="AH75" s="28" t="s">
        <v>13</v>
      </c>
      <c r="AI75" s="28" t="s">
        <v>14</v>
      </c>
      <c r="AJ75" s="28" t="s">
        <v>15</v>
      </c>
      <c r="AK75" s="27"/>
      <c r="AL75" s="35" t="s">
        <v>26</v>
      </c>
      <c r="AM75" s="28" t="s">
        <v>13</v>
      </c>
      <c r="AN75" s="28" t="s">
        <v>14</v>
      </c>
      <c r="AO75" s="28" t="s">
        <v>15</v>
      </c>
      <c r="AP75" s="27"/>
      <c r="AQ75" s="35" t="s">
        <v>26</v>
      </c>
      <c r="AR75" s="28" t="s">
        <v>13</v>
      </c>
      <c r="AS75" s="28" t="s">
        <v>14</v>
      </c>
      <c r="AT75" s="28" t="s">
        <v>15</v>
      </c>
      <c r="AU75" s="27"/>
      <c r="AV75" s="35" t="s">
        <v>26</v>
      </c>
      <c r="AW75" s="28" t="s">
        <v>13</v>
      </c>
      <c r="AX75" s="28" t="s">
        <v>14</v>
      </c>
      <c r="AY75" s="28" t="s">
        <v>15</v>
      </c>
    </row>
    <row r="76" spans="1:51" ht="10.5">
      <c r="A76" s="14" t="str">
        <f t="shared" ref="A76:A87" si="161">$B$3</f>
        <v>Kupfer</v>
      </c>
      <c r="B76" s="6">
        <f t="shared" ref="B76:B87" si="162">$B$7</f>
        <v>150</v>
      </c>
      <c r="C76" s="47">
        <f t="shared" ref="C76:C87" si="163">8*(B76-$B$4)/($B$5-$B$4)</f>
        <v>0</v>
      </c>
      <c r="D76" s="39">
        <v>7</v>
      </c>
      <c r="E76" s="50">
        <v>4</v>
      </c>
      <c r="F76" s="41" t="s">
        <v>9</v>
      </c>
      <c r="G76" s="47">
        <f t="shared" ref="G76:G87" si="164">G63</f>
        <v>0</v>
      </c>
      <c r="H76" s="41" t="s">
        <v>8</v>
      </c>
      <c r="I76" s="51">
        <f t="shared" ref="I76:I87" si="165">I63</f>
        <v>0</v>
      </c>
      <c r="J76" s="56">
        <f t="shared" ref="J76:J87" si="166">E76+G76+I76</f>
        <v>4</v>
      </c>
      <c r="K76" s="56">
        <f>6-J76</f>
        <v>2</v>
      </c>
      <c r="L76" s="56">
        <v>0</v>
      </c>
      <c r="M76" s="15"/>
      <c r="N76" s="12">
        <f>$C76+$K76+L76</f>
        <v>2</v>
      </c>
      <c r="O76" s="12">
        <f t="shared" ref="O76:O87" si="167">N76+1</f>
        <v>3</v>
      </c>
      <c r="P76" s="12">
        <f t="shared" ref="P76:P87" si="168">N76+2</f>
        <v>4</v>
      </c>
      <c r="Q76" s="15"/>
      <c r="R76" s="36">
        <f>8*$B$7/$B$6*$C$8/100</f>
        <v>0.8</v>
      </c>
      <c r="S76" s="12">
        <f>$C76+$K76+$R76+L76</f>
        <v>2.8</v>
      </c>
      <c r="T76" s="12">
        <f t="shared" ref="T76:T87" si="169">S76+1</f>
        <v>3.8</v>
      </c>
      <c r="U76" s="12">
        <f t="shared" ref="U76:U87" si="170">S76+2</f>
        <v>4.8</v>
      </c>
      <c r="V76" s="15"/>
      <c r="W76" s="36">
        <f>8*$B$7/$B$6*$D$8/100</f>
        <v>2</v>
      </c>
      <c r="X76" s="12">
        <f>$C76+$K76+$W76+L76</f>
        <v>4</v>
      </c>
      <c r="Y76" s="12">
        <f t="shared" ref="Y76:Y87" si="171">X76+1</f>
        <v>5</v>
      </c>
      <c r="Z76" s="12">
        <f t="shared" ref="Z76:Z87" si="172">X76+2</f>
        <v>6</v>
      </c>
      <c r="AA76" s="15"/>
      <c r="AB76" s="36">
        <f>8*$B$7/$B$6*$E$8/100</f>
        <v>4</v>
      </c>
      <c r="AC76" s="12">
        <f>$C76+$K76+$AB76+L76</f>
        <v>6</v>
      </c>
      <c r="AD76" s="12">
        <f t="shared" ref="AD76:AD87" si="173">AC76+1</f>
        <v>7</v>
      </c>
      <c r="AE76" s="12">
        <f t="shared" ref="AE76:AE87" si="174">AC76+2</f>
        <v>8</v>
      </c>
      <c r="AF76" s="15"/>
      <c r="AG76" s="36">
        <f>8*$B$7/$B$6*$F$8/100</f>
        <v>8</v>
      </c>
      <c r="AH76" s="12">
        <f>$C76+$K76+$AG76+L76</f>
        <v>10</v>
      </c>
      <c r="AI76" s="12">
        <f t="shared" ref="AI76:AI87" si="175">AH76+1</f>
        <v>11</v>
      </c>
      <c r="AJ76" s="12">
        <f t="shared" ref="AJ76:AJ87" si="176">AH76+2</f>
        <v>12</v>
      </c>
      <c r="AK76" s="15"/>
      <c r="AL76" s="36">
        <f>8*$B$7/$B$6*$G$8/100</f>
        <v>12</v>
      </c>
      <c r="AM76" s="12">
        <f>$C76+$K76+$AL76+L76</f>
        <v>14</v>
      </c>
      <c r="AN76" s="12">
        <f t="shared" ref="AN76:AN87" si="177">AM76+1</f>
        <v>15</v>
      </c>
      <c r="AO76" s="12">
        <f t="shared" ref="AO76:AO87" si="178">AM76+2</f>
        <v>16</v>
      </c>
      <c r="AP76" s="15"/>
      <c r="AQ76" s="36">
        <f>8*$B$7/$B$6*$H$8/100</f>
        <v>16</v>
      </c>
      <c r="AR76" s="12">
        <f>$C76+$K76+$AQ76+L76</f>
        <v>18</v>
      </c>
      <c r="AS76" s="12">
        <f t="shared" ref="AS76:AS87" si="179">AR76+1</f>
        <v>19</v>
      </c>
      <c r="AT76" s="12">
        <f t="shared" ref="AT76:AT87" si="180">AR76+2</f>
        <v>20</v>
      </c>
      <c r="AU76" s="15"/>
      <c r="AV76" s="36">
        <f>8*$B$7/$B$6*$I$8/100</f>
        <v>24</v>
      </c>
      <c r="AW76" s="12">
        <f>$C76+$K76+$AV76+L76</f>
        <v>26</v>
      </c>
      <c r="AX76" s="12">
        <f t="shared" ref="AX76:AX87" si="181">AW76+1</f>
        <v>27</v>
      </c>
      <c r="AY76" s="12">
        <f t="shared" ref="AY76:AY87" si="182">AW76+2</f>
        <v>28</v>
      </c>
    </row>
    <row r="77" spans="1:51">
      <c r="A77" s="14" t="str">
        <f t="shared" si="161"/>
        <v>Kupfer</v>
      </c>
      <c r="B77" s="6">
        <f t="shared" si="162"/>
        <v>150</v>
      </c>
      <c r="C77" s="47">
        <f t="shared" si="163"/>
        <v>0</v>
      </c>
      <c r="D77" s="39">
        <v>7</v>
      </c>
      <c r="E77" s="51">
        <f t="shared" ref="E77:E87" si="183">E76</f>
        <v>4</v>
      </c>
      <c r="F77" s="41" t="s">
        <v>9</v>
      </c>
      <c r="G77" s="47">
        <f t="shared" si="164"/>
        <v>0</v>
      </c>
      <c r="H77" s="41" t="s">
        <v>7</v>
      </c>
      <c r="I77" s="51">
        <f t="shared" si="165"/>
        <v>0</v>
      </c>
      <c r="J77" s="56">
        <f t="shared" si="166"/>
        <v>4</v>
      </c>
      <c r="K77" s="56">
        <f t="shared" ref="K77:K86" si="184">6-J77</f>
        <v>2</v>
      </c>
      <c r="L77" s="56">
        <v>0</v>
      </c>
      <c r="M77" s="15"/>
      <c r="N77" s="12">
        <f t="shared" ref="N77:N87" si="185">$C77+$K77+L77</f>
        <v>2</v>
      </c>
      <c r="O77" s="12">
        <f t="shared" si="167"/>
        <v>3</v>
      </c>
      <c r="P77" s="12">
        <f t="shared" si="168"/>
        <v>4</v>
      </c>
      <c r="Q77" s="15"/>
      <c r="R77" s="36">
        <f t="shared" ref="R77:R87" si="186">$R$11</f>
        <v>0.8</v>
      </c>
      <c r="S77" s="12">
        <f t="shared" ref="S77:S87" si="187">$C77+$K77+$R77+L77</f>
        <v>2.8</v>
      </c>
      <c r="T77" s="12">
        <f t="shared" si="169"/>
        <v>3.8</v>
      </c>
      <c r="U77" s="12">
        <f t="shared" si="170"/>
        <v>4.8</v>
      </c>
      <c r="V77" s="15"/>
      <c r="W77" s="36">
        <f t="shared" ref="W77:W87" si="188">W$11</f>
        <v>2</v>
      </c>
      <c r="X77" s="12">
        <f t="shared" ref="X77:X87" si="189">$C77+$K77+$W77+L77</f>
        <v>4</v>
      </c>
      <c r="Y77" s="12">
        <f t="shared" si="171"/>
        <v>5</v>
      </c>
      <c r="Z77" s="12">
        <f t="shared" si="172"/>
        <v>6</v>
      </c>
      <c r="AA77" s="15"/>
      <c r="AB77" s="36">
        <f t="shared" ref="AB77:AB87" si="190">AB$11</f>
        <v>4</v>
      </c>
      <c r="AC77" s="12">
        <f t="shared" ref="AC77:AC87" si="191">$C77+$K77+$AB77+L77</f>
        <v>6</v>
      </c>
      <c r="AD77" s="12">
        <f t="shared" si="173"/>
        <v>7</v>
      </c>
      <c r="AE77" s="12">
        <f t="shared" si="174"/>
        <v>8</v>
      </c>
      <c r="AF77" s="15"/>
      <c r="AG77" s="36">
        <f t="shared" ref="AG77:AG87" si="192">AG$11</f>
        <v>8</v>
      </c>
      <c r="AH77" s="12">
        <f t="shared" ref="AH77:AH87" si="193">$C77+$K77+$AG77+L77</f>
        <v>10</v>
      </c>
      <c r="AI77" s="12">
        <f t="shared" si="175"/>
        <v>11</v>
      </c>
      <c r="AJ77" s="12">
        <f t="shared" si="176"/>
        <v>12</v>
      </c>
      <c r="AK77" s="15"/>
      <c r="AL77" s="36">
        <f t="shared" ref="AL77:AL87" si="194">AL$11</f>
        <v>12</v>
      </c>
      <c r="AM77" s="12">
        <f t="shared" ref="AM77:AM87" si="195">$C77+$K77+$AL77+L77</f>
        <v>14</v>
      </c>
      <c r="AN77" s="12">
        <f t="shared" si="177"/>
        <v>15</v>
      </c>
      <c r="AO77" s="12">
        <f t="shared" si="178"/>
        <v>16</v>
      </c>
      <c r="AP77" s="15"/>
      <c r="AQ77" s="36">
        <f t="shared" ref="AQ77:AQ87" si="196">AQ$11</f>
        <v>16</v>
      </c>
      <c r="AR77" s="12">
        <f t="shared" ref="AR77:AR87" si="197">$C77+$K77+$AQ77+L77</f>
        <v>18</v>
      </c>
      <c r="AS77" s="12">
        <f t="shared" si="179"/>
        <v>19</v>
      </c>
      <c r="AT77" s="12">
        <f t="shared" si="180"/>
        <v>20</v>
      </c>
      <c r="AU77" s="15"/>
      <c r="AV77" s="36">
        <f t="shared" ref="AV77:AV87" si="198">AV$11</f>
        <v>24</v>
      </c>
      <c r="AW77" s="12">
        <f t="shared" ref="AW77:AW87" si="199">$C77+$K77+$AV77+L77</f>
        <v>26</v>
      </c>
      <c r="AX77" s="12">
        <f t="shared" si="181"/>
        <v>27</v>
      </c>
      <c r="AY77" s="12">
        <f t="shared" si="182"/>
        <v>28</v>
      </c>
    </row>
    <row r="78" spans="1:51">
      <c r="A78" s="14" t="str">
        <f t="shared" si="161"/>
        <v>Kupfer</v>
      </c>
      <c r="B78" s="6">
        <f t="shared" si="162"/>
        <v>150</v>
      </c>
      <c r="C78" s="47">
        <f t="shared" si="163"/>
        <v>0</v>
      </c>
      <c r="D78" s="39">
        <v>7</v>
      </c>
      <c r="E78" s="51">
        <f t="shared" si="183"/>
        <v>4</v>
      </c>
      <c r="F78" s="41" t="s">
        <v>9</v>
      </c>
      <c r="G78" s="47">
        <f t="shared" si="164"/>
        <v>0</v>
      </c>
      <c r="H78" s="41" t="s">
        <v>6</v>
      </c>
      <c r="I78" s="51">
        <f t="shared" si="165"/>
        <v>1</v>
      </c>
      <c r="J78" s="56">
        <f t="shared" si="166"/>
        <v>5</v>
      </c>
      <c r="K78" s="56">
        <f t="shared" si="184"/>
        <v>1</v>
      </c>
      <c r="L78" s="56">
        <v>0</v>
      </c>
      <c r="M78" s="15"/>
      <c r="N78" s="12">
        <f t="shared" si="185"/>
        <v>1</v>
      </c>
      <c r="O78" s="12">
        <f t="shared" si="167"/>
        <v>2</v>
      </c>
      <c r="P78" s="12">
        <f t="shared" si="168"/>
        <v>3</v>
      </c>
      <c r="Q78" s="15"/>
      <c r="R78" s="36">
        <f t="shared" si="186"/>
        <v>0.8</v>
      </c>
      <c r="S78" s="12">
        <f t="shared" si="187"/>
        <v>1.8</v>
      </c>
      <c r="T78" s="12">
        <f t="shared" si="169"/>
        <v>2.8</v>
      </c>
      <c r="U78" s="12">
        <f t="shared" si="170"/>
        <v>3.8</v>
      </c>
      <c r="V78" s="15"/>
      <c r="W78" s="36">
        <f t="shared" si="188"/>
        <v>2</v>
      </c>
      <c r="X78" s="12">
        <f t="shared" si="189"/>
        <v>3</v>
      </c>
      <c r="Y78" s="12">
        <f t="shared" si="171"/>
        <v>4</v>
      </c>
      <c r="Z78" s="12">
        <f t="shared" si="172"/>
        <v>5</v>
      </c>
      <c r="AA78" s="15"/>
      <c r="AB78" s="36">
        <f t="shared" si="190"/>
        <v>4</v>
      </c>
      <c r="AC78" s="12">
        <f t="shared" si="191"/>
        <v>5</v>
      </c>
      <c r="AD78" s="12">
        <f t="shared" si="173"/>
        <v>6</v>
      </c>
      <c r="AE78" s="12">
        <f t="shared" si="174"/>
        <v>7</v>
      </c>
      <c r="AF78" s="15"/>
      <c r="AG78" s="36">
        <f t="shared" si="192"/>
        <v>8</v>
      </c>
      <c r="AH78" s="12">
        <f t="shared" si="193"/>
        <v>9</v>
      </c>
      <c r="AI78" s="12">
        <f t="shared" si="175"/>
        <v>10</v>
      </c>
      <c r="AJ78" s="12">
        <f t="shared" si="176"/>
        <v>11</v>
      </c>
      <c r="AK78" s="15"/>
      <c r="AL78" s="36">
        <f t="shared" si="194"/>
        <v>12</v>
      </c>
      <c r="AM78" s="12">
        <f t="shared" si="195"/>
        <v>13</v>
      </c>
      <c r="AN78" s="12">
        <f t="shared" si="177"/>
        <v>14</v>
      </c>
      <c r="AO78" s="12">
        <f t="shared" si="178"/>
        <v>15</v>
      </c>
      <c r="AP78" s="15"/>
      <c r="AQ78" s="36">
        <f t="shared" si="196"/>
        <v>16</v>
      </c>
      <c r="AR78" s="12">
        <f t="shared" si="197"/>
        <v>17</v>
      </c>
      <c r="AS78" s="12">
        <f t="shared" si="179"/>
        <v>18</v>
      </c>
      <c r="AT78" s="12">
        <f t="shared" si="180"/>
        <v>19</v>
      </c>
      <c r="AU78" s="15"/>
      <c r="AV78" s="36">
        <f t="shared" si="198"/>
        <v>24</v>
      </c>
      <c r="AW78" s="12">
        <f t="shared" si="199"/>
        <v>25</v>
      </c>
      <c r="AX78" s="12">
        <f t="shared" si="181"/>
        <v>26</v>
      </c>
      <c r="AY78" s="12">
        <f t="shared" si="182"/>
        <v>27</v>
      </c>
    </row>
    <row r="79" spans="1:51">
      <c r="A79" s="14" t="str">
        <f t="shared" si="161"/>
        <v>Kupfer</v>
      </c>
      <c r="B79" s="6">
        <f t="shared" si="162"/>
        <v>150</v>
      </c>
      <c r="C79" s="47">
        <f t="shared" si="163"/>
        <v>0</v>
      </c>
      <c r="D79" s="39">
        <v>7</v>
      </c>
      <c r="E79" s="51">
        <f t="shared" si="183"/>
        <v>4</v>
      </c>
      <c r="F79" s="41" t="s">
        <v>10</v>
      </c>
      <c r="G79" s="47">
        <f t="shared" si="164"/>
        <v>1</v>
      </c>
      <c r="H79" s="41" t="s">
        <v>8</v>
      </c>
      <c r="I79" s="51">
        <f t="shared" si="165"/>
        <v>0</v>
      </c>
      <c r="J79" s="56">
        <f t="shared" si="166"/>
        <v>5</v>
      </c>
      <c r="K79" s="56">
        <f t="shared" si="184"/>
        <v>1</v>
      </c>
      <c r="L79" s="56">
        <v>0</v>
      </c>
      <c r="M79" s="15"/>
      <c r="N79" s="12">
        <f t="shared" si="185"/>
        <v>1</v>
      </c>
      <c r="O79" s="12">
        <f t="shared" si="167"/>
        <v>2</v>
      </c>
      <c r="P79" s="12">
        <f t="shared" si="168"/>
        <v>3</v>
      </c>
      <c r="Q79" s="15"/>
      <c r="R79" s="36">
        <f t="shared" si="186"/>
        <v>0.8</v>
      </c>
      <c r="S79" s="12">
        <f t="shared" si="187"/>
        <v>1.8</v>
      </c>
      <c r="T79" s="12">
        <f t="shared" si="169"/>
        <v>2.8</v>
      </c>
      <c r="U79" s="12">
        <f t="shared" si="170"/>
        <v>3.8</v>
      </c>
      <c r="V79" s="15"/>
      <c r="W79" s="36">
        <f t="shared" si="188"/>
        <v>2</v>
      </c>
      <c r="X79" s="12">
        <f t="shared" si="189"/>
        <v>3</v>
      </c>
      <c r="Y79" s="12">
        <f t="shared" si="171"/>
        <v>4</v>
      </c>
      <c r="Z79" s="12">
        <f t="shared" si="172"/>
        <v>5</v>
      </c>
      <c r="AA79" s="15"/>
      <c r="AB79" s="36">
        <f t="shared" si="190"/>
        <v>4</v>
      </c>
      <c r="AC79" s="12">
        <f t="shared" si="191"/>
        <v>5</v>
      </c>
      <c r="AD79" s="12">
        <f t="shared" si="173"/>
        <v>6</v>
      </c>
      <c r="AE79" s="12">
        <f t="shared" si="174"/>
        <v>7</v>
      </c>
      <c r="AF79" s="15"/>
      <c r="AG79" s="36">
        <f t="shared" si="192"/>
        <v>8</v>
      </c>
      <c r="AH79" s="12">
        <f t="shared" si="193"/>
        <v>9</v>
      </c>
      <c r="AI79" s="12">
        <f t="shared" si="175"/>
        <v>10</v>
      </c>
      <c r="AJ79" s="12">
        <f t="shared" si="176"/>
        <v>11</v>
      </c>
      <c r="AK79" s="15"/>
      <c r="AL79" s="36">
        <f t="shared" si="194"/>
        <v>12</v>
      </c>
      <c r="AM79" s="12">
        <f t="shared" si="195"/>
        <v>13</v>
      </c>
      <c r="AN79" s="12">
        <f t="shared" si="177"/>
        <v>14</v>
      </c>
      <c r="AO79" s="12">
        <f t="shared" si="178"/>
        <v>15</v>
      </c>
      <c r="AP79" s="15"/>
      <c r="AQ79" s="36">
        <f t="shared" si="196"/>
        <v>16</v>
      </c>
      <c r="AR79" s="12">
        <f t="shared" si="197"/>
        <v>17</v>
      </c>
      <c r="AS79" s="12">
        <f t="shared" si="179"/>
        <v>18</v>
      </c>
      <c r="AT79" s="12">
        <f t="shared" si="180"/>
        <v>19</v>
      </c>
      <c r="AU79" s="15"/>
      <c r="AV79" s="36">
        <f t="shared" si="198"/>
        <v>24</v>
      </c>
      <c r="AW79" s="12">
        <f t="shared" si="199"/>
        <v>25</v>
      </c>
      <c r="AX79" s="12">
        <f t="shared" si="181"/>
        <v>26</v>
      </c>
      <c r="AY79" s="12">
        <f t="shared" si="182"/>
        <v>27</v>
      </c>
    </row>
    <row r="80" spans="1:51">
      <c r="A80" s="14" t="str">
        <f t="shared" si="161"/>
        <v>Kupfer</v>
      </c>
      <c r="B80" s="6">
        <f t="shared" si="162"/>
        <v>150</v>
      </c>
      <c r="C80" s="47">
        <f t="shared" si="163"/>
        <v>0</v>
      </c>
      <c r="D80" s="39">
        <v>7</v>
      </c>
      <c r="E80" s="51">
        <f t="shared" si="183"/>
        <v>4</v>
      </c>
      <c r="F80" s="41" t="s">
        <v>10</v>
      </c>
      <c r="G80" s="47">
        <f t="shared" si="164"/>
        <v>1</v>
      </c>
      <c r="H80" s="41" t="s">
        <v>7</v>
      </c>
      <c r="I80" s="51">
        <f t="shared" si="165"/>
        <v>0</v>
      </c>
      <c r="J80" s="56">
        <f t="shared" si="166"/>
        <v>5</v>
      </c>
      <c r="K80" s="56">
        <f t="shared" si="184"/>
        <v>1</v>
      </c>
      <c r="L80" s="56">
        <v>0</v>
      </c>
      <c r="M80" s="15"/>
      <c r="N80" s="12">
        <f t="shared" si="185"/>
        <v>1</v>
      </c>
      <c r="O80" s="12">
        <f t="shared" si="167"/>
        <v>2</v>
      </c>
      <c r="P80" s="12">
        <f t="shared" si="168"/>
        <v>3</v>
      </c>
      <c r="Q80" s="15"/>
      <c r="R80" s="36">
        <f t="shared" si="186"/>
        <v>0.8</v>
      </c>
      <c r="S80" s="12">
        <f t="shared" si="187"/>
        <v>1.8</v>
      </c>
      <c r="T80" s="12">
        <f t="shared" si="169"/>
        <v>2.8</v>
      </c>
      <c r="U80" s="12">
        <f t="shared" si="170"/>
        <v>3.8</v>
      </c>
      <c r="V80" s="15"/>
      <c r="W80" s="36">
        <f t="shared" si="188"/>
        <v>2</v>
      </c>
      <c r="X80" s="12">
        <f t="shared" si="189"/>
        <v>3</v>
      </c>
      <c r="Y80" s="12">
        <f t="shared" si="171"/>
        <v>4</v>
      </c>
      <c r="Z80" s="12">
        <f t="shared" si="172"/>
        <v>5</v>
      </c>
      <c r="AA80" s="15"/>
      <c r="AB80" s="36">
        <f t="shared" si="190"/>
        <v>4</v>
      </c>
      <c r="AC80" s="12">
        <f t="shared" si="191"/>
        <v>5</v>
      </c>
      <c r="AD80" s="12">
        <f t="shared" si="173"/>
        <v>6</v>
      </c>
      <c r="AE80" s="12">
        <f t="shared" si="174"/>
        <v>7</v>
      </c>
      <c r="AF80" s="15"/>
      <c r="AG80" s="36">
        <f t="shared" si="192"/>
        <v>8</v>
      </c>
      <c r="AH80" s="12">
        <f t="shared" si="193"/>
        <v>9</v>
      </c>
      <c r="AI80" s="12">
        <f t="shared" si="175"/>
        <v>10</v>
      </c>
      <c r="AJ80" s="12">
        <f t="shared" si="176"/>
        <v>11</v>
      </c>
      <c r="AK80" s="15"/>
      <c r="AL80" s="36">
        <f t="shared" si="194"/>
        <v>12</v>
      </c>
      <c r="AM80" s="12">
        <f t="shared" si="195"/>
        <v>13</v>
      </c>
      <c r="AN80" s="12">
        <f t="shared" si="177"/>
        <v>14</v>
      </c>
      <c r="AO80" s="12">
        <f t="shared" si="178"/>
        <v>15</v>
      </c>
      <c r="AP80" s="15"/>
      <c r="AQ80" s="36">
        <f t="shared" si="196"/>
        <v>16</v>
      </c>
      <c r="AR80" s="12">
        <f t="shared" si="197"/>
        <v>17</v>
      </c>
      <c r="AS80" s="12">
        <f t="shared" si="179"/>
        <v>18</v>
      </c>
      <c r="AT80" s="12">
        <f t="shared" si="180"/>
        <v>19</v>
      </c>
      <c r="AU80" s="15"/>
      <c r="AV80" s="36">
        <f t="shared" si="198"/>
        <v>24</v>
      </c>
      <c r="AW80" s="12">
        <f t="shared" si="199"/>
        <v>25</v>
      </c>
      <c r="AX80" s="12">
        <f t="shared" si="181"/>
        <v>26</v>
      </c>
      <c r="AY80" s="12">
        <f t="shared" si="182"/>
        <v>27</v>
      </c>
    </row>
    <row r="81" spans="1:51">
      <c r="A81" s="14" t="str">
        <f t="shared" si="161"/>
        <v>Kupfer</v>
      </c>
      <c r="B81" s="6">
        <f t="shared" si="162"/>
        <v>150</v>
      </c>
      <c r="C81" s="47">
        <f t="shared" si="163"/>
        <v>0</v>
      </c>
      <c r="D81" s="39">
        <v>7</v>
      </c>
      <c r="E81" s="51">
        <f t="shared" si="183"/>
        <v>4</v>
      </c>
      <c r="F81" s="41" t="s">
        <v>10</v>
      </c>
      <c r="G81" s="47">
        <f t="shared" si="164"/>
        <v>1</v>
      </c>
      <c r="H81" s="41" t="s">
        <v>6</v>
      </c>
      <c r="I81" s="51">
        <f t="shared" si="165"/>
        <v>1</v>
      </c>
      <c r="J81" s="56">
        <f t="shared" si="166"/>
        <v>6</v>
      </c>
      <c r="K81" s="56">
        <f t="shared" si="184"/>
        <v>0</v>
      </c>
      <c r="L81" s="56">
        <v>0</v>
      </c>
      <c r="M81" s="15"/>
      <c r="N81" s="12">
        <f t="shared" si="185"/>
        <v>0</v>
      </c>
      <c r="O81" s="12">
        <f t="shared" si="167"/>
        <v>1</v>
      </c>
      <c r="P81" s="12">
        <f t="shared" si="168"/>
        <v>2</v>
      </c>
      <c r="Q81" s="15"/>
      <c r="R81" s="36">
        <f t="shared" si="186"/>
        <v>0.8</v>
      </c>
      <c r="S81" s="12">
        <f t="shared" si="187"/>
        <v>0.8</v>
      </c>
      <c r="T81" s="12">
        <f t="shared" si="169"/>
        <v>1.8</v>
      </c>
      <c r="U81" s="12">
        <f t="shared" si="170"/>
        <v>2.8</v>
      </c>
      <c r="V81" s="15"/>
      <c r="W81" s="36">
        <f t="shared" si="188"/>
        <v>2</v>
      </c>
      <c r="X81" s="12">
        <f t="shared" si="189"/>
        <v>2</v>
      </c>
      <c r="Y81" s="12">
        <f t="shared" si="171"/>
        <v>3</v>
      </c>
      <c r="Z81" s="12">
        <f t="shared" si="172"/>
        <v>4</v>
      </c>
      <c r="AA81" s="15"/>
      <c r="AB81" s="36">
        <f t="shared" si="190"/>
        <v>4</v>
      </c>
      <c r="AC81" s="12">
        <f t="shared" si="191"/>
        <v>4</v>
      </c>
      <c r="AD81" s="12">
        <f t="shared" si="173"/>
        <v>5</v>
      </c>
      <c r="AE81" s="12">
        <f t="shared" si="174"/>
        <v>6</v>
      </c>
      <c r="AF81" s="15"/>
      <c r="AG81" s="36">
        <f t="shared" si="192"/>
        <v>8</v>
      </c>
      <c r="AH81" s="12">
        <f t="shared" si="193"/>
        <v>8</v>
      </c>
      <c r="AI81" s="12">
        <f t="shared" si="175"/>
        <v>9</v>
      </c>
      <c r="AJ81" s="12">
        <f t="shared" si="176"/>
        <v>10</v>
      </c>
      <c r="AK81" s="15"/>
      <c r="AL81" s="36">
        <f t="shared" si="194"/>
        <v>12</v>
      </c>
      <c r="AM81" s="12">
        <f t="shared" si="195"/>
        <v>12</v>
      </c>
      <c r="AN81" s="12">
        <f t="shared" si="177"/>
        <v>13</v>
      </c>
      <c r="AO81" s="12">
        <f t="shared" si="178"/>
        <v>14</v>
      </c>
      <c r="AP81" s="15"/>
      <c r="AQ81" s="36">
        <f t="shared" si="196"/>
        <v>16</v>
      </c>
      <c r="AR81" s="12">
        <f t="shared" si="197"/>
        <v>16</v>
      </c>
      <c r="AS81" s="12">
        <f t="shared" si="179"/>
        <v>17</v>
      </c>
      <c r="AT81" s="12">
        <f t="shared" si="180"/>
        <v>18</v>
      </c>
      <c r="AU81" s="15"/>
      <c r="AV81" s="36">
        <f t="shared" si="198"/>
        <v>24</v>
      </c>
      <c r="AW81" s="12">
        <f t="shared" si="199"/>
        <v>24</v>
      </c>
      <c r="AX81" s="12">
        <f t="shared" si="181"/>
        <v>25</v>
      </c>
      <c r="AY81" s="12">
        <f t="shared" si="182"/>
        <v>26</v>
      </c>
    </row>
    <row r="82" spans="1:51">
      <c r="A82" s="14" t="str">
        <f t="shared" si="161"/>
        <v>Kupfer</v>
      </c>
      <c r="B82" s="6">
        <f t="shared" si="162"/>
        <v>150</v>
      </c>
      <c r="C82" s="47">
        <f t="shared" si="163"/>
        <v>0</v>
      </c>
      <c r="D82" s="39">
        <v>7</v>
      </c>
      <c r="E82" s="51">
        <f t="shared" si="183"/>
        <v>4</v>
      </c>
      <c r="F82" s="41" t="s">
        <v>11</v>
      </c>
      <c r="G82" s="47">
        <f t="shared" si="164"/>
        <v>1</v>
      </c>
      <c r="H82" s="41" t="s">
        <v>8</v>
      </c>
      <c r="I82" s="51">
        <f t="shared" si="165"/>
        <v>0</v>
      </c>
      <c r="J82" s="56">
        <f t="shared" si="166"/>
        <v>5</v>
      </c>
      <c r="K82" s="56">
        <f t="shared" si="184"/>
        <v>1</v>
      </c>
      <c r="L82" s="56">
        <v>0</v>
      </c>
      <c r="M82" s="15"/>
      <c r="N82" s="12">
        <f t="shared" si="185"/>
        <v>1</v>
      </c>
      <c r="O82" s="12">
        <f t="shared" si="167"/>
        <v>2</v>
      </c>
      <c r="P82" s="12">
        <f t="shared" si="168"/>
        <v>3</v>
      </c>
      <c r="Q82" s="15"/>
      <c r="R82" s="36">
        <f t="shared" si="186"/>
        <v>0.8</v>
      </c>
      <c r="S82" s="12">
        <f t="shared" si="187"/>
        <v>1.8</v>
      </c>
      <c r="T82" s="12">
        <f t="shared" si="169"/>
        <v>2.8</v>
      </c>
      <c r="U82" s="12">
        <f t="shared" si="170"/>
        <v>3.8</v>
      </c>
      <c r="V82" s="15"/>
      <c r="W82" s="36">
        <f t="shared" si="188"/>
        <v>2</v>
      </c>
      <c r="X82" s="12">
        <f t="shared" si="189"/>
        <v>3</v>
      </c>
      <c r="Y82" s="12">
        <f t="shared" si="171"/>
        <v>4</v>
      </c>
      <c r="Z82" s="12">
        <f t="shared" si="172"/>
        <v>5</v>
      </c>
      <c r="AA82" s="15"/>
      <c r="AB82" s="36">
        <f t="shared" si="190"/>
        <v>4</v>
      </c>
      <c r="AC82" s="12">
        <f t="shared" si="191"/>
        <v>5</v>
      </c>
      <c r="AD82" s="12">
        <f t="shared" si="173"/>
        <v>6</v>
      </c>
      <c r="AE82" s="12">
        <f t="shared" si="174"/>
        <v>7</v>
      </c>
      <c r="AF82" s="15"/>
      <c r="AG82" s="36">
        <f t="shared" si="192"/>
        <v>8</v>
      </c>
      <c r="AH82" s="12">
        <f t="shared" si="193"/>
        <v>9</v>
      </c>
      <c r="AI82" s="12">
        <f t="shared" si="175"/>
        <v>10</v>
      </c>
      <c r="AJ82" s="12">
        <f t="shared" si="176"/>
        <v>11</v>
      </c>
      <c r="AK82" s="15"/>
      <c r="AL82" s="36">
        <f t="shared" si="194"/>
        <v>12</v>
      </c>
      <c r="AM82" s="12">
        <f t="shared" si="195"/>
        <v>13</v>
      </c>
      <c r="AN82" s="12">
        <f t="shared" si="177"/>
        <v>14</v>
      </c>
      <c r="AO82" s="12">
        <f t="shared" si="178"/>
        <v>15</v>
      </c>
      <c r="AP82" s="15"/>
      <c r="AQ82" s="36">
        <f t="shared" si="196"/>
        <v>16</v>
      </c>
      <c r="AR82" s="12">
        <f t="shared" si="197"/>
        <v>17</v>
      </c>
      <c r="AS82" s="12">
        <f t="shared" si="179"/>
        <v>18</v>
      </c>
      <c r="AT82" s="12">
        <f t="shared" si="180"/>
        <v>19</v>
      </c>
      <c r="AU82" s="15"/>
      <c r="AV82" s="36">
        <f t="shared" si="198"/>
        <v>24</v>
      </c>
      <c r="AW82" s="12">
        <f t="shared" si="199"/>
        <v>25</v>
      </c>
      <c r="AX82" s="12">
        <f t="shared" si="181"/>
        <v>26</v>
      </c>
      <c r="AY82" s="12">
        <f t="shared" si="182"/>
        <v>27</v>
      </c>
    </row>
    <row r="83" spans="1:51">
      <c r="A83" s="14" t="str">
        <f t="shared" si="161"/>
        <v>Kupfer</v>
      </c>
      <c r="B83" s="6">
        <f t="shared" si="162"/>
        <v>150</v>
      </c>
      <c r="C83" s="47">
        <f t="shared" si="163"/>
        <v>0</v>
      </c>
      <c r="D83" s="39">
        <v>7</v>
      </c>
      <c r="E83" s="51">
        <f t="shared" si="183"/>
        <v>4</v>
      </c>
      <c r="F83" s="41" t="s">
        <v>11</v>
      </c>
      <c r="G83" s="47">
        <f t="shared" si="164"/>
        <v>1</v>
      </c>
      <c r="H83" s="41" t="s">
        <v>7</v>
      </c>
      <c r="I83" s="51">
        <f t="shared" si="165"/>
        <v>0</v>
      </c>
      <c r="J83" s="56">
        <f t="shared" si="166"/>
        <v>5</v>
      </c>
      <c r="K83" s="56">
        <f t="shared" si="184"/>
        <v>1</v>
      </c>
      <c r="L83" s="56">
        <v>0</v>
      </c>
      <c r="M83" s="15"/>
      <c r="N83" s="12">
        <f t="shared" si="185"/>
        <v>1</v>
      </c>
      <c r="O83" s="12">
        <f t="shared" si="167"/>
        <v>2</v>
      </c>
      <c r="P83" s="12">
        <f t="shared" si="168"/>
        <v>3</v>
      </c>
      <c r="Q83" s="15"/>
      <c r="R83" s="36">
        <f t="shared" si="186"/>
        <v>0.8</v>
      </c>
      <c r="S83" s="12">
        <f t="shared" si="187"/>
        <v>1.8</v>
      </c>
      <c r="T83" s="12">
        <f t="shared" si="169"/>
        <v>2.8</v>
      </c>
      <c r="U83" s="12">
        <f t="shared" si="170"/>
        <v>3.8</v>
      </c>
      <c r="V83" s="15"/>
      <c r="W83" s="36">
        <f t="shared" si="188"/>
        <v>2</v>
      </c>
      <c r="X83" s="12">
        <f t="shared" si="189"/>
        <v>3</v>
      </c>
      <c r="Y83" s="12">
        <f t="shared" si="171"/>
        <v>4</v>
      </c>
      <c r="Z83" s="12">
        <f t="shared" si="172"/>
        <v>5</v>
      </c>
      <c r="AA83" s="15"/>
      <c r="AB83" s="36">
        <f t="shared" si="190"/>
        <v>4</v>
      </c>
      <c r="AC83" s="12">
        <f t="shared" si="191"/>
        <v>5</v>
      </c>
      <c r="AD83" s="12">
        <f t="shared" si="173"/>
        <v>6</v>
      </c>
      <c r="AE83" s="12">
        <f t="shared" si="174"/>
        <v>7</v>
      </c>
      <c r="AF83" s="15"/>
      <c r="AG83" s="36">
        <f t="shared" si="192"/>
        <v>8</v>
      </c>
      <c r="AH83" s="12">
        <f t="shared" si="193"/>
        <v>9</v>
      </c>
      <c r="AI83" s="12">
        <f t="shared" si="175"/>
        <v>10</v>
      </c>
      <c r="AJ83" s="12">
        <f t="shared" si="176"/>
        <v>11</v>
      </c>
      <c r="AK83" s="15"/>
      <c r="AL83" s="36">
        <f t="shared" si="194"/>
        <v>12</v>
      </c>
      <c r="AM83" s="12">
        <f t="shared" si="195"/>
        <v>13</v>
      </c>
      <c r="AN83" s="12">
        <f t="shared" si="177"/>
        <v>14</v>
      </c>
      <c r="AO83" s="12">
        <f t="shared" si="178"/>
        <v>15</v>
      </c>
      <c r="AP83" s="15"/>
      <c r="AQ83" s="36">
        <f t="shared" si="196"/>
        <v>16</v>
      </c>
      <c r="AR83" s="12">
        <f t="shared" si="197"/>
        <v>17</v>
      </c>
      <c r="AS83" s="12">
        <f t="shared" si="179"/>
        <v>18</v>
      </c>
      <c r="AT83" s="12">
        <f t="shared" si="180"/>
        <v>19</v>
      </c>
      <c r="AU83" s="15"/>
      <c r="AV83" s="36">
        <f t="shared" si="198"/>
        <v>24</v>
      </c>
      <c r="AW83" s="12">
        <f t="shared" si="199"/>
        <v>25</v>
      </c>
      <c r="AX83" s="12">
        <f t="shared" si="181"/>
        <v>26</v>
      </c>
      <c r="AY83" s="12">
        <f t="shared" si="182"/>
        <v>27</v>
      </c>
    </row>
    <row r="84" spans="1:51">
      <c r="A84" s="14" t="str">
        <f t="shared" si="161"/>
        <v>Kupfer</v>
      </c>
      <c r="B84" s="6">
        <f t="shared" si="162"/>
        <v>150</v>
      </c>
      <c r="C84" s="47">
        <f t="shared" si="163"/>
        <v>0</v>
      </c>
      <c r="D84" s="39">
        <v>7</v>
      </c>
      <c r="E84" s="51">
        <f t="shared" si="183"/>
        <v>4</v>
      </c>
      <c r="F84" s="41" t="s">
        <v>11</v>
      </c>
      <c r="G84" s="47">
        <f t="shared" si="164"/>
        <v>1</v>
      </c>
      <c r="H84" s="41" t="s">
        <v>6</v>
      </c>
      <c r="I84" s="51">
        <f t="shared" si="165"/>
        <v>1</v>
      </c>
      <c r="J84" s="56">
        <f t="shared" si="166"/>
        <v>6</v>
      </c>
      <c r="K84" s="56">
        <f t="shared" si="184"/>
        <v>0</v>
      </c>
      <c r="L84" s="56">
        <v>0</v>
      </c>
      <c r="M84" s="15"/>
      <c r="N84" s="12">
        <f t="shared" si="185"/>
        <v>0</v>
      </c>
      <c r="O84" s="12">
        <f t="shared" si="167"/>
        <v>1</v>
      </c>
      <c r="P84" s="12">
        <f t="shared" si="168"/>
        <v>2</v>
      </c>
      <c r="Q84" s="15"/>
      <c r="R84" s="36">
        <f t="shared" si="186"/>
        <v>0.8</v>
      </c>
      <c r="S84" s="12">
        <f t="shared" si="187"/>
        <v>0.8</v>
      </c>
      <c r="T84" s="12">
        <f t="shared" si="169"/>
        <v>1.8</v>
      </c>
      <c r="U84" s="12">
        <f t="shared" si="170"/>
        <v>2.8</v>
      </c>
      <c r="V84" s="15"/>
      <c r="W84" s="36">
        <f t="shared" si="188"/>
        <v>2</v>
      </c>
      <c r="X84" s="12">
        <f t="shared" si="189"/>
        <v>2</v>
      </c>
      <c r="Y84" s="12">
        <f t="shared" si="171"/>
        <v>3</v>
      </c>
      <c r="Z84" s="12">
        <f t="shared" si="172"/>
        <v>4</v>
      </c>
      <c r="AA84" s="15"/>
      <c r="AB84" s="36">
        <f t="shared" si="190"/>
        <v>4</v>
      </c>
      <c r="AC84" s="12">
        <f t="shared" si="191"/>
        <v>4</v>
      </c>
      <c r="AD84" s="12">
        <f t="shared" si="173"/>
        <v>5</v>
      </c>
      <c r="AE84" s="12">
        <f t="shared" si="174"/>
        <v>6</v>
      </c>
      <c r="AF84" s="15"/>
      <c r="AG84" s="36">
        <f t="shared" si="192"/>
        <v>8</v>
      </c>
      <c r="AH84" s="12">
        <f t="shared" si="193"/>
        <v>8</v>
      </c>
      <c r="AI84" s="12">
        <f t="shared" si="175"/>
        <v>9</v>
      </c>
      <c r="AJ84" s="12">
        <f t="shared" si="176"/>
        <v>10</v>
      </c>
      <c r="AK84" s="15"/>
      <c r="AL84" s="36">
        <f t="shared" si="194"/>
        <v>12</v>
      </c>
      <c r="AM84" s="12">
        <f t="shared" si="195"/>
        <v>12</v>
      </c>
      <c r="AN84" s="12">
        <f t="shared" si="177"/>
        <v>13</v>
      </c>
      <c r="AO84" s="12">
        <f t="shared" si="178"/>
        <v>14</v>
      </c>
      <c r="AP84" s="15"/>
      <c r="AQ84" s="36">
        <f t="shared" si="196"/>
        <v>16</v>
      </c>
      <c r="AR84" s="12">
        <f t="shared" si="197"/>
        <v>16</v>
      </c>
      <c r="AS84" s="12">
        <f t="shared" si="179"/>
        <v>17</v>
      </c>
      <c r="AT84" s="12">
        <f t="shared" si="180"/>
        <v>18</v>
      </c>
      <c r="AU84" s="15"/>
      <c r="AV84" s="36">
        <f t="shared" si="198"/>
        <v>24</v>
      </c>
      <c r="AW84" s="12">
        <f t="shared" si="199"/>
        <v>24</v>
      </c>
      <c r="AX84" s="12">
        <f t="shared" si="181"/>
        <v>25</v>
      </c>
      <c r="AY84" s="12">
        <f t="shared" si="182"/>
        <v>26</v>
      </c>
    </row>
    <row r="85" spans="1:51">
      <c r="A85" s="14" t="str">
        <f t="shared" si="161"/>
        <v>Kupfer</v>
      </c>
      <c r="B85" s="6">
        <f t="shared" si="162"/>
        <v>150</v>
      </c>
      <c r="C85" s="47">
        <f t="shared" si="163"/>
        <v>0</v>
      </c>
      <c r="D85" s="39">
        <v>7</v>
      </c>
      <c r="E85" s="51">
        <f t="shared" si="183"/>
        <v>4</v>
      </c>
      <c r="F85" s="41" t="s">
        <v>12</v>
      </c>
      <c r="G85" s="47">
        <f t="shared" si="164"/>
        <v>2</v>
      </c>
      <c r="H85" s="41" t="s">
        <v>8</v>
      </c>
      <c r="I85" s="51">
        <f t="shared" si="165"/>
        <v>0</v>
      </c>
      <c r="J85" s="56">
        <f t="shared" si="166"/>
        <v>6</v>
      </c>
      <c r="K85" s="56">
        <f t="shared" si="184"/>
        <v>0</v>
      </c>
      <c r="L85" s="56">
        <v>0</v>
      </c>
      <c r="M85" s="15"/>
      <c r="N85" s="12">
        <f t="shared" si="185"/>
        <v>0</v>
      </c>
      <c r="O85" s="12">
        <f t="shared" si="167"/>
        <v>1</v>
      </c>
      <c r="P85" s="12">
        <f t="shared" si="168"/>
        <v>2</v>
      </c>
      <c r="Q85" s="15"/>
      <c r="R85" s="36">
        <f t="shared" si="186"/>
        <v>0.8</v>
      </c>
      <c r="S85" s="12">
        <f t="shared" si="187"/>
        <v>0.8</v>
      </c>
      <c r="T85" s="12">
        <f t="shared" si="169"/>
        <v>1.8</v>
      </c>
      <c r="U85" s="12">
        <f t="shared" si="170"/>
        <v>2.8</v>
      </c>
      <c r="V85" s="15"/>
      <c r="W85" s="36">
        <f t="shared" si="188"/>
        <v>2</v>
      </c>
      <c r="X85" s="12">
        <f t="shared" si="189"/>
        <v>2</v>
      </c>
      <c r="Y85" s="12">
        <f t="shared" si="171"/>
        <v>3</v>
      </c>
      <c r="Z85" s="12">
        <f t="shared" si="172"/>
        <v>4</v>
      </c>
      <c r="AA85" s="15"/>
      <c r="AB85" s="36">
        <f t="shared" si="190"/>
        <v>4</v>
      </c>
      <c r="AC85" s="12">
        <f t="shared" si="191"/>
        <v>4</v>
      </c>
      <c r="AD85" s="12">
        <f t="shared" si="173"/>
        <v>5</v>
      </c>
      <c r="AE85" s="12">
        <f t="shared" si="174"/>
        <v>6</v>
      </c>
      <c r="AF85" s="15"/>
      <c r="AG85" s="36">
        <f t="shared" si="192"/>
        <v>8</v>
      </c>
      <c r="AH85" s="12">
        <f t="shared" si="193"/>
        <v>8</v>
      </c>
      <c r="AI85" s="12">
        <f t="shared" si="175"/>
        <v>9</v>
      </c>
      <c r="AJ85" s="12">
        <f t="shared" si="176"/>
        <v>10</v>
      </c>
      <c r="AK85" s="15"/>
      <c r="AL85" s="36">
        <f t="shared" si="194"/>
        <v>12</v>
      </c>
      <c r="AM85" s="12">
        <f t="shared" si="195"/>
        <v>12</v>
      </c>
      <c r="AN85" s="12">
        <f t="shared" si="177"/>
        <v>13</v>
      </c>
      <c r="AO85" s="12">
        <f t="shared" si="178"/>
        <v>14</v>
      </c>
      <c r="AP85" s="15"/>
      <c r="AQ85" s="36">
        <f t="shared" si="196"/>
        <v>16</v>
      </c>
      <c r="AR85" s="12">
        <f t="shared" si="197"/>
        <v>16</v>
      </c>
      <c r="AS85" s="12">
        <f t="shared" si="179"/>
        <v>17</v>
      </c>
      <c r="AT85" s="12">
        <f t="shared" si="180"/>
        <v>18</v>
      </c>
      <c r="AU85" s="15"/>
      <c r="AV85" s="36">
        <f t="shared" si="198"/>
        <v>24</v>
      </c>
      <c r="AW85" s="12">
        <f t="shared" si="199"/>
        <v>24</v>
      </c>
      <c r="AX85" s="12">
        <f t="shared" si="181"/>
        <v>25</v>
      </c>
      <c r="AY85" s="12">
        <f t="shared" si="182"/>
        <v>26</v>
      </c>
    </row>
    <row r="86" spans="1:51">
      <c r="A86" s="14" t="str">
        <f t="shared" si="161"/>
        <v>Kupfer</v>
      </c>
      <c r="B86" s="6">
        <f t="shared" si="162"/>
        <v>150</v>
      </c>
      <c r="C86" s="47">
        <f t="shared" si="163"/>
        <v>0</v>
      </c>
      <c r="D86" s="39">
        <v>7</v>
      </c>
      <c r="E86" s="51">
        <f t="shared" si="183"/>
        <v>4</v>
      </c>
      <c r="F86" s="41" t="s">
        <v>12</v>
      </c>
      <c r="G86" s="47">
        <f t="shared" si="164"/>
        <v>2</v>
      </c>
      <c r="H86" s="41" t="s">
        <v>7</v>
      </c>
      <c r="I86" s="51">
        <f t="shared" si="165"/>
        <v>0</v>
      </c>
      <c r="J86" s="56">
        <f t="shared" si="166"/>
        <v>6</v>
      </c>
      <c r="K86" s="56">
        <f t="shared" si="184"/>
        <v>0</v>
      </c>
      <c r="L86" s="56">
        <v>0</v>
      </c>
      <c r="M86" s="15"/>
      <c r="N86" s="12">
        <f t="shared" si="185"/>
        <v>0</v>
      </c>
      <c r="O86" s="12">
        <f t="shared" si="167"/>
        <v>1</v>
      </c>
      <c r="P86" s="12">
        <f t="shared" si="168"/>
        <v>2</v>
      </c>
      <c r="Q86" s="15"/>
      <c r="R86" s="36">
        <f t="shared" si="186"/>
        <v>0.8</v>
      </c>
      <c r="S86" s="12">
        <f t="shared" si="187"/>
        <v>0.8</v>
      </c>
      <c r="T86" s="12">
        <f t="shared" si="169"/>
        <v>1.8</v>
      </c>
      <c r="U86" s="12">
        <f t="shared" si="170"/>
        <v>2.8</v>
      </c>
      <c r="V86" s="15"/>
      <c r="W86" s="36">
        <f t="shared" si="188"/>
        <v>2</v>
      </c>
      <c r="X86" s="12">
        <f t="shared" si="189"/>
        <v>2</v>
      </c>
      <c r="Y86" s="12">
        <f t="shared" si="171"/>
        <v>3</v>
      </c>
      <c r="Z86" s="12">
        <f t="shared" si="172"/>
        <v>4</v>
      </c>
      <c r="AA86" s="15"/>
      <c r="AB86" s="36">
        <f t="shared" si="190"/>
        <v>4</v>
      </c>
      <c r="AC86" s="12">
        <f t="shared" si="191"/>
        <v>4</v>
      </c>
      <c r="AD86" s="12">
        <f t="shared" si="173"/>
        <v>5</v>
      </c>
      <c r="AE86" s="12">
        <f t="shared" si="174"/>
        <v>6</v>
      </c>
      <c r="AF86" s="15"/>
      <c r="AG86" s="36">
        <f t="shared" si="192"/>
        <v>8</v>
      </c>
      <c r="AH86" s="12">
        <f t="shared" si="193"/>
        <v>8</v>
      </c>
      <c r="AI86" s="12">
        <f t="shared" si="175"/>
        <v>9</v>
      </c>
      <c r="AJ86" s="12">
        <f t="shared" si="176"/>
        <v>10</v>
      </c>
      <c r="AK86" s="15"/>
      <c r="AL86" s="36">
        <f t="shared" si="194"/>
        <v>12</v>
      </c>
      <c r="AM86" s="12">
        <f t="shared" si="195"/>
        <v>12</v>
      </c>
      <c r="AN86" s="12">
        <f t="shared" si="177"/>
        <v>13</v>
      </c>
      <c r="AO86" s="12">
        <f t="shared" si="178"/>
        <v>14</v>
      </c>
      <c r="AP86" s="15"/>
      <c r="AQ86" s="36">
        <f t="shared" si="196"/>
        <v>16</v>
      </c>
      <c r="AR86" s="12">
        <f t="shared" si="197"/>
        <v>16</v>
      </c>
      <c r="AS86" s="12">
        <f t="shared" si="179"/>
        <v>17</v>
      </c>
      <c r="AT86" s="12">
        <f t="shared" si="180"/>
        <v>18</v>
      </c>
      <c r="AU86" s="15"/>
      <c r="AV86" s="36">
        <f t="shared" si="198"/>
        <v>24</v>
      </c>
      <c r="AW86" s="12">
        <f t="shared" si="199"/>
        <v>24</v>
      </c>
      <c r="AX86" s="12">
        <f t="shared" si="181"/>
        <v>25</v>
      </c>
      <c r="AY86" s="12">
        <f t="shared" si="182"/>
        <v>26</v>
      </c>
    </row>
    <row r="87" spans="1:51" ht="10.5" thickBot="1">
      <c r="A87" s="14" t="str">
        <f t="shared" si="161"/>
        <v>Kupfer</v>
      </c>
      <c r="B87" s="6">
        <f t="shared" si="162"/>
        <v>150</v>
      </c>
      <c r="C87" s="47">
        <f t="shared" si="163"/>
        <v>0</v>
      </c>
      <c r="D87" s="39">
        <v>7</v>
      </c>
      <c r="E87" s="51">
        <f t="shared" si="183"/>
        <v>4</v>
      </c>
      <c r="F87" s="41" t="s">
        <v>12</v>
      </c>
      <c r="G87" s="47">
        <f t="shared" si="164"/>
        <v>2</v>
      </c>
      <c r="H87" s="41" t="s">
        <v>6</v>
      </c>
      <c r="I87" s="51">
        <f t="shared" si="165"/>
        <v>1</v>
      </c>
      <c r="J87" s="56">
        <f t="shared" si="166"/>
        <v>7</v>
      </c>
      <c r="K87" s="56">
        <v>0</v>
      </c>
      <c r="L87" s="56">
        <v>0</v>
      </c>
      <c r="M87" s="15"/>
      <c r="N87" s="12">
        <f t="shared" si="185"/>
        <v>0</v>
      </c>
      <c r="O87" s="12">
        <f t="shared" si="167"/>
        <v>1</v>
      </c>
      <c r="P87" s="12">
        <f t="shared" si="168"/>
        <v>2</v>
      </c>
      <c r="Q87" s="15"/>
      <c r="R87" s="36">
        <f t="shared" si="186"/>
        <v>0.8</v>
      </c>
      <c r="S87" s="12">
        <f t="shared" si="187"/>
        <v>0.8</v>
      </c>
      <c r="T87" s="12">
        <f t="shared" si="169"/>
        <v>1.8</v>
      </c>
      <c r="U87" s="12">
        <f t="shared" si="170"/>
        <v>2.8</v>
      </c>
      <c r="V87" s="15"/>
      <c r="W87" s="36">
        <f t="shared" si="188"/>
        <v>2</v>
      </c>
      <c r="X87" s="12">
        <f t="shared" si="189"/>
        <v>2</v>
      </c>
      <c r="Y87" s="12">
        <f t="shared" si="171"/>
        <v>3</v>
      </c>
      <c r="Z87" s="12">
        <f t="shared" si="172"/>
        <v>4</v>
      </c>
      <c r="AA87" s="15"/>
      <c r="AB87" s="36">
        <f t="shared" si="190"/>
        <v>4</v>
      </c>
      <c r="AC87" s="12">
        <f t="shared" si="191"/>
        <v>4</v>
      </c>
      <c r="AD87" s="12">
        <f t="shared" si="173"/>
        <v>5</v>
      </c>
      <c r="AE87" s="12">
        <f t="shared" si="174"/>
        <v>6</v>
      </c>
      <c r="AF87" s="15"/>
      <c r="AG87" s="36">
        <f t="shared" si="192"/>
        <v>8</v>
      </c>
      <c r="AH87" s="12">
        <f t="shared" si="193"/>
        <v>8</v>
      </c>
      <c r="AI87" s="12">
        <f t="shared" si="175"/>
        <v>9</v>
      </c>
      <c r="AJ87" s="12">
        <f t="shared" si="176"/>
        <v>10</v>
      </c>
      <c r="AK87" s="15"/>
      <c r="AL87" s="36">
        <f t="shared" si="194"/>
        <v>12</v>
      </c>
      <c r="AM87" s="12">
        <f t="shared" si="195"/>
        <v>12</v>
      </c>
      <c r="AN87" s="12">
        <f t="shared" si="177"/>
        <v>13</v>
      </c>
      <c r="AO87" s="12">
        <f t="shared" si="178"/>
        <v>14</v>
      </c>
      <c r="AP87" s="15"/>
      <c r="AQ87" s="36">
        <f t="shared" si="196"/>
        <v>16</v>
      </c>
      <c r="AR87" s="12">
        <f t="shared" si="197"/>
        <v>16</v>
      </c>
      <c r="AS87" s="12">
        <f t="shared" si="179"/>
        <v>17</v>
      </c>
      <c r="AT87" s="12">
        <f t="shared" si="180"/>
        <v>18</v>
      </c>
      <c r="AU87" s="15"/>
      <c r="AV87" s="36">
        <f t="shared" si="198"/>
        <v>24</v>
      </c>
      <c r="AW87" s="12">
        <f t="shared" si="199"/>
        <v>24</v>
      </c>
      <c r="AX87" s="12">
        <f t="shared" si="181"/>
        <v>25</v>
      </c>
      <c r="AY87" s="12">
        <f t="shared" si="182"/>
        <v>26</v>
      </c>
    </row>
    <row r="88" spans="1:51" ht="35.15" customHeight="1" thickTop="1">
      <c r="A88" s="25" t="s">
        <v>0</v>
      </c>
      <c r="B88" s="26" t="s">
        <v>21</v>
      </c>
      <c r="C88" s="46" t="s">
        <v>3</v>
      </c>
      <c r="D88" s="38" t="s">
        <v>1</v>
      </c>
      <c r="E88" s="49" t="s">
        <v>16</v>
      </c>
      <c r="F88" s="40" t="s">
        <v>4</v>
      </c>
      <c r="G88" s="46" t="s">
        <v>18</v>
      </c>
      <c r="H88" s="40" t="s">
        <v>5</v>
      </c>
      <c r="I88" s="49" t="s">
        <v>17</v>
      </c>
      <c r="J88" s="46" t="s">
        <v>24</v>
      </c>
      <c r="K88" s="46" t="s">
        <v>20</v>
      </c>
      <c r="L88" s="46" t="s">
        <v>45</v>
      </c>
      <c r="M88" s="27"/>
      <c r="N88" s="28" t="s">
        <v>13</v>
      </c>
      <c r="O88" s="28" t="s">
        <v>14</v>
      </c>
      <c r="P88" s="28" t="s">
        <v>15</v>
      </c>
      <c r="Q88" s="27"/>
      <c r="R88" s="35" t="s">
        <v>26</v>
      </c>
      <c r="S88" s="28" t="s">
        <v>13</v>
      </c>
      <c r="T88" s="28" t="s">
        <v>14</v>
      </c>
      <c r="U88" s="28" t="s">
        <v>15</v>
      </c>
      <c r="V88" s="27"/>
      <c r="W88" s="35" t="s">
        <v>26</v>
      </c>
      <c r="X88" s="28" t="s">
        <v>13</v>
      </c>
      <c r="Y88" s="28" t="s">
        <v>14</v>
      </c>
      <c r="Z88" s="28" t="s">
        <v>15</v>
      </c>
      <c r="AA88" s="27"/>
      <c r="AB88" s="35" t="s">
        <v>26</v>
      </c>
      <c r="AC88" s="28" t="s">
        <v>13</v>
      </c>
      <c r="AD88" s="28" t="s">
        <v>14</v>
      </c>
      <c r="AE88" s="28" t="s">
        <v>15</v>
      </c>
      <c r="AF88" s="27"/>
      <c r="AG88" s="35" t="s">
        <v>26</v>
      </c>
      <c r="AH88" s="28" t="s">
        <v>13</v>
      </c>
      <c r="AI88" s="28" t="s">
        <v>14</v>
      </c>
      <c r="AJ88" s="28" t="s">
        <v>15</v>
      </c>
      <c r="AK88" s="27"/>
      <c r="AL88" s="35" t="s">
        <v>26</v>
      </c>
      <c r="AM88" s="28" t="s">
        <v>13</v>
      </c>
      <c r="AN88" s="28" t="s">
        <v>14</v>
      </c>
      <c r="AO88" s="28" t="s">
        <v>15</v>
      </c>
      <c r="AP88" s="27"/>
      <c r="AQ88" s="35" t="s">
        <v>26</v>
      </c>
      <c r="AR88" s="28" t="s">
        <v>13</v>
      </c>
      <c r="AS88" s="28" t="s">
        <v>14</v>
      </c>
      <c r="AT88" s="28" t="s">
        <v>15</v>
      </c>
      <c r="AU88" s="27"/>
      <c r="AV88" s="35" t="s">
        <v>26</v>
      </c>
      <c r="AW88" s="28" t="s">
        <v>13</v>
      </c>
      <c r="AX88" s="28" t="s">
        <v>14</v>
      </c>
      <c r="AY88" s="28" t="s">
        <v>15</v>
      </c>
    </row>
    <row r="89" spans="1:51" ht="10.5">
      <c r="A89" s="14" t="str">
        <f t="shared" ref="A89:A100" si="200">$B$3</f>
        <v>Kupfer</v>
      </c>
      <c r="B89" s="6">
        <f t="shared" ref="B89:B100" si="201">$B$7</f>
        <v>150</v>
      </c>
      <c r="C89" s="47">
        <f t="shared" ref="C89:C100" si="202">8*(B89-$B$4)/($B$5-$B$4)</f>
        <v>0</v>
      </c>
      <c r="D89" s="39">
        <v>7.5</v>
      </c>
      <c r="E89" s="50">
        <v>3</v>
      </c>
      <c r="F89" s="41" t="s">
        <v>9</v>
      </c>
      <c r="G89" s="47">
        <f t="shared" ref="G89:G100" si="203">G76</f>
        <v>0</v>
      </c>
      <c r="H89" s="41" t="s">
        <v>8</v>
      </c>
      <c r="I89" s="51">
        <f t="shared" ref="I89:I100" si="204">I76</f>
        <v>0</v>
      </c>
      <c r="J89" s="56">
        <f t="shared" ref="J89:J100" si="205">E89+G89+I89</f>
        <v>3</v>
      </c>
      <c r="K89" s="56">
        <f>6-J89</f>
        <v>3</v>
      </c>
      <c r="L89" s="56">
        <v>0</v>
      </c>
      <c r="M89" s="15"/>
      <c r="N89" s="12">
        <f>$C89+$K89+L89</f>
        <v>3</v>
      </c>
      <c r="O89" s="12">
        <f t="shared" ref="O89:O100" si="206">N89+1</f>
        <v>4</v>
      </c>
      <c r="P89" s="12">
        <f t="shared" ref="P89:P100" si="207">N89+2</f>
        <v>5</v>
      </c>
      <c r="Q89" s="15"/>
      <c r="R89" s="36">
        <f>8*$B$7/$B$6*$C$8/100</f>
        <v>0.8</v>
      </c>
      <c r="S89" s="12">
        <f>$C89+$K89+$R89+L89</f>
        <v>3.8</v>
      </c>
      <c r="T89" s="12">
        <f t="shared" ref="T89:T100" si="208">S89+1</f>
        <v>4.8</v>
      </c>
      <c r="U89" s="12">
        <f t="shared" ref="U89:U100" si="209">S89+2</f>
        <v>5.8</v>
      </c>
      <c r="V89" s="15"/>
      <c r="W89" s="36">
        <f>8*$B$7/$B$6*$D$8/100</f>
        <v>2</v>
      </c>
      <c r="X89" s="12">
        <f>$C89+$K89+$W89+L89</f>
        <v>5</v>
      </c>
      <c r="Y89" s="12">
        <f t="shared" ref="Y89:Y100" si="210">X89+1</f>
        <v>6</v>
      </c>
      <c r="Z89" s="12">
        <f t="shared" ref="Z89:Z100" si="211">X89+2</f>
        <v>7</v>
      </c>
      <c r="AA89" s="15"/>
      <c r="AB89" s="36">
        <f>8*$B$7/$B$6*$E$8/100</f>
        <v>4</v>
      </c>
      <c r="AC89" s="12">
        <f>$C89+$K89+$AB89+L89</f>
        <v>7</v>
      </c>
      <c r="AD89" s="12">
        <f t="shared" ref="AD89:AD100" si="212">AC89+1</f>
        <v>8</v>
      </c>
      <c r="AE89" s="12">
        <f t="shared" ref="AE89:AE100" si="213">AC89+2</f>
        <v>9</v>
      </c>
      <c r="AF89" s="15"/>
      <c r="AG89" s="36">
        <f>8*$B$7/$B$6*$F$8/100</f>
        <v>8</v>
      </c>
      <c r="AH89" s="12">
        <f>$C89+$K89+$AG89+L89</f>
        <v>11</v>
      </c>
      <c r="AI89" s="12">
        <f t="shared" ref="AI89:AI100" si="214">AH89+1</f>
        <v>12</v>
      </c>
      <c r="AJ89" s="12">
        <f t="shared" ref="AJ89:AJ100" si="215">AH89+2</f>
        <v>13</v>
      </c>
      <c r="AK89" s="15"/>
      <c r="AL89" s="36">
        <f>8*$B$7/$B$6*$G$8/100</f>
        <v>12</v>
      </c>
      <c r="AM89" s="12">
        <f>$C89+$K89+$AL89+L89</f>
        <v>15</v>
      </c>
      <c r="AN89" s="12">
        <f t="shared" ref="AN89:AN100" si="216">AM89+1</f>
        <v>16</v>
      </c>
      <c r="AO89" s="12">
        <f t="shared" ref="AO89:AO100" si="217">AM89+2</f>
        <v>17</v>
      </c>
      <c r="AP89" s="15"/>
      <c r="AQ89" s="36">
        <f>8*$B$7/$B$6*$H$8/100</f>
        <v>16</v>
      </c>
      <c r="AR89" s="12">
        <f>$C89+$K89+$AQ89+L89</f>
        <v>19</v>
      </c>
      <c r="AS89" s="12">
        <f t="shared" ref="AS89:AS100" si="218">AR89+1</f>
        <v>20</v>
      </c>
      <c r="AT89" s="12">
        <f t="shared" ref="AT89:AT100" si="219">AR89+2</f>
        <v>21</v>
      </c>
      <c r="AU89" s="15"/>
      <c r="AV89" s="36">
        <f>8*$B$7/$B$6*$I$8/100</f>
        <v>24</v>
      </c>
      <c r="AW89" s="12">
        <f>$C89+$K89+$AV89+L89</f>
        <v>27</v>
      </c>
      <c r="AX89" s="12">
        <f t="shared" ref="AX89:AX100" si="220">AW89+1</f>
        <v>28</v>
      </c>
      <c r="AY89" s="12">
        <f t="shared" ref="AY89:AY100" si="221">AW89+2</f>
        <v>29</v>
      </c>
    </row>
    <row r="90" spans="1:51">
      <c r="A90" s="14" t="str">
        <f t="shared" si="200"/>
        <v>Kupfer</v>
      </c>
      <c r="B90" s="6">
        <f t="shared" si="201"/>
        <v>150</v>
      </c>
      <c r="C90" s="47">
        <f t="shared" si="202"/>
        <v>0</v>
      </c>
      <c r="D90" s="39">
        <v>7.5</v>
      </c>
      <c r="E90" s="51">
        <f t="shared" ref="E90:E100" si="222">E89</f>
        <v>3</v>
      </c>
      <c r="F90" s="41" t="s">
        <v>9</v>
      </c>
      <c r="G90" s="47">
        <f t="shared" si="203"/>
        <v>0</v>
      </c>
      <c r="H90" s="41" t="s">
        <v>7</v>
      </c>
      <c r="I90" s="51">
        <f t="shared" si="204"/>
        <v>0</v>
      </c>
      <c r="J90" s="56">
        <f t="shared" si="205"/>
        <v>3</v>
      </c>
      <c r="K90" s="56">
        <f t="shared" ref="K90:K100" si="223">6-J90</f>
        <v>3</v>
      </c>
      <c r="L90" s="56">
        <v>0</v>
      </c>
      <c r="M90" s="15"/>
      <c r="N90" s="12">
        <f t="shared" ref="N90:N100" si="224">$C90+$K90+L90</f>
        <v>3</v>
      </c>
      <c r="O90" s="12">
        <f t="shared" si="206"/>
        <v>4</v>
      </c>
      <c r="P90" s="12">
        <f t="shared" si="207"/>
        <v>5</v>
      </c>
      <c r="Q90" s="15"/>
      <c r="R90" s="36">
        <f t="shared" ref="R90:R100" si="225">$R$11</f>
        <v>0.8</v>
      </c>
      <c r="S90" s="12">
        <f t="shared" ref="S90:S100" si="226">$C90+$K90+$R90+L90</f>
        <v>3.8</v>
      </c>
      <c r="T90" s="12">
        <f t="shared" si="208"/>
        <v>4.8</v>
      </c>
      <c r="U90" s="12">
        <f t="shared" si="209"/>
        <v>5.8</v>
      </c>
      <c r="V90" s="15"/>
      <c r="W90" s="36">
        <f t="shared" ref="W90:W100" si="227">W$11</f>
        <v>2</v>
      </c>
      <c r="X90" s="12">
        <f t="shared" ref="X90:X100" si="228">$C90+$K90+$W90+L90</f>
        <v>5</v>
      </c>
      <c r="Y90" s="12">
        <f t="shared" si="210"/>
        <v>6</v>
      </c>
      <c r="Z90" s="12">
        <f t="shared" si="211"/>
        <v>7</v>
      </c>
      <c r="AA90" s="15"/>
      <c r="AB90" s="36">
        <f t="shared" ref="AB90:AB100" si="229">AB$11</f>
        <v>4</v>
      </c>
      <c r="AC90" s="12">
        <f t="shared" ref="AC90:AC100" si="230">$C90+$K90+$AB90+L90</f>
        <v>7</v>
      </c>
      <c r="AD90" s="12">
        <f t="shared" si="212"/>
        <v>8</v>
      </c>
      <c r="AE90" s="12">
        <f t="shared" si="213"/>
        <v>9</v>
      </c>
      <c r="AF90" s="15"/>
      <c r="AG90" s="36">
        <f t="shared" ref="AG90:AG100" si="231">AG$11</f>
        <v>8</v>
      </c>
      <c r="AH90" s="12">
        <f t="shared" ref="AH90:AH100" si="232">$C90+$K90+$AG90+L90</f>
        <v>11</v>
      </c>
      <c r="AI90" s="12">
        <f t="shared" si="214"/>
        <v>12</v>
      </c>
      <c r="AJ90" s="12">
        <f t="shared" si="215"/>
        <v>13</v>
      </c>
      <c r="AK90" s="15"/>
      <c r="AL90" s="36">
        <f t="shared" ref="AL90:AL100" si="233">AL$11</f>
        <v>12</v>
      </c>
      <c r="AM90" s="12">
        <f t="shared" ref="AM90:AM100" si="234">$C90+$K90+$AL90+L90</f>
        <v>15</v>
      </c>
      <c r="AN90" s="12">
        <f t="shared" si="216"/>
        <v>16</v>
      </c>
      <c r="AO90" s="12">
        <f t="shared" si="217"/>
        <v>17</v>
      </c>
      <c r="AP90" s="15"/>
      <c r="AQ90" s="36">
        <f t="shared" ref="AQ90:AQ100" si="235">AQ$11</f>
        <v>16</v>
      </c>
      <c r="AR90" s="12">
        <f t="shared" ref="AR90:AR100" si="236">$C90+$K90+$AQ90+L90</f>
        <v>19</v>
      </c>
      <c r="AS90" s="12">
        <f t="shared" si="218"/>
        <v>20</v>
      </c>
      <c r="AT90" s="12">
        <f t="shared" si="219"/>
        <v>21</v>
      </c>
      <c r="AU90" s="15"/>
      <c r="AV90" s="36">
        <f t="shared" ref="AV90:AV100" si="237">AV$11</f>
        <v>24</v>
      </c>
      <c r="AW90" s="12">
        <f t="shared" ref="AW90:AW100" si="238">$C90+$K90+$AV90+L90</f>
        <v>27</v>
      </c>
      <c r="AX90" s="12">
        <f t="shared" si="220"/>
        <v>28</v>
      </c>
      <c r="AY90" s="12">
        <f t="shared" si="221"/>
        <v>29</v>
      </c>
    </row>
    <row r="91" spans="1:51">
      <c r="A91" s="14" t="str">
        <f t="shared" si="200"/>
        <v>Kupfer</v>
      </c>
      <c r="B91" s="6">
        <f t="shared" si="201"/>
        <v>150</v>
      </c>
      <c r="C91" s="47">
        <f t="shared" si="202"/>
        <v>0</v>
      </c>
      <c r="D91" s="39">
        <v>7.5</v>
      </c>
      <c r="E91" s="51">
        <f t="shared" si="222"/>
        <v>3</v>
      </c>
      <c r="F91" s="41" t="s">
        <v>9</v>
      </c>
      <c r="G91" s="47">
        <f t="shared" si="203"/>
        <v>0</v>
      </c>
      <c r="H91" s="41" t="s">
        <v>6</v>
      </c>
      <c r="I91" s="51">
        <f t="shared" si="204"/>
        <v>1</v>
      </c>
      <c r="J91" s="56">
        <f t="shared" si="205"/>
        <v>4</v>
      </c>
      <c r="K91" s="56">
        <f t="shared" si="223"/>
        <v>2</v>
      </c>
      <c r="L91" s="56">
        <v>0</v>
      </c>
      <c r="M91" s="15"/>
      <c r="N91" s="12">
        <f t="shared" si="224"/>
        <v>2</v>
      </c>
      <c r="O91" s="12">
        <f t="shared" si="206"/>
        <v>3</v>
      </c>
      <c r="P91" s="12">
        <f t="shared" si="207"/>
        <v>4</v>
      </c>
      <c r="Q91" s="15"/>
      <c r="R91" s="36">
        <f t="shared" si="225"/>
        <v>0.8</v>
      </c>
      <c r="S91" s="12">
        <f t="shared" si="226"/>
        <v>2.8</v>
      </c>
      <c r="T91" s="12">
        <f t="shared" si="208"/>
        <v>3.8</v>
      </c>
      <c r="U91" s="12">
        <f t="shared" si="209"/>
        <v>4.8</v>
      </c>
      <c r="V91" s="15"/>
      <c r="W91" s="36">
        <f t="shared" si="227"/>
        <v>2</v>
      </c>
      <c r="X91" s="12">
        <f t="shared" si="228"/>
        <v>4</v>
      </c>
      <c r="Y91" s="12">
        <f t="shared" si="210"/>
        <v>5</v>
      </c>
      <c r="Z91" s="12">
        <f t="shared" si="211"/>
        <v>6</v>
      </c>
      <c r="AA91" s="15"/>
      <c r="AB91" s="36">
        <f t="shared" si="229"/>
        <v>4</v>
      </c>
      <c r="AC91" s="12">
        <f t="shared" si="230"/>
        <v>6</v>
      </c>
      <c r="AD91" s="12">
        <f t="shared" si="212"/>
        <v>7</v>
      </c>
      <c r="AE91" s="12">
        <f t="shared" si="213"/>
        <v>8</v>
      </c>
      <c r="AF91" s="15"/>
      <c r="AG91" s="36">
        <f t="shared" si="231"/>
        <v>8</v>
      </c>
      <c r="AH91" s="12">
        <f t="shared" si="232"/>
        <v>10</v>
      </c>
      <c r="AI91" s="12">
        <f t="shared" si="214"/>
        <v>11</v>
      </c>
      <c r="AJ91" s="12">
        <f t="shared" si="215"/>
        <v>12</v>
      </c>
      <c r="AK91" s="15"/>
      <c r="AL91" s="36">
        <f t="shared" si="233"/>
        <v>12</v>
      </c>
      <c r="AM91" s="12">
        <f t="shared" si="234"/>
        <v>14</v>
      </c>
      <c r="AN91" s="12">
        <f t="shared" si="216"/>
        <v>15</v>
      </c>
      <c r="AO91" s="12">
        <f t="shared" si="217"/>
        <v>16</v>
      </c>
      <c r="AP91" s="15"/>
      <c r="AQ91" s="36">
        <f t="shared" si="235"/>
        <v>16</v>
      </c>
      <c r="AR91" s="12">
        <f t="shared" si="236"/>
        <v>18</v>
      </c>
      <c r="AS91" s="12">
        <f t="shared" si="218"/>
        <v>19</v>
      </c>
      <c r="AT91" s="12">
        <f t="shared" si="219"/>
        <v>20</v>
      </c>
      <c r="AU91" s="15"/>
      <c r="AV91" s="36">
        <f t="shared" si="237"/>
        <v>24</v>
      </c>
      <c r="AW91" s="12">
        <f t="shared" si="238"/>
        <v>26</v>
      </c>
      <c r="AX91" s="12">
        <f t="shared" si="220"/>
        <v>27</v>
      </c>
      <c r="AY91" s="12">
        <f t="shared" si="221"/>
        <v>28</v>
      </c>
    </row>
    <row r="92" spans="1:51">
      <c r="A92" s="14" t="str">
        <f t="shared" si="200"/>
        <v>Kupfer</v>
      </c>
      <c r="B92" s="6">
        <f t="shared" si="201"/>
        <v>150</v>
      </c>
      <c r="C92" s="47">
        <f t="shared" si="202"/>
        <v>0</v>
      </c>
      <c r="D92" s="39">
        <v>7.5</v>
      </c>
      <c r="E92" s="51">
        <f t="shared" si="222"/>
        <v>3</v>
      </c>
      <c r="F92" s="41" t="s">
        <v>10</v>
      </c>
      <c r="G92" s="47">
        <f t="shared" si="203"/>
        <v>1</v>
      </c>
      <c r="H92" s="41" t="s">
        <v>8</v>
      </c>
      <c r="I92" s="51">
        <f t="shared" si="204"/>
        <v>0</v>
      </c>
      <c r="J92" s="56">
        <f t="shared" si="205"/>
        <v>4</v>
      </c>
      <c r="K92" s="56">
        <f t="shared" si="223"/>
        <v>2</v>
      </c>
      <c r="L92" s="56">
        <v>0</v>
      </c>
      <c r="M92" s="15"/>
      <c r="N92" s="12">
        <f t="shared" si="224"/>
        <v>2</v>
      </c>
      <c r="O92" s="12">
        <f t="shared" si="206"/>
        <v>3</v>
      </c>
      <c r="P92" s="12">
        <f t="shared" si="207"/>
        <v>4</v>
      </c>
      <c r="Q92" s="15"/>
      <c r="R92" s="36">
        <f t="shared" si="225"/>
        <v>0.8</v>
      </c>
      <c r="S92" s="12">
        <f t="shared" si="226"/>
        <v>2.8</v>
      </c>
      <c r="T92" s="12">
        <f t="shared" si="208"/>
        <v>3.8</v>
      </c>
      <c r="U92" s="12">
        <f t="shared" si="209"/>
        <v>4.8</v>
      </c>
      <c r="V92" s="15"/>
      <c r="W92" s="36">
        <f t="shared" si="227"/>
        <v>2</v>
      </c>
      <c r="X92" s="12">
        <f t="shared" si="228"/>
        <v>4</v>
      </c>
      <c r="Y92" s="12">
        <f t="shared" si="210"/>
        <v>5</v>
      </c>
      <c r="Z92" s="12">
        <f t="shared" si="211"/>
        <v>6</v>
      </c>
      <c r="AA92" s="15"/>
      <c r="AB92" s="36">
        <f t="shared" si="229"/>
        <v>4</v>
      </c>
      <c r="AC92" s="12">
        <f t="shared" si="230"/>
        <v>6</v>
      </c>
      <c r="AD92" s="12">
        <f t="shared" si="212"/>
        <v>7</v>
      </c>
      <c r="AE92" s="12">
        <f t="shared" si="213"/>
        <v>8</v>
      </c>
      <c r="AF92" s="15"/>
      <c r="AG92" s="36">
        <f t="shared" si="231"/>
        <v>8</v>
      </c>
      <c r="AH92" s="12">
        <f t="shared" si="232"/>
        <v>10</v>
      </c>
      <c r="AI92" s="12">
        <f t="shared" si="214"/>
        <v>11</v>
      </c>
      <c r="AJ92" s="12">
        <f t="shared" si="215"/>
        <v>12</v>
      </c>
      <c r="AK92" s="15"/>
      <c r="AL92" s="36">
        <f t="shared" si="233"/>
        <v>12</v>
      </c>
      <c r="AM92" s="12">
        <f t="shared" si="234"/>
        <v>14</v>
      </c>
      <c r="AN92" s="12">
        <f t="shared" si="216"/>
        <v>15</v>
      </c>
      <c r="AO92" s="12">
        <f t="shared" si="217"/>
        <v>16</v>
      </c>
      <c r="AP92" s="15"/>
      <c r="AQ92" s="36">
        <f t="shared" si="235"/>
        <v>16</v>
      </c>
      <c r="AR92" s="12">
        <f t="shared" si="236"/>
        <v>18</v>
      </c>
      <c r="AS92" s="12">
        <f t="shared" si="218"/>
        <v>19</v>
      </c>
      <c r="AT92" s="12">
        <f t="shared" si="219"/>
        <v>20</v>
      </c>
      <c r="AU92" s="15"/>
      <c r="AV92" s="36">
        <f t="shared" si="237"/>
        <v>24</v>
      </c>
      <c r="AW92" s="12">
        <f t="shared" si="238"/>
        <v>26</v>
      </c>
      <c r="AX92" s="12">
        <f t="shared" si="220"/>
        <v>27</v>
      </c>
      <c r="AY92" s="12">
        <f t="shared" si="221"/>
        <v>28</v>
      </c>
    </row>
    <row r="93" spans="1:51">
      <c r="A93" s="14" t="str">
        <f t="shared" si="200"/>
        <v>Kupfer</v>
      </c>
      <c r="B93" s="6">
        <f t="shared" si="201"/>
        <v>150</v>
      </c>
      <c r="C93" s="47">
        <f t="shared" si="202"/>
        <v>0</v>
      </c>
      <c r="D93" s="39">
        <v>7.5</v>
      </c>
      <c r="E93" s="51">
        <f t="shared" si="222"/>
        <v>3</v>
      </c>
      <c r="F93" s="41" t="s">
        <v>10</v>
      </c>
      <c r="G93" s="47">
        <f t="shared" si="203"/>
        <v>1</v>
      </c>
      <c r="H93" s="41" t="s">
        <v>7</v>
      </c>
      <c r="I93" s="51">
        <f t="shared" si="204"/>
        <v>0</v>
      </c>
      <c r="J93" s="56">
        <f t="shared" si="205"/>
        <v>4</v>
      </c>
      <c r="K93" s="56">
        <f t="shared" si="223"/>
        <v>2</v>
      </c>
      <c r="L93" s="56">
        <v>0</v>
      </c>
      <c r="M93" s="15"/>
      <c r="N93" s="12">
        <f t="shared" si="224"/>
        <v>2</v>
      </c>
      <c r="O93" s="12">
        <f t="shared" si="206"/>
        <v>3</v>
      </c>
      <c r="P93" s="12">
        <f t="shared" si="207"/>
        <v>4</v>
      </c>
      <c r="Q93" s="15"/>
      <c r="R93" s="36">
        <f t="shared" si="225"/>
        <v>0.8</v>
      </c>
      <c r="S93" s="12">
        <f t="shared" si="226"/>
        <v>2.8</v>
      </c>
      <c r="T93" s="12">
        <f t="shared" si="208"/>
        <v>3.8</v>
      </c>
      <c r="U93" s="12">
        <f t="shared" si="209"/>
        <v>4.8</v>
      </c>
      <c r="V93" s="15"/>
      <c r="W93" s="36">
        <f t="shared" si="227"/>
        <v>2</v>
      </c>
      <c r="X93" s="12">
        <f t="shared" si="228"/>
        <v>4</v>
      </c>
      <c r="Y93" s="12">
        <f t="shared" si="210"/>
        <v>5</v>
      </c>
      <c r="Z93" s="12">
        <f t="shared" si="211"/>
        <v>6</v>
      </c>
      <c r="AA93" s="15"/>
      <c r="AB93" s="36">
        <f t="shared" si="229"/>
        <v>4</v>
      </c>
      <c r="AC93" s="12">
        <f t="shared" si="230"/>
        <v>6</v>
      </c>
      <c r="AD93" s="12">
        <f t="shared" si="212"/>
        <v>7</v>
      </c>
      <c r="AE93" s="12">
        <f t="shared" si="213"/>
        <v>8</v>
      </c>
      <c r="AF93" s="15"/>
      <c r="AG93" s="36">
        <f t="shared" si="231"/>
        <v>8</v>
      </c>
      <c r="AH93" s="12">
        <f t="shared" si="232"/>
        <v>10</v>
      </c>
      <c r="AI93" s="12">
        <f t="shared" si="214"/>
        <v>11</v>
      </c>
      <c r="AJ93" s="12">
        <f t="shared" si="215"/>
        <v>12</v>
      </c>
      <c r="AK93" s="15"/>
      <c r="AL93" s="36">
        <f t="shared" si="233"/>
        <v>12</v>
      </c>
      <c r="AM93" s="12">
        <f t="shared" si="234"/>
        <v>14</v>
      </c>
      <c r="AN93" s="12">
        <f t="shared" si="216"/>
        <v>15</v>
      </c>
      <c r="AO93" s="12">
        <f t="shared" si="217"/>
        <v>16</v>
      </c>
      <c r="AP93" s="15"/>
      <c r="AQ93" s="36">
        <f t="shared" si="235"/>
        <v>16</v>
      </c>
      <c r="AR93" s="12">
        <f t="shared" si="236"/>
        <v>18</v>
      </c>
      <c r="AS93" s="12">
        <f t="shared" si="218"/>
        <v>19</v>
      </c>
      <c r="AT93" s="12">
        <f t="shared" si="219"/>
        <v>20</v>
      </c>
      <c r="AU93" s="15"/>
      <c r="AV93" s="36">
        <f t="shared" si="237"/>
        <v>24</v>
      </c>
      <c r="AW93" s="12">
        <f t="shared" si="238"/>
        <v>26</v>
      </c>
      <c r="AX93" s="12">
        <f t="shared" si="220"/>
        <v>27</v>
      </c>
      <c r="AY93" s="12">
        <f t="shared" si="221"/>
        <v>28</v>
      </c>
    </row>
    <row r="94" spans="1:51">
      <c r="A94" s="14" t="str">
        <f t="shared" si="200"/>
        <v>Kupfer</v>
      </c>
      <c r="B94" s="6">
        <f t="shared" si="201"/>
        <v>150</v>
      </c>
      <c r="C94" s="47">
        <f t="shared" si="202"/>
        <v>0</v>
      </c>
      <c r="D94" s="39">
        <v>7.5</v>
      </c>
      <c r="E94" s="51">
        <f t="shared" si="222"/>
        <v>3</v>
      </c>
      <c r="F94" s="41" t="s">
        <v>10</v>
      </c>
      <c r="G94" s="47">
        <f t="shared" si="203"/>
        <v>1</v>
      </c>
      <c r="H94" s="41" t="s">
        <v>6</v>
      </c>
      <c r="I94" s="51">
        <f t="shared" si="204"/>
        <v>1</v>
      </c>
      <c r="J94" s="56">
        <f t="shared" si="205"/>
        <v>5</v>
      </c>
      <c r="K94" s="56">
        <f t="shared" si="223"/>
        <v>1</v>
      </c>
      <c r="L94" s="56">
        <v>0</v>
      </c>
      <c r="M94" s="15"/>
      <c r="N94" s="12">
        <f t="shared" si="224"/>
        <v>1</v>
      </c>
      <c r="O94" s="12">
        <f t="shared" si="206"/>
        <v>2</v>
      </c>
      <c r="P94" s="12">
        <f t="shared" si="207"/>
        <v>3</v>
      </c>
      <c r="Q94" s="15"/>
      <c r="R94" s="36">
        <f t="shared" si="225"/>
        <v>0.8</v>
      </c>
      <c r="S94" s="12">
        <f t="shared" si="226"/>
        <v>1.8</v>
      </c>
      <c r="T94" s="12">
        <f t="shared" si="208"/>
        <v>2.8</v>
      </c>
      <c r="U94" s="12">
        <f t="shared" si="209"/>
        <v>3.8</v>
      </c>
      <c r="V94" s="15"/>
      <c r="W94" s="36">
        <f t="shared" si="227"/>
        <v>2</v>
      </c>
      <c r="X94" s="12">
        <f t="shared" si="228"/>
        <v>3</v>
      </c>
      <c r="Y94" s="12">
        <f t="shared" si="210"/>
        <v>4</v>
      </c>
      <c r="Z94" s="12">
        <f t="shared" si="211"/>
        <v>5</v>
      </c>
      <c r="AA94" s="15"/>
      <c r="AB94" s="36">
        <f t="shared" si="229"/>
        <v>4</v>
      </c>
      <c r="AC94" s="12">
        <f t="shared" si="230"/>
        <v>5</v>
      </c>
      <c r="AD94" s="12">
        <f t="shared" si="212"/>
        <v>6</v>
      </c>
      <c r="AE94" s="12">
        <f t="shared" si="213"/>
        <v>7</v>
      </c>
      <c r="AF94" s="15"/>
      <c r="AG94" s="36">
        <f t="shared" si="231"/>
        <v>8</v>
      </c>
      <c r="AH94" s="12">
        <f t="shared" si="232"/>
        <v>9</v>
      </c>
      <c r="AI94" s="12">
        <f t="shared" si="214"/>
        <v>10</v>
      </c>
      <c r="AJ94" s="12">
        <f t="shared" si="215"/>
        <v>11</v>
      </c>
      <c r="AK94" s="15"/>
      <c r="AL94" s="36">
        <f t="shared" si="233"/>
        <v>12</v>
      </c>
      <c r="AM94" s="12">
        <f t="shared" si="234"/>
        <v>13</v>
      </c>
      <c r="AN94" s="12">
        <f t="shared" si="216"/>
        <v>14</v>
      </c>
      <c r="AO94" s="12">
        <f t="shared" si="217"/>
        <v>15</v>
      </c>
      <c r="AP94" s="15"/>
      <c r="AQ94" s="36">
        <f t="shared" si="235"/>
        <v>16</v>
      </c>
      <c r="AR94" s="12">
        <f t="shared" si="236"/>
        <v>17</v>
      </c>
      <c r="AS94" s="12">
        <f t="shared" si="218"/>
        <v>18</v>
      </c>
      <c r="AT94" s="12">
        <f t="shared" si="219"/>
        <v>19</v>
      </c>
      <c r="AU94" s="15"/>
      <c r="AV94" s="36">
        <f t="shared" si="237"/>
        <v>24</v>
      </c>
      <c r="AW94" s="12">
        <f t="shared" si="238"/>
        <v>25</v>
      </c>
      <c r="AX94" s="12">
        <f t="shared" si="220"/>
        <v>26</v>
      </c>
      <c r="AY94" s="12">
        <f t="shared" si="221"/>
        <v>27</v>
      </c>
    </row>
    <row r="95" spans="1:51">
      <c r="A95" s="14" t="str">
        <f t="shared" si="200"/>
        <v>Kupfer</v>
      </c>
      <c r="B95" s="6">
        <f t="shared" si="201"/>
        <v>150</v>
      </c>
      <c r="C95" s="47">
        <f t="shared" si="202"/>
        <v>0</v>
      </c>
      <c r="D95" s="39">
        <v>7.5</v>
      </c>
      <c r="E95" s="51">
        <f t="shared" si="222"/>
        <v>3</v>
      </c>
      <c r="F95" s="41" t="s">
        <v>11</v>
      </c>
      <c r="G95" s="47">
        <f t="shared" si="203"/>
        <v>1</v>
      </c>
      <c r="H95" s="41" t="s">
        <v>8</v>
      </c>
      <c r="I95" s="51">
        <f t="shared" si="204"/>
        <v>0</v>
      </c>
      <c r="J95" s="56">
        <f t="shared" si="205"/>
        <v>4</v>
      </c>
      <c r="K95" s="56">
        <f t="shared" si="223"/>
        <v>2</v>
      </c>
      <c r="L95" s="56">
        <v>0</v>
      </c>
      <c r="M95" s="15"/>
      <c r="N95" s="12">
        <f t="shared" si="224"/>
        <v>2</v>
      </c>
      <c r="O95" s="12">
        <f t="shared" si="206"/>
        <v>3</v>
      </c>
      <c r="P95" s="12">
        <f t="shared" si="207"/>
        <v>4</v>
      </c>
      <c r="Q95" s="15"/>
      <c r="R95" s="36">
        <f t="shared" si="225"/>
        <v>0.8</v>
      </c>
      <c r="S95" s="12">
        <f t="shared" si="226"/>
        <v>2.8</v>
      </c>
      <c r="T95" s="12">
        <f t="shared" si="208"/>
        <v>3.8</v>
      </c>
      <c r="U95" s="12">
        <f t="shared" si="209"/>
        <v>4.8</v>
      </c>
      <c r="V95" s="15"/>
      <c r="W95" s="36">
        <f t="shared" si="227"/>
        <v>2</v>
      </c>
      <c r="X95" s="12">
        <f t="shared" si="228"/>
        <v>4</v>
      </c>
      <c r="Y95" s="12">
        <f t="shared" si="210"/>
        <v>5</v>
      </c>
      <c r="Z95" s="12">
        <f t="shared" si="211"/>
        <v>6</v>
      </c>
      <c r="AA95" s="15"/>
      <c r="AB95" s="36">
        <f t="shared" si="229"/>
        <v>4</v>
      </c>
      <c r="AC95" s="12">
        <f t="shared" si="230"/>
        <v>6</v>
      </c>
      <c r="AD95" s="12">
        <f t="shared" si="212"/>
        <v>7</v>
      </c>
      <c r="AE95" s="12">
        <f t="shared" si="213"/>
        <v>8</v>
      </c>
      <c r="AF95" s="15"/>
      <c r="AG95" s="36">
        <f t="shared" si="231"/>
        <v>8</v>
      </c>
      <c r="AH95" s="12">
        <f t="shared" si="232"/>
        <v>10</v>
      </c>
      <c r="AI95" s="12">
        <f t="shared" si="214"/>
        <v>11</v>
      </c>
      <c r="AJ95" s="12">
        <f t="shared" si="215"/>
        <v>12</v>
      </c>
      <c r="AK95" s="15"/>
      <c r="AL95" s="36">
        <f t="shared" si="233"/>
        <v>12</v>
      </c>
      <c r="AM95" s="12">
        <f t="shared" si="234"/>
        <v>14</v>
      </c>
      <c r="AN95" s="12">
        <f t="shared" si="216"/>
        <v>15</v>
      </c>
      <c r="AO95" s="12">
        <f t="shared" si="217"/>
        <v>16</v>
      </c>
      <c r="AP95" s="15"/>
      <c r="AQ95" s="36">
        <f t="shared" si="235"/>
        <v>16</v>
      </c>
      <c r="AR95" s="12">
        <f t="shared" si="236"/>
        <v>18</v>
      </c>
      <c r="AS95" s="12">
        <f t="shared" si="218"/>
        <v>19</v>
      </c>
      <c r="AT95" s="12">
        <f t="shared" si="219"/>
        <v>20</v>
      </c>
      <c r="AU95" s="15"/>
      <c r="AV95" s="36">
        <f t="shared" si="237"/>
        <v>24</v>
      </c>
      <c r="AW95" s="12">
        <f t="shared" si="238"/>
        <v>26</v>
      </c>
      <c r="AX95" s="12">
        <f t="shared" si="220"/>
        <v>27</v>
      </c>
      <c r="AY95" s="12">
        <f t="shared" si="221"/>
        <v>28</v>
      </c>
    </row>
    <row r="96" spans="1:51">
      <c r="A96" s="14" t="str">
        <f t="shared" si="200"/>
        <v>Kupfer</v>
      </c>
      <c r="B96" s="6">
        <f t="shared" si="201"/>
        <v>150</v>
      </c>
      <c r="C96" s="47">
        <f t="shared" si="202"/>
        <v>0</v>
      </c>
      <c r="D96" s="39">
        <v>7.5</v>
      </c>
      <c r="E96" s="51">
        <f t="shared" si="222"/>
        <v>3</v>
      </c>
      <c r="F96" s="41" t="s">
        <v>11</v>
      </c>
      <c r="G96" s="47">
        <f t="shared" si="203"/>
        <v>1</v>
      </c>
      <c r="H96" s="41" t="s">
        <v>7</v>
      </c>
      <c r="I96" s="51">
        <f t="shared" si="204"/>
        <v>0</v>
      </c>
      <c r="J96" s="56">
        <f t="shared" si="205"/>
        <v>4</v>
      </c>
      <c r="K96" s="56">
        <f t="shared" si="223"/>
        <v>2</v>
      </c>
      <c r="L96" s="56">
        <v>0</v>
      </c>
      <c r="M96" s="15"/>
      <c r="N96" s="12">
        <f t="shared" si="224"/>
        <v>2</v>
      </c>
      <c r="O96" s="12">
        <f t="shared" si="206"/>
        <v>3</v>
      </c>
      <c r="P96" s="12">
        <f t="shared" si="207"/>
        <v>4</v>
      </c>
      <c r="Q96" s="15"/>
      <c r="R96" s="36">
        <f t="shared" si="225"/>
        <v>0.8</v>
      </c>
      <c r="S96" s="12">
        <f t="shared" si="226"/>
        <v>2.8</v>
      </c>
      <c r="T96" s="12">
        <f t="shared" si="208"/>
        <v>3.8</v>
      </c>
      <c r="U96" s="12">
        <f t="shared" si="209"/>
        <v>4.8</v>
      </c>
      <c r="V96" s="15"/>
      <c r="W96" s="36">
        <f t="shared" si="227"/>
        <v>2</v>
      </c>
      <c r="X96" s="12">
        <f t="shared" si="228"/>
        <v>4</v>
      </c>
      <c r="Y96" s="12">
        <f t="shared" si="210"/>
        <v>5</v>
      </c>
      <c r="Z96" s="12">
        <f t="shared" si="211"/>
        <v>6</v>
      </c>
      <c r="AA96" s="15"/>
      <c r="AB96" s="36">
        <f t="shared" si="229"/>
        <v>4</v>
      </c>
      <c r="AC96" s="12">
        <f t="shared" si="230"/>
        <v>6</v>
      </c>
      <c r="AD96" s="12">
        <f t="shared" si="212"/>
        <v>7</v>
      </c>
      <c r="AE96" s="12">
        <f t="shared" si="213"/>
        <v>8</v>
      </c>
      <c r="AF96" s="15"/>
      <c r="AG96" s="36">
        <f t="shared" si="231"/>
        <v>8</v>
      </c>
      <c r="AH96" s="12">
        <f t="shared" si="232"/>
        <v>10</v>
      </c>
      <c r="AI96" s="12">
        <f t="shared" si="214"/>
        <v>11</v>
      </c>
      <c r="AJ96" s="12">
        <f t="shared" si="215"/>
        <v>12</v>
      </c>
      <c r="AK96" s="15"/>
      <c r="AL96" s="36">
        <f t="shared" si="233"/>
        <v>12</v>
      </c>
      <c r="AM96" s="12">
        <f t="shared" si="234"/>
        <v>14</v>
      </c>
      <c r="AN96" s="12">
        <f t="shared" si="216"/>
        <v>15</v>
      </c>
      <c r="AO96" s="12">
        <f t="shared" si="217"/>
        <v>16</v>
      </c>
      <c r="AP96" s="15"/>
      <c r="AQ96" s="36">
        <f t="shared" si="235"/>
        <v>16</v>
      </c>
      <c r="AR96" s="12">
        <f t="shared" si="236"/>
        <v>18</v>
      </c>
      <c r="AS96" s="12">
        <f t="shared" si="218"/>
        <v>19</v>
      </c>
      <c r="AT96" s="12">
        <f t="shared" si="219"/>
        <v>20</v>
      </c>
      <c r="AU96" s="15"/>
      <c r="AV96" s="36">
        <f t="shared" si="237"/>
        <v>24</v>
      </c>
      <c r="AW96" s="12">
        <f t="shared" si="238"/>
        <v>26</v>
      </c>
      <c r="AX96" s="12">
        <f t="shared" si="220"/>
        <v>27</v>
      </c>
      <c r="AY96" s="12">
        <f t="shared" si="221"/>
        <v>28</v>
      </c>
    </row>
    <row r="97" spans="1:51">
      <c r="A97" s="14" t="str">
        <f t="shared" si="200"/>
        <v>Kupfer</v>
      </c>
      <c r="B97" s="6">
        <f t="shared" si="201"/>
        <v>150</v>
      </c>
      <c r="C97" s="47">
        <f t="shared" si="202"/>
        <v>0</v>
      </c>
      <c r="D97" s="39">
        <v>7.5</v>
      </c>
      <c r="E97" s="51">
        <f t="shared" si="222"/>
        <v>3</v>
      </c>
      <c r="F97" s="41" t="s">
        <v>11</v>
      </c>
      <c r="G97" s="47">
        <f t="shared" si="203"/>
        <v>1</v>
      </c>
      <c r="H97" s="41" t="s">
        <v>6</v>
      </c>
      <c r="I97" s="51">
        <f t="shared" si="204"/>
        <v>1</v>
      </c>
      <c r="J97" s="56">
        <f t="shared" si="205"/>
        <v>5</v>
      </c>
      <c r="K97" s="56">
        <f t="shared" si="223"/>
        <v>1</v>
      </c>
      <c r="L97" s="56">
        <v>0</v>
      </c>
      <c r="M97" s="15"/>
      <c r="N97" s="12">
        <f t="shared" si="224"/>
        <v>1</v>
      </c>
      <c r="O97" s="12">
        <f t="shared" si="206"/>
        <v>2</v>
      </c>
      <c r="P97" s="12">
        <f t="shared" si="207"/>
        <v>3</v>
      </c>
      <c r="Q97" s="15"/>
      <c r="R97" s="36">
        <f t="shared" si="225"/>
        <v>0.8</v>
      </c>
      <c r="S97" s="12">
        <f t="shared" si="226"/>
        <v>1.8</v>
      </c>
      <c r="T97" s="12">
        <f t="shared" si="208"/>
        <v>2.8</v>
      </c>
      <c r="U97" s="12">
        <f t="shared" si="209"/>
        <v>3.8</v>
      </c>
      <c r="V97" s="15"/>
      <c r="W97" s="36">
        <f t="shared" si="227"/>
        <v>2</v>
      </c>
      <c r="X97" s="12">
        <f t="shared" si="228"/>
        <v>3</v>
      </c>
      <c r="Y97" s="12">
        <f t="shared" si="210"/>
        <v>4</v>
      </c>
      <c r="Z97" s="12">
        <f t="shared" si="211"/>
        <v>5</v>
      </c>
      <c r="AA97" s="15"/>
      <c r="AB97" s="36">
        <f t="shared" si="229"/>
        <v>4</v>
      </c>
      <c r="AC97" s="12">
        <f t="shared" si="230"/>
        <v>5</v>
      </c>
      <c r="AD97" s="12">
        <f t="shared" si="212"/>
        <v>6</v>
      </c>
      <c r="AE97" s="12">
        <f t="shared" si="213"/>
        <v>7</v>
      </c>
      <c r="AF97" s="15"/>
      <c r="AG97" s="36">
        <f t="shared" si="231"/>
        <v>8</v>
      </c>
      <c r="AH97" s="12">
        <f t="shared" si="232"/>
        <v>9</v>
      </c>
      <c r="AI97" s="12">
        <f t="shared" si="214"/>
        <v>10</v>
      </c>
      <c r="AJ97" s="12">
        <f t="shared" si="215"/>
        <v>11</v>
      </c>
      <c r="AK97" s="15"/>
      <c r="AL97" s="36">
        <f t="shared" si="233"/>
        <v>12</v>
      </c>
      <c r="AM97" s="12">
        <f t="shared" si="234"/>
        <v>13</v>
      </c>
      <c r="AN97" s="12">
        <f t="shared" si="216"/>
        <v>14</v>
      </c>
      <c r="AO97" s="12">
        <f t="shared" si="217"/>
        <v>15</v>
      </c>
      <c r="AP97" s="15"/>
      <c r="AQ97" s="36">
        <f t="shared" si="235"/>
        <v>16</v>
      </c>
      <c r="AR97" s="12">
        <f t="shared" si="236"/>
        <v>17</v>
      </c>
      <c r="AS97" s="12">
        <f t="shared" si="218"/>
        <v>18</v>
      </c>
      <c r="AT97" s="12">
        <f t="shared" si="219"/>
        <v>19</v>
      </c>
      <c r="AU97" s="15"/>
      <c r="AV97" s="36">
        <f t="shared" si="237"/>
        <v>24</v>
      </c>
      <c r="AW97" s="12">
        <f t="shared" si="238"/>
        <v>25</v>
      </c>
      <c r="AX97" s="12">
        <f t="shared" si="220"/>
        <v>26</v>
      </c>
      <c r="AY97" s="12">
        <f t="shared" si="221"/>
        <v>27</v>
      </c>
    </row>
    <row r="98" spans="1:51">
      <c r="A98" s="14" t="str">
        <f t="shared" si="200"/>
        <v>Kupfer</v>
      </c>
      <c r="B98" s="6">
        <f t="shared" si="201"/>
        <v>150</v>
      </c>
      <c r="C98" s="47">
        <f t="shared" si="202"/>
        <v>0</v>
      </c>
      <c r="D98" s="39">
        <v>7.5</v>
      </c>
      <c r="E98" s="51">
        <f t="shared" si="222"/>
        <v>3</v>
      </c>
      <c r="F98" s="41" t="s">
        <v>12</v>
      </c>
      <c r="G98" s="47">
        <f t="shared" si="203"/>
        <v>2</v>
      </c>
      <c r="H98" s="41" t="s">
        <v>8</v>
      </c>
      <c r="I98" s="51">
        <f t="shared" si="204"/>
        <v>0</v>
      </c>
      <c r="J98" s="56">
        <f t="shared" si="205"/>
        <v>5</v>
      </c>
      <c r="K98" s="56">
        <f t="shared" si="223"/>
        <v>1</v>
      </c>
      <c r="L98" s="56">
        <v>0</v>
      </c>
      <c r="M98" s="15"/>
      <c r="N98" s="12">
        <f t="shared" si="224"/>
        <v>1</v>
      </c>
      <c r="O98" s="12">
        <f t="shared" si="206"/>
        <v>2</v>
      </c>
      <c r="P98" s="12">
        <f t="shared" si="207"/>
        <v>3</v>
      </c>
      <c r="Q98" s="15"/>
      <c r="R98" s="36">
        <f t="shared" si="225"/>
        <v>0.8</v>
      </c>
      <c r="S98" s="12">
        <f t="shared" si="226"/>
        <v>1.8</v>
      </c>
      <c r="T98" s="12">
        <f t="shared" si="208"/>
        <v>2.8</v>
      </c>
      <c r="U98" s="12">
        <f t="shared" si="209"/>
        <v>3.8</v>
      </c>
      <c r="V98" s="15"/>
      <c r="W98" s="36">
        <f t="shared" si="227"/>
        <v>2</v>
      </c>
      <c r="X98" s="12">
        <f t="shared" si="228"/>
        <v>3</v>
      </c>
      <c r="Y98" s="12">
        <f t="shared" si="210"/>
        <v>4</v>
      </c>
      <c r="Z98" s="12">
        <f t="shared" si="211"/>
        <v>5</v>
      </c>
      <c r="AA98" s="15"/>
      <c r="AB98" s="36">
        <f t="shared" si="229"/>
        <v>4</v>
      </c>
      <c r="AC98" s="12">
        <f t="shared" si="230"/>
        <v>5</v>
      </c>
      <c r="AD98" s="12">
        <f t="shared" si="212"/>
        <v>6</v>
      </c>
      <c r="AE98" s="12">
        <f t="shared" si="213"/>
        <v>7</v>
      </c>
      <c r="AF98" s="15"/>
      <c r="AG98" s="36">
        <f t="shared" si="231"/>
        <v>8</v>
      </c>
      <c r="AH98" s="12">
        <f t="shared" si="232"/>
        <v>9</v>
      </c>
      <c r="AI98" s="12">
        <f t="shared" si="214"/>
        <v>10</v>
      </c>
      <c r="AJ98" s="12">
        <f t="shared" si="215"/>
        <v>11</v>
      </c>
      <c r="AK98" s="15"/>
      <c r="AL98" s="36">
        <f t="shared" si="233"/>
        <v>12</v>
      </c>
      <c r="AM98" s="12">
        <f t="shared" si="234"/>
        <v>13</v>
      </c>
      <c r="AN98" s="12">
        <f t="shared" si="216"/>
        <v>14</v>
      </c>
      <c r="AO98" s="12">
        <f t="shared" si="217"/>
        <v>15</v>
      </c>
      <c r="AP98" s="15"/>
      <c r="AQ98" s="36">
        <f t="shared" si="235"/>
        <v>16</v>
      </c>
      <c r="AR98" s="12">
        <f t="shared" si="236"/>
        <v>17</v>
      </c>
      <c r="AS98" s="12">
        <f t="shared" si="218"/>
        <v>18</v>
      </c>
      <c r="AT98" s="12">
        <f t="shared" si="219"/>
        <v>19</v>
      </c>
      <c r="AU98" s="15"/>
      <c r="AV98" s="36">
        <f t="shared" si="237"/>
        <v>24</v>
      </c>
      <c r="AW98" s="12">
        <f t="shared" si="238"/>
        <v>25</v>
      </c>
      <c r="AX98" s="12">
        <f t="shared" si="220"/>
        <v>26</v>
      </c>
      <c r="AY98" s="12">
        <f t="shared" si="221"/>
        <v>27</v>
      </c>
    </row>
    <row r="99" spans="1:51">
      <c r="A99" s="14" t="str">
        <f t="shared" si="200"/>
        <v>Kupfer</v>
      </c>
      <c r="B99" s="6">
        <f t="shared" si="201"/>
        <v>150</v>
      </c>
      <c r="C99" s="47">
        <f t="shared" si="202"/>
        <v>0</v>
      </c>
      <c r="D99" s="39">
        <v>7.5</v>
      </c>
      <c r="E99" s="51">
        <f t="shared" si="222"/>
        <v>3</v>
      </c>
      <c r="F99" s="41" t="s">
        <v>12</v>
      </c>
      <c r="G99" s="47">
        <f t="shared" si="203"/>
        <v>2</v>
      </c>
      <c r="H99" s="41" t="s">
        <v>7</v>
      </c>
      <c r="I99" s="51">
        <f t="shared" si="204"/>
        <v>0</v>
      </c>
      <c r="J99" s="56">
        <f t="shared" si="205"/>
        <v>5</v>
      </c>
      <c r="K99" s="56">
        <f t="shared" si="223"/>
        <v>1</v>
      </c>
      <c r="L99" s="56">
        <v>0</v>
      </c>
      <c r="M99" s="15"/>
      <c r="N99" s="12">
        <f t="shared" si="224"/>
        <v>1</v>
      </c>
      <c r="O99" s="12">
        <f t="shared" si="206"/>
        <v>2</v>
      </c>
      <c r="P99" s="12">
        <f t="shared" si="207"/>
        <v>3</v>
      </c>
      <c r="Q99" s="15"/>
      <c r="R99" s="36">
        <f t="shared" si="225"/>
        <v>0.8</v>
      </c>
      <c r="S99" s="12">
        <f t="shared" si="226"/>
        <v>1.8</v>
      </c>
      <c r="T99" s="12">
        <f t="shared" si="208"/>
        <v>2.8</v>
      </c>
      <c r="U99" s="12">
        <f t="shared" si="209"/>
        <v>3.8</v>
      </c>
      <c r="V99" s="15"/>
      <c r="W99" s="36">
        <f t="shared" si="227"/>
        <v>2</v>
      </c>
      <c r="X99" s="12">
        <f t="shared" si="228"/>
        <v>3</v>
      </c>
      <c r="Y99" s="12">
        <f t="shared" si="210"/>
        <v>4</v>
      </c>
      <c r="Z99" s="12">
        <f t="shared" si="211"/>
        <v>5</v>
      </c>
      <c r="AA99" s="15"/>
      <c r="AB99" s="36">
        <f t="shared" si="229"/>
        <v>4</v>
      </c>
      <c r="AC99" s="12">
        <f t="shared" si="230"/>
        <v>5</v>
      </c>
      <c r="AD99" s="12">
        <f t="shared" si="212"/>
        <v>6</v>
      </c>
      <c r="AE99" s="12">
        <f t="shared" si="213"/>
        <v>7</v>
      </c>
      <c r="AF99" s="15"/>
      <c r="AG99" s="36">
        <f t="shared" si="231"/>
        <v>8</v>
      </c>
      <c r="AH99" s="12">
        <f t="shared" si="232"/>
        <v>9</v>
      </c>
      <c r="AI99" s="12">
        <f t="shared" si="214"/>
        <v>10</v>
      </c>
      <c r="AJ99" s="12">
        <f t="shared" si="215"/>
        <v>11</v>
      </c>
      <c r="AK99" s="15"/>
      <c r="AL99" s="36">
        <f t="shared" si="233"/>
        <v>12</v>
      </c>
      <c r="AM99" s="12">
        <f t="shared" si="234"/>
        <v>13</v>
      </c>
      <c r="AN99" s="12">
        <f t="shared" si="216"/>
        <v>14</v>
      </c>
      <c r="AO99" s="12">
        <f t="shared" si="217"/>
        <v>15</v>
      </c>
      <c r="AP99" s="15"/>
      <c r="AQ99" s="36">
        <f t="shared" si="235"/>
        <v>16</v>
      </c>
      <c r="AR99" s="12">
        <f t="shared" si="236"/>
        <v>17</v>
      </c>
      <c r="AS99" s="12">
        <f t="shared" si="218"/>
        <v>18</v>
      </c>
      <c r="AT99" s="12">
        <f t="shared" si="219"/>
        <v>19</v>
      </c>
      <c r="AU99" s="15"/>
      <c r="AV99" s="36">
        <f t="shared" si="237"/>
        <v>24</v>
      </c>
      <c r="AW99" s="12">
        <f t="shared" si="238"/>
        <v>25</v>
      </c>
      <c r="AX99" s="12">
        <f t="shared" si="220"/>
        <v>26</v>
      </c>
      <c r="AY99" s="12">
        <f t="shared" si="221"/>
        <v>27</v>
      </c>
    </row>
    <row r="100" spans="1:51">
      <c r="A100" s="14" t="str">
        <f t="shared" si="200"/>
        <v>Kupfer</v>
      </c>
      <c r="B100" s="6">
        <f t="shared" si="201"/>
        <v>150</v>
      </c>
      <c r="C100" s="47">
        <f t="shared" si="202"/>
        <v>0</v>
      </c>
      <c r="D100" s="39">
        <v>7.5</v>
      </c>
      <c r="E100" s="51">
        <f t="shared" si="222"/>
        <v>3</v>
      </c>
      <c r="F100" s="41" t="s">
        <v>12</v>
      </c>
      <c r="G100" s="47">
        <f t="shared" si="203"/>
        <v>2</v>
      </c>
      <c r="H100" s="41" t="s">
        <v>6</v>
      </c>
      <c r="I100" s="51">
        <f t="shared" si="204"/>
        <v>1</v>
      </c>
      <c r="J100" s="56">
        <f t="shared" si="205"/>
        <v>6</v>
      </c>
      <c r="K100" s="56">
        <f t="shared" si="223"/>
        <v>0</v>
      </c>
      <c r="L100" s="56">
        <v>0</v>
      </c>
      <c r="M100" s="15"/>
      <c r="N100" s="12">
        <f t="shared" si="224"/>
        <v>0</v>
      </c>
      <c r="O100" s="12">
        <f t="shared" si="206"/>
        <v>1</v>
      </c>
      <c r="P100" s="12">
        <f t="shared" si="207"/>
        <v>2</v>
      </c>
      <c r="Q100" s="15"/>
      <c r="R100" s="36">
        <f t="shared" si="225"/>
        <v>0.8</v>
      </c>
      <c r="S100" s="12">
        <f t="shared" si="226"/>
        <v>0.8</v>
      </c>
      <c r="T100" s="12">
        <f t="shared" si="208"/>
        <v>1.8</v>
      </c>
      <c r="U100" s="12">
        <f t="shared" si="209"/>
        <v>2.8</v>
      </c>
      <c r="V100" s="15"/>
      <c r="W100" s="36">
        <f t="shared" si="227"/>
        <v>2</v>
      </c>
      <c r="X100" s="12">
        <f t="shared" si="228"/>
        <v>2</v>
      </c>
      <c r="Y100" s="12">
        <f t="shared" si="210"/>
        <v>3</v>
      </c>
      <c r="Z100" s="12">
        <f t="shared" si="211"/>
        <v>4</v>
      </c>
      <c r="AA100" s="15"/>
      <c r="AB100" s="36">
        <f t="shared" si="229"/>
        <v>4</v>
      </c>
      <c r="AC100" s="12">
        <f t="shared" si="230"/>
        <v>4</v>
      </c>
      <c r="AD100" s="12">
        <f t="shared" si="212"/>
        <v>5</v>
      </c>
      <c r="AE100" s="12">
        <f t="shared" si="213"/>
        <v>6</v>
      </c>
      <c r="AF100" s="15"/>
      <c r="AG100" s="36">
        <f t="shared" si="231"/>
        <v>8</v>
      </c>
      <c r="AH100" s="12">
        <f t="shared" si="232"/>
        <v>8</v>
      </c>
      <c r="AI100" s="12">
        <f t="shared" si="214"/>
        <v>9</v>
      </c>
      <c r="AJ100" s="12">
        <f t="shared" si="215"/>
        <v>10</v>
      </c>
      <c r="AK100" s="15"/>
      <c r="AL100" s="36">
        <f t="shared" si="233"/>
        <v>12</v>
      </c>
      <c r="AM100" s="12">
        <f t="shared" si="234"/>
        <v>12</v>
      </c>
      <c r="AN100" s="12">
        <f t="shared" si="216"/>
        <v>13</v>
      </c>
      <c r="AO100" s="12">
        <f t="shared" si="217"/>
        <v>14</v>
      </c>
      <c r="AP100" s="15"/>
      <c r="AQ100" s="36">
        <f t="shared" si="235"/>
        <v>16</v>
      </c>
      <c r="AR100" s="12">
        <f t="shared" si="236"/>
        <v>16</v>
      </c>
      <c r="AS100" s="12">
        <f t="shared" si="218"/>
        <v>17</v>
      </c>
      <c r="AT100" s="12">
        <f t="shared" si="219"/>
        <v>18</v>
      </c>
      <c r="AU100" s="15"/>
      <c r="AV100" s="36">
        <f t="shared" si="237"/>
        <v>24</v>
      </c>
      <c r="AW100" s="12">
        <f t="shared" si="238"/>
        <v>24</v>
      </c>
      <c r="AX100" s="12">
        <f t="shared" si="220"/>
        <v>25</v>
      </c>
      <c r="AY100" s="12">
        <f t="shared" si="221"/>
        <v>26</v>
      </c>
    </row>
    <row r="101" spans="1:51" ht="10.5">
      <c r="A101" s="74" t="s">
        <v>46</v>
      </c>
    </row>
    <row r="111" spans="1:51">
      <c r="O111" s="42"/>
    </row>
  </sheetData>
  <sheetProtection algorithmName="SHA-512" hashValue="kHWFLEIGTAQml8VrIPSuc6cSquvv4Q6LML5WjRbrVgyBWX5rmPNiMFYa+iVFyugS5UH/CT9NIz0WYYvOt4D26w==" saltValue="6B7EPhQqysNYvsQ1lqe5Bw==" spinCount="100000" sheet="1" objects="1" scenarios="1"/>
  <phoneticPr fontId="1" type="noConversion"/>
  <conditionalFormatting sqref="N76:P87 S76:U87 N24:P35 N37:P48 N50:P61 N63:P74 S50:U61 AR76:AT87 N11:P22 AR50:AT61 S24:U35 S37:U48 S63:U74 X76:Z87 AR37:AT48 AR63:AT74 S11:U22 AR11:AT22 AR24:AT35 X50:Z61 AW76:AY87 X24:Z35 AW50:AY61 X63:Z74 X11:Z22 AW11:AY22 X37:Z48 AC76:AE87 AW24:AY35 AW37:AY48 AC50:AE61 AW63:AY74 AC11:AE22 AC24:AE35 AH76:AJ87 AH11:AJ22 AH24:AJ35 AC37:AE48 AH50:AJ61 AC63:AE74 AH37:AJ48 AM76:AO87 AH63:AJ74 AM63:AO74 AM24:AO35 AM37:AO48 AM50:AO61 AM11:AO22 N89:P100 S89:U100 AR89:AT100 X89:Z100 AW89:AY100 AC89:AE100 AH89:AJ100 AM89:AO100">
    <cfRule type="cellIs" dxfId="14" priority="1" stopIfTrue="1" operator="greaterThanOrEqual">
      <formula>8</formula>
    </cfRule>
    <cfRule type="cellIs" dxfId="13" priority="2" stopIfTrue="1" operator="between">
      <formula>5</formula>
      <formula>7.9999</formula>
    </cfRule>
    <cfRule type="cellIs" dxfId="12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150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indexed="20"/>
    <pageSetUpPr fitToPage="1"/>
  </sheetPr>
  <dimension ref="A1:AX15"/>
  <sheetViews>
    <sheetView workbookViewId="0">
      <pane xSplit="3" ySplit="10" topLeftCell="D11" activePane="bottomRight" state="frozen"/>
      <selection activeCell="B5" sqref="B5"/>
      <selection pane="topRight" activeCell="B5" sqref="B5"/>
      <selection pane="bottomLeft" activeCell="B5" sqref="B5"/>
      <selection pane="bottomRight" activeCell="G5" sqref="G5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7" t="s">
        <v>0</v>
      </c>
      <c r="B3" s="57" t="s">
        <v>35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 t="s">
        <v>27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7" t="s">
        <v>22</v>
      </c>
      <c r="B4" s="31">
        <v>100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 t="s">
        <v>28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7" t="s">
        <v>23</v>
      </c>
      <c r="B5" s="31">
        <v>200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 t="s">
        <v>29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40</v>
      </c>
      <c r="B6" s="65">
        <v>50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31</v>
      </c>
      <c r="B7" s="65">
        <v>150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7" t="s">
        <v>25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7"/>
      <c r="B9" s="22" t="s">
        <v>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21" t="s">
        <v>19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0</v>
      </c>
      <c r="B10" s="26" t="s">
        <v>21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26</v>
      </c>
      <c r="R10" s="28"/>
      <c r="S10" s="28"/>
      <c r="T10" s="28"/>
      <c r="U10" s="27"/>
      <c r="V10" s="35" t="s">
        <v>26</v>
      </c>
      <c r="W10" s="28"/>
      <c r="X10" s="28"/>
      <c r="Y10" s="28"/>
      <c r="Z10" s="27"/>
      <c r="AA10" s="35" t="s">
        <v>26</v>
      </c>
      <c r="AB10" s="28"/>
      <c r="AC10" s="28"/>
      <c r="AD10" s="28"/>
      <c r="AE10" s="27"/>
      <c r="AF10" s="35" t="s">
        <v>26</v>
      </c>
      <c r="AG10" s="28"/>
      <c r="AH10" s="28"/>
      <c r="AI10" s="28"/>
      <c r="AJ10" s="27"/>
      <c r="AK10" s="35" t="s">
        <v>26</v>
      </c>
      <c r="AL10" s="28"/>
      <c r="AM10" s="28"/>
      <c r="AN10" s="28"/>
      <c r="AO10" s="27"/>
      <c r="AP10" s="35" t="s">
        <v>26</v>
      </c>
      <c r="AQ10" s="28"/>
      <c r="AR10" s="28"/>
      <c r="AS10" s="28"/>
      <c r="AT10" s="27"/>
      <c r="AU10" s="35" t="s">
        <v>26</v>
      </c>
      <c r="AV10" s="28"/>
      <c r="AW10" s="28"/>
      <c r="AX10" s="28"/>
    </row>
    <row r="11" spans="1:50" ht="12.5">
      <c r="A11" s="14" t="str">
        <f>$B$3</f>
        <v>Nickel</v>
      </c>
      <c r="B11" s="6">
        <f>$B$7</f>
        <v>150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0.24</v>
      </c>
      <c r="R11" s="12">
        <f>$C11+$K11+$Q11</f>
        <v>0.24</v>
      </c>
      <c r="S11"/>
      <c r="T11"/>
      <c r="U11" s="15"/>
      <c r="V11" s="36">
        <f>8*$B$7/$B$6*$D$8/100</f>
        <v>0.6</v>
      </c>
      <c r="W11" s="12">
        <f>$C11+$K11+$V11</f>
        <v>0.6</v>
      </c>
      <c r="X11"/>
      <c r="Y11"/>
      <c r="Z11" s="15"/>
      <c r="AA11" s="36">
        <f>8*$B$7/$B$6*$E$8/100</f>
        <v>1.2</v>
      </c>
      <c r="AB11" s="12">
        <f>$C11+$K11+$AA11</f>
        <v>1.2</v>
      </c>
      <c r="AC11"/>
      <c r="AD11"/>
      <c r="AE11" s="15"/>
      <c r="AF11" s="36">
        <f>8*$B$7/$B$6*$F$8/100</f>
        <v>2.4</v>
      </c>
      <c r="AG11" s="12">
        <f>$C11+$K11+$AF11</f>
        <v>2.4</v>
      </c>
      <c r="AH11"/>
      <c r="AI11"/>
      <c r="AJ11" s="15"/>
      <c r="AK11" s="36">
        <f>8*$B$7/$B$6*$G$8/100</f>
        <v>3.6</v>
      </c>
      <c r="AL11" s="12">
        <f>$C11+$K11+$AK11</f>
        <v>3.6</v>
      </c>
      <c r="AM11"/>
      <c r="AN11"/>
      <c r="AO11" s="15"/>
      <c r="AP11" s="36">
        <f>8*$B$7/$B$6*$H$8/100</f>
        <v>4.8</v>
      </c>
      <c r="AQ11" s="12">
        <f>$C11+$K11+$AP11</f>
        <v>4.8</v>
      </c>
      <c r="AR11"/>
      <c r="AS11"/>
      <c r="AT11" s="15"/>
      <c r="AU11" s="36">
        <f>8*$B$7/$B$6*$I$8/100</f>
        <v>7.2</v>
      </c>
      <c r="AV11" s="12">
        <f>$C11+$K11+$AU11</f>
        <v>7.2</v>
      </c>
      <c r="AW11"/>
      <c r="AX11"/>
    </row>
    <row r="12" spans="1:50" ht="12.5">
      <c r="A12" s="74" t="s">
        <v>46</v>
      </c>
      <c r="S12"/>
      <c r="T12"/>
    </row>
    <row r="14" spans="1:50" ht="12.5">
      <c r="S14"/>
    </row>
    <row r="15" spans="1:50">
      <c r="N15" s="42"/>
    </row>
  </sheetData>
  <sheetProtection algorithmName="SHA-512" hashValue="7sPwAP22loP6zm9yLeb5Ufr0xuwq7qHd56wQXESvFlxZjlo1bTIVEreec8O5t11cv4gmhCeFUyHdmYORucTB+Q==" saltValue="8gQglbV/mx+HSoyFiCVAvQ==" spinCount="100000" sheet="1" objects="1" scenarios="1"/>
  <phoneticPr fontId="1" type="noConversion"/>
  <conditionalFormatting sqref="R11 W11 AB11 AG11 AQ11 M11 AL11 AV11">
    <cfRule type="cellIs" dxfId="11" priority="1" stopIfTrue="1" operator="greaterThanOrEqual">
      <formula>8</formula>
    </cfRule>
    <cfRule type="cellIs" dxfId="10" priority="2" stopIfTrue="1" operator="between">
      <formula>5</formula>
      <formula>7.9999</formula>
    </cfRule>
    <cfRule type="cellIs" dxfId="9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indexed="56"/>
    <pageSetUpPr fitToPage="1"/>
  </sheetPr>
  <dimension ref="A1:AX15"/>
  <sheetViews>
    <sheetView workbookViewId="0">
      <pane xSplit="3" ySplit="10" topLeftCell="D11" activePane="bottomRight" state="frozen"/>
      <selection activeCell="B5" sqref="B5"/>
      <selection pane="topRight" activeCell="B5" sqref="B5"/>
      <selection pane="bottomLeft" activeCell="B5" sqref="B5"/>
      <selection pane="bottomRight" activeCell="F6" sqref="F6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1" width="9.81640625" style="55" customWidth="1"/>
    <col min="12" max="12" width="2.7265625" style="1" customWidth="1"/>
    <col min="13" max="13" width="10.81640625" style="10" customWidth="1"/>
    <col min="14" max="14" width="10" style="10" customWidth="1"/>
    <col min="15" max="15" width="10" style="11" customWidth="1"/>
    <col min="16" max="16" width="2.54296875" style="1" customWidth="1"/>
    <col min="17" max="17" width="8.1796875" style="8" customWidth="1"/>
    <col min="18" max="18" width="10.81640625" style="10" customWidth="1"/>
    <col min="19" max="19" width="10" style="10" customWidth="1"/>
    <col min="20" max="20" width="10" style="11" customWidth="1"/>
    <col min="21" max="21" width="2.54296875" style="1" customWidth="1"/>
    <col min="22" max="22" width="8.1796875" style="8" customWidth="1"/>
    <col min="23" max="23" width="10.81640625" style="10" customWidth="1"/>
    <col min="24" max="24" width="10" style="10" customWidth="1"/>
    <col min="25" max="25" width="10" style="11" customWidth="1"/>
    <col min="26" max="26" width="2.54296875" style="1" customWidth="1"/>
    <col min="27" max="27" width="8.1796875" style="8" customWidth="1"/>
    <col min="28" max="28" width="10.81640625" style="10" customWidth="1"/>
    <col min="29" max="29" width="10" style="10" customWidth="1"/>
    <col min="30" max="30" width="10" style="11" customWidth="1"/>
    <col min="31" max="31" width="2.54296875" style="1" customWidth="1"/>
    <col min="32" max="32" width="8.1796875" style="8" customWidth="1"/>
    <col min="33" max="33" width="10.81640625" style="10" customWidth="1"/>
    <col min="34" max="34" width="10" style="10" customWidth="1"/>
    <col min="35" max="35" width="10" style="11" customWidth="1"/>
    <col min="36" max="36" width="2.54296875" style="1" customWidth="1"/>
    <col min="37" max="37" width="8.1796875" style="8" customWidth="1"/>
    <col min="38" max="38" width="10.81640625" style="10" customWidth="1"/>
    <col min="39" max="39" width="10" style="10" customWidth="1"/>
    <col min="40" max="40" width="10" style="11" customWidth="1"/>
    <col min="41" max="41" width="2.54296875" style="1" customWidth="1"/>
    <col min="42" max="42" width="8.1796875" style="8" customWidth="1"/>
    <col min="43" max="43" width="10.81640625" style="10" customWidth="1"/>
    <col min="44" max="44" width="10" style="10" customWidth="1"/>
    <col min="45" max="45" width="10" style="11" customWidth="1"/>
    <col min="46" max="46" width="2.54296875" style="1" customWidth="1"/>
    <col min="47" max="47" width="8.1796875" style="8" customWidth="1"/>
    <col min="48" max="48" width="10.81640625" style="10" customWidth="1"/>
    <col min="49" max="49" width="10" style="10" customWidth="1"/>
    <col min="50" max="50" width="10" style="11" customWidth="1"/>
    <col min="51" max="16384" width="11.453125" style="1"/>
  </cols>
  <sheetData>
    <row r="1" spans="1:50" s="75" customFormat="1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0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15"/>
      <c r="M2" s="91"/>
      <c r="N2" s="91"/>
      <c r="O2" s="92"/>
    </row>
    <row r="3" spans="1:50" ht="10.5">
      <c r="A3" s="7" t="s">
        <v>0</v>
      </c>
      <c r="B3" s="57" t="s">
        <v>39</v>
      </c>
      <c r="C3" s="43"/>
      <c r="D3" s="23"/>
      <c r="E3" s="43"/>
      <c r="F3" s="7"/>
      <c r="G3" s="43"/>
      <c r="H3" s="19"/>
      <c r="I3" s="53"/>
      <c r="J3" s="53"/>
      <c r="K3" s="53"/>
      <c r="L3" s="7"/>
      <c r="M3" s="19"/>
      <c r="N3" s="18" t="s">
        <v>27</v>
      </c>
      <c r="O3" s="5"/>
      <c r="P3" s="8"/>
      <c r="R3" s="34"/>
      <c r="S3" s="32"/>
      <c r="T3" s="33"/>
      <c r="U3" s="8"/>
      <c r="W3" s="34"/>
      <c r="X3" s="32"/>
      <c r="Y3" s="33"/>
      <c r="Z3" s="8"/>
      <c r="AB3" s="34"/>
      <c r="AC3" s="32"/>
      <c r="AD3" s="33"/>
      <c r="AE3" s="8"/>
      <c r="AG3" s="34"/>
      <c r="AH3" s="32"/>
      <c r="AI3" s="33"/>
      <c r="AJ3" s="8"/>
      <c r="AL3" s="34"/>
      <c r="AM3" s="32"/>
      <c r="AN3" s="33"/>
      <c r="AO3" s="8"/>
      <c r="AQ3" s="34"/>
      <c r="AR3" s="32"/>
      <c r="AS3" s="33"/>
      <c r="AT3" s="8"/>
      <c r="AV3" s="34"/>
      <c r="AW3" s="32"/>
      <c r="AX3" s="33"/>
    </row>
    <row r="4" spans="1:50" ht="10.5">
      <c r="A4" s="7" t="s">
        <v>22</v>
      </c>
      <c r="B4" s="94">
        <v>0.5</v>
      </c>
      <c r="C4" s="43"/>
      <c r="D4" s="23"/>
      <c r="E4" s="43"/>
      <c r="F4" s="7"/>
      <c r="G4" s="43"/>
      <c r="H4" s="19"/>
      <c r="I4" s="53"/>
      <c r="J4" s="53"/>
      <c r="K4" s="53"/>
      <c r="L4" s="7"/>
      <c r="M4" s="19"/>
      <c r="N4" s="18" t="s">
        <v>28</v>
      </c>
      <c r="O4" s="4"/>
      <c r="P4" s="8"/>
      <c r="R4" s="34"/>
      <c r="S4" s="32"/>
      <c r="T4" s="33"/>
      <c r="U4" s="8"/>
      <c r="W4" s="34"/>
      <c r="X4" s="32"/>
      <c r="Y4" s="33"/>
      <c r="Z4" s="8"/>
      <c r="AB4" s="34"/>
      <c r="AC4" s="32"/>
      <c r="AD4" s="33"/>
      <c r="AE4" s="8"/>
      <c r="AG4" s="34"/>
      <c r="AH4" s="32"/>
      <c r="AI4" s="33"/>
      <c r="AJ4" s="8"/>
      <c r="AL4" s="34"/>
      <c r="AM4" s="32"/>
      <c r="AN4" s="33"/>
      <c r="AO4" s="8"/>
      <c r="AQ4" s="34"/>
      <c r="AR4" s="32"/>
      <c r="AS4" s="33"/>
      <c r="AT4" s="8"/>
      <c r="AV4" s="34"/>
      <c r="AW4" s="32"/>
      <c r="AX4" s="33"/>
    </row>
    <row r="5" spans="1:50" ht="15.5">
      <c r="A5" s="7" t="s">
        <v>23</v>
      </c>
      <c r="B5" s="31">
        <v>20</v>
      </c>
      <c r="C5" s="43"/>
      <c r="D5" s="23"/>
      <c r="E5" s="43"/>
      <c r="F5" s="7"/>
      <c r="G5" s="67"/>
      <c r="H5" s="19"/>
      <c r="I5" s="53"/>
      <c r="J5" s="53"/>
      <c r="K5" s="53"/>
      <c r="L5" s="7"/>
      <c r="M5" s="24"/>
      <c r="N5" s="18" t="s">
        <v>29</v>
      </c>
      <c r="O5" s="3"/>
      <c r="P5" s="8"/>
      <c r="R5" s="12"/>
      <c r="S5" s="32"/>
      <c r="T5" s="33"/>
      <c r="U5" s="8"/>
      <c r="W5" s="12"/>
      <c r="X5" s="32"/>
      <c r="Y5" s="33"/>
      <c r="Z5" s="8"/>
      <c r="AB5" s="12"/>
      <c r="AC5" s="32"/>
      <c r="AD5" s="33"/>
      <c r="AE5" s="8"/>
      <c r="AG5" s="12"/>
      <c r="AH5" s="32"/>
      <c r="AI5" s="33"/>
      <c r="AJ5" s="8"/>
      <c r="AL5" s="12"/>
      <c r="AM5" s="32"/>
      <c r="AN5" s="33"/>
      <c r="AO5" s="8"/>
      <c r="AQ5" s="12"/>
      <c r="AR5" s="32"/>
      <c r="AS5" s="33"/>
      <c r="AT5" s="8"/>
      <c r="AV5" s="12"/>
      <c r="AW5" s="32"/>
      <c r="AX5" s="33"/>
    </row>
    <row r="6" spans="1:50" ht="14">
      <c r="A6" s="37" t="s">
        <v>32</v>
      </c>
      <c r="B6" s="65">
        <v>0.1</v>
      </c>
      <c r="C6" s="43"/>
      <c r="D6" s="23"/>
      <c r="E6" s="43"/>
      <c r="F6" s="7"/>
      <c r="G6" s="43"/>
      <c r="H6" s="19"/>
      <c r="I6" s="53"/>
      <c r="J6" s="53"/>
      <c r="K6" s="53"/>
      <c r="L6" s="7"/>
      <c r="M6" s="24"/>
      <c r="N6" s="18"/>
      <c r="O6" s="33"/>
      <c r="P6" s="8"/>
      <c r="R6" s="12"/>
      <c r="S6" s="32"/>
      <c r="T6" s="33"/>
      <c r="U6" s="8"/>
      <c r="W6" s="12"/>
      <c r="X6" s="32"/>
      <c r="Y6" s="33"/>
      <c r="Z6" s="8"/>
      <c r="AB6" s="12"/>
      <c r="AC6" s="32"/>
      <c r="AD6" s="33"/>
      <c r="AE6" s="8"/>
      <c r="AG6" s="12"/>
      <c r="AH6" s="32"/>
      <c r="AI6" s="33"/>
      <c r="AJ6" s="8"/>
      <c r="AL6" s="12"/>
      <c r="AM6" s="32"/>
      <c r="AN6" s="33"/>
      <c r="AO6" s="8"/>
      <c r="AQ6" s="12"/>
      <c r="AR6" s="32"/>
      <c r="AS6" s="33"/>
      <c r="AT6" s="8"/>
      <c r="AV6" s="12"/>
      <c r="AW6" s="32"/>
      <c r="AX6" s="33"/>
    </row>
    <row r="7" spans="1:50" ht="14">
      <c r="A7" s="37" t="s">
        <v>31</v>
      </c>
      <c r="B7" s="65">
        <v>10</v>
      </c>
      <c r="C7" s="44"/>
      <c r="D7" s="29"/>
      <c r="E7" s="44"/>
      <c r="F7" s="29"/>
      <c r="G7" s="44"/>
      <c r="H7" s="29"/>
      <c r="I7" s="44"/>
      <c r="J7" s="44"/>
      <c r="K7" s="44"/>
      <c r="L7" s="7"/>
      <c r="M7" s="24"/>
      <c r="N7" s="18"/>
      <c r="O7" s="23"/>
      <c r="P7" s="8"/>
      <c r="R7" s="12"/>
      <c r="S7" s="32"/>
      <c r="T7" s="33"/>
      <c r="U7" s="8"/>
      <c r="W7" s="12"/>
      <c r="X7" s="32"/>
      <c r="Y7" s="33"/>
      <c r="Z7" s="8"/>
      <c r="AB7" s="12"/>
      <c r="AC7" s="32"/>
      <c r="AD7" s="33"/>
      <c r="AE7" s="8"/>
      <c r="AG7" s="12"/>
      <c r="AH7" s="32"/>
      <c r="AI7" s="33"/>
      <c r="AJ7" s="8"/>
      <c r="AL7" s="12"/>
      <c r="AM7" s="32"/>
      <c r="AN7" s="33"/>
      <c r="AO7" s="8"/>
      <c r="AQ7" s="12"/>
      <c r="AR7" s="32"/>
      <c r="AS7" s="33"/>
      <c r="AT7" s="8"/>
      <c r="AV7" s="12"/>
      <c r="AW7" s="32"/>
      <c r="AX7" s="33"/>
    </row>
    <row r="8" spans="1:50">
      <c r="A8" s="7" t="s">
        <v>25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7"/>
      <c r="M8" s="24"/>
      <c r="N8" s="18"/>
      <c r="O8" s="23"/>
      <c r="P8" s="8"/>
      <c r="R8" s="12"/>
      <c r="S8" s="32"/>
      <c r="T8" s="33"/>
      <c r="U8" s="8"/>
      <c r="W8" s="12"/>
      <c r="X8" s="32"/>
      <c r="Y8" s="33"/>
      <c r="Z8" s="8"/>
      <c r="AB8" s="12"/>
      <c r="AC8" s="32"/>
      <c r="AD8" s="33"/>
      <c r="AE8" s="8"/>
      <c r="AG8" s="12"/>
      <c r="AH8" s="32"/>
      <c r="AI8" s="33"/>
      <c r="AJ8" s="8"/>
      <c r="AL8" s="12"/>
      <c r="AM8" s="32"/>
      <c r="AN8" s="33"/>
      <c r="AO8" s="8"/>
      <c r="AQ8" s="12"/>
      <c r="AR8" s="32"/>
      <c r="AS8" s="33"/>
      <c r="AT8" s="8"/>
      <c r="AV8" s="12"/>
      <c r="AW8" s="32"/>
      <c r="AX8" s="33"/>
    </row>
    <row r="9" spans="1:50" ht="20.25" customHeight="1" thickBot="1">
      <c r="A9" s="17"/>
      <c r="B9" s="22" t="s">
        <v>2</v>
      </c>
      <c r="C9" s="45"/>
      <c r="D9" s="20"/>
      <c r="E9" s="45"/>
      <c r="F9" s="17"/>
      <c r="G9" s="45"/>
      <c r="H9" s="16"/>
      <c r="I9" s="54"/>
      <c r="J9" s="53"/>
      <c r="K9" s="53"/>
      <c r="L9" s="17"/>
      <c r="M9" s="21" t="s">
        <v>19</v>
      </c>
      <c r="N9" s="17"/>
      <c r="O9" s="17"/>
      <c r="P9" s="17"/>
      <c r="Q9" s="17"/>
      <c r="R9" s="21"/>
      <c r="S9" s="17"/>
      <c r="T9" s="17"/>
      <c r="U9" s="17"/>
      <c r="V9" s="17"/>
      <c r="W9" s="21"/>
      <c r="X9" s="17"/>
      <c r="Y9" s="17"/>
      <c r="Z9" s="17"/>
      <c r="AA9" s="17"/>
      <c r="AB9" s="21"/>
      <c r="AC9" s="17"/>
      <c r="AD9" s="17"/>
      <c r="AE9" s="17"/>
      <c r="AF9" s="17"/>
      <c r="AG9" s="21"/>
      <c r="AH9" s="17"/>
      <c r="AI9" s="17"/>
      <c r="AJ9" s="17"/>
      <c r="AK9" s="17"/>
      <c r="AL9" s="21"/>
      <c r="AM9" s="17"/>
      <c r="AN9" s="17"/>
      <c r="AO9" s="17"/>
      <c r="AP9" s="17"/>
      <c r="AQ9" s="21"/>
      <c r="AR9" s="17"/>
      <c r="AS9" s="17"/>
      <c r="AT9" s="17"/>
      <c r="AU9" s="17"/>
      <c r="AV9" s="21"/>
      <c r="AW9" s="17"/>
      <c r="AX9" s="17"/>
    </row>
    <row r="10" spans="1:50" ht="45" customHeight="1" thickTop="1">
      <c r="A10" s="25" t="s">
        <v>0</v>
      </c>
      <c r="B10" s="26" t="s">
        <v>21</v>
      </c>
      <c r="C10" s="46"/>
      <c r="D10" s="58"/>
      <c r="E10" s="59"/>
      <c r="F10" s="60"/>
      <c r="G10" s="59"/>
      <c r="H10" s="60"/>
      <c r="I10" s="59"/>
      <c r="J10" s="59"/>
      <c r="K10" s="46"/>
      <c r="L10" s="27"/>
      <c r="M10" s="28"/>
      <c r="N10" s="28"/>
      <c r="O10" s="28"/>
      <c r="P10" s="27"/>
      <c r="Q10" s="35" t="s">
        <v>26</v>
      </c>
      <c r="R10" s="28"/>
      <c r="S10" s="28"/>
      <c r="T10" s="28"/>
      <c r="U10" s="27"/>
      <c r="V10" s="35" t="s">
        <v>26</v>
      </c>
      <c r="W10" s="28"/>
      <c r="X10" s="28"/>
      <c r="Y10" s="28"/>
      <c r="Z10" s="27"/>
      <c r="AA10" s="35" t="s">
        <v>26</v>
      </c>
      <c r="AB10" s="28"/>
      <c r="AC10" s="28"/>
      <c r="AD10" s="28"/>
      <c r="AE10" s="27"/>
      <c r="AF10" s="35" t="s">
        <v>26</v>
      </c>
      <c r="AG10" s="28"/>
      <c r="AH10" s="28"/>
      <c r="AI10" s="28"/>
      <c r="AJ10" s="27"/>
      <c r="AK10" s="35" t="s">
        <v>26</v>
      </c>
      <c r="AL10" s="28"/>
      <c r="AM10" s="28"/>
      <c r="AN10" s="28"/>
      <c r="AO10" s="27"/>
      <c r="AP10" s="35" t="s">
        <v>26</v>
      </c>
      <c r="AQ10" s="28"/>
      <c r="AR10" s="28"/>
      <c r="AS10" s="28"/>
      <c r="AT10" s="27"/>
      <c r="AU10" s="35" t="s">
        <v>26</v>
      </c>
      <c r="AV10" s="28"/>
      <c r="AW10" s="28"/>
      <c r="AX10" s="28"/>
    </row>
    <row r="11" spans="1:50" ht="12.5">
      <c r="A11" s="14" t="str">
        <f>$B$3</f>
        <v>Quecksilber</v>
      </c>
      <c r="B11" s="6">
        <f>$B$7</f>
        <v>10</v>
      </c>
      <c r="C11" s="47"/>
      <c r="D11" s="61"/>
      <c r="E11" s="62"/>
      <c r="F11" s="63"/>
      <c r="G11" s="62"/>
      <c r="H11" s="63"/>
      <c r="I11" s="62"/>
      <c r="J11" s="64"/>
      <c r="K11" s="56"/>
      <c r="L11" s="15"/>
      <c r="M11" s="12"/>
      <c r="N11"/>
      <c r="O11"/>
      <c r="P11" s="15"/>
      <c r="Q11" s="36">
        <f>8*$B$7/$B$6*$C$8/100</f>
        <v>8</v>
      </c>
      <c r="R11" s="12">
        <f>$C11+$K11+$Q11</f>
        <v>8</v>
      </c>
      <c r="S11"/>
      <c r="T11"/>
      <c r="U11" s="15"/>
      <c r="V11" s="36">
        <f>8*$B$7/$B$6*$D$8/100</f>
        <v>20</v>
      </c>
      <c r="W11" s="12">
        <f>$C11+$K11+$V11</f>
        <v>20</v>
      </c>
      <c r="X11"/>
      <c r="Y11"/>
      <c r="Z11" s="15"/>
      <c r="AA11" s="36">
        <f>8*$B$7/$B$6*$E$8/100</f>
        <v>40</v>
      </c>
      <c r="AB11" s="12">
        <f>$C11+$K11+$AA11</f>
        <v>40</v>
      </c>
      <c r="AC11"/>
      <c r="AD11"/>
      <c r="AE11" s="15"/>
      <c r="AF11" s="36">
        <f>8*$B$7/$B$6*$F$8/100</f>
        <v>80</v>
      </c>
      <c r="AG11" s="12">
        <f>$C11+$K11+$AF11</f>
        <v>80</v>
      </c>
      <c r="AH11"/>
      <c r="AI11"/>
      <c r="AJ11" s="15"/>
      <c r="AK11" s="36">
        <f>8*$B$7/$B$6*$G$8/100</f>
        <v>120</v>
      </c>
      <c r="AL11" s="12">
        <f>$C11+$K11+$AK11</f>
        <v>120</v>
      </c>
      <c r="AM11"/>
      <c r="AN11"/>
      <c r="AO11" s="15"/>
      <c r="AP11" s="36">
        <f>8*$B$7/$B$6*$H$8/100</f>
        <v>160</v>
      </c>
      <c r="AQ11" s="12">
        <f>$C11+$K11+$AP11</f>
        <v>160</v>
      </c>
      <c r="AR11"/>
      <c r="AS11"/>
      <c r="AT11" s="15"/>
      <c r="AU11" s="36">
        <f>8*$B$7/$B$6*$I$8/100</f>
        <v>240</v>
      </c>
      <c r="AV11" s="12">
        <f>$C11+$K11+$AU11</f>
        <v>240</v>
      </c>
      <c r="AW11"/>
      <c r="AX11"/>
    </row>
    <row r="12" spans="1:50" ht="12.5">
      <c r="A12" s="74" t="s">
        <v>46</v>
      </c>
      <c r="S12"/>
      <c r="T12"/>
    </row>
    <row r="14" spans="1:50" ht="12.5">
      <c r="S14"/>
    </row>
    <row r="15" spans="1:50">
      <c r="N15" s="42"/>
    </row>
  </sheetData>
  <sheetProtection algorithmName="SHA-512" hashValue="ke346D7NC7LNl/b6MNyaQpMi9Q5jGQyKq3Qjb2tqO8BP2rhirVglLIXZ/qggtrF7L7wUHdZ1zOPagT0bE4874Q==" saltValue="Ev4KmXMN8Sh9Cok+O5WdCA==" spinCount="100000" sheet="1" objects="1" scenarios="1"/>
  <phoneticPr fontId="1" type="noConversion"/>
  <conditionalFormatting sqref="R11 W11 AB11 AG11 AQ11 M11 AL11 AV11">
    <cfRule type="cellIs" dxfId="8" priority="1" stopIfTrue="1" operator="greaterThanOrEqual">
      <formula>8</formula>
    </cfRule>
    <cfRule type="cellIs" dxfId="7" priority="2" stopIfTrue="1" operator="between">
      <formula>5</formula>
      <formula>7.9999</formula>
    </cfRule>
    <cfRule type="cellIs" dxfId="6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57"/>
    <pageSetUpPr fitToPage="1"/>
  </sheetPr>
  <dimension ref="A1:AY111"/>
  <sheetViews>
    <sheetView workbookViewId="0">
      <pane xSplit="8" ySplit="10" topLeftCell="I11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baseColWidth="10" defaultColWidth="11.453125" defaultRowHeight="10"/>
  <cols>
    <col min="1" max="1" width="27" style="1" customWidth="1"/>
    <col min="2" max="2" width="7.7265625" style="13" customWidth="1"/>
    <col min="3" max="3" width="7.453125" style="48" customWidth="1"/>
    <col min="4" max="4" width="5.7265625" style="2" customWidth="1"/>
    <col min="5" max="5" width="7.453125" style="48" customWidth="1"/>
    <col min="6" max="6" width="8.1796875" style="8" bestFit="1" customWidth="1"/>
    <col min="7" max="7" width="8.54296875" style="48" customWidth="1"/>
    <col min="8" max="8" width="8.54296875" style="9" customWidth="1"/>
    <col min="9" max="9" width="8.453125" style="55" customWidth="1"/>
    <col min="10" max="10" width="8.81640625" style="55" customWidth="1"/>
    <col min="11" max="12" width="9.81640625" style="55" customWidth="1"/>
    <col min="13" max="13" width="2.7265625" style="1" customWidth="1"/>
    <col min="14" max="14" width="10.81640625" style="10" customWidth="1"/>
    <col min="15" max="15" width="10" style="10" customWidth="1"/>
    <col min="16" max="16" width="10" style="11" customWidth="1"/>
    <col min="17" max="17" width="2.54296875" style="1" customWidth="1"/>
    <col min="18" max="18" width="8.1796875" style="8" customWidth="1"/>
    <col min="19" max="19" width="10.81640625" style="10" customWidth="1"/>
    <col min="20" max="20" width="10" style="10" customWidth="1"/>
    <col min="21" max="21" width="10" style="11" customWidth="1"/>
    <col min="22" max="22" width="2.54296875" style="1" customWidth="1"/>
    <col min="23" max="23" width="8.1796875" style="8" customWidth="1"/>
    <col min="24" max="24" width="10.81640625" style="10" customWidth="1"/>
    <col min="25" max="25" width="10" style="10" customWidth="1"/>
    <col min="26" max="26" width="10" style="11" customWidth="1"/>
    <col min="27" max="27" width="2.54296875" style="1" customWidth="1"/>
    <col min="28" max="28" width="8.1796875" style="8" customWidth="1"/>
    <col min="29" max="29" width="10.81640625" style="10" customWidth="1"/>
    <col min="30" max="30" width="10" style="10" customWidth="1"/>
    <col min="31" max="31" width="10" style="11" customWidth="1"/>
    <col min="32" max="32" width="2.54296875" style="1" customWidth="1"/>
    <col min="33" max="33" width="8.1796875" style="8" customWidth="1"/>
    <col min="34" max="34" width="10.81640625" style="10" customWidth="1"/>
    <col min="35" max="35" width="10" style="10" customWidth="1"/>
    <col min="36" max="36" width="10" style="11" customWidth="1"/>
    <col min="37" max="37" width="2.54296875" style="1" customWidth="1"/>
    <col min="38" max="38" width="8.1796875" style="8" customWidth="1"/>
    <col min="39" max="39" width="10.81640625" style="10" customWidth="1"/>
    <col min="40" max="40" width="10" style="10" customWidth="1"/>
    <col min="41" max="41" width="10" style="11" customWidth="1"/>
    <col min="42" max="42" width="2.54296875" style="1" customWidth="1"/>
    <col min="43" max="43" width="8.1796875" style="8" customWidth="1"/>
    <col min="44" max="44" width="10.81640625" style="10" customWidth="1"/>
    <col min="45" max="45" width="10" style="10" customWidth="1"/>
    <col min="46" max="46" width="10" style="11" customWidth="1"/>
    <col min="47" max="47" width="2.54296875" style="1" customWidth="1"/>
    <col min="48" max="48" width="8.1796875" style="8" customWidth="1"/>
    <col min="49" max="49" width="10.81640625" style="10" customWidth="1"/>
    <col min="50" max="50" width="10" style="10" customWidth="1"/>
    <col min="51" max="51" width="10" style="11" customWidth="1"/>
    <col min="52" max="16384" width="11.453125" style="1"/>
  </cols>
  <sheetData>
    <row r="1" spans="1:51" s="75" customFormat="1" ht="25">
      <c r="A1" s="79" t="s">
        <v>47</v>
      </c>
      <c r="B1" s="80"/>
      <c r="C1" s="81"/>
      <c r="D1" s="82"/>
      <c r="E1" s="81"/>
      <c r="F1" s="79"/>
      <c r="G1" s="81"/>
      <c r="H1" s="83"/>
      <c r="I1" s="84"/>
      <c r="J1" s="84"/>
      <c r="K1" s="84"/>
      <c r="L1" s="79"/>
      <c r="M1" s="85"/>
      <c r="N1" s="85"/>
      <c r="O1" s="86"/>
      <c r="P1" s="79"/>
      <c r="Q1" s="76"/>
      <c r="R1" s="77"/>
      <c r="S1" s="77"/>
      <c r="T1" s="78"/>
      <c r="V1" s="76"/>
      <c r="W1" s="77"/>
      <c r="X1" s="77"/>
      <c r="Y1" s="78"/>
      <c r="AA1" s="76"/>
      <c r="AB1" s="77"/>
      <c r="AC1" s="77"/>
      <c r="AD1" s="78"/>
      <c r="AF1" s="76"/>
      <c r="AG1" s="77"/>
      <c r="AH1" s="77"/>
      <c r="AI1" s="78"/>
      <c r="AK1" s="76"/>
      <c r="AL1" s="77"/>
      <c r="AM1" s="77"/>
      <c r="AN1" s="78"/>
      <c r="AP1" s="76"/>
      <c r="AQ1" s="77"/>
      <c r="AR1" s="77"/>
      <c r="AS1" s="78"/>
      <c r="AU1" s="76"/>
      <c r="AV1" s="77"/>
      <c r="AW1" s="77"/>
      <c r="AX1" s="78"/>
    </row>
    <row r="2" spans="1:51">
      <c r="A2" s="15"/>
      <c r="B2" s="87"/>
      <c r="C2" s="88"/>
      <c r="D2" s="89"/>
      <c r="E2" s="88"/>
      <c r="F2" s="15"/>
      <c r="G2" s="88"/>
      <c r="H2" s="14"/>
      <c r="I2" s="90"/>
      <c r="J2" s="90"/>
      <c r="K2" s="90"/>
      <c r="L2" s="90"/>
      <c r="M2" s="15"/>
      <c r="N2" s="91"/>
      <c r="O2" s="91"/>
      <c r="P2" s="92"/>
    </row>
    <row r="3" spans="1:51" ht="10.5">
      <c r="A3" s="7" t="s">
        <v>0</v>
      </c>
      <c r="B3" s="30" t="s">
        <v>30</v>
      </c>
      <c r="C3" s="43"/>
      <c r="D3" s="23"/>
      <c r="E3" s="43"/>
      <c r="F3" s="7"/>
      <c r="G3" s="43"/>
      <c r="H3" s="19"/>
      <c r="I3" s="53"/>
      <c r="J3" s="53"/>
      <c r="K3" s="53"/>
      <c r="L3" s="53"/>
      <c r="M3" s="7"/>
      <c r="N3" s="19"/>
      <c r="O3" s="18" t="s">
        <v>27</v>
      </c>
      <c r="P3" s="5"/>
      <c r="Q3" s="8"/>
      <c r="S3" s="34"/>
      <c r="T3" s="32"/>
      <c r="U3" s="33"/>
      <c r="V3" s="8"/>
      <c r="X3" s="34"/>
      <c r="Y3" s="32"/>
      <c r="Z3" s="33"/>
      <c r="AA3" s="8"/>
      <c r="AC3" s="34"/>
      <c r="AD3" s="32"/>
      <c r="AE3" s="33"/>
      <c r="AF3" s="8"/>
      <c r="AH3" s="34"/>
      <c r="AI3" s="32"/>
      <c r="AJ3" s="33"/>
      <c r="AK3" s="8"/>
      <c r="AM3" s="34"/>
      <c r="AN3" s="32"/>
      <c r="AO3" s="33"/>
      <c r="AP3" s="8"/>
      <c r="AR3" s="34"/>
      <c r="AS3" s="32"/>
      <c r="AT3" s="33"/>
      <c r="AU3" s="8"/>
      <c r="AW3" s="34"/>
      <c r="AX3" s="32"/>
      <c r="AY3" s="33"/>
    </row>
    <row r="4" spans="1:51" ht="10.5">
      <c r="A4" s="7" t="s">
        <v>22</v>
      </c>
      <c r="B4" s="31">
        <v>300</v>
      </c>
      <c r="C4" s="43"/>
      <c r="D4" s="23"/>
      <c r="E4" s="43"/>
      <c r="F4" s="7"/>
      <c r="G4" s="43"/>
      <c r="H4" s="19"/>
      <c r="I4" s="53"/>
      <c r="J4" s="53"/>
      <c r="K4" s="53"/>
      <c r="L4" s="53"/>
      <c r="M4" s="7"/>
      <c r="N4" s="19"/>
      <c r="O4" s="18" t="s">
        <v>28</v>
      </c>
      <c r="P4" s="4"/>
      <c r="Q4" s="8"/>
      <c r="S4" s="34"/>
      <c r="T4" s="32"/>
      <c r="U4" s="33"/>
      <c r="V4" s="8"/>
      <c r="X4" s="34"/>
      <c r="Y4" s="32"/>
      <c r="Z4" s="33"/>
      <c r="AA4" s="8"/>
      <c r="AC4" s="34"/>
      <c r="AD4" s="32"/>
      <c r="AE4" s="33"/>
      <c r="AF4" s="8"/>
      <c r="AH4" s="34"/>
      <c r="AI4" s="32"/>
      <c r="AJ4" s="33"/>
      <c r="AK4" s="8"/>
      <c r="AM4" s="34"/>
      <c r="AN4" s="32"/>
      <c r="AO4" s="33"/>
      <c r="AP4" s="8"/>
      <c r="AR4" s="34"/>
      <c r="AS4" s="32"/>
      <c r="AT4" s="33"/>
      <c r="AU4" s="8"/>
      <c r="AW4" s="34"/>
      <c r="AX4" s="32"/>
      <c r="AY4" s="33"/>
    </row>
    <row r="5" spans="1:51" ht="15.5">
      <c r="A5" s="7" t="s">
        <v>23</v>
      </c>
      <c r="B5" s="31">
        <v>2000</v>
      </c>
      <c r="C5" s="96"/>
      <c r="D5" s="95"/>
      <c r="E5" s="43"/>
      <c r="F5" s="7"/>
      <c r="G5" s="67"/>
      <c r="H5" s="19"/>
      <c r="I5" s="53"/>
      <c r="J5" s="53"/>
      <c r="K5" s="53"/>
      <c r="L5" s="53"/>
      <c r="M5" s="7"/>
      <c r="N5" s="24"/>
      <c r="O5" s="18" t="s">
        <v>29</v>
      </c>
      <c r="P5" s="3"/>
      <c r="Q5" s="8"/>
      <c r="S5" s="12"/>
      <c r="T5" s="32"/>
      <c r="U5" s="33"/>
      <c r="V5" s="8"/>
      <c r="X5" s="12"/>
      <c r="Y5" s="32"/>
      <c r="Z5" s="33"/>
      <c r="AA5" s="8"/>
      <c r="AC5" s="12"/>
      <c r="AD5" s="32"/>
      <c r="AE5" s="33"/>
      <c r="AF5" s="8"/>
      <c r="AH5" s="12"/>
      <c r="AI5" s="32"/>
      <c r="AJ5" s="33"/>
      <c r="AK5" s="8"/>
      <c r="AM5" s="12"/>
      <c r="AN5" s="32"/>
      <c r="AO5" s="33"/>
      <c r="AP5" s="8"/>
      <c r="AR5" s="12"/>
      <c r="AS5" s="32"/>
      <c r="AT5" s="33"/>
      <c r="AU5" s="8"/>
      <c r="AW5" s="12"/>
      <c r="AX5" s="32"/>
      <c r="AY5" s="33"/>
    </row>
    <row r="6" spans="1:51" ht="14">
      <c r="A6" s="37" t="s">
        <v>32</v>
      </c>
      <c r="B6" s="65">
        <v>120</v>
      </c>
      <c r="C6" s="43"/>
      <c r="D6" s="23"/>
      <c r="E6" s="43"/>
      <c r="F6" s="7"/>
      <c r="G6" s="43"/>
      <c r="H6" s="19"/>
      <c r="I6" s="53"/>
      <c r="J6" s="53"/>
      <c r="K6" s="53"/>
      <c r="L6" s="53"/>
      <c r="M6" s="7"/>
      <c r="N6" s="24"/>
      <c r="O6" s="18"/>
      <c r="P6" s="33"/>
      <c r="Q6" s="8"/>
      <c r="S6" s="12"/>
      <c r="T6" s="32"/>
      <c r="U6" s="33"/>
      <c r="V6" s="8"/>
      <c r="X6" s="12"/>
      <c r="Y6" s="32"/>
      <c r="Z6" s="33"/>
      <c r="AA6" s="8"/>
      <c r="AC6" s="12"/>
      <c r="AD6" s="32"/>
      <c r="AE6" s="33"/>
      <c r="AF6" s="8"/>
      <c r="AH6" s="12"/>
      <c r="AI6" s="32"/>
      <c r="AJ6" s="33"/>
      <c r="AK6" s="8"/>
      <c r="AM6" s="12"/>
      <c r="AN6" s="32"/>
      <c r="AO6" s="33"/>
      <c r="AP6" s="8"/>
      <c r="AR6" s="12"/>
      <c r="AS6" s="32"/>
      <c r="AT6" s="33"/>
      <c r="AU6" s="8"/>
      <c r="AW6" s="12"/>
      <c r="AX6" s="32"/>
      <c r="AY6" s="33"/>
    </row>
    <row r="7" spans="1:51" ht="14">
      <c r="A7" s="37" t="s">
        <v>31</v>
      </c>
      <c r="B7" s="65">
        <v>400</v>
      </c>
      <c r="C7" s="44"/>
      <c r="D7" s="29"/>
      <c r="E7" s="44"/>
      <c r="F7" s="29"/>
      <c r="G7" s="44"/>
      <c r="H7" s="29"/>
      <c r="I7" s="44"/>
      <c r="J7" s="44"/>
      <c r="K7" s="44"/>
      <c r="L7" s="44"/>
      <c r="M7" s="7"/>
      <c r="N7" s="24"/>
      <c r="O7" s="18"/>
      <c r="P7" s="23"/>
      <c r="Q7" s="8"/>
      <c r="S7" s="12"/>
      <c r="T7" s="32"/>
      <c r="U7" s="33"/>
      <c r="V7" s="8"/>
      <c r="X7" s="12"/>
      <c r="Y7" s="32"/>
      <c r="Z7" s="33"/>
      <c r="AA7" s="8"/>
      <c r="AC7" s="12"/>
      <c r="AD7" s="32"/>
      <c r="AE7" s="33"/>
      <c r="AF7" s="8"/>
      <c r="AH7" s="12"/>
      <c r="AI7" s="32"/>
      <c r="AJ7" s="33"/>
      <c r="AK7" s="8"/>
      <c r="AM7" s="12"/>
      <c r="AN7" s="32"/>
      <c r="AO7" s="33"/>
      <c r="AP7" s="8"/>
      <c r="AR7" s="12"/>
      <c r="AS7" s="32"/>
      <c r="AT7" s="33"/>
      <c r="AU7" s="8"/>
      <c r="AW7" s="12"/>
      <c r="AX7" s="32"/>
      <c r="AY7" s="33"/>
    </row>
    <row r="8" spans="1:51">
      <c r="A8" s="7" t="s">
        <v>25</v>
      </c>
      <c r="B8" s="29">
        <v>0</v>
      </c>
      <c r="C8" s="29">
        <v>1</v>
      </c>
      <c r="D8" s="29">
        <v>2.5</v>
      </c>
      <c r="E8" s="29">
        <v>5</v>
      </c>
      <c r="F8" s="29">
        <v>10</v>
      </c>
      <c r="G8" s="29">
        <v>15</v>
      </c>
      <c r="H8" s="29">
        <v>20</v>
      </c>
      <c r="I8" s="29">
        <v>30</v>
      </c>
      <c r="J8" s="44"/>
      <c r="K8" s="44"/>
      <c r="L8" s="44"/>
      <c r="M8" s="7"/>
      <c r="N8" s="24"/>
      <c r="O8" s="18"/>
      <c r="P8" s="23"/>
      <c r="Q8" s="8"/>
      <c r="S8" s="12"/>
      <c r="T8" s="32"/>
      <c r="U8" s="33"/>
      <c r="V8" s="8"/>
      <c r="X8" s="12"/>
      <c r="Y8" s="32"/>
      <c r="Z8" s="33"/>
      <c r="AA8" s="8"/>
      <c r="AC8" s="12"/>
      <c r="AD8" s="32"/>
      <c r="AE8" s="33"/>
      <c r="AF8" s="8"/>
      <c r="AH8" s="12"/>
      <c r="AI8" s="32"/>
      <c r="AJ8" s="33"/>
      <c r="AK8" s="8"/>
      <c r="AM8" s="12"/>
      <c r="AN8" s="32"/>
      <c r="AO8" s="33"/>
      <c r="AP8" s="8"/>
      <c r="AR8" s="12"/>
      <c r="AS8" s="32"/>
      <c r="AT8" s="33"/>
      <c r="AU8" s="8"/>
      <c r="AW8" s="12"/>
      <c r="AX8" s="32"/>
      <c r="AY8" s="33"/>
    </row>
    <row r="9" spans="1:51" ht="20.25" customHeight="1" thickBot="1">
      <c r="A9" s="17"/>
      <c r="B9" s="22" t="s">
        <v>2</v>
      </c>
      <c r="C9" s="45"/>
      <c r="D9" s="20"/>
      <c r="E9" s="45"/>
      <c r="F9" s="17"/>
      <c r="G9" s="45"/>
      <c r="H9" s="16"/>
      <c r="I9" s="54"/>
      <c r="J9" s="53"/>
      <c r="K9" s="53"/>
      <c r="L9" s="53"/>
      <c r="M9" s="17"/>
      <c r="N9" s="21" t="s">
        <v>19</v>
      </c>
      <c r="O9" s="17"/>
      <c r="P9" s="17"/>
      <c r="Q9" s="17"/>
      <c r="R9" s="17"/>
      <c r="S9" s="21"/>
      <c r="T9" s="17"/>
      <c r="U9" s="17"/>
      <c r="V9" s="17"/>
      <c r="W9" s="17"/>
      <c r="X9" s="21"/>
      <c r="Y9" s="17"/>
      <c r="Z9" s="17"/>
      <c r="AA9" s="17"/>
      <c r="AB9" s="17"/>
      <c r="AC9" s="21"/>
      <c r="AD9" s="17"/>
      <c r="AE9" s="17"/>
      <c r="AF9" s="17"/>
      <c r="AG9" s="17"/>
      <c r="AH9" s="21"/>
      <c r="AI9" s="17"/>
      <c r="AJ9" s="17"/>
      <c r="AK9" s="17"/>
      <c r="AL9" s="17"/>
      <c r="AM9" s="21"/>
      <c r="AN9" s="17"/>
      <c r="AO9" s="17"/>
      <c r="AP9" s="17"/>
      <c r="AQ9" s="17"/>
      <c r="AR9" s="21"/>
      <c r="AS9" s="17"/>
      <c r="AT9" s="17"/>
      <c r="AU9" s="17"/>
      <c r="AV9" s="17"/>
      <c r="AW9" s="21"/>
      <c r="AX9" s="17"/>
      <c r="AY9" s="17"/>
    </row>
    <row r="10" spans="1:51" ht="45" customHeight="1" thickTop="1">
      <c r="A10" s="25" t="s">
        <v>0</v>
      </c>
      <c r="B10" s="26" t="s">
        <v>21</v>
      </c>
      <c r="C10" s="46" t="s">
        <v>3</v>
      </c>
      <c r="D10" s="38" t="s">
        <v>1</v>
      </c>
      <c r="E10" s="49" t="s">
        <v>16</v>
      </c>
      <c r="F10" s="40" t="s">
        <v>4</v>
      </c>
      <c r="G10" s="46" t="s">
        <v>18</v>
      </c>
      <c r="H10" s="40" t="s">
        <v>5</v>
      </c>
      <c r="I10" s="49" t="s">
        <v>17</v>
      </c>
      <c r="J10" s="46" t="s">
        <v>24</v>
      </c>
      <c r="K10" s="46" t="s">
        <v>20</v>
      </c>
      <c r="L10" s="46" t="s">
        <v>45</v>
      </c>
      <c r="M10" s="27"/>
      <c r="N10" s="28" t="s">
        <v>13</v>
      </c>
      <c r="O10" s="28" t="s">
        <v>14</v>
      </c>
      <c r="P10" s="28" t="s">
        <v>15</v>
      </c>
      <c r="Q10" s="27"/>
      <c r="R10" s="35" t="s">
        <v>26</v>
      </c>
      <c r="S10" s="28" t="s">
        <v>13</v>
      </c>
      <c r="T10" s="28" t="s">
        <v>14</v>
      </c>
      <c r="U10" s="28" t="s">
        <v>15</v>
      </c>
      <c r="V10" s="27"/>
      <c r="W10" s="35" t="s">
        <v>26</v>
      </c>
      <c r="X10" s="28" t="s">
        <v>13</v>
      </c>
      <c r="Y10" s="28" t="s">
        <v>14</v>
      </c>
      <c r="Z10" s="28" t="s">
        <v>15</v>
      </c>
      <c r="AA10" s="27"/>
      <c r="AB10" s="35" t="s">
        <v>26</v>
      </c>
      <c r="AC10" s="28" t="s">
        <v>13</v>
      </c>
      <c r="AD10" s="28" t="s">
        <v>14</v>
      </c>
      <c r="AE10" s="28" t="s">
        <v>15</v>
      </c>
      <c r="AF10" s="27"/>
      <c r="AG10" s="35" t="s">
        <v>26</v>
      </c>
      <c r="AH10" s="28" t="s">
        <v>13</v>
      </c>
      <c r="AI10" s="28" t="s">
        <v>14</v>
      </c>
      <c r="AJ10" s="28" t="s">
        <v>15</v>
      </c>
      <c r="AK10" s="27"/>
      <c r="AL10" s="35" t="s">
        <v>26</v>
      </c>
      <c r="AM10" s="28" t="s">
        <v>13</v>
      </c>
      <c r="AN10" s="28" t="s">
        <v>14</v>
      </c>
      <c r="AO10" s="28" t="s">
        <v>15</v>
      </c>
      <c r="AP10" s="27"/>
      <c r="AQ10" s="35" t="s">
        <v>26</v>
      </c>
      <c r="AR10" s="28" t="s">
        <v>13</v>
      </c>
      <c r="AS10" s="28" t="s">
        <v>14</v>
      </c>
      <c r="AT10" s="28" t="s">
        <v>15</v>
      </c>
      <c r="AU10" s="27"/>
      <c r="AV10" s="35" t="s">
        <v>26</v>
      </c>
      <c r="AW10" s="28" t="s">
        <v>13</v>
      </c>
      <c r="AX10" s="28" t="s">
        <v>14</v>
      </c>
      <c r="AY10" s="28" t="s">
        <v>15</v>
      </c>
    </row>
    <row r="11" spans="1:51" ht="10.5">
      <c r="A11" s="14" t="str">
        <f>$B$3</f>
        <v>Zink</v>
      </c>
      <c r="B11" s="6">
        <f>$B$7</f>
        <v>400</v>
      </c>
      <c r="C11" s="47">
        <f>8*(B11-$B$4)/($B$5-$B$4)</f>
        <v>0.47058823529411764</v>
      </c>
      <c r="D11" s="39">
        <v>4.5</v>
      </c>
      <c r="E11" s="50">
        <v>3</v>
      </c>
      <c r="F11" s="41" t="s">
        <v>9</v>
      </c>
      <c r="G11" s="52">
        <v>0</v>
      </c>
      <c r="H11" s="41" t="s">
        <v>8</v>
      </c>
      <c r="I11" s="50">
        <v>0</v>
      </c>
      <c r="J11" s="56">
        <f>E11+G11+I11</f>
        <v>3</v>
      </c>
      <c r="K11" s="56">
        <f>6-J11</f>
        <v>3</v>
      </c>
      <c r="L11" s="56">
        <v>1</v>
      </c>
      <c r="M11" s="15"/>
      <c r="N11" s="12">
        <f>$C11+$K11+L11</f>
        <v>4.4705882352941178</v>
      </c>
      <c r="O11" s="12">
        <f t="shared" ref="O11:O74" si="0">N11+1</f>
        <v>5.4705882352941178</v>
      </c>
      <c r="P11" s="12">
        <f t="shared" ref="P11:P22" si="1">N11+2</f>
        <v>6.4705882352941178</v>
      </c>
      <c r="Q11" s="15"/>
      <c r="R11" s="36">
        <f>8*$B$7/$B$6*$C$8/100</f>
        <v>0.26666666666666666</v>
      </c>
      <c r="S11" s="12">
        <f>$C11+$K11+$R11+L11</f>
        <v>4.7372549019607844</v>
      </c>
      <c r="T11" s="12">
        <f t="shared" ref="T11:T74" si="2">S11+1</f>
        <v>5.7372549019607844</v>
      </c>
      <c r="U11" s="12">
        <f t="shared" ref="U11:U22" si="3">S11+2</f>
        <v>6.7372549019607844</v>
      </c>
      <c r="V11" s="15"/>
      <c r="W11" s="36">
        <f>8*$B$7/$B$6*$D$8/100</f>
        <v>0.66666666666666674</v>
      </c>
      <c r="X11" s="12">
        <f>$C11+$K11+$W11+L11</f>
        <v>5.1372549019607847</v>
      </c>
      <c r="Y11" s="12">
        <f t="shared" ref="Y11:Y74" si="4">X11+1</f>
        <v>6.1372549019607847</v>
      </c>
      <c r="Z11" s="12">
        <f t="shared" ref="Z11:Z22" si="5">X11+2</f>
        <v>7.1372549019607847</v>
      </c>
      <c r="AA11" s="15"/>
      <c r="AB11" s="36">
        <f>8*$B$7/$B$6*$E$8/100</f>
        <v>1.3333333333333335</v>
      </c>
      <c r="AC11" s="12">
        <f>$C11+$K11+$AB11+L11</f>
        <v>5.8039215686274517</v>
      </c>
      <c r="AD11" s="12">
        <f t="shared" ref="AD11:AD74" si="6">AC11+1</f>
        <v>6.8039215686274517</v>
      </c>
      <c r="AE11" s="12">
        <f t="shared" ref="AE11:AE22" si="7">AC11+2</f>
        <v>7.8039215686274517</v>
      </c>
      <c r="AF11" s="15"/>
      <c r="AG11" s="36">
        <f>8*$B$7/$B$6*$F$8/100</f>
        <v>2.666666666666667</v>
      </c>
      <c r="AH11" s="12">
        <f>$C11+$K11+$AG11+L11</f>
        <v>7.1372549019607847</v>
      </c>
      <c r="AI11" s="12">
        <f t="shared" ref="AI11:AI74" si="8">AH11+1</f>
        <v>8.1372549019607838</v>
      </c>
      <c r="AJ11" s="12">
        <f t="shared" ref="AJ11:AJ22" si="9">AH11+2</f>
        <v>9.1372549019607838</v>
      </c>
      <c r="AK11" s="15"/>
      <c r="AL11" s="36">
        <f>8*$B$7/$B$6*$G$8/100</f>
        <v>4</v>
      </c>
      <c r="AM11" s="12">
        <f>$C11+$K11+$AL11+L11</f>
        <v>8.4705882352941178</v>
      </c>
      <c r="AN11" s="12">
        <f t="shared" ref="AN11:AN74" si="10">AM11+1</f>
        <v>9.4705882352941178</v>
      </c>
      <c r="AO11" s="12">
        <f t="shared" ref="AO11:AO22" si="11">AM11+2</f>
        <v>10.470588235294118</v>
      </c>
      <c r="AP11" s="15"/>
      <c r="AQ11" s="36">
        <f>8*$B$7/$B$6*$H$8/100</f>
        <v>5.3333333333333339</v>
      </c>
      <c r="AR11" s="12">
        <f>$C11+$K11+$AQ11+L11</f>
        <v>9.8039215686274517</v>
      </c>
      <c r="AS11" s="12">
        <f t="shared" ref="AS11:AS74" si="12">AR11+1</f>
        <v>10.803921568627452</v>
      </c>
      <c r="AT11" s="12">
        <f t="shared" ref="AT11:AT22" si="13">AR11+2</f>
        <v>11.803921568627452</v>
      </c>
      <c r="AU11" s="15"/>
      <c r="AV11" s="36">
        <f>8*$B$7/$B$6*$I$8/100</f>
        <v>8</v>
      </c>
      <c r="AW11" s="12">
        <f>$C11+$K11+$AV11+L11</f>
        <v>12.470588235294118</v>
      </c>
      <c r="AX11" s="12">
        <f t="shared" ref="AX11:AX74" si="14">AW11+1</f>
        <v>13.470588235294118</v>
      </c>
      <c r="AY11" s="12">
        <f t="shared" ref="AY11:AY22" si="15">AW11+2</f>
        <v>14.470588235294118</v>
      </c>
    </row>
    <row r="12" spans="1:51" ht="10.5">
      <c r="A12" s="14" t="str">
        <f t="shared" ref="A12:A22" si="16">$B$3</f>
        <v>Zink</v>
      </c>
      <c r="B12" s="6">
        <f>$B$7</f>
        <v>400</v>
      </c>
      <c r="C12" s="47">
        <f t="shared" ref="C12:C22" si="17">8*(B12-$B$4)/($B$5-$B$4)</f>
        <v>0.47058823529411764</v>
      </c>
      <c r="D12" s="39">
        <v>4.5</v>
      </c>
      <c r="E12" s="51">
        <f>E11</f>
        <v>3</v>
      </c>
      <c r="F12" s="41" t="s">
        <v>9</v>
      </c>
      <c r="G12" s="47">
        <f>G11</f>
        <v>0</v>
      </c>
      <c r="H12" s="41" t="s">
        <v>7</v>
      </c>
      <c r="I12" s="50">
        <v>0</v>
      </c>
      <c r="J12" s="56">
        <f>E12+G12+I12</f>
        <v>3</v>
      </c>
      <c r="K12" s="56">
        <f>6-J12</f>
        <v>3</v>
      </c>
      <c r="L12" s="56">
        <v>1</v>
      </c>
      <c r="M12" s="15"/>
      <c r="N12" s="12">
        <f t="shared" ref="N12:N22" si="18">$C12+$K12+L12</f>
        <v>4.4705882352941178</v>
      </c>
      <c r="O12" s="12">
        <f t="shared" si="0"/>
        <v>5.4705882352941178</v>
      </c>
      <c r="P12" s="12">
        <f t="shared" si="1"/>
        <v>6.4705882352941178</v>
      </c>
      <c r="Q12" s="15"/>
      <c r="R12" s="36">
        <f t="shared" ref="R12:R22" si="19">$R$11</f>
        <v>0.26666666666666666</v>
      </c>
      <c r="S12" s="12">
        <f t="shared" ref="S12:S22" si="20">$C12+$K12+$R12+L12</f>
        <v>4.7372549019607844</v>
      </c>
      <c r="T12" s="12">
        <f t="shared" si="2"/>
        <v>5.7372549019607844</v>
      </c>
      <c r="U12" s="12">
        <f t="shared" si="3"/>
        <v>6.7372549019607844</v>
      </c>
      <c r="V12" s="15"/>
      <c r="W12" s="36">
        <f t="shared" ref="W12:W22" si="21">W$11</f>
        <v>0.66666666666666674</v>
      </c>
      <c r="X12" s="12">
        <f t="shared" ref="X12:X22" si="22">$C12+$K12+$W12+L12</f>
        <v>5.1372549019607847</v>
      </c>
      <c r="Y12" s="12">
        <f t="shared" si="4"/>
        <v>6.1372549019607847</v>
      </c>
      <c r="Z12" s="12">
        <f t="shared" si="5"/>
        <v>7.1372549019607847</v>
      </c>
      <c r="AA12" s="15"/>
      <c r="AB12" s="36">
        <f t="shared" ref="AB12:AB22" si="23">AB$11</f>
        <v>1.3333333333333335</v>
      </c>
      <c r="AC12" s="12">
        <f>$C12+$K12+$AB12+L12</f>
        <v>5.8039215686274517</v>
      </c>
      <c r="AD12" s="12">
        <f t="shared" si="6"/>
        <v>6.8039215686274517</v>
      </c>
      <c r="AE12" s="12">
        <f t="shared" si="7"/>
        <v>7.8039215686274517</v>
      </c>
      <c r="AF12" s="15"/>
      <c r="AG12" s="36">
        <f t="shared" ref="AG12:AG22" si="24">AG$11</f>
        <v>2.666666666666667</v>
      </c>
      <c r="AH12" s="12">
        <f t="shared" ref="AH12:AH22" si="25">$C12+$K12+$AG12+L12</f>
        <v>7.1372549019607847</v>
      </c>
      <c r="AI12" s="12">
        <f t="shared" si="8"/>
        <v>8.1372549019607838</v>
      </c>
      <c r="AJ12" s="12">
        <f t="shared" si="9"/>
        <v>9.1372549019607838</v>
      </c>
      <c r="AK12" s="15"/>
      <c r="AL12" s="36">
        <f t="shared" ref="AL12:AL22" si="26">AL$11</f>
        <v>4</v>
      </c>
      <c r="AM12" s="12">
        <f t="shared" ref="AM12:AM22" si="27">$C12+$K12+$AL12+L12</f>
        <v>8.4705882352941178</v>
      </c>
      <c r="AN12" s="12">
        <f t="shared" si="10"/>
        <v>9.4705882352941178</v>
      </c>
      <c r="AO12" s="12">
        <f t="shared" si="11"/>
        <v>10.470588235294118</v>
      </c>
      <c r="AP12" s="15"/>
      <c r="AQ12" s="36">
        <f t="shared" ref="AQ12:AQ22" si="28">AQ$11</f>
        <v>5.3333333333333339</v>
      </c>
      <c r="AR12" s="12">
        <f t="shared" ref="AR12:AR22" si="29">$C12+$K12+$AQ12+L12</f>
        <v>9.8039215686274517</v>
      </c>
      <c r="AS12" s="12">
        <f t="shared" si="12"/>
        <v>10.803921568627452</v>
      </c>
      <c r="AT12" s="12">
        <f t="shared" si="13"/>
        <v>11.803921568627452</v>
      </c>
      <c r="AU12" s="15"/>
      <c r="AV12" s="36">
        <f t="shared" ref="AV12:AV22" si="30">AV$11</f>
        <v>8</v>
      </c>
      <c r="AW12" s="12">
        <f t="shared" ref="AW12:AW22" si="31">$C12+$K12+$AV12+L12</f>
        <v>12.470588235294118</v>
      </c>
      <c r="AX12" s="12">
        <f t="shared" si="14"/>
        <v>13.470588235294118</v>
      </c>
      <c r="AY12" s="12">
        <f t="shared" si="15"/>
        <v>14.470588235294118</v>
      </c>
    </row>
    <row r="13" spans="1:51" ht="10.5">
      <c r="A13" s="14" t="str">
        <f t="shared" si="16"/>
        <v>Zink</v>
      </c>
      <c r="B13" s="6">
        <f t="shared" ref="B13:B22" si="32">$B$7</f>
        <v>400</v>
      </c>
      <c r="C13" s="47">
        <f t="shared" si="17"/>
        <v>0.47058823529411764</v>
      </c>
      <c r="D13" s="39">
        <v>4.5</v>
      </c>
      <c r="E13" s="51">
        <f t="shared" ref="E13:E22" si="33">E12</f>
        <v>3</v>
      </c>
      <c r="F13" s="41" t="s">
        <v>9</v>
      </c>
      <c r="G13" s="47">
        <f>G11</f>
        <v>0</v>
      </c>
      <c r="H13" s="41" t="s">
        <v>6</v>
      </c>
      <c r="I13" s="50">
        <v>1</v>
      </c>
      <c r="J13" s="56">
        <f>E13+G13+I13</f>
        <v>4</v>
      </c>
      <c r="K13" s="56">
        <f>6-J13</f>
        <v>2</v>
      </c>
      <c r="L13" s="56">
        <v>1</v>
      </c>
      <c r="M13" s="15"/>
      <c r="N13" s="12">
        <f>$C13+$K13+L13</f>
        <v>3.4705882352941178</v>
      </c>
      <c r="O13" s="12">
        <f t="shared" si="0"/>
        <v>4.4705882352941178</v>
      </c>
      <c r="P13" s="12">
        <f t="shared" si="1"/>
        <v>5.4705882352941178</v>
      </c>
      <c r="Q13" s="15"/>
      <c r="R13" s="36">
        <f t="shared" si="19"/>
        <v>0.26666666666666666</v>
      </c>
      <c r="S13" s="12">
        <f t="shared" si="20"/>
        <v>3.7372549019607844</v>
      </c>
      <c r="T13" s="12">
        <f t="shared" si="2"/>
        <v>4.7372549019607844</v>
      </c>
      <c r="U13" s="12">
        <f t="shared" si="3"/>
        <v>5.7372549019607844</v>
      </c>
      <c r="V13" s="15"/>
      <c r="W13" s="36">
        <f t="shared" si="21"/>
        <v>0.66666666666666674</v>
      </c>
      <c r="X13" s="12">
        <f t="shared" si="22"/>
        <v>4.1372549019607847</v>
      </c>
      <c r="Y13" s="12">
        <f t="shared" si="4"/>
        <v>5.1372549019607847</v>
      </c>
      <c r="Z13" s="12">
        <f t="shared" si="5"/>
        <v>6.1372549019607847</v>
      </c>
      <c r="AA13" s="15"/>
      <c r="AB13" s="36">
        <f t="shared" si="23"/>
        <v>1.3333333333333335</v>
      </c>
      <c r="AC13" s="12">
        <f t="shared" ref="AC13:AC22" si="34">$C13+$K13+$AB13+L13</f>
        <v>4.8039215686274517</v>
      </c>
      <c r="AD13" s="12">
        <f t="shared" si="6"/>
        <v>5.8039215686274517</v>
      </c>
      <c r="AE13" s="12">
        <f t="shared" si="7"/>
        <v>6.8039215686274517</v>
      </c>
      <c r="AF13" s="15"/>
      <c r="AG13" s="36">
        <f t="shared" si="24"/>
        <v>2.666666666666667</v>
      </c>
      <c r="AH13" s="12">
        <f t="shared" si="25"/>
        <v>6.1372549019607847</v>
      </c>
      <c r="AI13" s="12">
        <f t="shared" si="8"/>
        <v>7.1372549019607847</v>
      </c>
      <c r="AJ13" s="12">
        <f t="shared" si="9"/>
        <v>8.1372549019607838</v>
      </c>
      <c r="AK13" s="15"/>
      <c r="AL13" s="36">
        <f t="shared" si="26"/>
        <v>4</v>
      </c>
      <c r="AM13" s="12">
        <f t="shared" si="27"/>
        <v>7.4705882352941178</v>
      </c>
      <c r="AN13" s="12">
        <f t="shared" si="10"/>
        <v>8.4705882352941178</v>
      </c>
      <c r="AO13" s="12">
        <f t="shared" si="11"/>
        <v>9.4705882352941178</v>
      </c>
      <c r="AP13" s="15"/>
      <c r="AQ13" s="36">
        <f t="shared" si="28"/>
        <v>5.3333333333333339</v>
      </c>
      <c r="AR13" s="12">
        <f t="shared" si="29"/>
        <v>8.8039215686274517</v>
      </c>
      <c r="AS13" s="12">
        <f t="shared" si="12"/>
        <v>9.8039215686274517</v>
      </c>
      <c r="AT13" s="12">
        <f t="shared" si="13"/>
        <v>10.803921568627452</v>
      </c>
      <c r="AU13" s="15"/>
      <c r="AV13" s="36">
        <f t="shared" si="30"/>
        <v>8</v>
      </c>
      <c r="AW13" s="12">
        <f t="shared" si="31"/>
        <v>11.470588235294118</v>
      </c>
      <c r="AX13" s="12">
        <f t="shared" si="14"/>
        <v>12.470588235294118</v>
      </c>
      <c r="AY13" s="12">
        <f t="shared" si="15"/>
        <v>13.470588235294118</v>
      </c>
    </row>
    <row r="14" spans="1:51" ht="10.5">
      <c r="A14" s="14" t="str">
        <f t="shared" si="16"/>
        <v>Zink</v>
      </c>
      <c r="B14" s="6">
        <f t="shared" si="32"/>
        <v>400</v>
      </c>
      <c r="C14" s="47">
        <f t="shared" si="17"/>
        <v>0.47058823529411764</v>
      </c>
      <c r="D14" s="39">
        <v>4.5</v>
      </c>
      <c r="E14" s="51">
        <f t="shared" si="33"/>
        <v>3</v>
      </c>
      <c r="F14" s="41" t="s">
        <v>10</v>
      </c>
      <c r="G14" s="52">
        <v>0</v>
      </c>
      <c r="H14" s="41" t="s">
        <v>8</v>
      </c>
      <c r="I14" s="51">
        <f>$I$11</f>
        <v>0</v>
      </c>
      <c r="J14" s="56">
        <f t="shared" ref="J14:J22" si="35">E14+G14+I14</f>
        <v>3</v>
      </c>
      <c r="K14" s="56">
        <f t="shared" ref="K14:K22" si="36">6-J14</f>
        <v>3</v>
      </c>
      <c r="L14" s="56">
        <v>1</v>
      </c>
      <c r="M14" s="15"/>
      <c r="N14" s="12">
        <f t="shared" si="18"/>
        <v>4.4705882352941178</v>
      </c>
      <c r="O14" s="12">
        <f t="shared" si="0"/>
        <v>5.4705882352941178</v>
      </c>
      <c r="P14" s="12">
        <f t="shared" si="1"/>
        <v>6.4705882352941178</v>
      </c>
      <c r="Q14" s="15"/>
      <c r="R14" s="36">
        <f t="shared" si="19"/>
        <v>0.26666666666666666</v>
      </c>
      <c r="S14" s="12">
        <f t="shared" si="20"/>
        <v>4.7372549019607844</v>
      </c>
      <c r="T14" s="12">
        <f t="shared" si="2"/>
        <v>5.7372549019607844</v>
      </c>
      <c r="U14" s="12">
        <f t="shared" si="3"/>
        <v>6.7372549019607844</v>
      </c>
      <c r="V14" s="15"/>
      <c r="W14" s="36">
        <f t="shared" si="21"/>
        <v>0.66666666666666674</v>
      </c>
      <c r="X14" s="12">
        <f t="shared" si="22"/>
        <v>5.1372549019607847</v>
      </c>
      <c r="Y14" s="12">
        <f t="shared" si="4"/>
        <v>6.1372549019607847</v>
      </c>
      <c r="Z14" s="12">
        <f t="shared" si="5"/>
        <v>7.1372549019607847</v>
      </c>
      <c r="AA14" s="15"/>
      <c r="AB14" s="36">
        <f t="shared" si="23"/>
        <v>1.3333333333333335</v>
      </c>
      <c r="AC14" s="12">
        <f t="shared" si="34"/>
        <v>5.8039215686274517</v>
      </c>
      <c r="AD14" s="12">
        <f t="shared" si="6"/>
        <v>6.8039215686274517</v>
      </c>
      <c r="AE14" s="12">
        <f t="shared" si="7"/>
        <v>7.8039215686274517</v>
      </c>
      <c r="AF14" s="15"/>
      <c r="AG14" s="36">
        <f t="shared" si="24"/>
        <v>2.666666666666667</v>
      </c>
      <c r="AH14" s="12">
        <f t="shared" si="25"/>
        <v>7.1372549019607847</v>
      </c>
      <c r="AI14" s="12">
        <f t="shared" si="8"/>
        <v>8.1372549019607838</v>
      </c>
      <c r="AJ14" s="12">
        <f t="shared" si="9"/>
        <v>9.1372549019607838</v>
      </c>
      <c r="AK14" s="15"/>
      <c r="AL14" s="36">
        <f t="shared" si="26"/>
        <v>4</v>
      </c>
      <c r="AM14" s="12">
        <f t="shared" si="27"/>
        <v>8.4705882352941178</v>
      </c>
      <c r="AN14" s="12">
        <f t="shared" si="10"/>
        <v>9.4705882352941178</v>
      </c>
      <c r="AO14" s="12">
        <f t="shared" si="11"/>
        <v>10.470588235294118</v>
      </c>
      <c r="AP14" s="15"/>
      <c r="AQ14" s="36">
        <f t="shared" si="28"/>
        <v>5.3333333333333339</v>
      </c>
      <c r="AR14" s="12">
        <f t="shared" si="29"/>
        <v>9.8039215686274517</v>
      </c>
      <c r="AS14" s="12">
        <f t="shared" si="12"/>
        <v>10.803921568627452</v>
      </c>
      <c r="AT14" s="12">
        <f t="shared" si="13"/>
        <v>11.803921568627452</v>
      </c>
      <c r="AU14" s="15"/>
      <c r="AV14" s="36">
        <f t="shared" si="30"/>
        <v>8</v>
      </c>
      <c r="AW14" s="12">
        <f t="shared" si="31"/>
        <v>12.470588235294118</v>
      </c>
      <c r="AX14" s="12">
        <f t="shared" si="14"/>
        <v>13.470588235294118</v>
      </c>
      <c r="AY14" s="12">
        <f t="shared" si="15"/>
        <v>14.470588235294118</v>
      </c>
    </row>
    <row r="15" spans="1:51">
      <c r="A15" s="14" t="str">
        <f t="shared" si="16"/>
        <v>Zink</v>
      </c>
      <c r="B15" s="6">
        <f t="shared" si="32"/>
        <v>400</v>
      </c>
      <c r="C15" s="47">
        <f t="shared" si="17"/>
        <v>0.47058823529411764</v>
      </c>
      <c r="D15" s="39">
        <v>4.5</v>
      </c>
      <c r="E15" s="51">
        <f t="shared" si="33"/>
        <v>3</v>
      </c>
      <c r="F15" s="41" t="s">
        <v>10</v>
      </c>
      <c r="G15" s="47">
        <f>G14</f>
        <v>0</v>
      </c>
      <c r="H15" s="41" t="s">
        <v>7</v>
      </c>
      <c r="I15" s="51">
        <f>$I$12</f>
        <v>0</v>
      </c>
      <c r="J15" s="56">
        <f t="shared" si="35"/>
        <v>3</v>
      </c>
      <c r="K15" s="56">
        <f t="shared" si="36"/>
        <v>3</v>
      </c>
      <c r="L15" s="56">
        <v>1</v>
      </c>
      <c r="M15" s="15"/>
      <c r="N15" s="12">
        <f t="shared" si="18"/>
        <v>4.4705882352941178</v>
      </c>
      <c r="O15" s="12">
        <f t="shared" si="0"/>
        <v>5.4705882352941178</v>
      </c>
      <c r="P15" s="12">
        <f t="shared" si="1"/>
        <v>6.4705882352941178</v>
      </c>
      <c r="Q15" s="15"/>
      <c r="R15" s="36">
        <f t="shared" si="19"/>
        <v>0.26666666666666666</v>
      </c>
      <c r="S15" s="12">
        <f t="shared" si="20"/>
        <v>4.7372549019607844</v>
      </c>
      <c r="T15" s="12">
        <f t="shared" si="2"/>
        <v>5.7372549019607844</v>
      </c>
      <c r="U15" s="12">
        <f t="shared" si="3"/>
        <v>6.7372549019607844</v>
      </c>
      <c r="V15" s="15"/>
      <c r="W15" s="36">
        <f t="shared" si="21"/>
        <v>0.66666666666666674</v>
      </c>
      <c r="X15" s="12">
        <f t="shared" si="22"/>
        <v>5.1372549019607847</v>
      </c>
      <c r="Y15" s="12">
        <f t="shared" si="4"/>
        <v>6.1372549019607847</v>
      </c>
      <c r="Z15" s="12">
        <f t="shared" si="5"/>
        <v>7.1372549019607847</v>
      </c>
      <c r="AA15" s="15"/>
      <c r="AB15" s="36">
        <f t="shared" si="23"/>
        <v>1.3333333333333335</v>
      </c>
      <c r="AC15" s="12">
        <f t="shared" si="34"/>
        <v>5.8039215686274517</v>
      </c>
      <c r="AD15" s="12">
        <f t="shared" si="6"/>
        <v>6.8039215686274517</v>
      </c>
      <c r="AE15" s="12">
        <f t="shared" si="7"/>
        <v>7.8039215686274517</v>
      </c>
      <c r="AF15" s="15"/>
      <c r="AG15" s="36">
        <f t="shared" si="24"/>
        <v>2.666666666666667</v>
      </c>
      <c r="AH15" s="12">
        <f t="shared" si="25"/>
        <v>7.1372549019607847</v>
      </c>
      <c r="AI15" s="12">
        <f t="shared" si="8"/>
        <v>8.1372549019607838</v>
      </c>
      <c r="AJ15" s="12">
        <f t="shared" si="9"/>
        <v>9.1372549019607838</v>
      </c>
      <c r="AK15" s="15"/>
      <c r="AL15" s="36">
        <f t="shared" si="26"/>
        <v>4</v>
      </c>
      <c r="AM15" s="12">
        <f t="shared" si="27"/>
        <v>8.4705882352941178</v>
      </c>
      <c r="AN15" s="12">
        <f t="shared" si="10"/>
        <v>9.4705882352941178</v>
      </c>
      <c r="AO15" s="12">
        <f t="shared" si="11"/>
        <v>10.470588235294118</v>
      </c>
      <c r="AP15" s="15"/>
      <c r="AQ15" s="36">
        <f t="shared" si="28"/>
        <v>5.3333333333333339</v>
      </c>
      <c r="AR15" s="12">
        <f t="shared" si="29"/>
        <v>9.8039215686274517</v>
      </c>
      <c r="AS15" s="12">
        <f t="shared" si="12"/>
        <v>10.803921568627452</v>
      </c>
      <c r="AT15" s="12">
        <f t="shared" si="13"/>
        <v>11.803921568627452</v>
      </c>
      <c r="AU15" s="15"/>
      <c r="AV15" s="36">
        <f t="shared" si="30"/>
        <v>8</v>
      </c>
      <c r="AW15" s="12">
        <f t="shared" si="31"/>
        <v>12.470588235294118</v>
      </c>
      <c r="AX15" s="12">
        <f t="shared" si="14"/>
        <v>13.470588235294118</v>
      </c>
      <c r="AY15" s="12">
        <f t="shared" si="15"/>
        <v>14.470588235294118</v>
      </c>
    </row>
    <row r="16" spans="1:51">
      <c r="A16" s="14" t="str">
        <f t="shared" si="16"/>
        <v>Zink</v>
      </c>
      <c r="B16" s="6">
        <f t="shared" si="32"/>
        <v>400</v>
      </c>
      <c r="C16" s="47">
        <f t="shared" si="17"/>
        <v>0.47058823529411764</v>
      </c>
      <c r="D16" s="39">
        <v>4.5</v>
      </c>
      <c r="E16" s="51">
        <f t="shared" si="33"/>
        <v>3</v>
      </c>
      <c r="F16" s="41" t="s">
        <v>10</v>
      </c>
      <c r="G16" s="47">
        <f>G14</f>
        <v>0</v>
      </c>
      <c r="H16" s="41" t="s">
        <v>6</v>
      </c>
      <c r="I16" s="51">
        <f>$I$13</f>
        <v>1</v>
      </c>
      <c r="J16" s="56">
        <f t="shared" si="35"/>
        <v>4</v>
      </c>
      <c r="K16" s="56">
        <f t="shared" si="36"/>
        <v>2</v>
      </c>
      <c r="L16" s="56">
        <v>1</v>
      </c>
      <c r="M16" s="15"/>
      <c r="N16" s="12">
        <f t="shared" si="18"/>
        <v>3.4705882352941178</v>
      </c>
      <c r="O16" s="12">
        <f t="shared" si="0"/>
        <v>4.4705882352941178</v>
      </c>
      <c r="P16" s="12">
        <f t="shared" si="1"/>
        <v>5.4705882352941178</v>
      </c>
      <c r="Q16" s="15"/>
      <c r="R16" s="36">
        <f t="shared" si="19"/>
        <v>0.26666666666666666</v>
      </c>
      <c r="S16" s="12">
        <f t="shared" si="20"/>
        <v>3.7372549019607844</v>
      </c>
      <c r="T16" s="12">
        <f t="shared" si="2"/>
        <v>4.7372549019607844</v>
      </c>
      <c r="U16" s="12">
        <f t="shared" si="3"/>
        <v>5.7372549019607844</v>
      </c>
      <c r="V16" s="15"/>
      <c r="W16" s="36">
        <f t="shared" si="21"/>
        <v>0.66666666666666674</v>
      </c>
      <c r="X16" s="12">
        <f t="shared" si="22"/>
        <v>4.1372549019607847</v>
      </c>
      <c r="Y16" s="12">
        <f t="shared" si="4"/>
        <v>5.1372549019607847</v>
      </c>
      <c r="Z16" s="12">
        <f t="shared" si="5"/>
        <v>6.1372549019607847</v>
      </c>
      <c r="AA16" s="15"/>
      <c r="AB16" s="36">
        <f t="shared" si="23"/>
        <v>1.3333333333333335</v>
      </c>
      <c r="AC16" s="12">
        <f t="shared" si="34"/>
        <v>4.8039215686274517</v>
      </c>
      <c r="AD16" s="12">
        <f t="shared" si="6"/>
        <v>5.8039215686274517</v>
      </c>
      <c r="AE16" s="12">
        <f t="shared" si="7"/>
        <v>6.8039215686274517</v>
      </c>
      <c r="AF16" s="15"/>
      <c r="AG16" s="36">
        <f t="shared" si="24"/>
        <v>2.666666666666667</v>
      </c>
      <c r="AH16" s="12">
        <f t="shared" si="25"/>
        <v>6.1372549019607847</v>
      </c>
      <c r="AI16" s="12">
        <f t="shared" si="8"/>
        <v>7.1372549019607847</v>
      </c>
      <c r="AJ16" s="12">
        <f t="shared" si="9"/>
        <v>8.1372549019607838</v>
      </c>
      <c r="AK16" s="15"/>
      <c r="AL16" s="36">
        <f t="shared" si="26"/>
        <v>4</v>
      </c>
      <c r="AM16" s="12">
        <f t="shared" si="27"/>
        <v>7.4705882352941178</v>
      </c>
      <c r="AN16" s="12">
        <f t="shared" si="10"/>
        <v>8.4705882352941178</v>
      </c>
      <c r="AO16" s="12">
        <f t="shared" si="11"/>
        <v>9.4705882352941178</v>
      </c>
      <c r="AP16" s="15"/>
      <c r="AQ16" s="36">
        <f t="shared" si="28"/>
        <v>5.3333333333333339</v>
      </c>
      <c r="AR16" s="12">
        <f t="shared" si="29"/>
        <v>8.8039215686274517</v>
      </c>
      <c r="AS16" s="12">
        <f t="shared" si="12"/>
        <v>9.8039215686274517</v>
      </c>
      <c r="AT16" s="12">
        <f t="shared" si="13"/>
        <v>10.803921568627452</v>
      </c>
      <c r="AU16" s="15"/>
      <c r="AV16" s="36">
        <f t="shared" si="30"/>
        <v>8</v>
      </c>
      <c r="AW16" s="12">
        <f t="shared" si="31"/>
        <v>11.470588235294118</v>
      </c>
      <c r="AX16" s="12">
        <f t="shared" si="14"/>
        <v>12.470588235294118</v>
      </c>
      <c r="AY16" s="12">
        <f t="shared" si="15"/>
        <v>13.470588235294118</v>
      </c>
    </row>
    <row r="17" spans="1:51" ht="10.5">
      <c r="A17" s="14" t="str">
        <f t="shared" si="16"/>
        <v>Zink</v>
      </c>
      <c r="B17" s="6">
        <f t="shared" si="32"/>
        <v>400</v>
      </c>
      <c r="C17" s="47">
        <f t="shared" si="17"/>
        <v>0.47058823529411764</v>
      </c>
      <c r="D17" s="39">
        <v>4.5</v>
      </c>
      <c r="E17" s="51">
        <f t="shared" si="33"/>
        <v>3</v>
      </c>
      <c r="F17" s="41" t="s">
        <v>11</v>
      </c>
      <c r="G17" s="52">
        <v>0</v>
      </c>
      <c r="H17" s="41" t="s">
        <v>8</v>
      </c>
      <c r="I17" s="51">
        <f>$I$11</f>
        <v>0</v>
      </c>
      <c r="J17" s="56">
        <f t="shared" si="35"/>
        <v>3</v>
      </c>
      <c r="K17" s="56">
        <f t="shared" si="36"/>
        <v>3</v>
      </c>
      <c r="L17" s="56">
        <v>1</v>
      </c>
      <c r="M17" s="15"/>
      <c r="N17" s="12">
        <f t="shared" si="18"/>
        <v>4.4705882352941178</v>
      </c>
      <c r="O17" s="12">
        <f t="shared" si="0"/>
        <v>5.4705882352941178</v>
      </c>
      <c r="P17" s="12">
        <f t="shared" si="1"/>
        <v>6.4705882352941178</v>
      </c>
      <c r="Q17" s="15"/>
      <c r="R17" s="36">
        <f t="shared" si="19"/>
        <v>0.26666666666666666</v>
      </c>
      <c r="S17" s="12">
        <f t="shared" si="20"/>
        <v>4.7372549019607844</v>
      </c>
      <c r="T17" s="12">
        <f t="shared" si="2"/>
        <v>5.7372549019607844</v>
      </c>
      <c r="U17" s="12">
        <f t="shared" si="3"/>
        <v>6.7372549019607844</v>
      </c>
      <c r="V17" s="15"/>
      <c r="W17" s="36">
        <f t="shared" si="21"/>
        <v>0.66666666666666674</v>
      </c>
      <c r="X17" s="12">
        <f t="shared" si="22"/>
        <v>5.1372549019607847</v>
      </c>
      <c r="Y17" s="12">
        <f t="shared" si="4"/>
        <v>6.1372549019607847</v>
      </c>
      <c r="Z17" s="12">
        <f t="shared" si="5"/>
        <v>7.1372549019607847</v>
      </c>
      <c r="AA17" s="15"/>
      <c r="AB17" s="36">
        <f t="shared" si="23"/>
        <v>1.3333333333333335</v>
      </c>
      <c r="AC17" s="12">
        <f t="shared" si="34"/>
        <v>5.8039215686274517</v>
      </c>
      <c r="AD17" s="12">
        <f t="shared" si="6"/>
        <v>6.8039215686274517</v>
      </c>
      <c r="AE17" s="12">
        <f t="shared" si="7"/>
        <v>7.8039215686274517</v>
      </c>
      <c r="AF17" s="15"/>
      <c r="AG17" s="36">
        <f t="shared" si="24"/>
        <v>2.666666666666667</v>
      </c>
      <c r="AH17" s="12">
        <f t="shared" si="25"/>
        <v>7.1372549019607847</v>
      </c>
      <c r="AI17" s="12">
        <f t="shared" si="8"/>
        <v>8.1372549019607838</v>
      </c>
      <c r="AJ17" s="12">
        <f t="shared" si="9"/>
        <v>9.1372549019607838</v>
      </c>
      <c r="AK17" s="15"/>
      <c r="AL17" s="36">
        <f t="shared" si="26"/>
        <v>4</v>
      </c>
      <c r="AM17" s="12">
        <f t="shared" si="27"/>
        <v>8.4705882352941178</v>
      </c>
      <c r="AN17" s="12">
        <f t="shared" si="10"/>
        <v>9.4705882352941178</v>
      </c>
      <c r="AO17" s="12">
        <f t="shared" si="11"/>
        <v>10.470588235294118</v>
      </c>
      <c r="AP17" s="15"/>
      <c r="AQ17" s="36">
        <f t="shared" si="28"/>
        <v>5.3333333333333339</v>
      </c>
      <c r="AR17" s="12">
        <f t="shared" si="29"/>
        <v>9.8039215686274517</v>
      </c>
      <c r="AS17" s="12">
        <f t="shared" si="12"/>
        <v>10.803921568627452</v>
      </c>
      <c r="AT17" s="12">
        <f t="shared" si="13"/>
        <v>11.803921568627452</v>
      </c>
      <c r="AU17" s="15"/>
      <c r="AV17" s="36">
        <f t="shared" si="30"/>
        <v>8</v>
      </c>
      <c r="AW17" s="12">
        <f t="shared" si="31"/>
        <v>12.470588235294118</v>
      </c>
      <c r="AX17" s="12">
        <f t="shared" si="14"/>
        <v>13.470588235294118</v>
      </c>
      <c r="AY17" s="12">
        <f t="shared" si="15"/>
        <v>14.470588235294118</v>
      </c>
    </row>
    <row r="18" spans="1:51">
      <c r="A18" s="14" t="str">
        <f t="shared" si="16"/>
        <v>Zink</v>
      </c>
      <c r="B18" s="6">
        <f t="shared" si="32"/>
        <v>400</v>
      </c>
      <c r="C18" s="47">
        <f t="shared" si="17"/>
        <v>0.47058823529411764</v>
      </c>
      <c r="D18" s="39">
        <v>4.5</v>
      </c>
      <c r="E18" s="51">
        <f t="shared" si="33"/>
        <v>3</v>
      </c>
      <c r="F18" s="41" t="s">
        <v>11</v>
      </c>
      <c r="G18" s="47">
        <f>G17</f>
        <v>0</v>
      </c>
      <c r="H18" s="41" t="s">
        <v>7</v>
      </c>
      <c r="I18" s="51">
        <f>$I$12</f>
        <v>0</v>
      </c>
      <c r="J18" s="56">
        <f t="shared" si="35"/>
        <v>3</v>
      </c>
      <c r="K18" s="56">
        <f t="shared" si="36"/>
        <v>3</v>
      </c>
      <c r="L18" s="56">
        <v>1</v>
      </c>
      <c r="M18" s="15"/>
      <c r="N18" s="12">
        <f t="shared" si="18"/>
        <v>4.4705882352941178</v>
      </c>
      <c r="O18" s="12">
        <f t="shared" si="0"/>
        <v>5.4705882352941178</v>
      </c>
      <c r="P18" s="12">
        <f t="shared" si="1"/>
        <v>6.4705882352941178</v>
      </c>
      <c r="Q18" s="15"/>
      <c r="R18" s="36">
        <f t="shared" si="19"/>
        <v>0.26666666666666666</v>
      </c>
      <c r="S18" s="12">
        <f t="shared" si="20"/>
        <v>4.7372549019607844</v>
      </c>
      <c r="T18" s="12">
        <f t="shared" si="2"/>
        <v>5.7372549019607844</v>
      </c>
      <c r="U18" s="12">
        <f t="shared" si="3"/>
        <v>6.7372549019607844</v>
      </c>
      <c r="V18" s="15"/>
      <c r="W18" s="36">
        <f t="shared" si="21"/>
        <v>0.66666666666666674</v>
      </c>
      <c r="X18" s="12">
        <f t="shared" si="22"/>
        <v>5.1372549019607847</v>
      </c>
      <c r="Y18" s="12">
        <f t="shared" si="4"/>
        <v>6.1372549019607847</v>
      </c>
      <c r="Z18" s="12">
        <f t="shared" si="5"/>
        <v>7.1372549019607847</v>
      </c>
      <c r="AA18" s="15"/>
      <c r="AB18" s="36">
        <f t="shared" si="23"/>
        <v>1.3333333333333335</v>
      </c>
      <c r="AC18" s="12">
        <f t="shared" si="34"/>
        <v>5.8039215686274517</v>
      </c>
      <c r="AD18" s="12">
        <f t="shared" si="6"/>
        <v>6.8039215686274517</v>
      </c>
      <c r="AE18" s="12">
        <f t="shared" si="7"/>
        <v>7.8039215686274517</v>
      </c>
      <c r="AF18" s="15"/>
      <c r="AG18" s="36">
        <f t="shared" si="24"/>
        <v>2.666666666666667</v>
      </c>
      <c r="AH18" s="12">
        <f t="shared" si="25"/>
        <v>7.1372549019607847</v>
      </c>
      <c r="AI18" s="12">
        <f t="shared" si="8"/>
        <v>8.1372549019607838</v>
      </c>
      <c r="AJ18" s="12">
        <f t="shared" si="9"/>
        <v>9.1372549019607838</v>
      </c>
      <c r="AK18" s="15"/>
      <c r="AL18" s="36">
        <f t="shared" si="26"/>
        <v>4</v>
      </c>
      <c r="AM18" s="12">
        <f t="shared" si="27"/>
        <v>8.4705882352941178</v>
      </c>
      <c r="AN18" s="12">
        <f t="shared" si="10"/>
        <v>9.4705882352941178</v>
      </c>
      <c r="AO18" s="12">
        <f t="shared" si="11"/>
        <v>10.470588235294118</v>
      </c>
      <c r="AP18" s="15"/>
      <c r="AQ18" s="36">
        <f t="shared" si="28"/>
        <v>5.3333333333333339</v>
      </c>
      <c r="AR18" s="12">
        <f t="shared" si="29"/>
        <v>9.8039215686274517</v>
      </c>
      <c r="AS18" s="12">
        <f t="shared" si="12"/>
        <v>10.803921568627452</v>
      </c>
      <c r="AT18" s="12">
        <f t="shared" si="13"/>
        <v>11.803921568627452</v>
      </c>
      <c r="AU18" s="15"/>
      <c r="AV18" s="36">
        <f t="shared" si="30"/>
        <v>8</v>
      </c>
      <c r="AW18" s="12">
        <f t="shared" si="31"/>
        <v>12.470588235294118</v>
      </c>
      <c r="AX18" s="12">
        <f t="shared" si="14"/>
        <v>13.470588235294118</v>
      </c>
      <c r="AY18" s="12">
        <f t="shared" si="15"/>
        <v>14.470588235294118</v>
      </c>
    </row>
    <row r="19" spans="1:51">
      <c r="A19" s="14" t="str">
        <f t="shared" si="16"/>
        <v>Zink</v>
      </c>
      <c r="B19" s="6">
        <f t="shared" si="32"/>
        <v>400</v>
      </c>
      <c r="C19" s="47">
        <f t="shared" si="17"/>
        <v>0.47058823529411764</v>
      </c>
      <c r="D19" s="39">
        <v>4.5</v>
      </c>
      <c r="E19" s="51">
        <f t="shared" si="33"/>
        <v>3</v>
      </c>
      <c r="F19" s="41" t="s">
        <v>11</v>
      </c>
      <c r="G19" s="47">
        <f>G17</f>
        <v>0</v>
      </c>
      <c r="H19" s="41" t="s">
        <v>6</v>
      </c>
      <c r="I19" s="51">
        <f>$I$13</f>
        <v>1</v>
      </c>
      <c r="J19" s="56">
        <f t="shared" si="35"/>
        <v>4</v>
      </c>
      <c r="K19" s="56">
        <f t="shared" si="36"/>
        <v>2</v>
      </c>
      <c r="L19" s="56">
        <v>1</v>
      </c>
      <c r="M19" s="15"/>
      <c r="N19" s="12">
        <f t="shared" si="18"/>
        <v>3.4705882352941178</v>
      </c>
      <c r="O19" s="12">
        <f t="shared" si="0"/>
        <v>4.4705882352941178</v>
      </c>
      <c r="P19" s="12">
        <f t="shared" si="1"/>
        <v>5.4705882352941178</v>
      </c>
      <c r="Q19" s="15"/>
      <c r="R19" s="36">
        <f t="shared" si="19"/>
        <v>0.26666666666666666</v>
      </c>
      <c r="S19" s="12">
        <f t="shared" si="20"/>
        <v>3.7372549019607844</v>
      </c>
      <c r="T19" s="12">
        <f t="shared" si="2"/>
        <v>4.7372549019607844</v>
      </c>
      <c r="U19" s="12">
        <f t="shared" si="3"/>
        <v>5.7372549019607844</v>
      </c>
      <c r="V19" s="15"/>
      <c r="W19" s="36">
        <f t="shared" si="21"/>
        <v>0.66666666666666674</v>
      </c>
      <c r="X19" s="12">
        <f t="shared" si="22"/>
        <v>4.1372549019607847</v>
      </c>
      <c r="Y19" s="12">
        <f t="shared" si="4"/>
        <v>5.1372549019607847</v>
      </c>
      <c r="Z19" s="12">
        <f t="shared" si="5"/>
        <v>6.1372549019607847</v>
      </c>
      <c r="AA19" s="15"/>
      <c r="AB19" s="36">
        <f t="shared" si="23"/>
        <v>1.3333333333333335</v>
      </c>
      <c r="AC19" s="12">
        <f t="shared" si="34"/>
        <v>4.8039215686274517</v>
      </c>
      <c r="AD19" s="12">
        <f t="shared" si="6"/>
        <v>5.8039215686274517</v>
      </c>
      <c r="AE19" s="12">
        <f t="shared" si="7"/>
        <v>6.8039215686274517</v>
      </c>
      <c r="AF19" s="15"/>
      <c r="AG19" s="36">
        <f t="shared" si="24"/>
        <v>2.666666666666667</v>
      </c>
      <c r="AH19" s="12">
        <f t="shared" si="25"/>
        <v>6.1372549019607847</v>
      </c>
      <c r="AI19" s="12">
        <f t="shared" si="8"/>
        <v>7.1372549019607847</v>
      </c>
      <c r="AJ19" s="12">
        <f t="shared" si="9"/>
        <v>8.1372549019607838</v>
      </c>
      <c r="AK19" s="15"/>
      <c r="AL19" s="36">
        <f t="shared" si="26"/>
        <v>4</v>
      </c>
      <c r="AM19" s="12">
        <f t="shared" si="27"/>
        <v>7.4705882352941178</v>
      </c>
      <c r="AN19" s="12">
        <f t="shared" si="10"/>
        <v>8.4705882352941178</v>
      </c>
      <c r="AO19" s="12">
        <f t="shared" si="11"/>
        <v>9.4705882352941178</v>
      </c>
      <c r="AP19" s="15"/>
      <c r="AQ19" s="36">
        <f t="shared" si="28"/>
        <v>5.3333333333333339</v>
      </c>
      <c r="AR19" s="12">
        <f t="shared" si="29"/>
        <v>8.8039215686274517</v>
      </c>
      <c r="AS19" s="12">
        <f t="shared" si="12"/>
        <v>9.8039215686274517</v>
      </c>
      <c r="AT19" s="12">
        <f t="shared" si="13"/>
        <v>10.803921568627452</v>
      </c>
      <c r="AU19" s="15"/>
      <c r="AV19" s="36">
        <f t="shared" si="30"/>
        <v>8</v>
      </c>
      <c r="AW19" s="12">
        <f t="shared" si="31"/>
        <v>11.470588235294118</v>
      </c>
      <c r="AX19" s="12">
        <f t="shared" si="14"/>
        <v>12.470588235294118</v>
      </c>
      <c r="AY19" s="12">
        <f t="shared" si="15"/>
        <v>13.470588235294118</v>
      </c>
    </row>
    <row r="20" spans="1:51" ht="10.5">
      <c r="A20" s="14" t="str">
        <f t="shared" si="16"/>
        <v>Zink</v>
      </c>
      <c r="B20" s="6">
        <f t="shared" si="32"/>
        <v>400</v>
      </c>
      <c r="C20" s="47">
        <f t="shared" si="17"/>
        <v>0.47058823529411764</v>
      </c>
      <c r="D20" s="39">
        <v>4.5</v>
      </c>
      <c r="E20" s="51">
        <f t="shared" si="33"/>
        <v>3</v>
      </c>
      <c r="F20" s="41" t="s">
        <v>12</v>
      </c>
      <c r="G20" s="52">
        <v>0</v>
      </c>
      <c r="H20" s="41" t="s">
        <v>8</v>
      </c>
      <c r="I20" s="51">
        <f>$I$11</f>
        <v>0</v>
      </c>
      <c r="J20" s="56">
        <f t="shared" si="35"/>
        <v>3</v>
      </c>
      <c r="K20" s="56">
        <f t="shared" si="36"/>
        <v>3</v>
      </c>
      <c r="L20" s="56">
        <v>1</v>
      </c>
      <c r="M20" s="15"/>
      <c r="N20" s="12">
        <f t="shared" si="18"/>
        <v>4.4705882352941178</v>
      </c>
      <c r="O20" s="12">
        <f t="shared" si="0"/>
        <v>5.4705882352941178</v>
      </c>
      <c r="P20" s="12">
        <f t="shared" si="1"/>
        <v>6.4705882352941178</v>
      </c>
      <c r="Q20" s="15"/>
      <c r="R20" s="36">
        <f t="shared" si="19"/>
        <v>0.26666666666666666</v>
      </c>
      <c r="S20" s="12">
        <f t="shared" si="20"/>
        <v>4.7372549019607844</v>
      </c>
      <c r="T20" s="12">
        <f t="shared" si="2"/>
        <v>5.7372549019607844</v>
      </c>
      <c r="U20" s="12">
        <f t="shared" si="3"/>
        <v>6.7372549019607844</v>
      </c>
      <c r="V20" s="15"/>
      <c r="W20" s="36">
        <f t="shared" si="21"/>
        <v>0.66666666666666674</v>
      </c>
      <c r="X20" s="12">
        <f t="shared" si="22"/>
        <v>5.1372549019607847</v>
      </c>
      <c r="Y20" s="12">
        <f t="shared" si="4"/>
        <v>6.1372549019607847</v>
      </c>
      <c r="Z20" s="12">
        <f t="shared" si="5"/>
        <v>7.1372549019607847</v>
      </c>
      <c r="AA20" s="15"/>
      <c r="AB20" s="36">
        <f t="shared" si="23"/>
        <v>1.3333333333333335</v>
      </c>
      <c r="AC20" s="12">
        <f t="shared" si="34"/>
        <v>5.8039215686274517</v>
      </c>
      <c r="AD20" s="12">
        <f t="shared" si="6"/>
        <v>6.8039215686274517</v>
      </c>
      <c r="AE20" s="12">
        <f t="shared" si="7"/>
        <v>7.8039215686274517</v>
      </c>
      <c r="AF20" s="15"/>
      <c r="AG20" s="36">
        <f t="shared" si="24"/>
        <v>2.666666666666667</v>
      </c>
      <c r="AH20" s="12">
        <f t="shared" si="25"/>
        <v>7.1372549019607847</v>
      </c>
      <c r="AI20" s="12">
        <f t="shared" si="8"/>
        <v>8.1372549019607838</v>
      </c>
      <c r="AJ20" s="12">
        <f t="shared" si="9"/>
        <v>9.1372549019607838</v>
      </c>
      <c r="AK20" s="15"/>
      <c r="AL20" s="36">
        <f t="shared" si="26"/>
        <v>4</v>
      </c>
      <c r="AM20" s="12">
        <f t="shared" si="27"/>
        <v>8.4705882352941178</v>
      </c>
      <c r="AN20" s="12">
        <f t="shared" si="10"/>
        <v>9.4705882352941178</v>
      </c>
      <c r="AO20" s="12">
        <f t="shared" si="11"/>
        <v>10.470588235294118</v>
      </c>
      <c r="AP20" s="15"/>
      <c r="AQ20" s="36">
        <f t="shared" si="28"/>
        <v>5.3333333333333339</v>
      </c>
      <c r="AR20" s="12">
        <f t="shared" si="29"/>
        <v>9.8039215686274517</v>
      </c>
      <c r="AS20" s="12">
        <f t="shared" si="12"/>
        <v>10.803921568627452</v>
      </c>
      <c r="AT20" s="12">
        <f t="shared" si="13"/>
        <v>11.803921568627452</v>
      </c>
      <c r="AU20" s="15"/>
      <c r="AV20" s="36">
        <f t="shared" si="30"/>
        <v>8</v>
      </c>
      <c r="AW20" s="12">
        <f t="shared" si="31"/>
        <v>12.470588235294118</v>
      </c>
      <c r="AX20" s="12">
        <f t="shared" si="14"/>
        <v>13.470588235294118</v>
      </c>
      <c r="AY20" s="12">
        <f t="shared" si="15"/>
        <v>14.470588235294118</v>
      </c>
    </row>
    <row r="21" spans="1:51">
      <c r="A21" s="14" t="str">
        <f t="shared" si="16"/>
        <v>Zink</v>
      </c>
      <c r="B21" s="6">
        <f t="shared" si="32"/>
        <v>400</v>
      </c>
      <c r="C21" s="47">
        <f t="shared" si="17"/>
        <v>0.47058823529411764</v>
      </c>
      <c r="D21" s="39">
        <v>4.5</v>
      </c>
      <c r="E21" s="51">
        <f t="shared" si="33"/>
        <v>3</v>
      </c>
      <c r="F21" s="41" t="s">
        <v>12</v>
      </c>
      <c r="G21" s="47">
        <f>G20</f>
        <v>0</v>
      </c>
      <c r="H21" s="41" t="s">
        <v>7</v>
      </c>
      <c r="I21" s="51">
        <f>$I$12</f>
        <v>0</v>
      </c>
      <c r="J21" s="56">
        <f t="shared" si="35"/>
        <v>3</v>
      </c>
      <c r="K21" s="56">
        <f t="shared" si="36"/>
        <v>3</v>
      </c>
      <c r="L21" s="56">
        <v>1</v>
      </c>
      <c r="M21" s="15"/>
      <c r="N21" s="12">
        <f t="shared" si="18"/>
        <v>4.4705882352941178</v>
      </c>
      <c r="O21" s="12">
        <f t="shared" si="0"/>
        <v>5.4705882352941178</v>
      </c>
      <c r="P21" s="12">
        <f t="shared" si="1"/>
        <v>6.4705882352941178</v>
      </c>
      <c r="Q21" s="15"/>
      <c r="R21" s="36">
        <f t="shared" si="19"/>
        <v>0.26666666666666666</v>
      </c>
      <c r="S21" s="12">
        <f t="shared" si="20"/>
        <v>4.7372549019607844</v>
      </c>
      <c r="T21" s="12">
        <f t="shared" si="2"/>
        <v>5.7372549019607844</v>
      </c>
      <c r="U21" s="12">
        <f t="shared" si="3"/>
        <v>6.7372549019607844</v>
      </c>
      <c r="V21" s="15"/>
      <c r="W21" s="36">
        <f t="shared" si="21"/>
        <v>0.66666666666666674</v>
      </c>
      <c r="X21" s="12">
        <f t="shared" si="22"/>
        <v>5.1372549019607847</v>
      </c>
      <c r="Y21" s="12">
        <f t="shared" si="4"/>
        <v>6.1372549019607847</v>
      </c>
      <c r="Z21" s="12">
        <f t="shared" si="5"/>
        <v>7.1372549019607847</v>
      </c>
      <c r="AA21" s="15"/>
      <c r="AB21" s="36">
        <f t="shared" si="23"/>
        <v>1.3333333333333335</v>
      </c>
      <c r="AC21" s="12">
        <f t="shared" si="34"/>
        <v>5.8039215686274517</v>
      </c>
      <c r="AD21" s="12">
        <f t="shared" si="6"/>
        <v>6.8039215686274517</v>
      </c>
      <c r="AE21" s="12">
        <f t="shared" si="7"/>
        <v>7.8039215686274517</v>
      </c>
      <c r="AF21" s="15"/>
      <c r="AG21" s="36">
        <f t="shared" si="24"/>
        <v>2.666666666666667</v>
      </c>
      <c r="AH21" s="12">
        <f t="shared" si="25"/>
        <v>7.1372549019607847</v>
      </c>
      <c r="AI21" s="12">
        <f t="shared" si="8"/>
        <v>8.1372549019607838</v>
      </c>
      <c r="AJ21" s="12">
        <f t="shared" si="9"/>
        <v>9.1372549019607838</v>
      </c>
      <c r="AK21" s="15"/>
      <c r="AL21" s="36">
        <f t="shared" si="26"/>
        <v>4</v>
      </c>
      <c r="AM21" s="12">
        <f t="shared" si="27"/>
        <v>8.4705882352941178</v>
      </c>
      <c r="AN21" s="12">
        <f t="shared" si="10"/>
        <v>9.4705882352941178</v>
      </c>
      <c r="AO21" s="12">
        <f t="shared" si="11"/>
        <v>10.470588235294118</v>
      </c>
      <c r="AP21" s="15"/>
      <c r="AQ21" s="36">
        <f t="shared" si="28"/>
        <v>5.3333333333333339</v>
      </c>
      <c r="AR21" s="12">
        <f t="shared" si="29"/>
        <v>9.8039215686274517</v>
      </c>
      <c r="AS21" s="12">
        <f t="shared" si="12"/>
        <v>10.803921568627452</v>
      </c>
      <c r="AT21" s="12">
        <f t="shared" si="13"/>
        <v>11.803921568627452</v>
      </c>
      <c r="AU21" s="15"/>
      <c r="AV21" s="36">
        <f t="shared" si="30"/>
        <v>8</v>
      </c>
      <c r="AW21" s="12">
        <f t="shared" si="31"/>
        <v>12.470588235294118</v>
      </c>
      <c r="AX21" s="12">
        <f t="shared" si="14"/>
        <v>13.470588235294118</v>
      </c>
      <c r="AY21" s="12">
        <f t="shared" si="15"/>
        <v>14.470588235294118</v>
      </c>
    </row>
    <row r="22" spans="1:51" ht="10.5" thickBot="1">
      <c r="A22" s="14" t="str">
        <f t="shared" si="16"/>
        <v>Zink</v>
      </c>
      <c r="B22" s="6">
        <f t="shared" si="32"/>
        <v>400</v>
      </c>
      <c r="C22" s="47">
        <f t="shared" si="17"/>
        <v>0.47058823529411764</v>
      </c>
      <c r="D22" s="39">
        <v>4.5</v>
      </c>
      <c r="E22" s="51">
        <f t="shared" si="33"/>
        <v>3</v>
      </c>
      <c r="F22" s="41" t="s">
        <v>12</v>
      </c>
      <c r="G22" s="47">
        <f>G20</f>
        <v>0</v>
      </c>
      <c r="H22" s="41" t="s">
        <v>6</v>
      </c>
      <c r="I22" s="51">
        <f>$I$13</f>
        <v>1</v>
      </c>
      <c r="J22" s="56">
        <f t="shared" si="35"/>
        <v>4</v>
      </c>
      <c r="K22" s="56">
        <f t="shared" si="36"/>
        <v>2</v>
      </c>
      <c r="L22" s="56">
        <v>1</v>
      </c>
      <c r="M22" s="15"/>
      <c r="N22" s="12">
        <f t="shared" si="18"/>
        <v>3.4705882352941178</v>
      </c>
      <c r="O22" s="12">
        <f t="shared" si="0"/>
        <v>4.4705882352941178</v>
      </c>
      <c r="P22" s="12">
        <f t="shared" si="1"/>
        <v>5.4705882352941178</v>
      </c>
      <c r="Q22" s="15"/>
      <c r="R22" s="36">
        <f t="shared" si="19"/>
        <v>0.26666666666666666</v>
      </c>
      <c r="S22" s="12">
        <f t="shared" si="20"/>
        <v>3.7372549019607844</v>
      </c>
      <c r="T22" s="12">
        <f t="shared" si="2"/>
        <v>4.7372549019607844</v>
      </c>
      <c r="U22" s="12">
        <f t="shared" si="3"/>
        <v>5.7372549019607844</v>
      </c>
      <c r="V22" s="15"/>
      <c r="W22" s="36">
        <f t="shared" si="21"/>
        <v>0.66666666666666674</v>
      </c>
      <c r="X22" s="12">
        <f t="shared" si="22"/>
        <v>4.1372549019607847</v>
      </c>
      <c r="Y22" s="12">
        <f t="shared" si="4"/>
        <v>5.1372549019607847</v>
      </c>
      <c r="Z22" s="12">
        <f t="shared" si="5"/>
        <v>6.1372549019607847</v>
      </c>
      <c r="AA22" s="15"/>
      <c r="AB22" s="36">
        <f t="shared" si="23"/>
        <v>1.3333333333333335</v>
      </c>
      <c r="AC22" s="12">
        <f t="shared" si="34"/>
        <v>4.8039215686274517</v>
      </c>
      <c r="AD22" s="12">
        <f t="shared" si="6"/>
        <v>5.8039215686274517</v>
      </c>
      <c r="AE22" s="12">
        <f t="shared" si="7"/>
        <v>6.8039215686274517</v>
      </c>
      <c r="AF22" s="15"/>
      <c r="AG22" s="36">
        <f t="shared" si="24"/>
        <v>2.666666666666667</v>
      </c>
      <c r="AH22" s="12">
        <f t="shared" si="25"/>
        <v>6.1372549019607847</v>
      </c>
      <c r="AI22" s="12">
        <f t="shared" si="8"/>
        <v>7.1372549019607847</v>
      </c>
      <c r="AJ22" s="12">
        <f t="shared" si="9"/>
        <v>8.1372549019607838</v>
      </c>
      <c r="AK22" s="15"/>
      <c r="AL22" s="36">
        <f t="shared" si="26"/>
        <v>4</v>
      </c>
      <c r="AM22" s="12">
        <f t="shared" si="27"/>
        <v>7.4705882352941178</v>
      </c>
      <c r="AN22" s="12">
        <f t="shared" si="10"/>
        <v>8.4705882352941178</v>
      </c>
      <c r="AO22" s="12">
        <f t="shared" si="11"/>
        <v>9.4705882352941178</v>
      </c>
      <c r="AP22" s="15"/>
      <c r="AQ22" s="36">
        <f t="shared" si="28"/>
        <v>5.3333333333333339</v>
      </c>
      <c r="AR22" s="12">
        <f t="shared" si="29"/>
        <v>8.8039215686274517</v>
      </c>
      <c r="AS22" s="12">
        <f t="shared" si="12"/>
        <v>9.8039215686274517</v>
      </c>
      <c r="AT22" s="12">
        <f t="shared" si="13"/>
        <v>10.803921568627452</v>
      </c>
      <c r="AU22" s="15"/>
      <c r="AV22" s="36">
        <f t="shared" si="30"/>
        <v>8</v>
      </c>
      <c r="AW22" s="12">
        <f t="shared" si="31"/>
        <v>11.470588235294118</v>
      </c>
      <c r="AX22" s="12">
        <f t="shared" si="14"/>
        <v>12.470588235294118</v>
      </c>
      <c r="AY22" s="12">
        <f t="shared" si="15"/>
        <v>13.470588235294118</v>
      </c>
    </row>
    <row r="23" spans="1:51" ht="35.15" customHeight="1" thickTop="1">
      <c r="A23" s="25" t="s">
        <v>0</v>
      </c>
      <c r="B23" s="26" t="s">
        <v>48</v>
      </c>
      <c r="C23" s="46" t="s">
        <v>3</v>
      </c>
      <c r="D23" s="38" t="s">
        <v>1</v>
      </c>
      <c r="E23" s="49" t="s">
        <v>16</v>
      </c>
      <c r="F23" s="40" t="s">
        <v>4</v>
      </c>
      <c r="G23" s="46" t="s">
        <v>18</v>
      </c>
      <c r="H23" s="40" t="s">
        <v>5</v>
      </c>
      <c r="I23" s="49" t="s">
        <v>17</v>
      </c>
      <c r="J23" s="46" t="s">
        <v>24</v>
      </c>
      <c r="K23" s="46" t="s">
        <v>20</v>
      </c>
      <c r="L23" s="46" t="s">
        <v>45</v>
      </c>
      <c r="M23" s="27"/>
      <c r="N23" s="28" t="s">
        <v>13</v>
      </c>
      <c r="O23" s="28" t="s">
        <v>14</v>
      </c>
      <c r="P23" s="28" t="s">
        <v>15</v>
      </c>
      <c r="Q23" s="27"/>
      <c r="R23" s="35" t="s">
        <v>26</v>
      </c>
      <c r="S23" s="28" t="s">
        <v>13</v>
      </c>
      <c r="T23" s="28" t="s">
        <v>14</v>
      </c>
      <c r="U23" s="28" t="s">
        <v>15</v>
      </c>
      <c r="V23" s="27"/>
      <c r="W23" s="35" t="s">
        <v>26</v>
      </c>
      <c r="X23" s="28" t="s">
        <v>13</v>
      </c>
      <c r="Y23" s="28" t="s">
        <v>14</v>
      </c>
      <c r="Z23" s="28" t="s">
        <v>15</v>
      </c>
      <c r="AA23" s="27"/>
      <c r="AB23" s="35" t="s">
        <v>26</v>
      </c>
      <c r="AC23" s="28" t="s">
        <v>13</v>
      </c>
      <c r="AD23" s="28" t="s">
        <v>14</v>
      </c>
      <c r="AE23" s="28" t="s">
        <v>15</v>
      </c>
      <c r="AF23" s="27"/>
      <c r="AG23" s="35" t="s">
        <v>26</v>
      </c>
      <c r="AH23" s="28" t="s">
        <v>13</v>
      </c>
      <c r="AI23" s="28" t="s">
        <v>14</v>
      </c>
      <c r="AJ23" s="28" t="s">
        <v>15</v>
      </c>
      <c r="AK23" s="27"/>
      <c r="AL23" s="35" t="s">
        <v>26</v>
      </c>
      <c r="AM23" s="28" t="s">
        <v>13</v>
      </c>
      <c r="AN23" s="28" t="s">
        <v>14</v>
      </c>
      <c r="AO23" s="28" t="s">
        <v>15</v>
      </c>
      <c r="AP23" s="27"/>
      <c r="AQ23" s="35" t="s">
        <v>26</v>
      </c>
      <c r="AR23" s="28" t="s">
        <v>13</v>
      </c>
      <c r="AS23" s="28" t="s">
        <v>14</v>
      </c>
      <c r="AT23" s="28" t="s">
        <v>15</v>
      </c>
      <c r="AU23" s="27"/>
      <c r="AV23" s="35" t="s">
        <v>26</v>
      </c>
      <c r="AW23" s="28" t="s">
        <v>13</v>
      </c>
      <c r="AX23" s="28" t="s">
        <v>14</v>
      </c>
      <c r="AY23" s="28" t="s">
        <v>15</v>
      </c>
    </row>
    <row r="24" spans="1:51" ht="10.5">
      <c r="A24" s="14" t="str">
        <f>$B$3</f>
        <v>Zink</v>
      </c>
      <c r="B24" s="6">
        <f>$B$7</f>
        <v>400</v>
      </c>
      <c r="C24" s="47">
        <f>8*(B24-$B$4)/($B$5-$B$4)</f>
        <v>0.47058823529411764</v>
      </c>
      <c r="D24" s="39">
        <v>5</v>
      </c>
      <c r="E24" s="50">
        <v>3</v>
      </c>
      <c r="F24" s="41" t="s">
        <v>9</v>
      </c>
      <c r="G24" s="47">
        <f>G11</f>
        <v>0</v>
      </c>
      <c r="H24" s="41" t="s">
        <v>8</v>
      </c>
      <c r="I24" s="51">
        <f>I11</f>
        <v>0</v>
      </c>
      <c r="J24" s="56">
        <f>E24+G24+I24</f>
        <v>3</v>
      </c>
      <c r="K24" s="56">
        <f>6-J24</f>
        <v>3</v>
      </c>
      <c r="L24" s="56">
        <v>1</v>
      </c>
      <c r="M24" s="15"/>
      <c r="N24" s="12">
        <f>$C24+$K24+L24</f>
        <v>4.4705882352941178</v>
      </c>
      <c r="O24" s="12">
        <f t="shared" si="0"/>
        <v>5.4705882352941178</v>
      </c>
      <c r="P24" s="12">
        <f t="shared" ref="P24:P35" si="37">N24+2</f>
        <v>6.4705882352941178</v>
      </c>
      <c r="Q24" s="15"/>
      <c r="R24" s="36">
        <f>8*$B$7/$B$6*$C$8/100</f>
        <v>0.26666666666666666</v>
      </c>
      <c r="S24" s="12">
        <f>$C24+$K24+$R24+L24</f>
        <v>4.7372549019607844</v>
      </c>
      <c r="T24" s="12">
        <f t="shared" si="2"/>
        <v>5.7372549019607844</v>
      </c>
      <c r="U24" s="12">
        <f t="shared" ref="U24:U35" si="38">S24+2</f>
        <v>6.7372549019607844</v>
      </c>
      <c r="V24" s="15"/>
      <c r="W24" s="36">
        <f>8*$B$7/$B$6*$D$8/100</f>
        <v>0.66666666666666674</v>
      </c>
      <c r="X24" s="12">
        <f>$C24+$K24+$W24+L24</f>
        <v>5.1372549019607847</v>
      </c>
      <c r="Y24" s="12">
        <f t="shared" si="4"/>
        <v>6.1372549019607847</v>
      </c>
      <c r="Z24" s="12">
        <f t="shared" ref="Z24:Z35" si="39">X24+2</f>
        <v>7.1372549019607847</v>
      </c>
      <c r="AA24" s="15"/>
      <c r="AB24" s="36">
        <f>8*$B$7/$B$6*$E$8/100</f>
        <v>1.3333333333333335</v>
      </c>
      <c r="AC24" s="12">
        <f>$C24+$K24+$AB24+L24</f>
        <v>5.8039215686274517</v>
      </c>
      <c r="AD24" s="12">
        <f t="shared" si="6"/>
        <v>6.8039215686274517</v>
      </c>
      <c r="AE24" s="12">
        <f t="shared" ref="AE24:AE35" si="40">AC24+2</f>
        <v>7.8039215686274517</v>
      </c>
      <c r="AF24" s="15"/>
      <c r="AG24" s="36">
        <f>8*$B$7/$B$6*$F$8/100</f>
        <v>2.666666666666667</v>
      </c>
      <c r="AH24" s="12">
        <f>$C24+$K24+$AG24+L24</f>
        <v>7.1372549019607847</v>
      </c>
      <c r="AI24" s="12">
        <f t="shared" si="8"/>
        <v>8.1372549019607838</v>
      </c>
      <c r="AJ24" s="12">
        <f t="shared" ref="AJ24:AJ35" si="41">AH24+2</f>
        <v>9.1372549019607838</v>
      </c>
      <c r="AK24" s="15"/>
      <c r="AL24" s="36">
        <f>8*$B$7/$B$6*$G$8/100</f>
        <v>4</v>
      </c>
      <c r="AM24" s="12">
        <f>$C24+$K24+$AL24+L24</f>
        <v>8.4705882352941178</v>
      </c>
      <c r="AN24" s="12">
        <f t="shared" si="10"/>
        <v>9.4705882352941178</v>
      </c>
      <c r="AO24" s="12">
        <f t="shared" ref="AO24:AO35" si="42">AM24+2</f>
        <v>10.470588235294118</v>
      </c>
      <c r="AP24" s="15"/>
      <c r="AQ24" s="36">
        <f>8*$B$7/$B$6*$H$8/100</f>
        <v>5.3333333333333339</v>
      </c>
      <c r="AR24" s="12">
        <f>$C24+$K24+$AQ24+L24</f>
        <v>9.8039215686274517</v>
      </c>
      <c r="AS24" s="12">
        <f t="shared" si="12"/>
        <v>10.803921568627452</v>
      </c>
      <c r="AT24" s="12">
        <f t="shared" ref="AT24:AT35" si="43">AR24+2</f>
        <v>11.803921568627452</v>
      </c>
      <c r="AU24" s="15"/>
      <c r="AV24" s="36">
        <f>8*$B$7/$B$6*$I$8/100</f>
        <v>8</v>
      </c>
      <c r="AW24" s="12">
        <f>$C24+$K24+$AV24+L24</f>
        <v>12.470588235294118</v>
      </c>
      <c r="AX24" s="12">
        <f t="shared" si="14"/>
        <v>13.470588235294118</v>
      </c>
      <c r="AY24" s="12">
        <f t="shared" ref="AY24:AY35" si="44">AW24+2</f>
        <v>14.470588235294118</v>
      </c>
    </row>
    <row r="25" spans="1:51">
      <c r="A25" s="14" t="str">
        <f t="shared" ref="A25:A35" si="45">$B$3</f>
        <v>Zink</v>
      </c>
      <c r="B25" s="6">
        <f t="shared" ref="B25:B35" si="46">$B$7</f>
        <v>400</v>
      </c>
      <c r="C25" s="47">
        <f t="shared" ref="C25:C35" si="47">8*(B25-$B$4)/($B$5-$B$4)</f>
        <v>0.47058823529411764</v>
      </c>
      <c r="D25" s="39">
        <v>5</v>
      </c>
      <c r="E25" s="51">
        <f>E24</f>
        <v>3</v>
      </c>
      <c r="F25" s="41" t="s">
        <v>9</v>
      </c>
      <c r="G25" s="47">
        <f t="shared" ref="G25:I35" si="48">G12</f>
        <v>0</v>
      </c>
      <c r="H25" s="41" t="s">
        <v>7</v>
      </c>
      <c r="I25" s="51">
        <f t="shared" si="48"/>
        <v>0</v>
      </c>
      <c r="J25" s="56">
        <f t="shared" ref="J25:J35" si="49">E25+G25+I25</f>
        <v>3</v>
      </c>
      <c r="K25" s="56">
        <f t="shared" ref="K25:K35" si="50">6-J25</f>
        <v>3</v>
      </c>
      <c r="L25" s="56">
        <v>1</v>
      </c>
      <c r="M25" s="15"/>
      <c r="N25" s="12">
        <f t="shared" ref="N25:N35" si="51">$C25+$K25+L25</f>
        <v>4.4705882352941178</v>
      </c>
      <c r="O25" s="12">
        <f t="shared" si="0"/>
        <v>5.4705882352941178</v>
      </c>
      <c r="P25" s="12">
        <f t="shared" si="37"/>
        <v>6.4705882352941178</v>
      </c>
      <c r="Q25" s="15"/>
      <c r="R25" s="36">
        <f t="shared" ref="R25:R35" si="52">$R$11</f>
        <v>0.26666666666666666</v>
      </c>
      <c r="S25" s="12">
        <f t="shared" ref="S25:S35" si="53">$C25+$K25+$R25+L25</f>
        <v>4.7372549019607844</v>
      </c>
      <c r="T25" s="12">
        <f t="shared" si="2"/>
        <v>5.7372549019607844</v>
      </c>
      <c r="U25" s="12">
        <f t="shared" si="38"/>
        <v>6.7372549019607844</v>
      </c>
      <c r="V25" s="15"/>
      <c r="W25" s="36">
        <f t="shared" ref="W25:W35" si="54">W$11</f>
        <v>0.66666666666666674</v>
      </c>
      <c r="X25" s="12">
        <f t="shared" ref="X25:X35" si="55">$C25+$K25+$W25+L25</f>
        <v>5.1372549019607847</v>
      </c>
      <c r="Y25" s="12">
        <f t="shared" si="4"/>
        <v>6.1372549019607847</v>
      </c>
      <c r="Z25" s="12">
        <f t="shared" si="39"/>
        <v>7.1372549019607847</v>
      </c>
      <c r="AA25" s="15"/>
      <c r="AB25" s="36">
        <f t="shared" ref="AB25:AB35" si="56">AB$11</f>
        <v>1.3333333333333335</v>
      </c>
      <c r="AC25" s="12">
        <f t="shared" ref="AC25:AC35" si="57">$C25+$K25+$AB25+L25</f>
        <v>5.8039215686274517</v>
      </c>
      <c r="AD25" s="12">
        <f t="shared" si="6"/>
        <v>6.8039215686274517</v>
      </c>
      <c r="AE25" s="12">
        <f t="shared" si="40"/>
        <v>7.8039215686274517</v>
      </c>
      <c r="AF25" s="15"/>
      <c r="AG25" s="36">
        <f t="shared" ref="AG25:AG35" si="58">AG$11</f>
        <v>2.666666666666667</v>
      </c>
      <c r="AH25" s="12">
        <f t="shared" ref="AH25:AH35" si="59">$C25+$K25+$AG25+L25</f>
        <v>7.1372549019607847</v>
      </c>
      <c r="AI25" s="12">
        <f t="shared" si="8"/>
        <v>8.1372549019607838</v>
      </c>
      <c r="AJ25" s="12">
        <f t="shared" si="41"/>
        <v>9.1372549019607838</v>
      </c>
      <c r="AK25" s="15"/>
      <c r="AL25" s="36">
        <f t="shared" ref="AL25:AL35" si="60">AL$11</f>
        <v>4</v>
      </c>
      <c r="AM25" s="12">
        <f t="shared" ref="AM25:AM35" si="61">$C25+$K25+$AL25+L25</f>
        <v>8.4705882352941178</v>
      </c>
      <c r="AN25" s="12">
        <f t="shared" si="10"/>
        <v>9.4705882352941178</v>
      </c>
      <c r="AO25" s="12">
        <f t="shared" si="42"/>
        <v>10.470588235294118</v>
      </c>
      <c r="AP25" s="15"/>
      <c r="AQ25" s="36">
        <f t="shared" ref="AQ25:AQ35" si="62">AQ$11</f>
        <v>5.3333333333333339</v>
      </c>
      <c r="AR25" s="12">
        <f t="shared" ref="AR25:AR35" si="63">$C25+$K25+$AQ25+L25</f>
        <v>9.8039215686274517</v>
      </c>
      <c r="AS25" s="12">
        <f t="shared" si="12"/>
        <v>10.803921568627452</v>
      </c>
      <c r="AT25" s="12">
        <f t="shared" si="43"/>
        <v>11.803921568627452</v>
      </c>
      <c r="AU25" s="15"/>
      <c r="AV25" s="36">
        <f t="shared" ref="AV25:AV35" si="64">AV$11</f>
        <v>8</v>
      </c>
      <c r="AW25" s="12">
        <f t="shared" ref="AW25:AW35" si="65">$C25+$K25+$AV25+L25</f>
        <v>12.470588235294118</v>
      </c>
      <c r="AX25" s="12">
        <f t="shared" si="14"/>
        <v>13.470588235294118</v>
      </c>
      <c r="AY25" s="12">
        <f t="shared" si="44"/>
        <v>14.470588235294118</v>
      </c>
    </row>
    <row r="26" spans="1:51">
      <c r="A26" s="14" t="str">
        <f t="shared" si="45"/>
        <v>Zink</v>
      </c>
      <c r="B26" s="6">
        <f t="shared" si="46"/>
        <v>400</v>
      </c>
      <c r="C26" s="47">
        <f t="shared" si="47"/>
        <v>0.47058823529411764</v>
      </c>
      <c r="D26" s="39">
        <v>5</v>
      </c>
      <c r="E26" s="51">
        <f t="shared" ref="E26:E35" si="66">E25</f>
        <v>3</v>
      </c>
      <c r="F26" s="41" t="s">
        <v>9</v>
      </c>
      <c r="G26" s="47">
        <f t="shared" si="48"/>
        <v>0</v>
      </c>
      <c r="H26" s="41" t="s">
        <v>6</v>
      </c>
      <c r="I26" s="51">
        <f t="shared" si="48"/>
        <v>1</v>
      </c>
      <c r="J26" s="56">
        <f t="shared" si="49"/>
        <v>4</v>
      </c>
      <c r="K26" s="56">
        <f t="shared" si="50"/>
        <v>2</v>
      </c>
      <c r="L26" s="56">
        <v>1</v>
      </c>
      <c r="M26" s="15"/>
      <c r="N26" s="12">
        <f t="shared" si="51"/>
        <v>3.4705882352941178</v>
      </c>
      <c r="O26" s="12">
        <f t="shared" si="0"/>
        <v>4.4705882352941178</v>
      </c>
      <c r="P26" s="12">
        <f t="shared" si="37"/>
        <v>5.4705882352941178</v>
      </c>
      <c r="Q26" s="15"/>
      <c r="R26" s="36">
        <f t="shared" si="52"/>
        <v>0.26666666666666666</v>
      </c>
      <c r="S26" s="12">
        <f t="shared" si="53"/>
        <v>3.7372549019607844</v>
      </c>
      <c r="T26" s="12">
        <f t="shared" si="2"/>
        <v>4.7372549019607844</v>
      </c>
      <c r="U26" s="12">
        <f t="shared" si="38"/>
        <v>5.7372549019607844</v>
      </c>
      <c r="V26" s="15"/>
      <c r="W26" s="36">
        <f t="shared" si="54"/>
        <v>0.66666666666666674</v>
      </c>
      <c r="X26" s="12">
        <f t="shared" si="55"/>
        <v>4.1372549019607847</v>
      </c>
      <c r="Y26" s="12">
        <f t="shared" si="4"/>
        <v>5.1372549019607847</v>
      </c>
      <c r="Z26" s="12">
        <f t="shared" si="39"/>
        <v>6.1372549019607847</v>
      </c>
      <c r="AA26" s="15"/>
      <c r="AB26" s="36">
        <f t="shared" si="56"/>
        <v>1.3333333333333335</v>
      </c>
      <c r="AC26" s="12">
        <f t="shared" si="57"/>
        <v>4.8039215686274517</v>
      </c>
      <c r="AD26" s="12">
        <f t="shared" si="6"/>
        <v>5.8039215686274517</v>
      </c>
      <c r="AE26" s="12">
        <f t="shared" si="40"/>
        <v>6.8039215686274517</v>
      </c>
      <c r="AF26" s="15"/>
      <c r="AG26" s="36">
        <f t="shared" si="58"/>
        <v>2.666666666666667</v>
      </c>
      <c r="AH26" s="12">
        <f t="shared" si="59"/>
        <v>6.1372549019607847</v>
      </c>
      <c r="AI26" s="12">
        <f t="shared" si="8"/>
        <v>7.1372549019607847</v>
      </c>
      <c r="AJ26" s="12">
        <f t="shared" si="41"/>
        <v>8.1372549019607838</v>
      </c>
      <c r="AK26" s="15"/>
      <c r="AL26" s="36">
        <f t="shared" si="60"/>
        <v>4</v>
      </c>
      <c r="AM26" s="12">
        <f t="shared" si="61"/>
        <v>7.4705882352941178</v>
      </c>
      <c r="AN26" s="12">
        <f t="shared" si="10"/>
        <v>8.4705882352941178</v>
      </c>
      <c r="AO26" s="12">
        <f t="shared" si="42"/>
        <v>9.4705882352941178</v>
      </c>
      <c r="AP26" s="15"/>
      <c r="AQ26" s="36">
        <f t="shared" si="62"/>
        <v>5.3333333333333339</v>
      </c>
      <c r="AR26" s="12">
        <f t="shared" si="63"/>
        <v>8.8039215686274517</v>
      </c>
      <c r="AS26" s="12">
        <f t="shared" si="12"/>
        <v>9.8039215686274517</v>
      </c>
      <c r="AT26" s="12">
        <f t="shared" si="43"/>
        <v>10.803921568627452</v>
      </c>
      <c r="AU26" s="15"/>
      <c r="AV26" s="36">
        <f t="shared" si="64"/>
        <v>8</v>
      </c>
      <c r="AW26" s="12">
        <f t="shared" si="65"/>
        <v>11.470588235294118</v>
      </c>
      <c r="AX26" s="12">
        <f t="shared" si="14"/>
        <v>12.470588235294118</v>
      </c>
      <c r="AY26" s="12">
        <f t="shared" si="44"/>
        <v>13.470588235294118</v>
      </c>
    </row>
    <row r="27" spans="1:51">
      <c r="A27" s="14" t="str">
        <f t="shared" si="45"/>
        <v>Zink</v>
      </c>
      <c r="B27" s="6">
        <f t="shared" si="46"/>
        <v>400</v>
      </c>
      <c r="C27" s="47">
        <f t="shared" si="47"/>
        <v>0.47058823529411764</v>
      </c>
      <c r="D27" s="39">
        <v>5</v>
      </c>
      <c r="E27" s="51">
        <f t="shared" si="66"/>
        <v>3</v>
      </c>
      <c r="F27" s="41" t="s">
        <v>10</v>
      </c>
      <c r="G27" s="47">
        <f t="shared" si="48"/>
        <v>0</v>
      </c>
      <c r="H27" s="41" t="s">
        <v>8</v>
      </c>
      <c r="I27" s="51">
        <f t="shared" si="48"/>
        <v>0</v>
      </c>
      <c r="J27" s="56">
        <f t="shared" si="49"/>
        <v>3</v>
      </c>
      <c r="K27" s="56">
        <f t="shared" si="50"/>
        <v>3</v>
      </c>
      <c r="L27" s="56">
        <v>1</v>
      </c>
      <c r="M27" s="15"/>
      <c r="N27" s="12">
        <f t="shared" si="51"/>
        <v>4.4705882352941178</v>
      </c>
      <c r="O27" s="12">
        <f t="shared" si="0"/>
        <v>5.4705882352941178</v>
      </c>
      <c r="P27" s="12">
        <f t="shared" si="37"/>
        <v>6.4705882352941178</v>
      </c>
      <c r="Q27" s="15"/>
      <c r="R27" s="36">
        <f t="shared" si="52"/>
        <v>0.26666666666666666</v>
      </c>
      <c r="S27" s="12">
        <f t="shared" si="53"/>
        <v>4.7372549019607844</v>
      </c>
      <c r="T27" s="12">
        <f t="shared" si="2"/>
        <v>5.7372549019607844</v>
      </c>
      <c r="U27" s="12">
        <f t="shared" si="38"/>
        <v>6.7372549019607844</v>
      </c>
      <c r="V27" s="15"/>
      <c r="W27" s="36">
        <f t="shared" si="54"/>
        <v>0.66666666666666674</v>
      </c>
      <c r="X27" s="12">
        <f t="shared" si="55"/>
        <v>5.1372549019607847</v>
      </c>
      <c r="Y27" s="12">
        <f t="shared" si="4"/>
        <v>6.1372549019607847</v>
      </c>
      <c r="Z27" s="12">
        <f t="shared" si="39"/>
        <v>7.1372549019607847</v>
      </c>
      <c r="AA27" s="15"/>
      <c r="AB27" s="36">
        <f t="shared" si="56"/>
        <v>1.3333333333333335</v>
      </c>
      <c r="AC27" s="12">
        <f t="shared" si="57"/>
        <v>5.8039215686274517</v>
      </c>
      <c r="AD27" s="12">
        <f t="shared" si="6"/>
        <v>6.8039215686274517</v>
      </c>
      <c r="AE27" s="12">
        <f t="shared" si="40"/>
        <v>7.8039215686274517</v>
      </c>
      <c r="AF27" s="15"/>
      <c r="AG27" s="36">
        <f t="shared" si="58"/>
        <v>2.666666666666667</v>
      </c>
      <c r="AH27" s="12">
        <f t="shared" si="59"/>
        <v>7.1372549019607847</v>
      </c>
      <c r="AI27" s="12">
        <f t="shared" si="8"/>
        <v>8.1372549019607838</v>
      </c>
      <c r="AJ27" s="12">
        <f t="shared" si="41"/>
        <v>9.1372549019607838</v>
      </c>
      <c r="AK27" s="15"/>
      <c r="AL27" s="36">
        <f t="shared" si="60"/>
        <v>4</v>
      </c>
      <c r="AM27" s="12">
        <f t="shared" si="61"/>
        <v>8.4705882352941178</v>
      </c>
      <c r="AN27" s="12">
        <f t="shared" si="10"/>
        <v>9.4705882352941178</v>
      </c>
      <c r="AO27" s="12">
        <f t="shared" si="42"/>
        <v>10.470588235294118</v>
      </c>
      <c r="AP27" s="15"/>
      <c r="AQ27" s="36">
        <f t="shared" si="62"/>
        <v>5.3333333333333339</v>
      </c>
      <c r="AR27" s="12">
        <f t="shared" si="63"/>
        <v>9.8039215686274517</v>
      </c>
      <c r="AS27" s="12">
        <f t="shared" si="12"/>
        <v>10.803921568627452</v>
      </c>
      <c r="AT27" s="12">
        <f t="shared" si="43"/>
        <v>11.803921568627452</v>
      </c>
      <c r="AU27" s="15"/>
      <c r="AV27" s="36">
        <f t="shared" si="64"/>
        <v>8</v>
      </c>
      <c r="AW27" s="12">
        <f t="shared" si="65"/>
        <v>12.470588235294118</v>
      </c>
      <c r="AX27" s="12">
        <f t="shared" si="14"/>
        <v>13.470588235294118</v>
      </c>
      <c r="AY27" s="12">
        <f t="shared" si="44"/>
        <v>14.470588235294118</v>
      </c>
    </row>
    <row r="28" spans="1:51">
      <c r="A28" s="14" t="str">
        <f t="shared" si="45"/>
        <v>Zink</v>
      </c>
      <c r="B28" s="6">
        <f t="shared" si="46"/>
        <v>400</v>
      </c>
      <c r="C28" s="47">
        <f t="shared" si="47"/>
        <v>0.47058823529411764</v>
      </c>
      <c r="D28" s="39">
        <v>5</v>
      </c>
      <c r="E28" s="51">
        <f t="shared" si="66"/>
        <v>3</v>
      </c>
      <c r="F28" s="41" t="s">
        <v>10</v>
      </c>
      <c r="G28" s="47">
        <f t="shared" si="48"/>
        <v>0</v>
      </c>
      <c r="H28" s="41" t="s">
        <v>7</v>
      </c>
      <c r="I28" s="51">
        <f t="shared" si="48"/>
        <v>0</v>
      </c>
      <c r="J28" s="56">
        <f t="shared" si="49"/>
        <v>3</v>
      </c>
      <c r="K28" s="56">
        <f t="shared" si="50"/>
        <v>3</v>
      </c>
      <c r="L28" s="56">
        <v>1</v>
      </c>
      <c r="M28" s="15"/>
      <c r="N28" s="12">
        <f t="shared" si="51"/>
        <v>4.4705882352941178</v>
      </c>
      <c r="O28" s="12">
        <f t="shared" si="0"/>
        <v>5.4705882352941178</v>
      </c>
      <c r="P28" s="12">
        <f t="shared" si="37"/>
        <v>6.4705882352941178</v>
      </c>
      <c r="Q28" s="15"/>
      <c r="R28" s="36">
        <f t="shared" si="52"/>
        <v>0.26666666666666666</v>
      </c>
      <c r="S28" s="12">
        <f t="shared" si="53"/>
        <v>4.7372549019607844</v>
      </c>
      <c r="T28" s="12">
        <f t="shared" si="2"/>
        <v>5.7372549019607844</v>
      </c>
      <c r="U28" s="12">
        <f t="shared" si="38"/>
        <v>6.7372549019607844</v>
      </c>
      <c r="V28" s="15"/>
      <c r="W28" s="36">
        <f t="shared" si="54"/>
        <v>0.66666666666666674</v>
      </c>
      <c r="X28" s="12">
        <f t="shared" si="55"/>
        <v>5.1372549019607847</v>
      </c>
      <c r="Y28" s="12">
        <f t="shared" si="4"/>
        <v>6.1372549019607847</v>
      </c>
      <c r="Z28" s="12">
        <f t="shared" si="39"/>
        <v>7.1372549019607847</v>
      </c>
      <c r="AA28" s="15"/>
      <c r="AB28" s="36">
        <f t="shared" si="56"/>
        <v>1.3333333333333335</v>
      </c>
      <c r="AC28" s="12">
        <f t="shared" si="57"/>
        <v>5.8039215686274517</v>
      </c>
      <c r="AD28" s="12">
        <f t="shared" si="6"/>
        <v>6.8039215686274517</v>
      </c>
      <c r="AE28" s="12">
        <f t="shared" si="40"/>
        <v>7.8039215686274517</v>
      </c>
      <c r="AF28" s="15"/>
      <c r="AG28" s="36">
        <f t="shared" si="58"/>
        <v>2.666666666666667</v>
      </c>
      <c r="AH28" s="12">
        <f t="shared" si="59"/>
        <v>7.1372549019607847</v>
      </c>
      <c r="AI28" s="12">
        <f t="shared" si="8"/>
        <v>8.1372549019607838</v>
      </c>
      <c r="AJ28" s="12">
        <f t="shared" si="41"/>
        <v>9.1372549019607838</v>
      </c>
      <c r="AK28" s="15"/>
      <c r="AL28" s="36">
        <f t="shared" si="60"/>
        <v>4</v>
      </c>
      <c r="AM28" s="12">
        <f t="shared" si="61"/>
        <v>8.4705882352941178</v>
      </c>
      <c r="AN28" s="12">
        <f t="shared" si="10"/>
        <v>9.4705882352941178</v>
      </c>
      <c r="AO28" s="12">
        <f t="shared" si="42"/>
        <v>10.470588235294118</v>
      </c>
      <c r="AP28" s="15"/>
      <c r="AQ28" s="36">
        <f t="shared" si="62"/>
        <v>5.3333333333333339</v>
      </c>
      <c r="AR28" s="12">
        <f t="shared" si="63"/>
        <v>9.8039215686274517</v>
      </c>
      <c r="AS28" s="12">
        <f t="shared" si="12"/>
        <v>10.803921568627452</v>
      </c>
      <c r="AT28" s="12">
        <f t="shared" si="43"/>
        <v>11.803921568627452</v>
      </c>
      <c r="AU28" s="15"/>
      <c r="AV28" s="36">
        <f t="shared" si="64"/>
        <v>8</v>
      </c>
      <c r="AW28" s="12">
        <f t="shared" si="65"/>
        <v>12.470588235294118</v>
      </c>
      <c r="AX28" s="12">
        <f t="shared" si="14"/>
        <v>13.470588235294118</v>
      </c>
      <c r="AY28" s="12">
        <f t="shared" si="44"/>
        <v>14.470588235294118</v>
      </c>
    </row>
    <row r="29" spans="1:51">
      <c r="A29" s="14" t="str">
        <f t="shared" si="45"/>
        <v>Zink</v>
      </c>
      <c r="B29" s="6">
        <f t="shared" si="46"/>
        <v>400</v>
      </c>
      <c r="C29" s="47">
        <f t="shared" si="47"/>
        <v>0.47058823529411764</v>
      </c>
      <c r="D29" s="39">
        <v>5</v>
      </c>
      <c r="E29" s="51">
        <f t="shared" si="66"/>
        <v>3</v>
      </c>
      <c r="F29" s="41" t="s">
        <v>10</v>
      </c>
      <c r="G29" s="47">
        <f t="shared" si="48"/>
        <v>0</v>
      </c>
      <c r="H29" s="41" t="s">
        <v>6</v>
      </c>
      <c r="I29" s="51">
        <f t="shared" si="48"/>
        <v>1</v>
      </c>
      <c r="J29" s="56">
        <f t="shared" si="49"/>
        <v>4</v>
      </c>
      <c r="K29" s="56">
        <f t="shared" si="50"/>
        <v>2</v>
      </c>
      <c r="L29" s="56">
        <v>1</v>
      </c>
      <c r="M29" s="15"/>
      <c r="N29" s="12">
        <f t="shared" si="51"/>
        <v>3.4705882352941178</v>
      </c>
      <c r="O29" s="12">
        <f t="shared" si="0"/>
        <v>4.4705882352941178</v>
      </c>
      <c r="P29" s="12">
        <f t="shared" si="37"/>
        <v>5.4705882352941178</v>
      </c>
      <c r="Q29" s="15"/>
      <c r="R29" s="36">
        <f t="shared" si="52"/>
        <v>0.26666666666666666</v>
      </c>
      <c r="S29" s="12">
        <f t="shared" si="53"/>
        <v>3.7372549019607844</v>
      </c>
      <c r="T29" s="12">
        <f t="shared" si="2"/>
        <v>4.7372549019607844</v>
      </c>
      <c r="U29" s="12">
        <f t="shared" si="38"/>
        <v>5.7372549019607844</v>
      </c>
      <c r="V29" s="15"/>
      <c r="W29" s="36">
        <f t="shared" si="54"/>
        <v>0.66666666666666674</v>
      </c>
      <c r="X29" s="12">
        <f t="shared" si="55"/>
        <v>4.1372549019607847</v>
      </c>
      <c r="Y29" s="12">
        <f t="shared" si="4"/>
        <v>5.1372549019607847</v>
      </c>
      <c r="Z29" s="12">
        <f t="shared" si="39"/>
        <v>6.1372549019607847</v>
      </c>
      <c r="AA29" s="15"/>
      <c r="AB29" s="36">
        <f t="shared" si="56"/>
        <v>1.3333333333333335</v>
      </c>
      <c r="AC29" s="12">
        <f t="shared" si="57"/>
        <v>4.8039215686274517</v>
      </c>
      <c r="AD29" s="12">
        <f t="shared" si="6"/>
        <v>5.8039215686274517</v>
      </c>
      <c r="AE29" s="12">
        <f t="shared" si="40"/>
        <v>6.8039215686274517</v>
      </c>
      <c r="AF29" s="15"/>
      <c r="AG29" s="36">
        <f t="shared" si="58"/>
        <v>2.666666666666667</v>
      </c>
      <c r="AH29" s="12">
        <f t="shared" si="59"/>
        <v>6.1372549019607847</v>
      </c>
      <c r="AI29" s="12">
        <f t="shared" si="8"/>
        <v>7.1372549019607847</v>
      </c>
      <c r="AJ29" s="12">
        <f t="shared" si="41"/>
        <v>8.1372549019607838</v>
      </c>
      <c r="AK29" s="15"/>
      <c r="AL29" s="36">
        <f t="shared" si="60"/>
        <v>4</v>
      </c>
      <c r="AM29" s="12">
        <f t="shared" si="61"/>
        <v>7.4705882352941178</v>
      </c>
      <c r="AN29" s="12">
        <f t="shared" si="10"/>
        <v>8.4705882352941178</v>
      </c>
      <c r="AO29" s="12">
        <f t="shared" si="42"/>
        <v>9.4705882352941178</v>
      </c>
      <c r="AP29" s="15"/>
      <c r="AQ29" s="36">
        <f t="shared" si="62"/>
        <v>5.3333333333333339</v>
      </c>
      <c r="AR29" s="12">
        <f t="shared" si="63"/>
        <v>8.8039215686274517</v>
      </c>
      <c r="AS29" s="12">
        <f t="shared" si="12"/>
        <v>9.8039215686274517</v>
      </c>
      <c r="AT29" s="12">
        <f t="shared" si="43"/>
        <v>10.803921568627452</v>
      </c>
      <c r="AU29" s="15"/>
      <c r="AV29" s="36">
        <f t="shared" si="64"/>
        <v>8</v>
      </c>
      <c r="AW29" s="12">
        <f t="shared" si="65"/>
        <v>11.470588235294118</v>
      </c>
      <c r="AX29" s="12">
        <f t="shared" si="14"/>
        <v>12.470588235294118</v>
      </c>
      <c r="AY29" s="12">
        <f t="shared" si="44"/>
        <v>13.470588235294118</v>
      </c>
    </row>
    <row r="30" spans="1:51">
      <c r="A30" s="14" t="str">
        <f t="shared" si="45"/>
        <v>Zink</v>
      </c>
      <c r="B30" s="6">
        <f t="shared" si="46"/>
        <v>400</v>
      </c>
      <c r="C30" s="47">
        <f t="shared" si="47"/>
        <v>0.47058823529411764</v>
      </c>
      <c r="D30" s="39">
        <v>5</v>
      </c>
      <c r="E30" s="51">
        <f t="shared" si="66"/>
        <v>3</v>
      </c>
      <c r="F30" s="41" t="s">
        <v>11</v>
      </c>
      <c r="G30" s="47">
        <f t="shared" si="48"/>
        <v>0</v>
      </c>
      <c r="H30" s="41" t="s">
        <v>8</v>
      </c>
      <c r="I30" s="51">
        <f t="shared" si="48"/>
        <v>0</v>
      </c>
      <c r="J30" s="56">
        <f t="shared" si="49"/>
        <v>3</v>
      </c>
      <c r="K30" s="56">
        <f t="shared" si="50"/>
        <v>3</v>
      </c>
      <c r="L30" s="56">
        <v>1</v>
      </c>
      <c r="M30" s="15"/>
      <c r="N30" s="12">
        <f t="shared" si="51"/>
        <v>4.4705882352941178</v>
      </c>
      <c r="O30" s="12">
        <f t="shared" si="0"/>
        <v>5.4705882352941178</v>
      </c>
      <c r="P30" s="12">
        <f t="shared" si="37"/>
        <v>6.4705882352941178</v>
      </c>
      <c r="Q30" s="15"/>
      <c r="R30" s="36">
        <f t="shared" si="52"/>
        <v>0.26666666666666666</v>
      </c>
      <c r="S30" s="12">
        <f t="shared" si="53"/>
        <v>4.7372549019607844</v>
      </c>
      <c r="T30" s="12">
        <f t="shared" si="2"/>
        <v>5.7372549019607844</v>
      </c>
      <c r="U30" s="12">
        <f t="shared" si="38"/>
        <v>6.7372549019607844</v>
      </c>
      <c r="V30" s="15"/>
      <c r="W30" s="36">
        <f t="shared" si="54"/>
        <v>0.66666666666666674</v>
      </c>
      <c r="X30" s="12">
        <f t="shared" si="55"/>
        <v>5.1372549019607847</v>
      </c>
      <c r="Y30" s="12">
        <f t="shared" si="4"/>
        <v>6.1372549019607847</v>
      </c>
      <c r="Z30" s="12">
        <f t="shared" si="39"/>
        <v>7.1372549019607847</v>
      </c>
      <c r="AA30" s="15"/>
      <c r="AB30" s="36">
        <f t="shared" si="56"/>
        <v>1.3333333333333335</v>
      </c>
      <c r="AC30" s="12">
        <f t="shared" si="57"/>
        <v>5.8039215686274517</v>
      </c>
      <c r="AD30" s="12">
        <f t="shared" si="6"/>
        <v>6.8039215686274517</v>
      </c>
      <c r="AE30" s="12">
        <f t="shared" si="40"/>
        <v>7.8039215686274517</v>
      </c>
      <c r="AF30" s="15"/>
      <c r="AG30" s="36">
        <f t="shared" si="58"/>
        <v>2.666666666666667</v>
      </c>
      <c r="AH30" s="12">
        <f t="shared" si="59"/>
        <v>7.1372549019607847</v>
      </c>
      <c r="AI30" s="12">
        <f t="shared" si="8"/>
        <v>8.1372549019607838</v>
      </c>
      <c r="AJ30" s="12">
        <f t="shared" si="41"/>
        <v>9.1372549019607838</v>
      </c>
      <c r="AK30" s="15"/>
      <c r="AL30" s="36">
        <f t="shared" si="60"/>
        <v>4</v>
      </c>
      <c r="AM30" s="12">
        <f t="shared" si="61"/>
        <v>8.4705882352941178</v>
      </c>
      <c r="AN30" s="12">
        <f t="shared" si="10"/>
        <v>9.4705882352941178</v>
      </c>
      <c r="AO30" s="12">
        <f t="shared" si="42"/>
        <v>10.470588235294118</v>
      </c>
      <c r="AP30" s="15"/>
      <c r="AQ30" s="36">
        <f t="shared" si="62"/>
        <v>5.3333333333333339</v>
      </c>
      <c r="AR30" s="12">
        <f t="shared" si="63"/>
        <v>9.8039215686274517</v>
      </c>
      <c r="AS30" s="12">
        <f t="shared" si="12"/>
        <v>10.803921568627452</v>
      </c>
      <c r="AT30" s="12">
        <f t="shared" si="43"/>
        <v>11.803921568627452</v>
      </c>
      <c r="AU30" s="15"/>
      <c r="AV30" s="36">
        <f t="shared" si="64"/>
        <v>8</v>
      </c>
      <c r="AW30" s="12">
        <f t="shared" si="65"/>
        <v>12.470588235294118</v>
      </c>
      <c r="AX30" s="12">
        <f t="shared" si="14"/>
        <v>13.470588235294118</v>
      </c>
      <c r="AY30" s="12">
        <f t="shared" si="44"/>
        <v>14.470588235294118</v>
      </c>
    </row>
    <row r="31" spans="1:51">
      <c r="A31" s="14" t="str">
        <f t="shared" si="45"/>
        <v>Zink</v>
      </c>
      <c r="B31" s="6">
        <f t="shared" si="46"/>
        <v>400</v>
      </c>
      <c r="C31" s="47">
        <f t="shared" si="47"/>
        <v>0.47058823529411764</v>
      </c>
      <c r="D31" s="39">
        <v>5</v>
      </c>
      <c r="E31" s="51">
        <f t="shared" si="66"/>
        <v>3</v>
      </c>
      <c r="F31" s="41" t="s">
        <v>11</v>
      </c>
      <c r="G31" s="47">
        <f t="shared" si="48"/>
        <v>0</v>
      </c>
      <c r="H31" s="41" t="s">
        <v>7</v>
      </c>
      <c r="I31" s="51">
        <f t="shared" si="48"/>
        <v>0</v>
      </c>
      <c r="J31" s="56">
        <f t="shared" si="49"/>
        <v>3</v>
      </c>
      <c r="K31" s="56">
        <f t="shared" si="50"/>
        <v>3</v>
      </c>
      <c r="L31" s="56">
        <v>1</v>
      </c>
      <c r="M31" s="15"/>
      <c r="N31" s="12">
        <f t="shared" si="51"/>
        <v>4.4705882352941178</v>
      </c>
      <c r="O31" s="12">
        <f t="shared" si="0"/>
        <v>5.4705882352941178</v>
      </c>
      <c r="P31" s="12">
        <f t="shared" si="37"/>
        <v>6.4705882352941178</v>
      </c>
      <c r="Q31" s="15"/>
      <c r="R31" s="36">
        <f t="shared" si="52"/>
        <v>0.26666666666666666</v>
      </c>
      <c r="S31" s="12">
        <f t="shared" si="53"/>
        <v>4.7372549019607844</v>
      </c>
      <c r="T31" s="12">
        <f t="shared" si="2"/>
        <v>5.7372549019607844</v>
      </c>
      <c r="U31" s="12">
        <f t="shared" si="38"/>
        <v>6.7372549019607844</v>
      </c>
      <c r="V31" s="15"/>
      <c r="W31" s="36">
        <f t="shared" si="54"/>
        <v>0.66666666666666674</v>
      </c>
      <c r="X31" s="12">
        <f t="shared" si="55"/>
        <v>5.1372549019607847</v>
      </c>
      <c r="Y31" s="12">
        <f t="shared" si="4"/>
        <v>6.1372549019607847</v>
      </c>
      <c r="Z31" s="12">
        <f t="shared" si="39"/>
        <v>7.1372549019607847</v>
      </c>
      <c r="AA31" s="15"/>
      <c r="AB31" s="36">
        <f t="shared" si="56"/>
        <v>1.3333333333333335</v>
      </c>
      <c r="AC31" s="12">
        <f t="shared" si="57"/>
        <v>5.8039215686274517</v>
      </c>
      <c r="AD31" s="12">
        <f t="shared" si="6"/>
        <v>6.8039215686274517</v>
      </c>
      <c r="AE31" s="12">
        <f t="shared" si="40"/>
        <v>7.8039215686274517</v>
      </c>
      <c r="AF31" s="15"/>
      <c r="AG31" s="36">
        <f t="shared" si="58"/>
        <v>2.666666666666667</v>
      </c>
      <c r="AH31" s="12">
        <f t="shared" si="59"/>
        <v>7.1372549019607847</v>
      </c>
      <c r="AI31" s="12">
        <f t="shared" si="8"/>
        <v>8.1372549019607838</v>
      </c>
      <c r="AJ31" s="12">
        <f t="shared" si="41"/>
        <v>9.1372549019607838</v>
      </c>
      <c r="AK31" s="15"/>
      <c r="AL31" s="36">
        <f t="shared" si="60"/>
        <v>4</v>
      </c>
      <c r="AM31" s="12">
        <f t="shared" si="61"/>
        <v>8.4705882352941178</v>
      </c>
      <c r="AN31" s="12">
        <f t="shared" si="10"/>
        <v>9.4705882352941178</v>
      </c>
      <c r="AO31" s="12">
        <f t="shared" si="42"/>
        <v>10.470588235294118</v>
      </c>
      <c r="AP31" s="15"/>
      <c r="AQ31" s="36">
        <f t="shared" si="62"/>
        <v>5.3333333333333339</v>
      </c>
      <c r="AR31" s="12">
        <f t="shared" si="63"/>
        <v>9.8039215686274517</v>
      </c>
      <c r="AS31" s="12">
        <f t="shared" si="12"/>
        <v>10.803921568627452</v>
      </c>
      <c r="AT31" s="12">
        <f t="shared" si="43"/>
        <v>11.803921568627452</v>
      </c>
      <c r="AU31" s="15"/>
      <c r="AV31" s="36">
        <f t="shared" si="64"/>
        <v>8</v>
      </c>
      <c r="AW31" s="12">
        <f t="shared" si="65"/>
        <v>12.470588235294118</v>
      </c>
      <c r="AX31" s="12">
        <f t="shared" si="14"/>
        <v>13.470588235294118</v>
      </c>
      <c r="AY31" s="12">
        <f t="shared" si="44"/>
        <v>14.470588235294118</v>
      </c>
    </row>
    <row r="32" spans="1:51">
      <c r="A32" s="14" t="str">
        <f t="shared" si="45"/>
        <v>Zink</v>
      </c>
      <c r="B32" s="6">
        <f t="shared" si="46"/>
        <v>400</v>
      </c>
      <c r="C32" s="47">
        <f t="shared" si="47"/>
        <v>0.47058823529411764</v>
      </c>
      <c r="D32" s="39">
        <v>5</v>
      </c>
      <c r="E32" s="51">
        <f t="shared" si="66"/>
        <v>3</v>
      </c>
      <c r="F32" s="41" t="s">
        <v>11</v>
      </c>
      <c r="G32" s="47">
        <f t="shared" si="48"/>
        <v>0</v>
      </c>
      <c r="H32" s="41" t="s">
        <v>6</v>
      </c>
      <c r="I32" s="51">
        <f t="shared" si="48"/>
        <v>1</v>
      </c>
      <c r="J32" s="56">
        <f t="shared" si="49"/>
        <v>4</v>
      </c>
      <c r="K32" s="56">
        <f t="shared" si="50"/>
        <v>2</v>
      </c>
      <c r="L32" s="56">
        <v>1</v>
      </c>
      <c r="M32" s="15"/>
      <c r="N32" s="12">
        <f t="shared" si="51"/>
        <v>3.4705882352941178</v>
      </c>
      <c r="O32" s="12">
        <f t="shared" si="0"/>
        <v>4.4705882352941178</v>
      </c>
      <c r="P32" s="12">
        <f t="shared" si="37"/>
        <v>5.4705882352941178</v>
      </c>
      <c r="Q32" s="15"/>
      <c r="R32" s="36">
        <f t="shared" si="52"/>
        <v>0.26666666666666666</v>
      </c>
      <c r="S32" s="12">
        <f t="shared" si="53"/>
        <v>3.7372549019607844</v>
      </c>
      <c r="T32" s="12">
        <f t="shared" si="2"/>
        <v>4.7372549019607844</v>
      </c>
      <c r="U32" s="12">
        <f t="shared" si="38"/>
        <v>5.7372549019607844</v>
      </c>
      <c r="V32" s="15"/>
      <c r="W32" s="36">
        <f t="shared" si="54"/>
        <v>0.66666666666666674</v>
      </c>
      <c r="X32" s="12">
        <f t="shared" si="55"/>
        <v>4.1372549019607847</v>
      </c>
      <c r="Y32" s="12">
        <f t="shared" si="4"/>
        <v>5.1372549019607847</v>
      </c>
      <c r="Z32" s="12">
        <f t="shared" si="39"/>
        <v>6.1372549019607847</v>
      </c>
      <c r="AA32" s="15"/>
      <c r="AB32" s="36">
        <f t="shared" si="56"/>
        <v>1.3333333333333335</v>
      </c>
      <c r="AC32" s="12">
        <f t="shared" si="57"/>
        <v>4.8039215686274517</v>
      </c>
      <c r="AD32" s="12">
        <f t="shared" si="6"/>
        <v>5.8039215686274517</v>
      </c>
      <c r="AE32" s="12">
        <f t="shared" si="40"/>
        <v>6.8039215686274517</v>
      </c>
      <c r="AF32" s="15"/>
      <c r="AG32" s="36">
        <f t="shared" si="58"/>
        <v>2.666666666666667</v>
      </c>
      <c r="AH32" s="12">
        <f t="shared" si="59"/>
        <v>6.1372549019607847</v>
      </c>
      <c r="AI32" s="12">
        <f t="shared" si="8"/>
        <v>7.1372549019607847</v>
      </c>
      <c r="AJ32" s="12">
        <f t="shared" si="41"/>
        <v>8.1372549019607838</v>
      </c>
      <c r="AK32" s="15"/>
      <c r="AL32" s="36">
        <f t="shared" si="60"/>
        <v>4</v>
      </c>
      <c r="AM32" s="12">
        <f t="shared" si="61"/>
        <v>7.4705882352941178</v>
      </c>
      <c r="AN32" s="12">
        <f t="shared" si="10"/>
        <v>8.4705882352941178</v>
      </c>
      <c r="AO32" s="12">
        <f t="shared" si="42"/>
        <v>9.4705882352941178</v>
      </c>
      <c r="AP32" s="15"/>
      <c r="AQ32" s="36">
        <f t="shared" si="62"/>
        <v>5.3333333333333339</v>
      </c>
      <c r="AR32" s="12">
        <f t="shared" si="63"/>
        <v>8.8039215686274517</v>
      </c>
      <c r="AS32" s="12">
        <f t="shared" si="12"/>
        <v>9.8039215686274517</v>
      </c>
      <c r="AT32" s="12">
        <f t="shared" si="43"/>
        <v>10.803921568627452</v>
      </c>
      <c r="AU32" s="15"/>
      <c r="AV32" s="36">
        <f t="shared" si="64"/>
        <v>8</v>
      </c>
      <c r="AW32" s="12">
        <f t="shared" si="65"/>
        <v>11.470588235294118</v>
      </c>
      <c r="AX32" s="12">
        <f t="shared" si="14"/>
        <v>12.470588235294118</v>
      </c>
      <c r="AY32" s="12">
        <f t="shared" si="44"/>
        <v>13.470588235294118</v>
      </c>
    </row>
    <row r="33" spans="1:51">
      <c r="A33" s="14" t="str">
        <f t="shared" si="45"/>
        <v>Zink</v>
      </c>
      <c r="B33" s="6">
        <f t="shared" si="46"/>
        <v>400</v>
      </c>
      <c r="C33" s="47">
        <f t="shared" si="47"/>
        <v>0.47058823529411764</v>
      </c>
      <c r="D33" s="39">
        <v>5</v>
      </c>
      <c r="E33" s="51">
        <f t="shared" si="66"/>
        <v>3</v>
      </c>
      <c r="F33" s="41" t="s">
        <v>12</v>
      </c>
      <c r="G33" s="47">
        <f t="shared" si="48"/>
        <v>0</v>
      </c>
      <c r="H33" s="41" t="s">
        <v>8</v>
      </c>
      <c r="I33" s="51">
        <f t="shared" si="48"/>
        <v>0</v>
      </c>
      <c r="J33" s="56">
        <f t="shared" si="49"/>
        <v>3</v>
      </c>
      <c r="K33" s="56">
        <f t="shared" si="50"/>
        <v>3</v>
      </c>
      <c r="L33" s="56">
        <v>1</v>
      </c>
      <c r="M33" s="15"/>
      <c r="N33" s="12">
        <f t="shared" si="51"/>
        <v>4.4705882352941178</v>
      </c>
      <c r="O33" s="12">
        <f t="shared" si="0"/>
        <v>5.4705882352941178</v>
      </c>
      <c r="P33" s="12">
        <f t="shared" si="37"/>
        <v>6.4705882352941178</v>
      </c>
      <c r="Q33" s="15"/>
      <c r="R33" s="36">
        <f t="shared" si="52"/>
        <v>0.26666666666666666</v>
      </c>
      <c r="S33" s="12">
        <f t="shared" si="53"/>
        <v>4.7372549019607844</v>
      </c>
      <c r="T33" s="12">
        <f t="shared" si="2"/>
        <v>5.7372549019607844</v>
      </c>
      <c r="U33" s="12">
        <f t="shared" si="38"/>
        <v>6.7372549019607844</v>
      </c>
      <c r="V33" s="15"/>
      <c r="W33" s="36">
        <f t="shared" si="54"/>
        <v>0.66666666666666674</v>
      </c>
      <c r="X33" s="12">
        <f t="shared" si="55"/>
        <v>5.1372549019607847</v>
      </c>
      <c r="Y33" s="12">
        <f t="shared" si="4"/>
        <v>6.1372549019607847</v>
      </c>
      <c r="Z33" s="12">
        <f t="shared" si="39"/>
        <v>7.1372549019607847</v>
      </c>
      <c r="AA33" s="15"/>
      <c r="AB33" s="36">
        <f t="shared" si="56"/>
        <v>1.3333333333333335</v>
      </c>
      <c r="AC33" s="12">
        <f t="shared" si="57"/>
        <v>5.8039215686274517</v>
      </c>
      <c r="AD33" s="12">
        <f t="shared" si="6"/>
        <v>6.8039215686274517</v>
      </c>
      <c r="AE33" s="12">
        <f t="shared" si="40"/>
        <v>7.8039215686274517</v>
      </c>
      <c r="AF33" s="15"/>
      <c r="AG33" s="36">
        <f t="shared" si="58"/>
        <v>2.666666666666667</v>
      </c>
      <c r="AH33" s="12">
        <f t="shared" si="59"/>
        <v>7.1372549019607847</v>
      </c>
      <c r="AI33" s="12">
        <f t="shared" si="8"/>
        <v>8.1372549019607838</v>
      </c>
      <c r="AJ33" s="12">
        <f t="shared" si="41"/>
        <v>9.1372549019607838</v>
      </c>
      <c r="AK33" s="15"/>
      <c r="AL33" s="36">
        <f t="shared" si="60"/>
        <v>4</v>
      </c>
      <c r="AM33" s="12">
        <f t="shared" si="61"/>
        <v>8.4705882352941178</v>
      </c>
      <c r="AN33" s="12">
        <f t="shared" si="10"/>
        <v>9.4705882352941178</v>
      </c>
      <c r="AO33" s="12">
        <f t="shared" si="42"/>
        <v>10.470588235294118</v>
      </c>
      <c r="AP33" s="15"/>
      <c r="AQ33" s="36">
        <f t="shared" si="62"/>
        <v>5.3333333333333339</v>
      </c>
      <c r="AR33" s="12">
        <f t="shared" si="63"/>
        <v>9.8039215686274517</v>
      </c>
      <c r="AS33" s="12">
        <f t="shared" si="12"/>
        <v>10.803921568627452</v>
      </c>
      <c r="AT33" s="12">
        <f t="shared" si="43"/>
        <v>11.803921568627452</v>
      </c>
      <c r="AU33" s="15"/>
      <c r="AV33" s="36">
        <f t="shared" si="64"/>
        <v>8</v>
      </c>
      <c r="AW33" s="12">
        <f t="shared" si="65"/>
        <v>12.470588235294118</v>
      </c>
      <c r="AX33" s="12">
        <f t="shared" si="14"/>
        <v>13.470588235294118</v>
      </c>
      <c r="AY33" s="12">
        <f t="shared" si="44"/>
        <v>14.470588235294118</v>
      </c>
    </row>
    <row r="34" spans="1:51">
      <c r="A34" s="14" t="str">
        <f t="shared" si="45"/>
        <v>Zink</v>
      </c>
      <c r="B34" s="6">
        <f t="shared" si="46"/>
        <v>400</v>
      </c>
      <c r="C34" s="47">
        <f t="shared" si="47"/>
        <v>0.47058823529411764</v>
      </c>
      <c r="D34" s="39">
        <v>5</v>
      </c>
      <c r="E34" s="51">
        <f t="shared" si="66"/>
        <v>3</v>
      </c>
      <c r="F34" s="41" t="s">
        <v>12</v>
      </c>
      <c r="G34" s="47">
        <f t="shared" si="48"/>
        <v>0</v>
      </c>
      <c r="H34" s="41" t="s">
        <v>7</v>
      </c>
      <c r="I34" s="51">
        <f t="shared" si="48"/>
        <v>0</v>
      </c>
      <c r="J34" s="56">
        <f t="shared" si="49"/>
        <v>3</v>
      </c>
      <c r="K34" s="56">
        <f t="shared" si="50"/>
        <v>3</v>
      </c>
      <c r="L34" s="56">
        <v>1</v>
      </c>
      <c r="M34" s="15"/>
      <c r="N34" s="12">
        <f t="shared" si="51"/>
        <v>4.4705882352941178</v>
      </c>
      <c r="O34" s="12">
        <f t="shared" si="0"/>
        <v>5.4705882352941178</v>
      </c>
      <c r="P34" s="12">
        <f t="shared" si="37"/>
        <v>6.4705882352941178</v>
      </c>
      <c r="Q34" s="15"/>
      <c r="R34" s="36">
        <f t="shared" si="52"/>
        <v>0.26666666666666666</v>
      </c>
      <c r="S34" s="12">
        <f t="shared" si="53"/>
        <v>4.7372549019607844</v>
      </c>
      <c r="T34" s="12">
        <f t="shared" si="2"/>
        <v>5.7372549019607844</v>
      </c>
      <c r="U34" s="12">
        <f t="shared" si="38"/>
        <v>6.7372549019607844</v>
      </c>
      <c r="V34" s="15"/>
      <c r="W34" s="36">
        <f t="shared" si="54"/>
        <v>0.66666666666666674</v>
      </c>
      <c r="X34" s="12">
        <f t="shared" si="55"/>
        <v>5.1372549019607847</v>
      </c>
      <c r="Y34" s="12">
        <f t="shared" si="4"/>
        <v>6.1372549019607847</v>
      </c>
      <c r="Z34" s="12">
        <f t="shared" si="39"/>
        <v>7.1372549019607847</v>
      </c>
      <c r="AA34" s="15"/>
      <c r="AB34" s="36">
        <f t="shared" si="56"/>
        <v>1.3333333333333335</v>
      </c>
      <c r="AC34" s="12">
        <f t="shared" si="57"/>
        <v>5.8039215686274517</v>
      </c>
      <c r="AD34" s="12">
        <f t="shared" si="6"/>
        <v>6.8039215686274517</v>
      </c>
      <c r="AE34" s="12">
        <f t="shared" si="40"/>
        <v>7.8039215686274517</v>
      </c>
      <c r="AF34" s="15"/>
      <c r="AG34" s="36">
        <f t="shared" si="58"/>
        <v>2.666666666666667</v>
      </c>
      <c r="AH34" s="12">
        <f t="shared" si="59"/>
        <v>7.1372549019607847</v>
      </c>
      <c r="AI34" s="12">
        <f t="shared" si="8"/>
        <v>8.1372549019607838</v>
      </c>
      <c r="AJ34" s="12">
        <f t="shared" si="41"/>
        <v>9.1372549019607838</v>
      </c>
      <c r="AK34" s="15"/>
      <c r="AL34" s="36">
        <f t="shared" si="60"/>
        <v>4</v>
      </c>
      <c r="AM34" s="12">
        <f t="shared" si="61"/>
        <v>8.4705882352941178</v>
      </c>
      <c r="AN34" s="12">
        <f t="shared" si="10"/>
        <v>9.4705882352941178</v>
      </c>
      <c r="AO34" s="12">
        <f t="shared" si="42"/>
        <v>10.470588235294118</v>
      </c>
      <c r="AP34" s="15"/>
      <c r="AQ34" s="36">
        <f t="shared" si="62"/>
        <v>5.3333333333333339</v>
      </c>
      <c r="AR34" s="12">
        <f t="shared" si="63"/>
        <v>9.8039215686274517</v>
      </c>
      <c r="AS34" s="12">
        <f t="shared" si="12"/>
        <v>10.803921568627452</v>
      </c>
      <c r="AT34" s="12">
        <f t="shared" si="43"/>
        <v>11.803921568627452</v>
      </c>
      <c r="AU34" s="15"/>
      <c r="AV34" s="36">
        <f t="shared" si="64"/>
        <v>8</v>
      </c>
      <c r="AW34" s="12">
        <f t="shared" si="65"/>
        <v>12.470588235294118</v>
      </c>
      <c r="AX34" s="12">
        <f t="shared" si="14"/>
        <v>13.470588235294118</v>
      </c>
      <c r="AY34" s="12">
        <f t="shared" si="44"/>
        <v>14.470588235294118</v>
      </c>
    </row>
    <row r="35" spans="1:51" ht="10.5" thickBot="1">
      <c r="A35" s="14" t="str">
        <f t="shared" si="45"/>
        <v>Zink</v>
      </c>
      <c r="B35" s="6">
        <f t="shared" si="46"/>
        <v>400</v>
      </c>
      <c r="C35" s="47">
        <f t="shared" si="47"/>
        <v>0.47058823529411764</v>
      </c>
      <c r="D35" s="39">
        <v>5</v>
      </c>
      <c r="E35" s="51">
        <f t="shared" si="66"/>
        <v>3</v>
      </c>
      <c r="F35" s="41" t="s">
        <v>12</v>
      </c>
      <c r="G35" s="47">
        <f t="shared" si="48"/>
        <v>0</v>
      </c>
      <c r="H35" s="41" t="s">
        <v>6</v>
      </c>
      <c r="I35" s="51">
        <f t="shared" si="48"/>
        <v>1</v>
      </c>
      <c r="J35" s="56">
        <f t="shared" si="49"/>
        <v>4</v>
      </c>
      <c r="K35" s="56">
        <f t="shared" si="50"/>
        <v>2</v>
      </c>
      <c r="L35" s="56">
        <v>1</v>
      </c>
      <c r="M35" s="15"/>
      <c r="N35" s="12">
        <f t="shared" si="51"/>
        <v>3.4705882352941178</v>
      </c>
      <c r="O35" s="12">
        <f t="shared" si="0"/>
        <v>4.4705882352941178</v>
      </c>
      <c r="P35" s="12">
        <f t="shared" si="37"/>
        <v>5.4705882352941178</v>
      </c>
      <c r="Q35" s="15"/>
      <c r="R35" s="36">
        <f t="shared" si="52"/>
        <v>0.26666666666666666</v>
      </c>
      <c r="S35" s="12">
        <f t="shared" si="53"/>
        <v>3.7372549019607844</v>
      </c>
      <c r="T35" s="12">
        <f t="shared" si="2"/>
        <v>4.7372549019607844</v>
      </c>
      <c r="U35" s="12">
        <f t="shared" si="38"/>
        <v>5.7372549019607844</v>
      </c>
      <c r="V35" s="15"/>
      <c r="W35" s="36">
        <f t="shared" si="54"/>
        <v>0.66666666666666674</v>
      </c>
      <c r="X35" s="12">
        <f t="shared" si="55"/>
        <v>4.1372549019607847</v>
      </c>
      <c r="Y35" s="12">
        <f t="shared" si="4"/>
        <v>5.1372549019607847</v>
      </c>
      <c r="Z35" s="12">
        <f t="shared" si="39"/>
        <v>6.1372549019607847</v>
      </c>
      <c r="AA35" s="15"/>
      <c r="AB35" s="36">
        <f t="shared" si="56"/>
        <v>1.3333333333333335</v>
      </c>
      <c r="AC35" s="12">
        <f t="shared" si="57"/>
        <v>4.8039215686274517</v>
      </c>
      <c r="AD35" s="12">
        <f t="shared" si="6"/>
        <v>5.8039215686274517</v>
      </c>
      <c r="AE35" s="12">
        <f t="shared" si="40"/>
        <v>6.8039215686274517</v>
      </c>
      <c r="AF35" s="15"/>
      <c r="AG35" s="36">
        <f t="shared" si="58"/>
        <v>2.666666666666667</v>
      </c>
      <c r="AH35" s="12">
        <f t="shared" si="59"/>
        <v>6.1372549019607847</v>
      </c>
      <c r="AI35" s="12">
        <f t="shared" si="8"/>
        <v>7.1372549019607847</v>
      </c>
      <c r="AJ35" s="12">
        <f t="shared" si="41"/>
        <v>8.1372549019607838</v>
      </c>
      <c r="AK35" s="15"/>
      <c r="AL35" s="36">
        <f t="shared" si="60"/>
        <v>4</v>
      </c>
      <c r="AM35" s="12">
        <f t="shared" si="61"/>
        <v>7.4705882352941178</v>
      </c>
      <c r="AN35" s="12">
        <f t="shared" si="10"/>
        <v>8.4705882352941178</v>
      </c>
      <c r="AO35" s="12">
        <f t="shared" si="42"/>
        <v>9.4705882352941178</v>
      </c>
      <c r="AP35" s="15"/>
      <c r="AQ35" s="36">
        <f t="shared" si="62"/>
        <v>5.3333333333333339</v>
      </c>
      <c r="AR35" s="12">
        <f t="shared" si="63"/>
        <v>8.8039215686274517</v>
      </c>
      <c r="AS35" s="12">
        <f t="shared" si="12"/>
        <v>9.8039215686274517</v>
      </c>
      <c r="AT35" s="12">
        <f t="shared" si="43"/>
        <v>10.803921568627452</v>
      </c>
      <c r="AU35" s="15"/>
      <c r="AV35" s="36">
        <f t="shared" si="64"/>
        <v>8</v>
      </c>
      <c r="AW35" s="12">
        <f t="shared" si="65"/>
        <v>11.470588235294118</v>
      </c>
      <c r="AX35" s="12">
        <f t="shared" si="14"/>
        <v>12.470588235294118</v>
      </c>
      <c r="AY35" s="12">
        <f t="shared" si="44"/>
        <v>13.470588235294118</v>
      </c>
    </row>
    <row r="36" spans="1:51" ht="35.15" customHeight="1" thickTop="1">
      <c r="A36" s="25" t="s">
        <v>0</v>
      </c>
      <c r="B36" s="26" t="s">
        <v>21</v>
      </c>
      <c r="C36" s="46" t="s">
        <v>3</v>
      </c>
      <c r="D36" s="38" t="s">
        <v>1</v>
      </c>
      <c r="E36" s="49" t="s">
        <v>16</v>
      </c>
      <c r="F36" s="40" t="s">
        <v>4</v>
      </c>
      <c r="G36" s="46" t="s">
        <v>18</v>
      </c>
      <c r="H36" s="40" t="s">
        <v>5</v>
      </c>
      <c r="I36" s="49" t="s">
        <v>17</v>
      </c>
      <c r="J36" s="46" t="s">
        <v>24</v>
      </c>
      <c r="K36" s="46" t="s">
        <v>20</v>
      </c>
      <c r="L36" s="46" t="s">
        <v>45</v>
      </c>
      <c r="M36" s="27"/>
      <c r="N36" s="28" t="s">
        <v>13</v>
      </c>
      <c r="O36" s="28" t="s">
        <v>14</v>
      </c>
      <c r="P36" s="28" t="s">
        <v>15</v>
      </c>
      <c r="Q36" s="27"/>
      <c r="R36" s="35" t="s">
        <v>26</v>
      </c>
      <c r="S36" s="28" t="s">
        <v>13</v>
      </c>
      <c r="T36" s="28" t="s">
        <v>14</v>
      </c>
      <c r="U36" s="28" t="s">
        <v>15</v>
      </c>
      <c r="V36" s="27"/>
      <c r="W36" s="35" t="s">
        <v>26</v>
      </c>
      <c r="X36" s="28" t="s">
        <v>13</v>
      </c>
      <c r="Y36" s="28" t="s">
        <v>14</v>
      </c>
      <c r="Z36" s="28" t="s">
        <v>15</v>
      </c>
      <c r="AA36" s="27"/>
      <c r="AB36" s="35" t="s">
        <v>26</v>
      </c>
      <c r="AC36" s="28" t="s">
        <v>13</v>
      </c>
      <c r="AD36" s="28" t="s">
        <v>14</v>
      </c>
      <c r="AE36" s="28" t="s">
        <v>15</v>
      </c>
      <c r="AF36" s="27"/>
      <c r="AG36" s="35" t="s">
        <v>26</v>
      </c>
      <c r="AH36" s="28" t="s">
        <v>13</v>
      </c>
      <c r="AI36" s="28" t="s">
        <v>14</v>
      </c>
      <c r="AJ36" s="28" t="s">
        <v>15</v>
      </c>
      <c r="AK36" s="27"/>
      <c r="AL36" s="35" t="s">
        <v>26</v>
      </c>
      <c r="AM36" s="28" t="s">
        <v>13</v>
      </c>
      <c r="AN36" s="28" t="s">
        <v>14</v>
      </c>
      <c r="AO36" s="28" t="s">
        <v>15</v>
      </c>
      <c r="AP36" s="27"/>
      <c r="AQ36" s="35" t="s">
        <v>26</v>
      </c>
      <c r="AR36" s="28" t="s">
        <v>13</v>
      </c>
      <c r="AS36" s="28" t="s">
        <v>14</v>
      </c>
      <c r="AT36" s="28" t="s">
        <v>15</v>
      </c>
      <c r="AU36" s="27"/>
      <c r="AV36" s="35" t="s">
        <v>26</v>
      </c>
      <c r="AW36" s="28" t="s">
        <v>13</v>
      </c>
      <c r="AX36" s="28" t="s">
        <v>14</v>
      </c>
      <c r="AY36" s="28" t="s">
        <v>15</v>
      </c>
    </row>
    <row r="37" spans="1:51" ht="10.5">
      <c r="A37" s="14" t="str">
        <f>$B$3</f>
        <v>Zink</v>
      </c>
      <c r="B37" s="6">
        <f>$B$7</f>
        <v>400</v>
      </c>
      <c r="C37" s="47">
        <f>8*(B37-$B$4)/($B$5-$B$4)</f>
        <v>0.47058823529411764</v>
      </c>
      <c r="D37" s="39">
        <v>5.5</v>
      </c>
      <c r="E37" s="50">
        <v>4</v>
      </c>
      <c r="F37" s="41" t="s">
        <v>9</v>
      </c>
      <c r="G37" s="47">
        <f>G24</f>
        <v>0</v>
      </c>
      <c r="H37" s="41" t="s">
        <v>8</v>
      </c>
      <c r="I37" s="51">
        <f t="shared" ref="I37:I48" si="67">I24</f>
        <v>0</v>
      </c>
      <c r="J37" s="56">
        <f>E37+G37+I37</f>
        <v>4</v>
      </c>
      <c r="K37" s="56">
        <f>6-J37</f>
        <v>2</v>
      </c>
      <c r="L37" s="56">
        <v>1</v>
      </c>
      <c r="M37" s="15"/>
      <c r="N37" s="12">
        <f>$C37+$K37+L37</f>
        <v>3.4705882352941178</v>
      </c>
      <c r="O37" s="12">
        <f t="shared" si="0"/>
        <v>4.4705882352941178</v>
      </c>
      <c r="P37" s="12">
        <f t="shared" ref="P37:P48" si="68">N37+2</f>
        <v>5.4705882352941178</v>
      </c>
      <c r="Q37" s="15"/>
      <c r="R37" s="36">
        <f>8*$B$7/$B$6*$C$8/100</f>
        <v>0.26666666666666666</v>
      </c>
      <c r="S37" s="12">
        <f>$C37+$K37+$R37+L37</f>
        <v>3.7372549019607844</v>
      </c>
      <c r="T37" s="12">
        <f t="shared" si="2"/>
        <v>4.7372549019607844</v>
      </c>
      <c r="U37" s="12">
        <f t="shared" ref="U37:U48" si="69">S37+2</f>
        <v>5.7372549019607844</v>
      </c>
      <c r="V37" s="15"/>
      <c r="W37" s="36">
        <f>8*$B$7/$B$6*$D$8/100</f>
        <v>0.66666666666666674</v>
      </c>
      <c r="X37" s="12">
        <f>$C37+$K37+$W37+L37</f>
        <v>4.1372549019607847</v>
      </c>
      <c r="Y37" s="12">
        <f t="shared" si="4"/>
        <v>5.1372549019607847</v>
      </c>
      <c r="Z37" s="12">
        <f t="shared" ref="Z37:Z48" si="70">X37+2</f>
        <v>6.1372549019607847</v>
      </c>
      <c r="AA37" s="15"/>
      <c r="AB37" s="36">
        <f>8*$B$7/$B$6*$E$8/100</f>
        <v>1.3333333333333335</v>
      </c>
      <c r="AC37" s="12">
        <f>$C37+$K37+$AB37+L37</f>
        <v>4.8039215686274517</v>
      </c>
      <c r="AD37" s="12">
        <f t="shared" si="6"/>
        <v>5.8039215686274517</v>
      </c>
      <c r="AE37" s="12">
        <f t="shared" ref="AE37:AE48" si="71">AC37+2</f>
        <v>6.8039215686274517</v>
      </c>
      <c r="AF37" s="15"/>
      <c r="AG37" s="36">
        <f>8*$B$7/$B$6*$F$8/100</f>
        <v>2.666666666666667</v>
      </c>
      <c r="AH37" s="12">
        <f>$C37+$K37+$AG37+L37</f>
        <v>6.1372549019607847</v>
      </c>
      <c r="AI37" s="12">
        <f t="shared" si="8"/>
        <v>7.1372549019607847</v>
      </c>
      <c r="AJ37" s="12">
        <f t="shared" ref="AJ37:AJ48" si="72">AH37+2</f>
        <v>8.1372549019607838</v>
      </c>
      <c r="AK37" s="15"/>
      <c r="AL37" s="36">
        <f>8*$B$7/$B$6*$G$8/100</f>
        <v>4</v>
      </c>
      <c r="AM37" s="12">
        <f>$C37+$K37+$AL37+L37</f>
        <v>7.4705882352941178</v>
      </c>
      <c r="AN37" s="12">
        <f t="shared" si="10"/>
        <v>8.4705882352941178</v>
      </c>
      <c r="AO37" s="12">
        <f t="shared" ref="AO37:AO48" si="73">AM37+2</f>
        <v>9.4705882352941178</v>
      </c>
      <c r="AP37" s="15"/>
      <c r="AQ37" s="36">
        <f>8*$B$7/$B$6*$H$8/100</f>
        <v>5.3333333333333339</v>
      </c>
      <c r="AR37" s="12">
        <f>$C37+$K37+$AQ37+L37</f>
        <v>8.8039215686274517</v>
      </c>
      <c r="AS37" s="12">
        <f t="shared" si="12"/>
        <v>9.8039215686274517</v>
      </c>
      <c r="AT37" s="12">
        <f t="shared" ref="AT37:AT48" si="74">AR37+2</f>
        <v>10.803921568627452</v>
      </c>
      <c r="AU37" s="15"/>
      <c r="AV37" s="36">
        <f>8*$B$7/$B$6*$I$8/100</f>
        <v>8</v>
      </c>
      <c r="AW37" s="12">
        <f>$C37+$K37+$AV37+L37</f>
        <v>11.470588235294118</v>
      </c>
      <c r="AX37" s="12">
        <f t="shared" si="14"/>
        <v>12.470588235294118</v>
      </c>
      <c r="AY37" s="12">
        <f t="shared" ref="AY37:AY48" si="75">AW37+2</f>
        <v>13.470588235294118</v>
      </c>
    </row>
    <row r="38" spans="1:51">
      <c r="A38" s="14" t="str">
        <f t="shared" ref="A38:A48" si="76">$B$3</f>
        <v>Zink</v>
      </c>
      <c r="B38" s="6">
        <f t="shared" ref="B38:B48" si="77">$B$7</f>
        <v>400</v>
      </c>
      <c r="C38" s="47">
        <f t="shared" ref="C38:C48" si="78">8*(B38-$B$4)/($B$5-$B$4)</f>
        <v>0.47058823529411764</v>
      </c>
      <c r="D38" s="39">
        <v>5.5</v>
      </c>
      <c r="E38" s="51">
        <f>E37</f>
        <v>4</v>
      </c>
      <c r="F38" s="41" t="s">
        <v>9</v>
      </c>
      <c r="G38" s="47">
        <f t="shared" ref="G38:G48" si="79">G25</f>
        <v>0</v>
      </c>
      <c r="H38" s="41" t="s">
        <v>7</v>
      </c>
      <c r="I38" s="51">
        <f t="shared" si="67"/>
        <v>0</v>
      </c>
      <c r="J38" s="56">
        <f t="shared" ref="J38:J48" si="80">E38+G38+I38</f>
        <v>4</v>
      </c>
      <c r="K38" s="56">
        <f t="shared" ref="K38:K48" si="81">6-J38</f>
        <v>2</v>
      </c>
      <c r="L38" s="56">
        <v>1</v>
      </c>
      <c r="M38" s="15"/>
      <c r="N38" s="12">
        <f t="shared" ref="N38:N48" si="82">$C38+$K38+L38</f>
        <v>3.4705882352941178</v>
      </c>
      <c r="O38" s="12">
        <f t="shared" si="0"/>
        <v>4.4705882352941178</v>
      </c>
      <c r="P38" s="12">
        <f t="shared" si="68"/>
        <v>5.4705882352941178</v>
      </c>
      <c r="Q38" s="15"/>
      <c r="R38" s="36">
        <f t="shared" ref="R38:R48" si="83">$R$11</f>
        <v>0.26666666666666666</v>
      </c>
      <c r="S38" s="12">
        <f t="shared" ref="S38:S48" si="84">$C38+$K38+$R38+L38</f>
        <v>3.7372549019607844</v>
      </c>
      <c r="T38" s="12">
        <f t="shared" si="2"/>
        <v>4.7372549019607844</v>
      </c>
      <c r="U38" s="12">
        <f t="shared" si="69"/>
        <v>5.7372549019607844</v>
      </c>
      <c r="V38" s="15"/>
      <c r="W38" s="36">
        <f t="shared" ref="W38:W48" si="85">W$11</f>
        <v>0.66666666666666674</v>
      </c>
      <c r="X38" s="12">
        <f t="shared" ref="X38:X48" si="86">$C38+$K38+$W38+L38</f>
        <v>4.1372549019607847</v>
      </c>
      <c r="Y38" s="12">
        <f t="shared" si="4"/>
        <v>5.1372549019607847</v>
      </c>
      <c r="Z38" s="12">
        <f t="shared" si="70"/>
        <v>6.1372549019607847</v>
      </c>
      <c r="AA38" s="15"/>
      <c r="AB38" s="36">
        <f t="shared" ref="AB38:AB48" si="87">AB$11</f>
        <v>1.3333333333333335</v>
      </c>
      <c r="AC38" s="12">
        <f t="shared" ref="AC38:AC48" si="88">$C38+$K38+$AB38+L38</f>
        <v>4.8039215686274517</v>
      </c>
      <c r="AD38" s="12">
        <f t="shared" si="6"/>
        <v>5.8039215686274517</v>
      </c>
      <c r="AE38" s="12">
        <f t="shared" si="71"/>
        <v>6.8039215686274517</v>
      </c>
      <c r="AF38" s="15"/>
      <c r="AG38" s="36">
        <f t="shared" ref="AG38:AG48" si="89">AG$11</f>
        <v>2.666666666666667</v>
      </c>
      <c r="AH38" s="12">
        <f t="shared" ref="AH38:AH48" si="90">$C38+$K38+$AG38+L38</f>
        <v>6.1372549019607847</v>
      </c>
      <c r="AI38" s="12">
        <f t="shared" si="8"/>
        <v>7.1372549019607847</v>
      </c>
      <c r="AJ38" s="12">
        <f t="shared" si="72"/>
        <v>8.1372549019607838</v>
      </c>
      <c r="AK38" s="15"/>
      <c r="AL38" s="36">
        <f t="shared" ref="AL38:AL48" si="91">AL$11</f>
        <v>4</v>
      </c>
      <c r="AM38" s="12">
        <f t="shared" ref="AM38:AM48" si="92">$C38+$K38+$AL38+L38</f>
        <v>7.4705882352941178</v>
      </c>
      <c r="AN38" s="12">
        <f t="shared" si="10"/>
        <v>8.4705882352941178</v>
      </c>
      <c r="AO38" s="12">
        <f t="shared" si="73"/>
        <v>9.4705882352941178</v>
      </c>
      <c r="AP38" s="15"/>
      <c r="AQ38" s="36">
        <f t="shared" ref="AQ38:AQ48" si="93">AQ$11</f>
        <v>5.3333333333333339</v>
      </c>
      <c r="AR38" s="12">
        <f t="shared" ref="AR38:AR48" si="94">$C38+$K38+$AQ38+L38</f>
        <v>8.8039215686274517</v>
      </c>
      <c r="AS38" s="12">
        <f t="shared" si="12"/>
        <v>9.8039215686274517</v>
      </c>
      <c r="AT38" s="12">
        <f t="shared" si="74"/>
        <v>10.803921568627452</v>
      </c>
      <c r="AU38" s="15"/>
      <c r="AV38" s="36">
        <f t="shared" ref="AV38:AV48" si="95">AV$11</f>
        <v>8</v>
      </c>
      <c r="AW38" s="12">
        <f t="shared" ref="AW38:AW48" si="96">$C38+$K38+$AV38+L38</f>
        <v>11.470588235294118</v>
      </c>
      <c r="AX38" s="12">
        <f t="shared" si="14"/>
        <v>12.470588235294118</v>
      </c>
      <c r="AY38" s="12">
        <f t="shared" si="75"/>
        <v>13.470588235294118</v>
      </c>
    </row>
    <row r="39" spans="1:51">
      <c r="A39" s="14" t="str">
        <f t="shared" si="76"/>
        <v>Zink</v>
      </c>
      <c r="B39" s="6">
        <f t="shared" si="77"/>
        <v>400</v>
      </c>
      <c r="C39" s="47">
        <f t="shared" si="78"/>
        <v>0.47058823529411764</v>
      </c>
      <c r="D39" s="39">
        <v>5.5</v>
      </c>
      <c r="E39" s="51">
        <f t="shared" ref="E39:E48" si="97">E38</f>
        <v>4</v>
      </c>
      <c r="F39" s="41" t="s">
        <v>9</v>
      </c>
      <c r="G39" s="47">
        <f t="shared" si="79"/>
        <v>0</v>
      </c>
      <c r="H39" s="41" t="s">
        <v>6</v>
      </c>
      <c r="I39" s="51">
        <f t="shared" si="67"/>
        <v>1</v>
      </c>
      <c r="J39" s="56">
        <f t="shared" si="80"/>
        <v>5</v>
      </c>
      <c r="K39" s="56">
        <f t="shared" si="81"/>
        <v>1</v>
      </c>
      <c r="L39" s="56">
        <v>1</v>
      </c>
      <c r="M39" s="15"/>
      <c r="N39" s="12">
        <f t="shared" si="82"/>
        <v>2.4705882352941178</v>
      </c>
      <c r="O39" s="12">
        <f t="shared" si="0"/>
        <v>3.4705882352941178</v>
      </c>
      <c r="P39" s="12">
        <f t="shared" si="68"/>
        <v>4.4705882352941178</v>
      </c>
      <c r="Q39" s="15"/>
      <c r="R39" s="36">
        <f t="shared" si="83"/>
        <v>0.26666666666666666</v>
      </c>
      <c r="S39" s="12">
        <f t="shared" si="84"/>
        <v>2.7372549019607844</v>
      </c>
      <c r="T39" s="12">
        <f t="shared" si="2"/>
        <v>3.7372549019607844</v>
      </c>
      <c r="U39" s="12">
        <f t="shared" si="69"/>
        <v>4.7372549019607844</v>
      </c>
      <c r="V39" s="15"/>
      <c r="W39" s="36">
        <f t="shared" si="85"/>
        <v>0.66666666666666674</v>
      </c>
      <c r="X39" s="12">
        <f t="shared" si="86"/>
        <v>3.1372549019607847</v>
      </c>
      <c r="Y39" s="12">
        <f t="shared" si="4"/>
        <v>4.1372549019607847</v>
      </c>
      <c r="Z39" s="12">
        <f t="shared" si="70"/>
        <v>5.1372549019607847</v>
      </c>
      <c r="AA39" s="15"/>
      <c r="AB39" s="36">
        <f t="shared" si="87"/>
        <v>1.3333333333333335</v>
      </c>
      <c r="AC39" s="12">
        <f t="shared" si="88"/>
        <v>3.8039215686274512</v>
      </c>
      <c r="AD39" s="12">
        <f t="shared" si="6"/>
        <v>4.8039215686274517</v>
      </c>
      <c r="AE39" s="12">
        <f t="shared" si="71"/>
        <v>5.8039215686274517</v>
      </c>
      <c r="AF39" s="15"/>
      <c r="AG39" s="36">
        <f t="shared" si="89"/>
        <v>2.666666666666667</v>
      </c>
      <c r="AH39" s="12">
        <f t="shared" si="90"/>
        <v>5.1372549019607847</v>
      </c>
      <c r="AI39" s="12">
        <f t="shared" si="8"/>
        <v>6.1372549019607847</v>
      </c>
      <c r="AJ39" s="12">
        <f t="shared" si="72"/>
        <v>7.1372549019607847</v>
      </c>
      <c r="AK39" s="15"/>
      <c r="AL39" s="36">
        <f t="shared" si="91"/>
        <v>4</v>
      </c>
      <c r="AM39" s="12">
        <f t="shared" si="92"/>
        <v>6.4705882352941178</v>
      </c>
      <c r="AN39" s="12">
        <f t="shared" si="10"/>
        <v>7.4705882352941178</v>
      </c>
      <c r="AO39" s="12">
        <f t="shared" si="73"/>
        <v>8.4705882352941178</v>
      </c>
      <c r="AP39" s="15"/>
      <c r="AQ39" s="36">
        <f t="shared" si="93"/>
        <v>5.3333333333333339</v>
      </c>
      <c r="AR39" s="12">
        <f t="shared" si="94"/>
        <v>7.8039215686274517</v>
      </c>
      <c r="AS39" s="12">
        <f t="shared" si="12"/>
        <v>8.8039215686274517</v>
      </c>
      <c r="AT39" s="12">
        <f t="shared" si="74"/>
        <v>9.8039215686274517</v>
      </c>
      <c r="AU39" s="15"/>
      <c r="AV39" s="36">
        <f t="shared" si="95"/>
        <v>8</v>
      </c>
      <c r="AW39" s="12">
        <f t="shared" si="96"/>
        <v>10.470588235294118</v>
      </c>
      <c r="AX39" s="12">
        <f t="shared" si="14"/>
        <v>11.470588235294118</v>
      </c>
      <c r="AY39" s="12">
        <f t="shared" si="75"/>
        <v>12.470588235294118</v>
      </c>
    </row>
    <row r="40" spans="1:51">
      <c r="A40" s="14" t="str">
        <f t="shared" si="76"/>
        <v>Zink</v>
      </c>
      <c r="B40" s="6">
        <f t="shared" si="77"/>
        <v>400</v>
      </c>
      <c r="C40" s="47">
        <f t="shared" si="78"/>
        <v>0.47058823529411764</v>
      </c>
      <c r="D40" s="39">
        <v>5.5</v>
      </c>
      <c r="E40" s="51">
        <f t="shared" si="97"/>
        <v>4</v>
      </c>
      <c r="F40" s="41" t="s">
        <v>10</v>
      </c>
      <c r="G40" s="47">
        <f t="shared" si="79"/>
        <v>0</v>
      </c>
      <c r="H40" s="41" t="s">
        <v>8</v>
      </c>
      <c r="I40" s="51">
        <f t="shared" si="67"/>
        <v>0</v>
      </c>
      <c r="J40" s="56">
        <f t="shared" si="80"/>
        <v>4</v>
      </c>
      <c r="K40" s="56">
        <f t="shared" si="81"/>
        <v>2</v>
      </c>
      <c r="L40" s="56">
        <v>1</v>
      </c>
      <c r="M40" s="15"/>
      <c r="N40" s="12">
        <f t="shared" si="82"/>
        <v>3.4705882352941178</v>
      </c>
      <c r="O40" s="12">
        <f t="shared" si="0"/>
        <v>4.4705882352941178</v>
      </c>
      <c r="P40" s="12">
        <f t="shared" si="68"/>
        <v>5.4705882352941178</v>
      </c>
      <c r="Q40" s="15"/>
      <c r="R40" s="36">
        <f t="shared" si="83"/>
        <v>0.26666666666666666</v>
      </c>
      <c r="S40" s="12">
        <f t="shared" si="84"/>
        <v>3.7372549019607844</v>
      </c>
      <c r="T40" s="12">
        <f t="shared" si="2"/>
        <v>4.7372549019607844</v>
      </c>
      <c r="U40" s="12">
        <f t="shared" si="69"/>
        <v>5.7372549019607844</v>
      </c>
      <c r="V40" s="15"/>
      <c r="W40" s="36">
        <f t="shared" si="85"/>
        <v>0.66666666666666674</v>
      </c>
      <c r="X40" s="12">
        <f t="shared" si="86"/>
        <v>4.1372549019607847</v>
      </c>
      <c r="Y40" s="12">
        <f t="shared" si="4"/>
        <v>5.1372549019607847</v>
      </c>
      <c r="Z40" s="12">
        <f t="shared" si="70"/>
        <v>6.1372549019607847</v>
      </c>
      <c r="AA40" s="15"/>
      <c r="AB40" s="36">
        <f t="shared" si="87"/>
        <v>1.3333333333333335</v>
      </c>
      <c r="AC40" s="12">
        <f t="shared" si="88"/>
        <v>4.8039215686274517</v>
      </c>
      <c r="AD40" s="12">
        <f t="shared" si="6"/>
        <v>5.8039215686274517</v>
      </c>
      <c r="AE40" s="12">
        <f t="shared" si="71"/>
        <v>6.8039215686274517</v>
      </c>
      <c r="AF40" s="15"/>
      <c r="AG40" s="36">
        <f t="shared" si="89"/>
        <v>2.666666666666667</v>
      </c>
      <c r="AH40" s="12">
        <f t="shared" si="90"/>
        <v>6.1372549019607847</v>
      </c>
      <c r="AI40" s="12">
        <f t="shared" si="8"/>
        <v>7.1372549019607847</v>
      </c>
      <c r="AJ40" s="12">
        <f t="shared" si="72"/>
        <v>8.1372549019607838</v>
      </c>
      <c r="AK40" s="15"/>
      <c r="AL40" s="36">
        <f t="shared" si="91"/>
        <v>4</v>
      </c>
      <c r="AM40" s="12">
        <f t="shared" si="92"/>
        <v>7.4705882352941178</v>
      </c>
      <c r="AN40" s="12">
        <f t="shared" si="10"/>
        <v>8.4705882352941178</v>
      </c>
      <c r="AO40" s="12">
        <f t="shared" si="73"/>
        <v>9.4705882352941178</v>
      </c>
      <c r="AP40" s="15"/>
      <c r="AQ40" s="36">
        <f t="shared" si="93"/>
        <v>5.3333333333333339</v>
      </c>
      <c r="AR40" s="12">
        <f t="shared" si="94"/>
        <v>8.8039215686274517</v>
      </c>
      <c r="AS40" s="12">
        <f t="shared" si="12"/>
        <v>9.8039215686274517</v>
      </c>
      <c r="AT40" s="12">
        <f t="shared" si="74"/>
        <v>10.803921568627452</v>
      </c>
      <c r="AU40" s="15"/>
      <c r="AV40" s="36">
        <f t="shared" si="95"/>
        <v>8</v>
      </c>
      <c r="AW40" s="12">
        <f t="shared" si="96"/>
        <v>11.470588235294118</v>
      </c>
      <c r="AX40" s="12">
        <f t="shared" si="14"/>
        <v>12.470588235294118</v>
      </c>
      <c r="AY40" s="12">
        <f t="shared" si="75"/>
        <v>13.470588235294118</v>
      </c>
    </row>
    <row r="41" spans="1:51">
      <c r="A41" s="14" t="str">
        <f t="shared" si="76"/>
        <v>Zink</v>
      </c>
      <c r="B41" s="6">
        <f t="shared" si="77"/>
        <v>400</v>
      </c>
      <c r="C41" s="47">
        <f t="shared" si="78"/>
        <v>0.47058823529411764</v>
      </c>
      <c r="D41" s="39">
        <v>5.5</v>
      </c>
      <c r="E41" s="51">
        <f t="shared" si="97"/>
        <v>4</v>
      </c>
      <c r="F41" s="41" t="s">
        <v>10</v>
      </c>
      <c r="G41" s="47">
        <f t="shared" si="79"/>
        <v>0</v>
      </c>
      <c r="H41" s="41" t="s">
        <v>7</v>
      </c>
      <c r="I41" s="51">
        <f t="shared" si="67"/>
        <v>0</v>
      </c>
      <c r="J41" s="56">
        <f t="shared" si="80"/>
        <v>4</v>
      </c>
      <c r="K41" s="56">
        <f t="shared" si="81"/>
        <v>2</v>
      </c>
      <c r="L41" s="56">
        <v>1</v>
      </c>
      <c r="M41" s="15"/>
      <c r="N41" s="12">
        <f t="shared" si="82"/>
        <v>3.4705882352941178</v>
      </c>
      <c r="O41" s="12">
        <f t="shared" si="0"/>
        <v>4.4705882352941178</v>
      </c>
      <c r="P41" s="12">
        <f t="shared" si="68"/>
        <v>5.4705882352941178</v>
      </c>
      <c r="Q41" s="15"/>
      <c r="R41" s="36">
        <f t="shared" si="83"/>
        <v>0.26666666666666666</v>
      </c>
      <c r="S41" s="12">
        <f t="shared" si="84"/>
        <v>3.7372549019607844</v>
      </c>
      <c r="T41" s="12">
        <f t="shared" si="2"/>
        <v>4.7372549019607844</v>
      </c>
      <c r="U41" s="12">
        <f t="shared" si="69"/>
        <v>5.7372549019607844</v>
      </c>
      <c r="V41" s="15"/>
      <c r="W41" s="36">
        <f t="shared" si="85"/>
        <v>0.66666666666666674</v>
      </c>
      <c r="X41" s="12">
        <f t="shared" si="86"/>
        <v>4.1372549019607847</v>
      </c>
      <c r="Y41" s="12">
        <f t="shared" si="4"/>
        <v>5.1372549019607847</v>
      </c>
      <c r="Z41" s="12">
        <f t="shared" si="70"/>
        <v>6.1372549019607847</v>
      </c>
      <c r="AA41" s="15"/>
      <c r="AB41" s="36">
        <f t="shared" si="87"/>
        <v>1.3333333333333335</v>
      </c>
      <c r="AC41" s="12">
        <f t="shared" si="88"/>
        <v>4.8039215686274517</v>
      </c>
      <c r="AD41" s="12">
        <f t="shared" si="6"/>
        <v>5.8039215686274517</v>
      </c>
      <c r="AE41" s="12">
        <f t="shared" si="71"/>
        <v>6.8039215686274517</v>
      </c>
      <c r="AF41" s="15"/>
      <c r="AG41" s="36">
        <f t="shared" si="89"/>
        <v>2.666666666666667</v>
      </c>
      <c r="AH41" s="12">
        <f t="shared" si="90"/>
        <v>6.1372549019607847</v>
      </c>
      <c r="AI41" s="12">
        <f t="shared" si="8"/>
        <v>7.1372549019607847</v>
      </c>
      <c r="AJ41" s="12">
        <f t="shared" si="72"/>
        <v>8.1372549019607838</v>
      </c>
      <c r="AK41" s="15"/>
      <c r="AL41" s="36">
        <f t="shared" si="91"/>
        <v>4</v>
      </c>
      <c r="AM41" s="12">
        <f t="shared" si="92"/>
        <v>7.4705882352941178</v>
      </c>
      <c r="AN41" s="12">
        <f t="shared" si="10"/>
        <v>8.4705882352941178</v>
      </c>
      <c r="AO41" s="12">
        <f t="shared" si="73"/>
        <v>9.4705882352941178</v>
      </c>
      <c r="AP41" s="15"/>
      <c r="AQ41" s="36">
        <f t="shared" si="93"/>
        <v>5.3333333333333339</v>
      </c>
      <c r="AR41" s="12">
        <f t="shared" si="94"/>
        <v>8.8039215686274517</v>
      </c>
      <c r="AS41" s="12">
        <f t="shared" si="12"/>
        <v>9.8039215686274517</v>
      </c>
      <c r="AT41" s="12">
        <f t="shared" si="74"/>
        <v>10.803921568627452</v>
      </c>
      <c r="AU41" s="15"/>
      <c r="AV41" s="36">
        <f t="shared" si="95"/>
        <v>8</v>
      </c>
      <c r="AW41" s="12">
        <f t="shared" si="96"/>
        <v>11.470588235294118</v>
      </c>
      <c r="AX41" s="12">
        <f t="shared" si="14"/>
        <v>12.470588235294118</v>
      </c>
      <c r="AY41" s="12">
        <f t="shared" si="75"/>
        <v>13.470588235294118</v>
      </c>
    </row>
    <row r="42" spans="1:51">
      <c r="A42" s="14" t="str">
        <f t="shared" si="76"/>
        <v>Zink</v>
      </c>
      <c r="B42" s="6">
        <f t="shared" si="77"/>
        <v>400</v>
      </c>
      <c r="C42" s="47">
        <f t="shared" si="78"/>
        <v>0.47058823529411764</v>
      </c>
      <c r="D42" s="39">
        <v>5.5</v>
      </c>
      <c r="E42" s="51">
        <f t="shared" si="97"/>
        <v>4</v>
      </c>
      <c r="F42" s="41" t="s">
        <v>10</v>
      </c>
      <c r="G42" s="47">
        <f t="shared" si="79"/>
        <v>0</v>
      </c>
      <c r="H42" s="41" t="s">
        <v>6</v>
      </c>
      <c r="I42" s="51">
        <f t="shared" si="67"/>
        <v>1</v>
      </c>
      <c r="J42" s="56">
        <f t="shared" si="80"/>
        <v>5</v>
      </c>
      <c r="K42" s="56">
        <f t="shared" si="81"/>
        <v>1</v>
      </c>
      <c r="L42" s="56">
        <v>1</v>
      </c>
      <c r="M42" s="15"/>
      <c r="N42" s="12">
        <f t="shared" si="82"/>
        <v>2.4705882352941178</v>
      </c>
      <c r="O42" s="12">
        <f t="shared" si="0"/>
        <v>3.4705882352941178</v>
      </c>
      <c r="P42" s="12">
        <f t="shared" si="68"/>
        <v>4.4705882352941178</v>
      </c>
      <c r="Q42" s="15"/>
      <c r="R42" s="36">
        <f t="shared" si="83"/>
        <v>0.26666666666666666</v>
      </c>
      <c r="S42" s="12">
        <f t="shared" si="84"/>
        <v>2.7372549019607844</v>
      </c>
      <c r="T42" s="12">
        <f t="shared" si="2"/>
        <v>3.7372549019607844</v>
      </c>
      <c r="U42" s="12">
        <f t="shared" si="69"/>
        <v>4.7372549019607844</v>
      </c>
      <c r="V42" s="15"/>
      <c r="W42" s="36">
        <f t="shared" si="85"/>
        <v>0.66666666666666674</v>
      </c>
      <c r="X42" s="12">
        <f t="shared" si="86"/>
        <v>3.1372549019607847</v>
      </c>
      <c r="Y42" s="12">
        <f t="shared" si="4"/>
        <v>4.1372549019607847</v>
      </c>
      <c r="Z42" s="12">
        <f t="shared" si="70"/>
        <v>5.1372549019607847</v>
      </c>
      <c r="AA42" s="15"/>
      <c r="AB42" s="36">
        <f t="shared" si="87"/>
        <v>1.3333333333333335</v>
      </c>
      <c r="AC42" s="12">
        <f t="shared" si="88"/>
        <v>3.8039215686274512</v>
      </c>
      <c r="AD42" s="12">
        <f t="shared" si="6"/>
        <v>4.8039215686274517</v>
      </c>
      <c r="AE42" s="12">
        <f t="shared" si="71"/>
        <v>5.8039215686274517</v>
      </c>
      <c r="AF42" s="15"/>
      <c r="AG42" s="36">
        <f t="shared" si="89"/>
        <v>2.666666666666667</v>
      </c>
      <c r="AH42" s="12">
        <f t="shared" si="90"/>
        <v>5.1372549019607847</v>
      </c>
      <c r="AI42" s="12">
        <f t="shared" si="8"/>
        <v>6.1372549019607847</v>
      </c>
      <c r="AJ42" s="12">
        <f t="shared" si="72"/>
        <v>7.1372549019607847</v>
      </c>
      <c r="AK42" s="15"/>
      <c r="AL42" s="36">
        <f t="shared" si="91"/>
        <v>4</v>
      </c>
      <c r="AM42" s="12">
        <f t="shared" si="92"/>
        <v>6.4705882352941178</v>
      </c>
      <c r="AN42" s="12">
        <f t="shared" si="10"/>
        <v>7.4705882352941178</v>
      </c>
      <c r="AO42" s="12">
        <f t="shared" si="73"/>
        <v>8.4705882352941178</v>
      </c>
      <c r="AP42" s="15"/>
      <c r="AQ42" s="36">
        <f t="shared" si="93"/>
        <v>5.3333333333333339</v>
      </c>
      <c r="AR42" s="12">
        <f t="shared" si="94"/>
        <v>7.8039215686274517</v>
      </c>
      <c r="AS42" s="12">
        <f t="shared" si="12"/>
        <v>8.8039215686274517</v>
      </c>
      <c r="AT42" s="12">
        <f t="shared" si="74"/>
        <v>9.8039215686274517</v>
      </c>
      <c r="AU42" s="15"/>
      <c r="AV42" s="36">
        <f t="shared" si="95"/>
        <v>8</v>
      </c>
      <c r="AW42" s="12">
        <f t="shared" si="96"/>
        <v>10.470588235294118</v>
      </c>
      <c r="AX42" s="12">
        <f t="shared" si="14"/>
        <v>11.470588235294118</v>
      </c>
      <c r="AY42" s="12">
        <f t="shared" si="75"/>
        <v>12.470588235294118</v>
      </c>
    </row>
    <row r="43" spans="1:51">
      <c r="A43" s="14" t="str">
        <f t="shared" si="76"/>
        <v>Zink</v>
      </c>
      <c r="B43" s="6">
        <f t="shared" si="77"/>
        <v>400</v>
      </c>
      <c r="C43" s="47">
        <f t="shared" si="78"/>
        <v>0.47058823529411764</v>
      </c>
      <c r="D43" s="39">
        <v>5.5</v>
      </c>
      <c r="E43" s="51">
        <f t="shared" si="97"/>
        <v>4</v>
      </c>
      <c r="F43" s="41" t="s">
        <v>11</v>
      </c>
      <c r="G43" s="47">
        <f t="shared" si="79"/>
        <v>0</v>
      </c>
      <c r="H43" s="41" t="s">
        <v>8</v>
      </c>
      <c r="I43" s="51">
        <f t="shared" si="67"/>
        <v>0</v>
      </c>
      <c r="J43" s="56">
        <f t="shared" si="80"/>
        <v>4</v>
      </c>
      <c r="K43" s="56">
        <f t="shared" si="81"/>
        <v>2</v>
      </c>
      <c r="L43" s="56">
        <v>1</v>
      </c>
      <c r="M43" s="15"/>
      <c r="N43" s="12">
        <f t="shared" si="82"/>
        <v>3.4705882352941178</v>
      </c>
      <c r="O43" s="12">
        <f t="shared" si="0"/>
        <v>4.4705882352941178</v>
      </c>
      <c r="P43" s="12">
        <f t="shared" si="68"/>
        <v>5.4705882352941178</v>
      </c>
      <c r="Q43" s="15"/>
      <c r="R43" s="36">
        <f t="shared" si="83"/>
        <v>0.26666666666666666</v>
      </c>
      <c r="S43" s="12">
        <f t="shared" si="84"/>
        <v>3.7372549019607844</v>
      </c>
      <c r="T43" s="12">
        <f t="shared" si="2"/>
        <v>4.7372549019607844</v>
      </c>
      <c r="U43" s="12">
        <f t="shared" si="69"/>
        <v>5.7372549019607844</v>
      </c>
      <c r="V43" s="15"/>
      <c r="W43" s="36">
        <f t="shared" si="85"/>
        <v>0.66666666666666674</v>
      </c>
      <c r="X43" s="12">
        <f t="shared" si="86"/>
        <v>4.1372549019607847</v>
      </c>
      <c r="Y43" s="12">
        <f t="shared" si="4"/>
        <v>5.1372549019607847</v>
      </c>
      <c r="Z43" s="12">
        <f t="shared" si="70"/>
        <v>6.1372549019607847</v>
      </c>
      <c r="AA43" s="15"/>
      <c r="AB43" s="36">
        <f t="shared" si="87"/>
        <v>1.3333333333333335</v>
      </c>
      <c r="AC43" s="12">
        <f t="shared" si="88"/>
        <v>4.8039215686274517</v>
      </c>
      <c r="AD43" s="12">
        <f t="shared" si="6"/>
        <v>5.8039215686274517</v>
      </c>
      <c r="AE43" s="12">
        <f t="shared" si="71"/>
        <v>6.8039215686274517</v>
      </c>
      <c r="AF43" s="15"/>
      <c r="AG43" s="36">
        <f t="shared" si="89"/>
        <v>2.666666666666667</v>
      </c>
      <c r="AH43" s="12">
        <f t="shared" si="90"/>
        <v>6.1372549019607847</v>
      </c>
      <c r="AI43" s="12">
        <f t="shared" si="8"/>
        <v>7.1372549019607847</v>
      </c>
      <c r="AJ43" s="12">
        <f t="shared" si="72"/>
        <v>8.1372549019607838</v>
      </c>
      <c r="AK43" s="15"/>
      <c r="AL43" s="36">
        <f t="shared" si="91"/>
        <v>4</v>
      </c>
      <c r="AM43" s="12">
        <f t="shared" si="92"/>
        <v>7.4705882352941178</v>
      </c>
      <c r="AN43" s="12">
        <f t="shared" si="10"/>
        <v>8.4705882352941178</v>
      </c>
      <c r="AO43" s="12">
        <f t="shared" si="73"/>
        <v>9.4705882352941178</v>
      </c>
      <c r="AP43" s="15"/>
      <c r="AQ43" s="36">
        <f t="shared" si="93"/>
        <v>5.3333333333333339</v>
      </c>
      <c r="AR43" s="12">
        <f t="shared" si="94"/>
        <v>8.8039215686274517</v>
      </c>
      <c r="AS43" s="12">
        <f t="shared" si="12"/>
        <v>9.8039215686274517</v>
      </c>
      <c r="AT43" s="12">
        <f t="shared" si="74"/>
        <v>10.803921568627452</v>
      </c>
      <c r="AU43" s="15"/>
      <c r="AV43" s="36">
        <f t="shared" si="95"/>
        <v>8</v>
      </c>
      <c r="AW43" s="12">
        <f t="shared" si="96"/>
        <v>11.470588235294118</v>
      </c>
      <c r="AX43" s="12">
        <f t="shared" si="14"/>
        <v>12.470588235294118</v>
      </c>
      <c r="AY43" s="12">
        <f t="shared" si="75"/>
        <v>13.470588235294118</v>
      </c>
    </row>
    <row r="44" spans="1:51">
      <c r="A44" s="14" t="str">
        <f t="shared" si="76"/>
        <v>Zink</v>
      </c>
      <c r="B44" s="6">
        <f t="shared" si="77"/>
        <v>400</v>
      </c>
      <c r="C44" s="47">
        <f t="shared" si="78"/>
        <v>0.47058823529411764</v>
      </c>
      <c r="D44" s="39">
        <v>5.5</v>
      </c>
      <c r="E44" s="51">
        <f t="shared" si="97"/>
        <v>4</v>
      </c>
      <c r="F44" s="41" t="s">
        <v>11</v>
      </c>
      <c r="G44" s="47">
        <f t="shared" si="79"/>
        <v>0</v>
      </c>
      <c r="H44" s="41" t="s">
        <v>7</v>
      </c>
      <c r="I44" s="51">
        <f t="shared" si="67"/>
        <v>0</v>
      </c>
      <c r="J44" s="56">
        <f t="shared" si="80"/>
        <v>4</v>
      </c>
      <c r="K44" s="56">
        <f t="shared" si="81"/>
        <v>2</v>
      </c>
      <c r="L44" s="56">
        <v>1</v>
      </c>
      <c r="M44" s="15"/>
      <c r="N44" s="12">
        <f t="shared" si="82"/>
        <v>3.4705882352941178</v>
      </c>
      <c r="O44" s="12">
        <f t="shared" si="0"/>
        <v>4.4705882352941178</v>
      </c>
      <c r="P44" s="12">
        <f t="shared" si="68"/>
        <v>5.4705882352941178</v>
      </c>
      <c r="Q44" s="15"/>
      <c r="R44" s="36">
        <f t="shared" si="83"/>
        <v>0.26666666666666666</v>
      </c>
      <c r="S44" s="12">
        <f t="shared" si="84"/>
        <v>3.7372549019607844</v>
      </c>
      <c r="T44" s="12">
        <f t="shared" si="2"/>
        <v>4.7372549019607844</v>
      </c>
      <c r="U44" s="12">
        <f t="shared" si="69"/>
        <v>5.7372549019607844</v>
      </c>
      <c r="V44" s="15"/>
      <c r="W44" s="36">
        <f t="shared" si="85"/>
        <v>0.66666666666666674</v>
      </c>
      <c r="X44" s="12">
        <f t="shared" si="86"/>
        <v>4.1372549019607847</v>
      </c>
      <c r="Y44" s="12">
        <f t="shared" si="4"/>
        <v>5.1372549019607847</v>
      </c>
      <c r="Z44" s="12">
        <f t="shared" si="70"/>
        <v>6.1372549019607847</v>
      </c>
      <c r="AA44" s="15"/>
      <c r="AB44" s="36">
        <f t="shared" si="87"/>
        <v>1.3333333333333335</v>
      </c>
      <c r="AC44" s="12">
        <f t="shared" si="88"/>
        <v>4.8039215686274517</v>
      </c>
      <c r="AD44" s="12">
        <f t="shared" si="6"/>
        <v>5.8039215686274517</v>
      </c>
      <c r="AE44" s="12">
        <f t="shared" si="71"/>
        <v>6.8039215686274517</v>
      </c>
      <c r="AF44" s="15"/>
      <c r="AG44" s="36">
        <f t="shared" si="89"/>
        <v>2.666666666666667</v>
      </c>
      <c r="AH44" s="12">
        <f t="shared" si="90"/>
        <v>6.1372549019607847</v>
      </c>
      <c r="AI44" s="12">
        <f t="shared" si="8"/>
        <v>7.1372549019607847</v>
      </c>
      <c r="AJ44" s="12">
        <f t="shared" si="72"/>
        <v>8.1372549019607838</v>
      </c>
      <c r="AK44" s="15"/>
      <c r="AL44" s="36">
        <f t="shared" si="91"/>
        <v>4</v>
      </c>
      <c r="AM44" s="12">
        <f t="shared" si="92"/>
        <v>7.4705882352941178</v>
      </c>
      <c r="AN44" s="12">
        <f t="shared" si="10"/>
        <v>8.4705882352941178</v>
      </c>
      <c r="AO44" s="12">
        <f t="shared" si="73"/>
        <v>9.4705882352941178</v>
      </c>
      <c r="AP44" s="15"/>
      <c r="AQ44" s="36">
        <f t="shared" si="93"/>
        <v>5.3333333333333339</v>
      </c>
      <c r="AR44" s="12">
        <f t="shared" si="94"/>
        <v>8.8039215686274517</v>
      </c>
      <c r="AS44" s="12">
        <f t="shared" si="12"/>
        <v>9.8039215686274517</v>
      </c>
      <c r="AT44" s="12">
        <f t="shared" si="74"/>
        <v>10.803921568627452</v>
      </c>
      <c r="AU44" s="15"/>
      <c r="AV44" s="36">
        <f t="shared" si="95"/>
        <v>8</v>
      </c>
      <c r="AW44" s="12">
        <f t="shared" si="96"/>
        <v>11.470588235294118</v>
      </c>
      <c r="AX44" s="12">
        <f t="shared" si="14"/>
        <v>12.470588235294118</v>
      </c>
      <c r="AY44" s="12">
        <f t="shared" si="75"/>
        <v>13.470588235294118</v>
      </c>
    </row>
    <row r="45" spans="1:51">
      <c r="A45" s="14" t="str">
        <f t="shared" si="76"/>
        <v>Zink</v>
      </c>
      <c r="B45" s="6">
        <f t="shared" si="77"/>
        <v>400</v>
      </c>
      <c r="C45" s="47">
        <f t="shared" si="78"/>
        <v>0.47058823529411764</v>
      </c>
      <c r="D45" s="39">
        <v>5.5</v>
      </c>
      <c r="E45" s="51">
        <f t="shared" si="97"/>
        <v>4</v>
      </c>
      <c r="F45" s="41" t="s">
        <v>11</v>
      </c>
      <c r="G45" s="47">
        <f t="shared" si="79"/>
        <v>0</v>
      </c>
      <c r="H45" s="41" t="s">
        <v>6</v>
      </c>
      <c r="I45" s="51">
        <f t="shared" si="67"/>
        <v>1</v>
      </c>
      <c r="J45" s="56">
        <f t="shared" si="80"/>
        <v>5</v>
      </c>
      <c r="K45" s="56">
        <f t="shared" si="81"/>
        <v>1</v>
      </c>
      <c r="L45" s="56">
        <v>1</v>
      </c>
      <c r="M45" s="15"/>
      <c r="N45" s="12">
        <f t="shared" si="82"/>
        <v>2.4705882352941178</v>
      </c>
      <c r="O45" s="12">
        <f t="shared" si="0"/>
        <v>3.4705882352941178</v>
      </c>
      <c r="P45" s="12">
        <f t="shared" si="68"/>
        <v>4.4705882352941178</v>
      </c>
      <c r="Q45" s="15"/>
      <c r="R45" s="36">
        <f t="shared" si="83"/>
        <v>0.26666666666666666</v>
      </c>
      <c r="S45" s="12">
        <f t="shared" si="84"/>
        <v>2.7372549019607844</v>
      </c>
      <c r="T45" s="12">
        <f t="shared" si="2"/>
        <v>3.7372549019607844</v>
      </c>
      <c r="U45" s="12">
        <f t="shared" si="69"/>
        <v>4.7372549019607844</v>
      </c>
      <c r="V45" s="15"/>
      <c r="W45" s="36">
        <f t="shared" si="85"/>
        <v>0.66666666666666674</v>
      </c>
      <c r="X45" s="12">
        <f t="shared" si="86"/>
        <v>3.1372549019607847</v>
      </c>
      <c r="Y45" s="12">
        <f t="shared" si="4"/>
        <v>4.1372549019607847</v>
      </c>
      <c r="Z45" s="12">
        <f t="shared" si="70"/>
        <v>5.1372549019607847</v>
      </c>
      <c r="AA45" s="15"/>
      <c r="AB45" s="36">
        <f t="shared" si="87"/>
        <v>1.3333333333333335</v>
      </c>
      <c r="AC45" s="12">
        <f t="shared" si="88"/>
        <v>3.8039215686274512</v>
      </c>
      <c r="AD45" s="12">
        <f t="shared" si="6"/>
        <v>4.8039215686274517</v>
      </c>
      <c r="AE45" s="12">
        <f t="shared" si="71"/>
        <v>5.8039215686274517</v>
      </c>
      <c r="AF45" s="15"/>
      <c r="AG45" s="36">
        <f t="shared" si="89"/>
        <v>2.666666666666667</v>
      </c>
      <c r="AH45" s="12">
        <f t="shared" si="90"/>
        <v>5.1372549019607847</v>
      </c>
      <c r="AI45" s="12">
        <f t="shared" si="8"/>
        <v>6.1372549019607847</v>
      </c>
      <c r="AJ45" s="12">
        <f t="shared" si="72"/>
        <v>7.1372549019607847</v>
      </c>
      <c r="AK45" s="15"/>
      <c r="AL45" s="36">
        <f t="shared" si="91"/>
        <v>4</v>
      </c>
      <c r="AM45" s="12">
        <f t="shared" si="92"/>
        <v>6.4705882352941178</v>
      </c>
      <c r="AN45" s="12">
        <f t="shared" si="10"/>
        <v>7.4705882352941178</v>
      </c>
      <c r="AO45" s="12">
        <f t="shared" si="73"/>
        <v>8.4705882352941178</v>
      </c>
      <c r="AP45" s="15"/>
      <c r="AQ45" s="36">
        <f t="shared" si="93"/>
        <v>5.3333333333333339</v>
      </c>
      <c r="AR45" s="12">
        <f t="shared" si="94"/>
        <v>7.8039215686274517</v>
      </c>
      <c r="AS45" s="12">
        <f t="shared" si="12"/>
        <v>8.8039215686274517</v>
      </c>
      <c r="AT45" s="12">
        <f t="shared" si="74"/>
        <v>9.8039215686274517</v>
      </c>
      <c r="AU45" s="15"/>
      <c r="AV45" s="36">
        <f t="shared" si="95"/>
        <v>8</v>
      </c>
      <c r="AW45" s="12">
        <f t="shared" si="96"/>
        <v>10.470588235294118</v>
      </c>
      <c r="AX45" s="12">
        <f t="shared" si="14"/>
        <v>11.470588235294118</v>
      </c>
      <c r="AY45" s="12">
        <f t="shared" si="75"/>
        <v>12.470588235294118</v>
      </c>
    </row>
    <row r="46" spans="1:51">
      <c r="A46" s="14" t="str">
        <f t="shared" si="76"/>
        <v>Zink</v>
      </c>
      <c r="B46" s="6">
        <f t="shared" si="77"/>
        <v>400</v>
      </c>
      <c r="C46" s="47">
        <f t="shared" si="78"/>
        <v>0.47058823529411764</v>
      </c>
      <c r="D46" s="39">
        <v>5.5</v>
      </c>
      <c r="E46" s="51">
        <f t="shared" si="97"/>
        <v>4</v>
      </c>
      <c r="F46" s="41" t="s">
        <v>12</v>
      </c>
      <c r="G46" s="47">
        <f t="shared" si="79"/>
        <v>0</v>
      </c>
      <c r="H46" s="41" t="s">
        <v>8</v>
      </c>
      <c r="I46" s="51">
        <f t="shared" si="67"/>
        <v>0</v>
      </c>
      <c r="J46" s="56">
        <f t="shared" si="80"/>
        <v>4</v>
      </c>
      <c r="K46" s="56">
        <f t="shared" si="81"/>
        <v>2</v>
      </c>
      <c r="L46" s="56">
        <v>1</v>
      </c>
      <c r="M46" s="15"/>
      <c r="N46" s="12">
        <f t="shared" si="82"/>
        <v>3.4705882352941178</v>
      </c>
      <c r="O46" s="12">
        <f t="shared" si="0"/>
        <v>4.4705882352941178</v>
      </c>
      <c r="P46" s="12">
        <f t="shared" si="68"/>
        <v>5.4705882352941178</v>
      </c>
      <c r="Q46" s="15"/>
      <c r="R46" s="36">
        <f t="shared" si="83"/>
        <v>0.26666666666666666</v>
      </c>
      <c r="S46" s="12">
        <f t="shared" si="84"/>
        <v>3.7372549019607844</v>
      </c>
      <c r="T46" s="12">
        <f t="shared" si="2"/>
        <v>4.7372549019607844</v>
      </c>
      <c r="U46" s="12">
        <f t="shared" si="69"/>
        <v>5.7372549019607844</v>
      </c>
      <c r="V46" s="15"/>
      <c r="W46" s="36">
        <f t="shared" si="85"/>
        <v>0.66666666666666674</v>
      </c>
      <c r="X46" s="12">
        <f t="shared" si="86"/>
        <v>4.1372549019607847</v>
      </c>
      <c r="Y46" s="12">
        <f t="shared" si="4"/>
        <v>5.1372549019607847</v>
      </c>
      <c r="Z46" s="12">
        <f t="shared" si="70"/>
        <v>6.1372549019607847</v>
      </c>
      <c r="AA46" s="15"/>
      <c r="AB46" s="36">
        <f t="shared" si="87"/>
        <v>1.3333333333333335</v>
      </c>
      <c r="AC46" s="12">
        <f t="shared" si="88"/>
        <v>4.8039215686274517</v>
      </c>
      <c r="AD46" s="12">
        <f t="shared" si="6"/>
        <v>5.8039215686274517</v>
      </c>
      <c r="AE46" s="12">
        <f t="shared" si="71"/>
        <v>6.8039215686274517</v>
      </c>
      <c r="AF46" s="15"/>
      <c r="AG46" s="36">
        <f t="shared" si="89"/>
        <v>2.666666666666667</v>
      </c>
      <c r="AH46" s="12">
        <f t="shared" si="90"/>
        <v>6.1372549019607847</v>
      </c>
      <c r="AI46" s="12">
        <f t="shared" si="8"/>
        <v>7.1372549019607847</v>
      </c>
      <c r="AJ46" s="12">
        <f t="shared" si="72"/>
        <v>8.1372549019607838</v>
      </c>
      <c r="AK46" s="15"/>
      <c r="AL46" s="36">
        <f t="shared" si="91"/>
        <v>4</v>
      </c>
      <c r="AM46" s="12">
        <f t="shared" si="92"/>
        <v>7.4705882352941178</v>
      </c>
      <c r="AN46" s="12">
        <f t="shared" si="10"/>
        <v>8.4705882352941178</v>
      </c>
      <c r="AO46" s="12">
        <f t="shared" si="73"/>
        <v>9.4705882352941178</v>
      </c>
      <c r="AP46" s="15"/>
      <c r="AQ46" s="36">
        <f t="shared" si="93"/>
        <v>5.3333333333333339</v>
      </c>
      <c r="AR46" s="12">
        <f t="shared" si="94"/>
        <v>8.8039215686274517</v>
      </c>
      <c r="AS46" s="12">
        <f t="shared" si="12"/>
        <v>9.8039215686274517</v>
      </c>
      <c r="AT46" s="12">
        <f t="shared" si="74"/>
        <v>10.803921568627452</v>
      </c>
      <c r="AU46" s="15"/>
      <c r="AV46" s="36">
        <f t="shared" si="95"/>
        <v>8</v>
      </c>
      <c r="AW46" s="12">
        <f t="shared" si="96"/>
        <v>11.470588235294118</v>
      </c>
      <c r="AX46" s="12">
        <f t="shared" si="14"/>
        <v>12.470588235294118</v>
      </c>
      <c r="AY46" s="12">
        <f t="shared" si="75"/>
        <v>13.470588235294118</v>
      </c>
    </row>
    <row r="47" spans="1:51">
      <c r="A47" s="14" t="str">
        <f t="shared" si="76"/>
        <v>Zink</v>
      </c>
      <c r="B47" s="6">
        <f t="shared" si="77"/>
        <v>400</v>
      </c>
      <c r="C47" s="47">
        <f t="shared" si="78"/>
        <v>0.47058823529411764</v>
      </c>
      <c r="D47" s="39">
        <v>5.5</v>
      </c>
      <c r="E47" s="51">
        <f t="shared" si="97"/>
        <v>4</v>
      </c>
      <c r="F47" s="41" t="s">
        <v>12</v>
      </c>
      <c r="G47" s="47">
        <f t="shared" si="79"/>
        <v>0</v>
      </c>
      <c r="H47" s="41" t="s">
        <v>7</v>
      </c>
      <c r="I47" s="51">
        <f t="shared" si="67"/>
        <v>0</v>
      </c>
      <c r="J47" s="56">
        <f t="shared" si="80"/>
        <v>4</v>
      </c>
      <c r="K47" s="56">
        <f t="shared" si="81"/>
        <v>2</v>
      </c>
      <c r="L47" s="56">
        <v>1</v>
      </c>
      <c r="M47" s="15"/>
      <c r="N47" s="12">
        <f t="shared" si="82"/>
        <v>3.4705882352941178</v>
      </c>
      <c r="O47" s="12">
        <f t="shared" si="0"/>
        <v>4.4705882352941178</v>
      </c>
      <c r="P47" s="12">
        <f t="shared" si="68"/>
        <v>5.4705882352941178</v>
      </c>
      <c r="Q47" s="15"/>
      <c r="R47" s="36">
        <f t="shared" si="83"/>
        <v>0.26666666666666666</v>
      </c>
      <c r="S47" s="12">
        <f t="shared" si="84"/>
        <v>3.7372549019607844</v>
      </c>
      <c r="T47" s="12">
        <f t="shared" si="2"/>
        <v>4.7372549019607844</v>
      </c>
      <c r="U47" s="12">
        <f t="shared" si="69"/>
        <v>5.7372549019607844</v>
      </c>
      <c r="V47" s="15"/>
      <c r="W47" s="36">
        <f t="shared" si="85"/>
        <v>0.66666666666666674</v>
      </c>
      <c r="X47" s="12">
        <f t="shared" si="86"/>
        <v>4.1372549019607847</v>
      </c>
      <c r="Y47" s="12">
        <f t="shared" si="4"/>
        <v>5.1372549019607847</v>
      </c>
      <c r="Z47" s="12">
        <f t="shared" si="70"/>
        <v>6.1372549019607847</v>
      </c>
      <c r="AA47" s="15"/>
      <c r="AB47" s="36">
        <f t="shared" si="87"/>
        <v>1.3333333333333335</v>
      </c>
      <c r="AC47" s="12">
        <f t="shared" si="88"/>
        <v>4.8039215686274517</v>
      </c>
      <c r="AD47" s="12">
        <f t="shared" si="6"/>
        <v>5.8039215686274517</v>
      </c>
      <c r="AE47" s="12">
        <f t="shared" si="71"/>
        <v>6.8039215686274517</v>
      </c>
      <c r="AF47" s="15"/>
      <c r="AG47" s="36">
        <f t="shared" si="89"/>
        <v>2.666666666666667</v>
      </c>
      <c r="AH47" s="12">
        <f t="shared" si="90"/>
        <v>6.1372549019607847</v>
      </c>
      <c r="AI47" s="12">
        <f t="shared" si="8"/>
        <v>7.1372549019607847</v>
      </c>
      <c r="AJ47" s="12">
        <f t="shared" si="72"/>
        <v>8.1372549019607838</v>
      </c>
      <c r="AK47" s="15"/>
      <c r="AL47" s="36">
        <f t="shared" si="91"/>
        <v>4</v>
      </c>
      <c r="AM47" s="12">
        <f t="shared" si="92"/>
        <v>7.4705882352941178</v>
      </c>
      <c r="AN47" s="12">
        <f t="shared" si="10"/>
        <v>8.4705882352941178</v>
      </c>
      <c r="AO47" s="12">
        <f t="shared" si="73"/>
        <v>9.4705882352941178</v>
      </c>
      <c r="AP47" s="15"/>
      <c r="AQ47" s="36">
        <f t="shared" si="93"/>
        <v>5.3333333333333339</v>
      </c>
      <c r="AR47" s="12">
        <f t="shared" si="94"/>
        <v>8.8039215686274517</v>
      </c>
      <c r="AS47" s="12">
        <f t="shared" si="12"/>
        <v>9.8039215686274517</v>
      </c>
      <c r="AT47" s="12">
        <f t="shared" si="74"/>
        <v>10.803921568627452</v>
      </c>
      <c r="AU47" s="15"/>
      <c r="AV47" s="36">
        <f t="shared" si="95"/>
        <v>8</v>
      </c>
      <c r="AW47" s="12">
        <f t="shared" si="96"/>
        <v>11.470588235294118</v>
      </c>
      <c r="AX47" s="12">
        <f t="shared" si="14"/>
        <v>12.470588235294118</v>
      </c>
      <c r="AY47" s="12">
        <f t="shared" si="75"/>
        <v>13.470588235294118</v>
      </c>
    </row>
    <row r="48" spans="1:51" ht="10.5" thickBot="1">
      <c r="A48" s="14" t="str">
        <f t="shared" si="76"/>
        <v>Zink</v>
      </c>
      <c r="B48" s="6">
        <f t="shared" si="77"/>
        <v>400</v>
      </c>
      <c r="C48" s="47">
        <f t="shared" si="78"/>
        <v>0.47058823529411764</v>
      </c>
      <c r="D48" s="39">
        <v>5.5</v>
      </c>
      <c r="E48" s="51">
        <f t="shared" si="97"/>
        <v>4</v>
      </c>
      <c r="F48" s="41" t="s">
        <v>12</v>
      </c>
      <c r="G48" s="47">
        <f t="shared" si="79"/>
        <v>0</v>
      </c>
      <c r="H48" s="41" t="s">
        <v>6</v>
      </c>
      <c r="I48" s="51">
        <f t="shared" si="67"/>
        <v>1</v>
      </c>
      <c r="J48" s="56">
        <f t="shared" si="80"/>
        <v>5</v>
      </c>
      <c r="K48" s="56">
        <f t="shared" si="81"/>
        <v>1</v>
      </c>
      <c r="L48" s="56">
        <v>1</v>
      </c>
      <c r="M48" s="15"/>
      <c r="N48" s="12">
        <f t="shared" si="82"/>
        <v>2.4705882352941178</v>
      </c>
      <c r="O48" s="12">
        <f t="shared" si="0"/>
        <v>3.4705882352941178</v>
      </c>
      <c r="P48" s="12">
        <f t="shared" si="68"/>
        <v>4.4705882352941178</v>
      </c>
      <c r="Q48" s="15"/>
      <c r="R48" s="36">
        <f t="shared" si="83"/>
        <v>0.26666666666666666</v>
      </c>
      <c r="S48" s="12">
        <f t="shared" si="84"/>
        <v>2.7372549019607844</v>
      </c>
      <c r="T48" s="12">
        <f t="shared" si="2"/>
        <v>3.7372549019607844</v>
      </c>
      <c r="U48" s="12">
        <f t="shared" si="69"/>
        <v>4.7372549019607844</v>
      </c>
      <c r="V48" s="15"/>
      <c r="W48" s="36">
        <f t="shared" si="85"/>
        <v>0.66666666666666674</v>
      </c>
      <c r="X48" s="12">
        <f t="shared" si="86"/>
        <v>3.1372549019607847</v>
      </c>
      <c r="Y48" s="12">
        <f t="shared" si="4"/>
        <v>4.1372549019607847</v>
      </c>
      <c r="Z48" s="12">
        <f t="shared" si="70"/>
        <v>5.1372549019607847</v>
      </c>
      <c r="AA48" s="15"/>
      <c r="AB48" s="36">
        <f t="shared" si="87"/>
        <v>1.3333333333333335</v>
      </c>
      <c r="AC48" s="12">
        <f t="shared" si="88"/>
        <v>3.8039215686274512</v>
      </c>
      <c r="AD48" s="12">
        <f t="shared" si="6"/>
        <v>4.8039215686274517</v>
      </c>
      <c r="AE48" s="12">
        <f t="shared" si="71"/>
        <v>5.8039215686274517</v>
      </c>
      <c r="AF48" s="15"/>
      <c r="AG48" s="36">
        <f t="shared" si="89"/>
        <v>2.666666666666667</v>
      </c>
      <c r="AH48" s="12">
        <f t="shared" si="90"/>
        <v>5.1372549019607847</v>
      </c>
      <c r="AI48" s="12">
        <f t="shared" si="8"/>
        <v>6.1372549019607847</v>
      </c>
      <c r="AJ48" s="12">
        <f t="shared" si="72"/>
        <v>7.1372549019607847</v>
      </c>
      <c r="AK48" s="15"/>
      <c r="AL48" s="36">
        <f t="shared" si="91"/>
        <v>4</v>
      </c>
      <c r="AM48" s="12">
        <f t="shared" si="92"/>
        <v>6.4705882352941178</v>
      </c>
      <c r="AN48" s="12">
        <f t="shared" si="10"/>
        <v>7.4705882352941178</v>
      </c>
      <c r="AO48" s="12">
        <f t="shared" si="73"/>
        <v>8.4705882352941178</v>
      </c>
      <c r="AP48" s="15"/>
      <c r="AQ48" s="36">
        <f t="shared" si="93"/>
        <v>5.3333333333333339</v>
      </c>
      <c r="AR48" s="12">
        <f t="shared" si="94"/>
        <v>7.8039215686274517</v>
      </c>
      <c r="AS48" s="12">
        <f t="shared" si="12"/>
        <v>8.8039215686274517</v>
      </c>
      <c r="AT48" s="12">
        <f t="shared" si="74"/>
        <v>9.8039215686274517</v>
      </c>
      <c r="AU48" s="15"/>
      <c r="AV48" s="36">
        <f t="shared" si="95"/>
        <v>8</v>
      </c>
      <c r="AW48" s="12">
        <f t="shared" si="96"/>
        <v>10.470588235294118</v>
      </c>
      <c r="AX48" s="12">
        <f t="shared" si="14"/>
        <v>11.470588235294118</v>
      </c>
      <c r="AY48" s="12">
        <f t="shared" si="75"/>
        <v>12.470588235294118</v>
      </c>
    </row>
    <row r="49" spans="1:51" ht="35.15" customHeight="1" thickTop="1">
      <c r="A49" s="25" t="s">
        <v>0</v>
      </c>
      <c r="B49" s="26" t="s">
        <v>21</v>
      </c>
      <c r="C49" s="46" t="s">
        <v>3</v>
      </c>
      <c r="D49" s="38" t="s">
        <v>1</v>
      </c>
      <c r="E49" s="49" t="s">
        <v>16</v>
      </c>
      <c r="F49" s="40" t="s">
        <v>4</v>
      </c>
      <c r="G49" s="46" t="s">
        <v>18</v>
      </c>
      <c r="H49" s="40" t="s">
        <v>5</v>
      </c>
      <c r="I49" s="49" t="s">
        <v>17</v>
      </c>
      <c r="J49" s="46" t="s">
        <v>24</v>
      </c>
      <c r="K49" s="46" t="s">
        <v>20</v>
      </c>
      <c r="L49" s="46" t="s">
        <v>45</v>
      </c>
      <c r="M49" s="27"/>
      <c r="N49" s="28" t="s">
        <v>13</v>
      </c>
      <c r="O49" s="28" t="s">
        <v>14</v>
      </c>
      <c r="P49" s="28" t="s">
        <v>15</v>
      </c>
      <c r="Q49" s="27"/>
      <c r="R49" s="35" t="s">
        <v>26</v>
      </c>
      <c r="S49" s="28" t="s">
        <v>13</v>
      </c>
      <c r="T49" s="28" t="s">
        <v>14</v>
      </c>
      <c r="U49" s="28" t="s">
        <v>15</v>
      </c>
      <c r="V49" s="27"/>
      <c r="W49" s="35" t="s">
        <v>26</v>
      </c>
      <c r="X49" s="28" t="s">
        <v>13</v>
      </c>
      <c r="Y49" s="28" t="s">
        <v>14</v>
      </c>
      <c r="Z49" s="28" t="s">
        <v>15</v>
      </c>
      <c r="AA49" s="27"/>
      <c r="AB49" s="35" t="s">
        <v>26</v>
      </c>
      <c r="AC49" s="28" t="s">
        <v>13</v>
      </c>
      <c r="AD49" s="28" t="s">
        <v>14</v>
      </c>
      <c r="AE49" s="28" t="s">
        <v>15</v>
      </c>
      <c r="AF49" s="27"/>
      <c r="AG49" s="35" t="s">
        <v>26</v>
      </c>
      <c r="AH49" s="28" t="s">
        <v>13</v>
      </c>
      <c r="AI49" s="28" t="s">
        <v>14</v>
      </c>
      <c r="AJ49" s="28" t="s">
        <v>15</v>
      </c>
      <c r="AK49" s="27"/>
      <c r="AL49" s="35" t="s">
        <v>26</v>
      </c>
      <c r="AM49" s="28" t="s">
        <v>13</v>
      </c>
      <c r="AN49" s="28" t="s">
        <v>14</v>
      </c>
      <c r="AO49" s="28" t="s">
        <v>15</v>
      </c>
      <c r="AP49" s="27"/>
      <c r="AQ49" s="35" t="s">
        <v>26</v>
      </c>
      <c r="AR49" s="28" t="s">
        <v>13</v>
      </c>
      <c r="AS49" s="28" t="s">
        <v>14</v>
      </c>
      <c r="AT49" s="28" t="s">
        <v>15</v>
      </c>
      <c r="AU49" s="27"/>
      <c r="AV49" s="35" t="s">
        <v>26</v>
      </c>
      <c r="AW49" s="28" t="s">
        <v>13</v>
      </c>
      <c r="AX49" s="28" t="s">
        <v>14</v>
      </c>
      <c r="AY49" s="28" t="s">
        <v>15</v>
      </c>
    </row>
    <row r="50" spans="1:51" ht="10.5">
      <c r="A50" s="14" t="str">
        <f>$B$3</f>
        <v>Zink</v>
      </c>
      <c r="B50" s="6">
        <f>$B$7</f>
        <v>400</v>
      </c>
      <c r="C50" s="47">
        <f>8*(B50-$B$4)/($B$5-$B$4)</f>
        <v>0.47058823529411764</v>
      </c>
      <c r="D50" s="39">
        <v>6</v>
      </c>
      <c r="E50" s="50">
        <v>4</v>
      </c>
      <c r="F50" s="41" t="s">
        <v>9</v>
      </c>
      <c r="G50" s="47">
        <f>G37</f>
        <v>0</v>
      </c>
      <c r="H50" s="41" t="s">
        <v>8</v>
      </c>
      <c r="I50" s="51">
        <f t="shared" ref="I50:I61" si="98">I37</f>
        <v>0</v>
      </c>
      <c r="J50" s="56">
        <f>E50+G50+I50</f>
        <v>4</v>
      </c>
      <c r="K50" s="56">
        <f>6-J50</f>
        <v>2</v>
      </c>
      <c r="L50" s="56">
        <v>1</v>
      </c>
      <c r="M50" s="15"/>
      <c r="N50" s="12">
        <f>$C50+$K50+L50</f>
        <v>3.4705882352941178</v>
      </c>
      <c r="O50" s="12">
        <f t="shared" si="0"/>
        <v>4.4705882352941178</v>
      </c>
      <c r="P50" s="12">
        <f t="shared" ref="P50:P61" si="99">N50+2</f>
        <v>5.4705882352941178</v>
      </c>
      <c r="Q50" s="15"/>
      <c r="R50" s="36">
        <f>8*$B$7/$B$6*$C$8/100</f>
        <v>0.26666666666666666</v>
      </c>
      <c r="S50" s="12">
        <f>$C50+$K50+$R50+L50</f>
        <v>3.7372549019607844</v>
      </c>
      <c r="T50" s="12">
        <f t="shared" si="2"/>
        <v>4.7372549019607844</v>
      </c>
      <c r="U50" s="12">
        <f t="shared" ref="U50:U61" si="100">S50+2</f>
        <v>5.7372549019607844</v>
      </c>
      <c r="V50" s="15"/>
      <c r="W50" s="36">
        <f>8*$B$7/$B$6*$D$8/100</f>
        <v>0.66666666666666674</v>
      </c>
      <c r="X50" s="12">
        <f>$C50+$K50+$W50+L50</f>
        <v>4.1372549019607847</v>
      </c>
      <c r="Y50" s="12">
        <f t="shared" si="4"/>
        <v>5.1372549019607847</v>
      </c>
      <c r="Z50" s="12">
        <f t="shared" ref="Z50:Z61" si="101">X50+2</f>
        <v>6.1372549019607847</v>
      </c>
      <c r="AA50" s="15"/>
      <c r="AB50" s="36">
        <f>8*$B$7/$B$6*$E$8/100</f>
        <v>1.3333333333333335</v>
      </c>
      <c r="AC50" s="12">
        <f>$C50+$K50+$AB50+L50</f>
        <v>4.8039215686274517</v>
      </c>
      <c r="AD50" s="12">
        <f t="shared" si="6"/>
        <v>5.8039215686274517</v>
      </c>
      <c r="AE50" s="12">
        <f t="shared" ref="AE50:AE61" si="102">AC50+2</f>
        <v>6.8039215686274517</v>
      </c>
      <c r="AF50" s="15"/>
      <c r="AG50" s="36">
        <f>8*$B$7/$B$6*$F$8/100</f>
        <v>2.666666666666667</v>
      </c>
      <c r="AH50" s="12">
        <f>$C50+$K50+$AG50+L50</f>
        <v>6.1372549019607847</v>
      </c>
      <c r="AI50" s="12">
        <f t="shared" si="8"/>
        <v>7.1372549019607847</v>
      </c>
      <c r="AJ50" s="12">
        <f t="shared" ref="AJ50:AJ61" si="103">AH50+2</f>
        <v>8.1372549019607838</v>
      </c>
      <c r="AK50" s="15"/>
      <c r="AL50" s="36">
        <f>8*$B$7/$B$6*$G$8/100</f>
        <v>4</v>
      </c>
      <c r="AM50" s="12">
        <f>$C50+$K50+$AL50+L50</f>
        <v>7.4705882352941178</v>
      </c>
      <c r="AN50" s="12">
        <f t="shared" si="10"/>
        <v>8.4705882352941178</v>
      </c>
      <c r="AO50" s="12">
        <f t="shared" ref="AO50:AO61" si="104">AM50+2</f>
        <v>9.4705882352941178</v>
      </c>
      <c r="AP50" s="15"/>
      <c r="AQ50" s="36">
        <f>8*$B$7/$B$6*$H$8/100</f>
        <v>5.3333333333333339</v>
      </c>
      <c r="AR50" s="12">
        <f>$C50+$K50+$AQ50+L50</f>
        <v>8.8039215686274517</v>
      </c>
      <c r="AS50" s="12">
        <f t="shared" si="12"/>
        <v>9.8039215686274517</v>
      </c>
      <c r="AT50" s="12">
        <f t="shared" ref="AT50:AT61" si="105">AR50+2</f>
        <v>10.803921568627452</v>
      </c>
      <c r="AU50" s="15"/>
      <c r="AV50" s="36">
        <f>8*$B$7/$B$6*$I$8/100</f>
        <v>8</v>
      </c>
      <c r="AW50" s="12">
        <f>$C50+$K50+$AV50+L50</f>
        <v>11.470588235294118</v>
      </c>
      <c r="AX50" s="12">
        <f t="shared" si="14"/>
        <v>12.470588235294118</v>
      </c>
      <c r="AY50" s="12">
        <f t="shared" ref="AY50:AY61" si="106">AW50+2</f>
        <v>13.470588235294118</v>
      </c>
    </row>
    <row r="51" spans="1:51">
      <c r="A51" s="14" t="str">
        <f t="shared" ref="A51:A61" si="107">$B$3</f>
        <v>Zink</v>
      </c>
      <c r="B51" s="6">
        <f t="shared" ref="B51:B61" si="108">$B$7</f>
        <v>400</v>
      </c>
      <c r="C51" s="47">
        <f t="shared" ref="C51:C61" si="109">8*(B51-$B$4)/($B$5-$B$4)</f>
        <v>0.47058823529411764</v>
      </c>
      <c r="D51" s="39">
        <v>6</v>
      </c>
      <c r="E51" s="51">
        <f>E50</f>
        <v>4</v>
      </c>
      <c r="F51" s="41" t="s">
        <v>9</v>
      </c>
      <c r="G51" s="47">
        <f t="shared" ref="G51:G61" si="110">G38</f>
        <v>0</v>
      </c>
      <c r="H51" s="41" t="s">
        <v>7</v>
      </c>
      <c r="I51" s="51">
        <f t="shared" si="98"/>
        <v>0</v>
      </c>
      <c r="J51" s="56">
        <f t="shared" ref="J51:J61" si="111">E51+G51+I51</f>
        <v>4</v>
      </c>
      <c r="K51" s="56">
        <f t="shared" ref="K51:K61" si="112">6-J51</f>
        <v>2</v>
      </c>
      <c r="L51" s="56">
        <v>1</v>
      </c>
      <c r="M51" s="15"/>
      <c r="N51" s="12">
        <f t="shared" ref="N51:N61" si="113">$C51+$K51+L51</f>
        <v>3.4705882352941178</v>
      </c>
      <c r="O51" s="12">
        <f t="shared" si="0"/>
        <v>4.4705882352941178</v>
      </c>
      <c r="P51" s="12">
        <f t="shared" si="99"/>
        <v>5.4705882352941178</v>
      </c>
      <c r="Q51" s="15"/>
      <c r="R51" s="36">
        <f t="shared" ref="R51:R61" si="114">$R$11</f>
        <v>0.26666666666666666</v>
      </c>
      <c r="S51" s="12">
        <f t="shared" ref="S51:S61" si="115">$C51+$K51+$R51+L51</f>
        <v>3.7372549019607844</v>
      </c>
      <c r="T51" s="12">
        <f t="shared" si="2"/>
        <v>4.7372549019607844</v>
      </c>
      <c r="U51" s="12">
        <f t="shared" si="100"/>
        <v>5.7372549019607844</v>
      </c>
      <c r="V51" s="15"/>
      <c r="W51" s="36">
        <f t="shared" ref="W51:W61" si="116">W$11</f>
        <v>0.66666666666666674</v>
      </c>
      <c r="X51" s="12">
        <f t="shared" ref="X51:X61" si="117">$C51+$K51+$W51+L51</f>
        <v>4.1372549019607847</v>
      </c>
      <c r="Y51" s="12">
        <f t="shared" si="4"/>
        <v>5.1372549019607847</v>
      </c>
      <c r="Z51" s="12">
        <f t="shared" si="101"/>
        <v>6.1372549019607847</v>
      </c>
      <c r="AA51" s="15"/>
      <c r="AB51" s="36">
        <f t="shared" ref="AB51:AB61" si="118">AB$11</f>
        <v>1.3333333333333335</v>
      </c>
      <c r="AC51" s="12">
        <f t="shared" ref="AC51:AC61" si="119">$C51+$K51+$AB51+L51</f>
        <v>4.8039215686274517</v>
      </c>
      <c r="AD51" s="12">
        <f t="shared" si="6"/>
        <v>5.8039215686274517</v>
      </c>
      <c r="AE51" s="12">
        <f t="shared" si="102"/>
        <v>6.8039215686274517</v>
      </c>
      <c r="AF51" s="15"/>
      <c r="AG51" s="36">
        <f t="shared" ref="AG51:AG61" si="120">AG$11</f>
        <v>2.666666666666667</v>
      </c>
      <c r="AH51" s="12">
        <f t="shared" ref="AH51:AH61" si="121">$C51+$K51+$AG51+L51</f>
        <v>6.1372549019607847</v>
      </c>
      <c r="AI51" s="12">
        <f t="shared" si="8"/>
        <v>7.1372549019607847</v>
      </c>
      <c r="AJ51" s="12">
        <f t="shared" si="103"/>
        <v>8.1372549019607838</v>
      </c>
      <c r="AK51" s="15"/>
      <c r="AL51" s="36">
        <f t="shared" ref="AL51:AL61" si="122">AL$11</f>
        <v>4</v>
      </c>
      <c r="AM51" s="12">
        <f t="shared" ref="AM51:AM61" si="123">$C51+$K51+$AL51+L51</f>
        <v>7.4705882352941178</v>
      </c>
      <c r="AN51" s="12">
        <f t="shared" si="10"/>
        <v>8.4705882352941178</v>
      </c>
      <c r="AO51" s="12">
        <f t="shared" si="104"/>
        <v>9.4705882352941178</v>
      </c>
      <c r="AP51" s="15"/>
      <c r="AQ51" s="36">
        <f t="shared" ref="AQ51:AQ61" si="124">AQ$11</f>
        <v>5.3333333333333339</v>
      </c>
      <c r="AR51" s="12">
        <f t="shared" ref="AR51:AR61" si="125">$C51+$K51+$AQ51+L51</f>
        <v>8.8039215686274517</v>
      </c>
      <c r="AS51" s="12">
        <f t="shared" si="12"/>
        <v>9.8039215686274517</v>
      </c>
      <c r="AT51" s="12">
        <f t="shared" si="105"/>
        <v>10.803921568627452</v>
      </c>
      <c r="AU51" s="15"/>
      <c r="AV51" s="36">
        <f t="shared" ref="AV51:AV61" si="126">AV$11</f>
        <v>8</v>
      </c>
      <c r="AW51" s="12">
        <f t="shared" ref="AW51:AW61" si="127">$C51+$K51+$AV51+L51</f>
        <v>11.470588235294118</v>
      </c>
      <c r="AX51" s="12">
        <f t="shared" si="14"/>
        <v>12.470588235294118</v>
      </c>
      <c r="AY51" s="12">
        <f t="shared" si="106"/>
        <v>13.470588235294118</v>
      </c>
    </row>
    <row r="52" spans="1:51">
      <c r="A52" s="14" t="str">
        <f t="shared" si="107"/>
        <v>Zink</v>
      </c>
      <c r="B52" s="6">
        <f t="shared" si="108"/>
        <v>400</v>
      </c>
      <c r="C52" s="47">
        <f t="shared" si="109"/>
        <v>0.47058823529411764</v>
      </c>
      <c r="D52" s="39">
        <v>6</v>
      </c>
      <c r="E52" s="51">
        <f t="shared" ref="E52:E61" si="128">E51</f>
        <v>4</v>
      </c>
      <c r="F52" s="41" t="s">
        <v>9</v>
      </c>
      <c r="G52" s="47">
        <f t="shared" si="110"/>
        <v>0</v>
      </c>
      <c r="H52" s="41" t="s">
        <v>6</v>
      </c>
      <c r="I52" s="51">
        <f t="shared" si="98"/>
        <v>1</v>
      </c>
      <c r="J52" s="56">
        <f t="shared" si="111"/>
        <v>5</v>
      </c>
      <c r="K52" s="56">
        <f t="shared" si="112"/>
        <v>1</v>
      </c>
      <c r="L52" s="56">
        <v>1</v>
      </c>
      <c r="M52" s="15"/>
      <c r="N52" s="12">
        <f t="shared" si="113"/>
        <v>2.4705882352941178</v>
      </c>
      <c r="O52" s="12">
        <f t="shared" si="0"/>
        <v>3.4705882352941178</v>
      </c>
      <c r="P52" s="12">
        <f t="shared" si="99"/>
        <v>4.4705882352941178</v>
      </c>
      <c r="Q52" s="15"/>
      <c r="R52" s="36">
        <f t="shared" si="114"/>
        <v>0.26666666666666666</v>
      </c>
      <c r="S52" s="12">
        <f t="shared" si="115"/>
        <v>2.7372549019607844</v>
      </c>
      <c r="T52" s="12">
        <f t="shared" si="2"/>
        <v>3.7372549019607844</v>
      </c>
      <c r="U52" s="12">
        <f t="shared" si="100"/>
        <v>4.7372549019607844</v>
      </c>
      <c r="V52" s="15"/>
      <c r="W52" s="36">
        <f t="shared" si="116"/>
        <v>0.66666666666666674</v>
      </c>
      <c r="X52" s="12">
        <f t="shared" si="117"/>
        <v>3.1372549019607847</v>
      </c>
      <c r="Y52" s="12">
        <f t="shared" si="4"/>
        <v>4.1372549019607847</v>
      </c>
      <c r="Z52" s="12">
        <f t="shared" si="101"/>
        <v>5.1372549019607847</v>
      </c>
      <c r="AA52" s="15"/>
      <c r="AB52" s="36">
        <f t="shared" si="118"/>
        <v>1.3333333333333335</v>
      </c>
      <c r="AC52" s="12">
        <f t="shared" si="119"/>
        <v>3.8039215686274512</v>
      </c>
      <c r="AD52" s="12">
        <f t="shared" si="6"/>
        <v>4.8039215686274517</v>
      </c>
      <c r="AE52" s="12">
        <f t="shared" si="102"/>
        <v>5.8039215686274517</v>
      </c>
      <c r="AF52" s="15"/>
      <c r="AG52" s="36">
        <f t="shared" si="120"/>
        <v>2.666666666666667</v>
      </c>
      <c r="AH52" s="12">
        <f t="shared" si="121"/>
        <v>5.1372549019607847</v>
      </c>
      <c r="AI52" s="12">
        <f t="shared" si="8"/>
        <v>6.1372549019607847</v>
      </c>
      <c r="AJ52" s="12">
        <f t="shared" si="103"/>
        <v>7.1372549019607847</v>
      </c>
      <c r="AK52" s="15"/>
      <c r="AL52" s="36">
        <f t="shared" si="122"/>
        <v>4</v>
      </c>
      <c r="AM52" s="12">
        <f t="shared" si="123"/>
        <v>6.4705882352941178</v>
      </c>
      <c r="AN52" s="12">
        <f t="shared" si="10"/>
        <v>7.4705882352941178</v>
      </c>
      <c r="AO52" s="12">
        <f t="shared" si="104"/>
        <v>8.4705882352941178</v>
      </c>
      <c r="AP52" s="15"/>
      <c r="AQ52" s="36">
        <f t="shared" si="124"/>
        <v>5.3333333333333339</v>
      </c>
      <c r="AR52" s="12">
        <f t="shared" si="125"/>
        <v>7.8039215686274517</v>
      </c>
      <c r="AS52" s="12">
        <f t="shared" si="12"/>
        <v>8.8039215686274517</v>
      </c>
      <c r="AT52" s="12">
        <f t="shared" si="105"/>
        <v>9.8039215686274517</v>
      </c>
      <c r="AU52" s="15"/>
      <c r="AV52" s="36">
        <f t="shared" si="126"/>
        <v>8</v>
      </c>
      <c r="AW52" s="12">
        <f t="shared" si="127"/>
        <v>10.470588235294118</v>
      </c>
      <c r="AX52" s="12">
        <f t="shared" si="14"/>
        <v>11.470588235294118</v>
      </c>
      <c r="AY52" s="12">
        <f t="shared" si="106"/>
        <v>12.470588235294118</v>
      </c>
    </row>
    <row r="53" spans="1:51">
      <c r="A53" s="14" t="str">
        <f t="shared" si="107"/>
        <v>Zink</v>
      </c>
      <c r="B53" s="6">
        <f t="shared" si="108"/>
        <v>400</v>
      </c>
      <c r="C53" s="47">
        <f t="shared" si="109"/>
        <v>0.47058823529411764</v>
      </c>
      <c r="D53" s="39">
        <v>6</v>
      </c>
      <c r="E53" s="51">
        <f t="shared" si="128"/>
        <v>4</v>
      </c>
      <c r="F53" s="41" t="s">
        <v>10</v>
      </c>
      <c r="G53" s="47">
        <f t="shared" si="110"/>
        <v>0</v>
      </c>
      <c r="H53" s="41" t="s">
        <v>8</v>
      </c>
      <c r="I53" s="51">
        <f t="shared" si="98"/>
        <v>0</v>
      </c>
      <c r="J53" s="56">
        <f t="shared" si="111"/>
        <v>4</v>
      </c>
      <c r="K53" s="56">
        <f t="shared" si="112"/>
        <v>2</v>
      </c>
      <c r="L53" s="56">
        <v>1</v>
      </c>
      <c r="M53" s="15"/>
      <c r="N53" s="12">
        <f t="shared" si="113"/>
        <v>3.4705882352941178</v>
      </c>
      <c r="O53" s="12">
        <f t="shared" si="0"/>
        <v>4.4705882352941178</v>
      </c>
      <c r="P53" s="12">
        <f t="shared" si="99"/>
        <v>5.4705882352941178</v>
      </c>
      <c r="Q53" s="15"/>
      <c r="R53" s="36">
        <f t="shared" si="114"/>
        <v>0.26666666666666666</v>
      </c>
      <c r="S53" s="12">
        <f t="shared" si="115"/>
        <v>3.7372549019607844</v>
      </c>
      <c r="T53" s="12">
        <f t="shared" si="2"/>
        <v>4.7372549019607844</v>
      </c>
      <c r="U53" s="12">
        <f t="shared" si="100"/>
        <v>5.7372549019607844</v>
      </c>
      <c r="V53" s="15"/>
      <c r="W53" s="36">
        <f t="shared" si="116"/>
        <v>0.66666666666666674</v>
      </c>
      <c r="X53" s="12">
        <f t="shared" si="117"/>
        <v>4.1372549019607847</v>
      </c>
      <c r="Y53" s="12">
        <f t="shared" si="4"/>
        <v>5.1372549019607847</v>
      </c>
      <c r="Z53" s="12">
        <f t="shared" si="101"/>
        <v>6.1372549019607847</v>
      </c>
      <c r="AA53" s="15"/>
      <c r="AB53" s="36">
        <f t="shared" si="118"/>
        <v>1.3333333333333335</v>
      </c>
      <c r="AC53" s="12">
        <f t="shared" si="119"/>
        <v>4.8039215686274517</v>
      </c>
      <c r="AD53" s="12">
        <f t="shared" si="6"/>
        <v>5.8039215686274517</v>
      </c>
      <c r="AE53" s="12">
        <f t="shared" si="102"/>
        <v>6.8039215686274517</v>
      </c>
      <c r="AF53" s="15"/>
      <c r="AG53" s="36">
        <f t="shared" si="120"/>
        <v>2.666666666666667</v>
      </c>
      <c r="AH53" s="12">
        <f t="shared" si="121"/>
        <v>6.1372549019607847</v>
      </c>
      <c r="AI53" s="12">
        <f t="shared" si="8"/>
        <v>7.1372549019607847</v>
      </c>
      <c r="AJ53" s="12">
        <f t="shared" si="103"/>
        <v>8.1372549019607838</v>
      </c>
      <c r="AK53" s="15"/>
      <c r="AL53" s="36">
        <f t="shared" si="122"/>
        <v>4</v>
      </c>
      <c r="AM53" s="12">
        <f t="shared" si="123"/>
        <v>7.4705882352941178</v>
      </c>
      <c r="AN53" s="12">
        <f t="shared" si="10"/>
        <v>8.4705882352941178</v>
      </c>
      <c r="AO53" s="12">
        <f t="shared" si="104"/>
        <v>9.4705882352941178</v>
      </c>
      <c r="AP53" s="15"/>
      <c r="AQ53" s="36">
        <f t="shared" si="124"/>
        <v>5.3333333333333339</v>
      </c>
      <c r="AR53" s="12">
        <f t="shared" si="125"/>
        <v>8.8039215686274517</v>
      </c>
      <c r="AS53" s="12">
        <f t="shared" si="12"/>
        <v>9.8039215686274517</v>
      </c>
      <c r="AT53" s="12">
        <f t="shared" si="105"/>
        <v>10.803921568627452</v>
      </c>
      <c r="AU53" s="15"/>
      <c r="AV53" s="36">
        <f t="shared" si="126"/>
        <v>8</v>
      </c>
      <c r="AW53" s="12">
        <f t="shared" si="127"/>
        <v>11.470588235294118</v>
      </c>
      <c r="AX53" s="12">
        <f t="shared" si="14"/>
        <v>12.470588235294118</v>
      </c>
      <c r="AY53" s="12">
        <f t="shared" si="106"/>
        <v>13.470588235294118</v>
      </c>
    </row>
    <row r="54" spans="1:51">
      <c r="A54" s="14" t="str">
        <f t="shared" si="107"/>
        <v>Zink</v>
      </c>
      <c r="B54" s="6">
        <f t="shared" si="108"/>
        <v>400</v>
      </c>
      <c r="C54" s="47">
        <f t="shared" si="109"/>
        <v>0.47058823529411764</v>
      </c>
      <c r="D54" s="39">
        <v>6</v>
      </c>
      <c r="E54" s="51">
        <f t="shared" si="128"/>
        <v>4</v>
      </c>
      <c r="F54" s="41" t="s">
        <v>10</v>
      </c>
      <c r="G54" s="47">
        <f t="shared" si="110"/>
        <v>0</v>
      </c>
      <c r="H54" s="41" t="s">
        <v>7</v>
      </c>
      <c r="I54" s="51">
        <f t="shared" si="98"/>
        <v>0</v>
      </c>
      <c r="J54" s="56">
        <f t="shared" si="111"/>
        <v>4</v>
      </c>
      <c r="K54" s="56">
        <f t="shared" si="112"/>
        <v>2</v>
      </c>
      <c r="L54" s="56">
        <v>1</v>
      </c>
      <c r="M54" s="15"/>
      <c r="N54" s="12">
        <f t="shared" si="113"/>
        <v>3.4705882352941178</v>
      </c>
      <c r="O54" s="12">
        <f t="shared" si="0"/>
        <v>4.4705882352941178</v>
      </c>
      <c r="P54" s="12">
        <f t="shared" si="99"/>
        <v>5.4705882352941178</v>
      </c>
      <c r="Q54" s="15"/>
      <c r="R54" s="36">
        <f t="shared" si="114"/>
        <v>0.26666666666666666</v>
      </c>
      <c r="S54" s="12">
        <f t="shared" si="115"/>
        <v>3.7372549019607844</v>
      </c>
      <c r="T54" s="12">
        <f t="shared" si="2"/>
        <v>4.7372549019607844</v>
      </c>
      <c r="U54" s="12">
        <f t="shared" si="100"/>
        <v>5.7372549019607844</v>
      </c>
      <c r="V54" s="15"/>
      <c r="W54" s="36">
        <f t="shared" si="116"/>
        <v>0.66666666666666674</v>
      </c>
      <c r="X54" s="12">
        <f t="shared" si="117"/>
        <v>4.1372549019607847</v>
      </c>
      <c r="Y54" s="12">
        <f t="shared" si="4"/>
        <v>5.1372549019607847</v>
      </c>
      <c r="Z54" s="12">
        <f t="shared" si="101"/>
        <v>6.1372549019607847</v>
      </c>
      <c r="AA54" s="15"/>
      <c r="AB54" s="36">
        <f t="shared" si="118"/>
        <v>1.3333333333333335</v>
      </c>
      <c r="AC54" s="12">
        <f t="shared" si="119"/>
        <v>4.8039215686274517</v>
      </c>
      <c r="AD54" s="12">
        <f t="shared" si="6"/>
        <v>5.8039215686274517</v>
      </c>
      <c r="AE54" s="12">
        <f t="shared" si="102"/>
        <v>6.8039215686274517</v>
      </c>
      <c r="AF54" s="15"/>
      <c r="AG54" s="36">
        <f t="shared" si="120"/>
        <v>2.666666666666667</v>
      </c>
      <c r="AH54" s="12">
        <f t="shared" si="121"/>
        <v>6.1372549019607847</v>
      </c>
      <c r="AI54" s="12">
        <f t="shared" si="8"/>
        <v>7.1372549019607847</v>
      </c>
      <c r="AJ54" s="12">
        <f t="shared" si="103"/>
        <v>8.1372549019607838</v>
      </c>
      <c r="AK54" s="15"/>
      <c r="AL54" s="36">
        <f t="shared" si="122"/>
        <v>4</v>
      </c>
      <c r="AM54" s="12">
        <f t="shared" si="123"/>
        <v>7.4705882352941178</v>
      </c>
      <c r="AN54" s="12">
        <f t="shared" si="10"/>
        <v>8.4705882352941178</v>
      </c>
      <c r="AO54" s="12">
        <f t="shared" si="104"/>
        <v>9.4705882352941178</v>
      </c>
      <c r="AP54" s="15"/>
      <c r="AQ54" s="36">
        <f t="shared" si="124"/>
        <v>5.3333333333333339</v>
      </c>
      <c r="AR54" s="12">
        <f t="shared" si="125"/>
        <v>8.8039215686274517</v>
      </c>
      <c r="AS54" s="12">
        <f t="shared" si="12"/>
        <v>9.8039215686274517</v>
      </c>
      <c r="AT54" s="12">
        <f t="shared" si="105"/>
        <v>10.803921568627452</v>
      </c>
      <c r="AU54" s="15"/>
      <c r="AV54" s="36">
        <f t="shared" si="126"/>
        <v>8</v>
      </c>
      <c r="AW54" s="12">
        <f t="shared" si="127"/>
        <v>11.470588235294118</v>
      </c>
      <c r="AX54" s="12">
        <f t="shared" si="14"/>
        <v>12.470588235294118</v>
      </c>
      <c r="AY54" s="12">
        <f t="shared" si="106"/>
        <v>13.470588235294118</v>
      </c>
    </row>
    <row r="55" spans="1:51">
      <c r="A55" s="14" t="str">
        <f t="shared" si="107"/>
        <v>Zink</v>
      </c>
      <c r="B55" s="6">
        <f t="shared" si="108"/>
        <v>400</v>
      </c>
      <c r="C55" s="47">
        <f t="shared" si="109"/>
        <v>0.47058823529411764</v>
      </c>
      <c r="D55" s="39">
        <v>6</v>
      </c>
      <c r="E55" s="51">
        <f t="shared" si="128"/>
        <v>4</v>
      </c>
      <c r="F55" s="41" t="s">
        <v>10</v>
      </c>
      <c r="G55" s="47">
        <f t="shared" si="110"/>
        <v>0</v>
      </c>
      <c r="H55" s="41" t="s">
        <v>6</v>
      </c>
      <c r="I55" s="51">
        <f t="shared" si="98"/>
        <v>1</v>
      </c>
      <c r="J55" s="56">
        <f t="shared" si="111"/>
        <v>5</v>
      </c>
      <c r="K55" s="56">
        <f t="shared" si="112"/>
        <v>1</v>
      </c>
      <c r="L55" s="56">
        <v>1</v>
      </c>
      <c r="M55" s="15"/>
      <c r="N55" s="12">
        <f t="shared" si="113"/>
        <v>2.4705882352941178</v>
      </c>
      <c r="O55" s="12">
        <f t="shared" si="0"/>
        <v>3.4705882352941178</v>
      </c>
      <c r="P55" s="12">
        <f t="shared" si="99"/>
        <v>4.4705882352941178</v>
      </c>
      <c r="Q55" s="15"/>
      <c r="R55" s="36">
        <f t="shared" si="114"/>
        <v>0.26666666666666666</v>
      </c>
      <c r="S55" s="12">
        <f t="shared" si="115"/>
        <v>2.7372549019607844</v>
      </c>
      <c r="T55" s="12">
        <f t="shared" si="2"/>
        <v>3.7372549019607844</v>
      </c>
      <c r="U55" s="12">
        <f t="shared" si="100"/>
        <v>4.7372549019607844</v>
      </c>
      <c r="V55" s="15"/>
      <c r="W55" s="36">
        <f t="shared" si="116"/>
        <v>0.66666666666666674</v>
      </c>
      <c r="X55" s="12">
        <f t="shared" si="117"/>
        <v>3.1372549019607847</v>
      </c>
      <c r="Y55" s="12">
        <f t="shared" si="4"/>
        <v>4.1372549019607847</v>
      </c>
      <c r="Z55" s="12">
        <f t="shared" si="101"/>
        <v>5.1372549019607847</v>
      </c>
      <c r="AA55" s="15"/>
      <c r="AB55" s="36">
        <f t="shared" si="118"/>
        <v>1.3333333333333335</v>
      </c>
      <c r="AC55" s="12">
        <f t="shared" si="119"/>
        <v>3.8039215686274512</v>
      </c>
      <c r="AD55" s="12">
        <f t="shared" si="6"/>
        <v>4.8039215686274517</v>
      </c>
      <c r="AE55" s="12">
        <f t="shared" si="102"/>
        <v>5.8039215686274517</v>
      </c>
      <c r="AF55" s="15"/>
      <c r="AG55" s="36">
        <f t="shared" si="120"/>
        <v>2.666666666666667</v>
      </c>
      <c r="AH55" s="12">
        <f t="shared" si="121"/>
        <v>5.1372549019607847</v>
      </c>
      <c r="AI55" s="12">
        <f t="shared" si="8"/>
        <v>6.1372549019607847</v>
      </c>
      <c r="AJ55" s="12">
        <f t="shared" si="103"/>
        <v>7.1372549019607847</v>
      </c>
      <c r="AK55" s="15"/>
      <c r="AL55" s="36">
        <f t="shared" si="122"/>
        <v>4</v>
      </c>
      <c r="AM55" s="12">
        <f t="shared" si="123"/>
        <v>6.4705882352941178</v>
      </c>
      <c r="AN55" s="12">
        <f t="shared" si="10"/>
        <v>7.4705882352941178</v>
      </c>
      <c r="AO55" s="12">
        <f t="shared" si="104"/>
        <v>8.4705882352941178</v>
      </c>
      <c r="AP55" s="15"/>
      <c r="AQ55" s="36">
        <f t="shared" si="124"/>
        <v>5.3333333333333339</v>
      </c>
      <c r="AR55" s="12">
        <f t="shared" si="125"/>
        <v>7.8039215686274517</v>
      </c>
      <c r="AS55" s="12">
        <f t="shared" si="12"/>
        <v>8.8039215686274517</v>
      </c>
      <c r="AT55" s="12">
        <f t="shared" si="105"/>
        <v>9.8039215686274517</v>
      </c>
      <c r="AU55" s="15"/>
      <c r="AV55" s="36">
        <f t="shared" si="126"/>
        <v>8</v>
      </c>
      <c r="AW55" s="12">
        <f t="shared" si="127"/>
        <v>10.470588235294118</v>
      </c>
      <c r="AX55" s="12">
        <f t="shared" si="14"/>
        <v>11.470588235294118</v>
      </c>
      <c r="AY55" s="12">
        <f t="shared" si="106"/>
        <v>12.470588235294118</v>
      </c>
    </row>
    <row r="56" spans="1:51">
      <c r="A56" s="14" t="str">
        <f t="shared" si="107"/>
        <v>Zink</v>
      </c>
      <c r="B56" s="6">
        <f t="shared" si="108"/>
        <v>400</v>
      </c>
      <c r="C56" s="47">
        <f t="shared" si="109"/>
        <v>0.47058823529411764</v>
      </c>
      <c r="D56" s="39">
        <v>6</v>
      </c>
      <c r="E56" s="51">
        <f t="shared" si="128"/>
        <v>4</v>
      </c>
      <c r="F56" s="41" t="s">
        <v>11</v>
      </c>
      <c r="G56" s="47">
        <f t="shared" si="110"/>
        <v>0</v>
      </c>
      <c r="H56" s="41" t="s">
        <v>8</v>
      </c>
      <c r="I56" s="51">
        <f t="shared" si="98"/>
        <v>0</v>
      </c>
      <c r="J56" s="56">
        <f t="shared" si="111"/>
        <v>4</v>
      </c>
      <c r="K56" s="56">
        <f t="shared" si="112"/>
        <v>2</v>
      </c>
      <c r="L56" s="56">
        <v>1</v>
      </c>
      <c r="M56" s="15"/>
      <c r="N56" s="12">
        <f t="shared" si="113"/>
        <v>3.4705882352941178</v>
      </c>
      <c r="O56" s="12">
        <f t="shared" si="0"/>
        <v>4.4705882352941178</v>
      </c>
      <c r="P56" s="12">
        <f t="shared" si="99"/>
        <v>5.4705882352941178</v>
      </c>
      <c r="Q56" s="15"/>
      <c r="R56" s="36">
        <f t="shared" si="114"/>
        <v>0.26666666666666666</v>
      </c>
      <c r="S56" s="12">
        <f t="shared" si="115"/>
        <v>3.7372549019607844</v>
      </c>
      <c r="T56" s="12">
        <f t="shared" si="2"/>
        <v>4.7372549019607844</v>
      </c>
      <c r="U56" s="12">
        <f t="shared" si="100"/>
        <v>5.7372549019607844</v>
      </c>
      <c r="V56" s="15"/>
      <c r="W56" s="36">
        <f t="shared" si="116"/>
        <v>0.66666666666666674</v>
      </c>
      <c r="X56" s="12">
        <f t="shared" si="117"/>
        <v>4.1372549019607847</v>
      </c>
      <c r="Y56" s="12">
        <f t="shared" si="4"/>
        <v>5.1372549019607847</v>
      </c>
      <c r="Z56" s="12">
        <f t="shared" si="101"/>
        <v>6.1372549019607847</v>
      </c>
      <c r="AA56" s="15"/>
      <c r="AB56" s="36">
        <f t="shared" si="118"/>
        <v>1.3333333333333335</v>
      </c>
      <c r="AC56" s="12">
        <f t="shared" si="119"/>
        <v>4.8039215686274517</v>
      </c>
      <c r="AD56" s="12">
        <f t="shared" si="6"/>
        <v>5.8039215686274517</v>
      </c>
      <c r="AE56" s="12">
        <f t="shared" si="102"/>
        <v>6.8039215686274517</v>
      </c>
      <c r="AF56" s="15"/>
      <c r="AG56" s="36">
        <f t="shared" si="120"/>
        <v>2.666666666666667</v>
      </c>
      <c r="AH56" s="12">
        <f t="shared" si="121"/>
        <v>6.1372549019607847</v>
      </c>
      <c r="AI56" s="12">
        <f t="shared" si="8"/>
        <v>7.1372549019607847</v>
      </c>
      <c r="AJ56" s="12">
        <f t="shared" si="103"/>
        <v>8.1372549019607838</v>
      </c>
      <c r="AK56" s="15"/>
      <c r="AL56" s="36">
        <f t="shared" si="122"/>
        <v>4</v>
      </c>
      <c r="AM56" s="12">
        <f t="shared" si="123"/>
        <v>7.4705882352941178</v>
      </c>
      <c r="AN56" s="12">
        <f t="shared" si="10"/>
        <v>8.4705882352941178</v>
      </c>
      <c r="AO56" s="12">
        <f t="shared" si="104"/>
        <v>9.4705882352941178</v>
      </c>
      <c r="AP56" s="15"/>
      <c r="AQ56" s="36">
        <f t="shared" si="124"/>
        <v>5.3333333333333339</v>
      </c>
      <c r="AR56" s="12">
        <f t="shared" si="125"/>
        <v>8.8039215686274517</v>
      </c>
      <c r="AS56" s="12">
        <f t="shared" si="12"/>
        <v>9.8039215686274517</v>
      </c>
      <c r="AT56" s="12">
        <f t="shared" si="105"/>
        <v>10.803921568627452</v>
      </c>
      <c r="AU56" s="15"/>
      <c r="AV56" s="36">
        <f t="shared" si="126"/>
        <v>8</v>
      </c>
      <c r="AW56" s="12">
        <f t="shared" si="127"/>
        <v>11.470588235294118</v>
      </c>
      <c r="AX56" s="12">
        <f t="shared" si="14"/>
        <v>12.470588235294118</v>
      </c>
      <c r="AY56" s="12">
        <f t="shared" si="106"/>
        <v>13.470588235294118</v>
      </c>
    </row>
    <row r="57" spans="1:51">
      <c r="A57" s="14" t="str">
        <f t="shared" si="107"/>
        <v>Zink</v>
      </c>
      <c r="B57" s="6">
        <f t="shared" si="108"/>
        <v>400</v>
      </c>
      <c r="C57" s="47">
        <f t="shared" si="109"/>
        <v>0.47058823529411764</v>
      </c>
      <c r="D57" s="39">
        <v>6</v>
      </c>
      <c r="E57" s="51">
        <f t="shared" si="128"/>
        <v>4</v>
      </c>
      <c r="F57" s="41" t="s">
        <v>11</v>
      </c>
      <c r="G57" s="47">
        <f t="shared" si="110"/>
        <v>0</v>
      </c>
      <c r="H57" s="41" t="s">
        <v>7</v>
      </c>
      <c r="I57" s="51">
        <f t="shared" si="98"/>
        <v>0</v>
      </c>
      <c r="J57" s="56">
        <f t="shared" si="111"/>
        <v>4</v>
      </c>
      <c r="K57" s="56">
        <f t="shared" si="112"/>
        <v>2</v>
      </c>
      <c r="L57" s="56">
        <v>1</v>
      </c>
      <c r="M57" s="15"/>
      <c r="N57" s="12">
        <f t="shared" si="113"/>
        <v>3.4705882352941178</v>
      </c>
      <c r="O57" s="12">
        <f t="shared" si="0"/>
        <v>4.4705882352941178</v>
      </c>
      <c r="P57" s="12">
        <f t="shared" si="99"/>
        <v>5.4705882352941178</v>
      </c>
      <c r="Q57" s="15"/>
      <c r="R57" s="36">
        <f t="shared" si="114"/>
        <v>0.26666666666666666</v>
      </c>
      <c r="S57" s="12">
        <f t="shared" si="115"/>
        <v>3.7372549019607844</v>
      </c>
      <c r="T57" s="12">
        <f t="shared" si="2"/>
        <v>4.7372549019607844</v>
      </c>
      <c r="U57" s="12">
        <f t="shared" si="100"/>
        <v>5.7372549019607844</v>
      </c>
      <c r="V57" s="15"/>
      <c r="W57" s="36">
        <f t="shared" si="116"/>
        <v>0.66666666666666674</v>
      </c>
      <c r="X57" s="12">
        <f t="shared" si="117"/>
        <v>4.1372549019607847</v>
      </c>
      <c r="Y57" s="12">
        <f t="shared" si="4"/>
        <v>5.1372549019607847</v>
      </c>
      <c r="Z57" s="12">
        <f t="shared" si="101"/>
        <v>6.1372549019607847</v>
      </c>
      <c r="AA57" s="15"/>
      <c r="AB57" s="36">
        <f t="shared" si="118"/>
        <v>1.3333333333333335</v>
      </c>
      <c r="AC57" s="12">
        <f t="shared" si="119"/>
        <v>4.8039215686274517</v>
      </c>
      <c r="AD57" s="12">
        <f t="shared" si="6"/>
        <v>5.8039215686274517</v>
      </c>
      <c r="AE57" s="12">
        <f t="shared" si="102"/>
        <v>6.8039215686274517</v>
      </c>
      <c r="AF57" s="15"/>
      <c r="AG57" s="36">
        <f t="shared" si="120"/>
        <v>2.666666666666667</v>
      </c>
      <c r="AH57" s="12">
        <f t="shared" si="121"/>
        <v>6.1372549019607847</v>
      </c>
      <c r="AI57" s="12">
        <f t="shared" si="8"/>
        <v>7.1372549019607847</v>
      </c>
      <c r="AJ57" s="12">
        <f t="shared" si="103"/>
        <v>8.1372549019607838</v>
      </c>
      <c r="AK57" s="15"/>
      <c r="AL57" s="36">
        <f t="shared" si="122"/>
        <v>4</v>
      </c>
      <c r="AM57" s="12">
        <f t="shared" si="123"/>
        <v>7.4705882352941178</v>
      </c>
      <c r="AN57" s="12">
        <f t="shared" si="10"/>
        <v>8.4705882352941178</v>
      </c>
      <c r="AO57" s="12">
        <f t="shared" si="104"/>
        <v>9.4705882352941178</v>
      </c>
      <c r="AP57" s="15"/>
      <c r="AQ57" s="36">
        <f t="shared" si="124"/>
        <v>5.3333333333333339</v>
      </c>
      <c r="AR57" s="12">
        <f t="shared" si="125"/>
        <v>8.8039215686274517</v>
      </c>
      <c r="AS57" s="12">
        <f t="shared" si="12"/>
        <v>9.8039215686274517</v>
      </c>
      <c r="AT57" s="12">
        <f t="shared" si="105"/>
        <v>10.803921568627452</v>
      </c>
      <c r="AU57" s="15"/>
      <c r="AV57" s="36">
        <f t="shared" si="126"/>
        <v>8</v>
      </c>
      <c r="AW57" s="12">
        <f t="shared" si="127"/>
        <v>11.470588235294118</v>
      </c>
      <c r="AX57" s="12">
        <f t="shared" si="14"/>
        <v>12.470588235294118</v>
      </c>
      <c r="AY57" s="12">
        <f t="shared" si="106"/>
        <v>13.470588235294118</v>
      </c>
    </row>
    <row r="58" spans="1:51">
      <c r="A58" s="14" t="str">
        <f t="shared" si="107"/>
        <v>Zink</v>
      </c>
      <c r="B58" s="6">
        <f t="shared" si="108"/>
        <v>400</v>
      </c>
      <c r="C58" s="47">
        <f t="shared" si="109"/>
        <v>0.47058823529411764</v>
      </c>
      <c r="D58" s="39">
        <v>6</v>
      </c>
      <c r="E58" s="51">
        <f t="shared" si="128"/>
        <v>4</v>
      </c>
      <c r="F58" s="41" t="s">
        <v>11</v>
      </c>
      <c r="G58" s="47">
        <f t="shared" si="110"/>
        <v>0</v>
      </c>
      <c r="H58" s="41" t="s">
        <v>6</v>
      </c>
      <c r="I58" s="51">
        <f t="shared" si="98"/>
        <v>1</v>
      </c>
      <c r="J58" s="56">
        <f t="shared" si="111"/>
        <v>5</v>
      </c>
      <c r="K58" s="56">
        <f t="shared" si="112"/>
        <v>1</v>
      </c>
      <c r="L58" s="56">
        <v>1</v>
      </c>
      <c r="M58" s="15"/>
      <c r="N58" s="12">
        <f t="shared" si="113"/>
        <v>2.4705882352941178</v>
      </c>
      <c r="O58" s="12">
        <f t="shared" si="0"/>
        <v>3.4705882352941178</v>
      </c>
      <c r="P58" s="12">
        <f t="shared" si="99"/>
        <v>4.4705882352941178</v>
      </c>
      <c r="Q58" s="15"/>
      <c r="R58" s="36">
        <f t="shared" si="114"/>
        <v>0.26666666666666666</v>
      </c>
      <c r="S58" s="12">
        <f t="shared" si="115"/>
        <v>2.7372549019607844</v>
      </c>
      <c r="T58" s="12">
        <f t="shared" si="2"/>
        <v>3.7372549019607844</v>
      </c>
      <c r="U58" s="12">
        <f t="shared" si="100"/>
        <v>4.7372549019607844</v>
      </c>
      <c r="V58" s="15"/>
      <c r="W58" s="36">
        <f t="shared" si="116"/>
        <v>0.66666666666666674</v>
      </c>
      <c r="X58" s="12">
        <f t="shared" si="117"/>
        <v>3.1372549019607847</v>
      </c>
      <c r="Y58" s="12">
        <f t="shared" si="4"/>
        <v>4.1372549019607847</v>
      </c>
      <c r="Z58" s="12">
        <f t="shared" si="101"/>
        <v>5.1372549019607847</v>
      </c>
      <c r="AA58" s="15"/>
      <c r="AB58" s="36">
        <f t="shared" si="118"/>
        <v>1.3333333333333335</v>
      </c>
      <c r="AC58" s="12">
        <f t="shared" si="119"/>
        <v>3.8039215686274512</v>
      </c>
      <c r="AD58" s="12">
        <f t="shared" si="6"/>
        <v>4.8039215686274517</v>
      </c>
      <c r="AE58" s="12">
        <f t="shared" si="102"/>
        <v>5.8039215686274517</v>
      </c>
      <c r="AF58" s="15"/>
      <c r="AG58" s="36">
        <f t="shared" si="120"/>
        <v>2.666666666666667</v>
      </c>
      <c r="AH58" s="12">
        <f t="shared" si="121"/>
        <v>5.1372549019607847</v>
      </c>
      <c r="AI58" s="12">
        <f t="shared" si="8"/>
        <v>6.1372549019607847</v>
      </c>
      <c r="AJ58" s="12">
        <f t="shared" si="103"/>
        <v>7.1372549019607847</v>
      </c>
      <c r="AK58" s="15"/>
      <c r="AL58" s="36">
        <f t="shared" si="122"/>
        <v>4</v>
      </c>
      <c r="AM58" s="12">
        <f t="shared" si="123"/>
        <v>6.4705882352941178</v>
      </c>
      <c r="AN58" s="12">
        <f t="shared" si="10"/>
        <v>7.4705882352941178</v>
      </c>
      <c r="AO58" s="12">
        <f t="shared" si="104"/>
        <v>8.4705882352941178</v>
      </c>
      <c r="AP58" s="15"/>
      <c r="AQ58" s="36">
        <f t="shared" si="124"/>
        <v>5.3333333333333339</v>
      </c>
      <c r="AR58" s="12">
        <f t="shared" si="125"/>
        <v>7.8039215686274517</v>
      </c>
      <c r="AS58" s="12">
        <f t="shared" si="12"/>
        <v>8.8039215686274517</v>
      </c>
      <c r="AT58" s="12">
        <f t="shared" si="105"/>
        <v>9.8039215686274517</v>
      </c>
      <c r="AU58" s="15"/>
      <c r="AV58" s="36">
        <f t="shared" si="126"/>
        <v>8</v>
      </c>
      <c r="AW58" s="12">
        <f t="shared" si="127"/>
        <v>10.470588235294118</v>
      </c>
      <c r="AX58" s="12">
        <f t="shared" si="14"/>
        <v>11.470588235294118</v>
      </c>
      <c r="AY58" s="12">
        <f t="shared" si="106"/>
        <v>12.470588235294118</v>
      </c>
    </row>
    <row r="59" spans="1:51">
      <c r="A59" s="14" t="str">
        <f t="shared" si="107"/>
        <v>Zink</v>
      </c>
      <c r="B59" s="6">
        <f t="shared" si="108"/>
        <v>400</v>
      </c>
      <c r="C59" s="47">
        <f t="shared" si="109"/>
        <v>0.47058823529411764</v>
      </c>
      <c r="D59" s="39">
        <v>6</v>
      </c>
      <c r="E59" s="51">
        <f t="shared" si="128"/>
        <v>4</v>
      </c>
      <c r="F59" s="41" t="s">
        <v>12</v>
      </c>
      <c r="G59" s="47">
        <f t="shared" si="110"/>
        <v>0</v>
      </c>
      <c r="H59" s="41" t="s">
        <v>8</v>
      </c>
      <c r="I59" s="51">
        <f t="shared" si="98"/>
        <v>0</v>
      </c>
      <c r="J59" s="56">
        <f t="shared" si="111"/>
        <v>4</v>
      </c>
      <c r="K59" s="56">
        <f t="shared" si="112"/>
        <v>2</v>
      </c>
      <c r="L59" s="56">
        <v>1</v>
      </c>
      <c r="M59" s="15"/>
      <c r="N59" s="12">
        <f t="shared" si="113"/>
        <v>3.4705882352941178</v>
      </c>
      <c r="O59" s="12">
        <f t="shared" si="0"/>
        <v>4.4705882352941178</v>
      </c>
      <c r="P59" s="12">
        <f t="shared" si="99"/>
        <v>5.4705882352941178</v>
      </c>
      <c r="Q59" s="15"/>
      <c r="R59" s="36">
        <f t="shared" si="114"/>
        <v>0.26666666666666666</v>
      </c>
      <c r="S59" s="12">
        <f t="shared" si="115"/>
        <v>3.7372549019607844</v>
      </c>
      <c r="T59" s="12">
        <f t="shared" si="2"/>
        <v>4.7372549019607844</v>
      </c>
      <c r="U59" s="12">
        <f t="shared" si="100"/>
        <v>5.7372549019607844</v>
      </c>
      <c r="V59" s="15"/>
      <c r="W59" s="36">
        <f t="shared" si="116"/>
        <v>0.66666666666666674</v>
      </c>
      <c r="X59" s="12">
        <f t="shared" si="117"/>
        <v>4.1372549019607847</v>
      </c>
      <c r="Y59" s="12">
        <f t="shared" si="4"/>
        <v>5.1372549019607847</v>
      </c>
      <c r="Z59" s="12">
        <f t="shared" si="101"/>
        <v>6.1372549019607847</v>
      </c>
      <c r="AA59" s="15"/>
      <c r="AB59" s="36">
        <f t="shared" si="118"/>
        <v>1.3333333333333335</v>
      </c>
      <c r="AC59" s="12">
        <f t="shared" si="119"/>
        <v>4.8039215686274517</v>
      </c>
      <c r="AD59" s="12">
        <f t="shared" si="6"/>
        <v>5.8039215686274517</v>
      </c>
      <c r="AE59" s="12">
        <f t="shared" si="102"/>
        <v>6.8039215686274517</v>
      </c>
      <c r="AF59" s="15"/>
      <c r="AG59" s="36">
        <f t="shared" si="120"/>
        <v>2.666666666666667</v>
      </c>
      <c r="AH59" s="12">
        <f t="shared" si="121"/>
        <v>6.1372549019607847</v>
      </c>
      <c r="AI59" s="12">
        <f t="shared" si="8"/>
        <v>7.1372549019607847</v>
      </c>
      <c r="AJ59" s="12">
        <f t="shared" si="103"/>
        <v>8.1372549019607838</v>
      </c>
      <c r="AK59" s="15"/>
      <c r="AL59" s="36">
        <f t="shared" si="122"/>
        <v>4</v>
      </c>
      <c r="AM59" s="12">
        <f t="shared" si="123"/>
        <v>7.4705882352941178</v>
      </c>
      <c r="AN59" s="12">
        <f t="shared" si="10"/>
        <v>8.4705882352941178</v>
      </c>
      <c r="AO59" s="12">
        <f t="shared" si="104"/>
        <v>9.4705882352941178</v>
      </c>
      <c r="AP59" s="15"/>
      <c r="AQ59" s="36">
        <f t="shared" si="124"/>
        <v>5.3333333333333339</v>
      </c>
      <c r="AR59" s="12">
        <f t="shared" si="125"/>
        <v>8.8039215686274517</v>
      </c>
      <c r="AS59" s="12">
        <f t="shared" si="12"/>
        <v>9.8039215686274517</v>
      </c>
      <c r="AT59" s="12">
        <f t="shared" si="105"/>
        <v>10.803921568627452</v>
      </c>
      <c r="AU59" s="15"/>
      <c r="AV59" s="36">
        <f t="shared" si="126"/>
        <v>8</v>
      </c>
      <c r="AW59" s="12">
        <f t="shared" si="127"/>
        <v>11.470588235294118</v>
      </c>
      <c r="AX59" s="12">
        <f t="shared" si="14"/>
        <v>12.470588235294118</v>
      </c>
      <c r="AY59" s="12">
        <f t="shared" si="106"/>
        <v>13.470588235294118</v>
      </c>
    </row>
    <row r="60" spans="1:51">
      <c r="A60" s="14" t="str">
        <f t="shared" si="107"/>
        <v>Zink</v>
      </c>
      <c r="B60" s="6">
        <f t="shared" si="108"/>
        <v>400</v>
      </c>
      <c r="C60" s="47">
        <f t="shared" si="109"/>
        <v>0.47058823529411764</v>
      </c>
      <c r="D60" s="39">
        <v>6</v>
      </c>
      <c r="E60" s="51">
        <f t="shared" si="128"/>
        <v>4</v>
      </c>
      <c r="F60" s="41" t="s">
        <v>12</v>
      </c>
      <c r="G60" s="47">
        <f t="shared" si="110"/>
        <v>0</v>
      </c>
      <c r="H60" s="41" t="s">
        <v>7</v>
      </c>
      <c r="I60" s="51">
        <f t="shared" si="98"/>
        <v>0</v>
      </c>
      <c r="J60" s="56">
        <f t="shared" si="111"/>
        <v>4</v>
      </c>
      <c r="K60" s="56">
        <f t="shared" si="112"/>
        <v>2</v>
      </c>
      <c r="L60" s="56">
        <v>1</v>
      </c>
      <c r="M60" s="15"/>
      <c r="N60" s="12">
        <f t="shared" si="113"/>
        <v>3.4705882352941178</v>
      </c>
      <c r="O60" s="12">
        <f t="shared" si="0"/>
        <v>4.4705882352941178</v>
      </c>
      <c r="P60" s="12">
        <f t="shared" si="99"/>
        <v>5.4705882352941178</v>
      </c>
      <c r="Q60" s="15"/>
      <c r="R60" s="36">
        <f t="shared" si="114"/>
        <v>0.26666666666666666</v>
      </c>
      <c r="S60" s="12">
        <f t="shared" si="115"/>
        <v>3.7372549019607844</v>
      </c>
      <c r="T60" s="12">
        <f t="shared" si="2"/>
        <v>4.7372549019607844</v>
      </c>
      <c r="U60" s="12">
        <f t="shared" si="100"/>
        <v>5.7372549019607844</v>
      </c>
      <c r="V60" s="15"/>
      <c r="W60" s="36">
        <f t="shared" si="116"/>
        <v>0.66666666666666674</v>
      </c>
      <c r="X60" s="12">
        <f t="shared" si="117"/>
        <v>4.1372549019607847</v>
      </c>
      <c r="Y60" s="12">
        <f t="shared" si="4"/>
        <v>5.1372549019607847</v>
      </c>
      <c r="Z60" s="12">
        <f t="shared" si="101"/>
        <v>6.1372549019607847</v>
      </c>
      <c r="AA60" s="15"/>
      <c r="AB60" s="36">
        <f t="shared" si="118"/>
        <v>1.3333333333333335</v>
      </c>
      <c r="AC60" s="12">
        <f t="shared" si="119"/>
        <v>4.8039215686274517</v>
      </c>
      <c r="AD60" s="12">
        <f t="shared" si="6"/>
        <v>5.8039215686274517</v>
      </c>
      <c r="AE60" s="12">
        <f t="shared" si="102"/>
        <v>6.8039215686274517</v>
      </c>
      <c r="AF60" s="15"/>
      <c r="AG60" s="36">
        <f t="shared" si="120"/>
        <v>2.666666666666667</v>
      </c>
      <c r="AH60" s="12">
        <f t="shared" si="121"/>
        <v>6.1372549019607847</v>
      </c>
      <c r="AI60" s="12">
        <f t="shared" si="8"/>
        <v>7.1372549019607847</v>
      </c>
      <c r="AJ60" s="12">
        <f t="shared" si="103"/>
        <v>8.1372549019607838</v>
      </c>
      <c r="AK60" s="15"/>
      <c r="AL60" s="36">
        <f t="shared" si="122"/>
        <v>4</v>
      </c>
      <c r="AM60" s="12">
        <f t="shared" si="123"/>
        <v>7.4705882352941178</v>
      </c>
      <c r="AN60" s="12">
        <f t="shared" si="10"/>
        <v>8.4705882352941178</v>
      </c>
      <c r="AO60" s="12">
        <f t="shared" si="104"/>
        <v>9.4705882352941178</v>
      </c>
      <c r="AP60" s="15"/>
      <c r="AQ60" s="36">
        <f t="shared" si="124"/>
        <v>5.3333333333333339</v>
      </c>
      <c r="AR60" s="12">
        <f t="shared" si="125"/>
        <v>8.8039215686274517</v>
      </c>
      <c r="AS60" s="12">
        <f t="shared" si="12"/>
        <v>9.8039215686274517</v>
      </c>
      <c r="AT60" s="12">
        <f t="shared" si="105"/>
        <v>10.803921568627452</v>
      </c>
      <c r="AU60" s="15"/>
      <c r="AV60" s="36">
        <f t="shared" si="126"/>
        <v>8</v>
      </c>
      <c r="AW60" s="12">
        <f t="shared" si="127"/>
        <v>11.470588235294118</v>
      </c>
      <c r="AX60" s="12">
        <f t="shared" si="14"/>
        <v>12.470588235294118</v>
      </c>
      <c r="AY60" s="12">
        <f t="shared" si="106"/>
        <v>13.470588235294118</v>
      </c>
    </row>
    <row r="61" spans="1:51" ht="10.5" thickBot="1">
      <c r="A61" s="14" t="str">
        <f t="shared" si="107"/>
        <v>Zink</v>
      </c>
      <c r="B61" s="6">
        <f t="shared" si="108"/>
        <v>400</v>
      </c>
      <c r="C61" s="47">
        <f t="shared" si="109"/>
        <v>0.47058823529411764</v>
      </c>
      <c r="D61" s="39">
        <v>6</v>
      </c>
      <c r="E61" s="51">
        <f t="shared" si="128"/>
        <v>4</v>
      </c>
      <c r="F61" s="41" t="s">
        <v>12</v>
      </c>
      <c r="G61" s="47">
        <f t="shared" si="110"/>
        <v>0</v>
      </c>
      <c r="H61" s="41" t="s">
        <v>6</v>
      </c>
      <c r="I61" s="51">
        <f t="shared" si="98"/>
        <v>1</v>
      </c>
      <c r="J61" s="56">
        <f t="shared" si="111"/>
        <v>5</v>
      </c>
      <c r="K61" s="56">
        <f t="shared" si="112"/>
        <v>1</v>
      </c>
      <c r="L61" s="56">
        <v>1</v>
      </c>
      <c r="M61" s="15"/>
      <c r="N61" s="12">
        <f t="shared" si="113"/>
        <v>2.4705882352941178</v>
      </c>
      <c r="O61" s="12">
        <f t="shared" si="0"/>
        <v>3.4705882352941178</v>
      </c>
      <c r="P61" s="12">
        <f t="shared" si="99"/>
        <v>4.4705882352941178</v>
      </c>
      <c r="Q61" s="15"/>
      <c r="R61" s="36">
        <f t="shared" si="114"/>
        <v>0.26666666666666666</v>
      </c>
      <c r="S61" s="12">
        <f t="shared" si="115"/>
        <v>2.7372549019607844</v>
      </c>
      <c r="T61" s="12">
        <f t="shared" si="2"/>
        <v>3.7372549019607844</v>
      </c>
      <c r="U61" s="12">
        <f t="shared" si="100"/>
        <v>4.7372549019607844</v>
      </c>
      <c r="V61" s="15"/>
      <c r="W61" s="36">
        <f t="shared" si="116"/>
        <v>0.66666666666666674</v>
      </c>
      <c r="X61" s="12">
        <f t="shared" si="117"/>
        <v>3.1372549019607847</v>
      </c>
      <c r="Y61" s="12">
        <f t="shared" si="4"/>
        <v>4.1372549019607847</v>
      </c>
      <c r="Z61" s="12">
        <f t="shared" si="101"/>
        <v>5.1372549019607847</v>
      </c>
      <c r="AA61" s="15"/>
      <c r="AB61" s="36">
        <f t="shared" si="118"/>
        <v>1.3333333333333335</v>
      </c>
      <c r="AC61" s="12">
        <f t="shared" si="119"/>
        <v>3.8039215686274512</v>
      </c>
      <c r="AD61" s="12">
        <f t="shared" si="6"/>
        <v>4.8039215686274517</v>
      </c>
      <c r="AE61" s="12">
        <f t="shared" si="102"/>
        <v>5.8039215686274517</v>
      </c>
      <c r="AF61" s="15"/>
      <c r="AG61" s="36">
        <f t="shared" si="120"/>
        <v>2.666666666666667</v>
      </c>
      <c r="AH61" s="12">
        <f t="shared" si="121"/>
        <v>5.1372549019607847</v>
      </c>
      <c r="AI61" s="12">
        <f t="shared" si="8"/>
        <v>6.1372549019607847</v>
      </c>
      <c r="AJ61" s="12">
        <f t="shared" si="103"/>
        <v>7.1372549019607847</v>
      </c>
      <c r="AK61" s="15"/>
      <c r="AL61" s="36">
        <f t="shared" si="122"/>
        <v>4</v>
      </c>
      <c r="AM61" s="12">
        <f t="shared" si="123"/>
        <v>6.4705882352941178</v>
      </c>
      <c r="AN61" s="12">
        <f t="shared" si="10"/>
        <v>7.4705882352941178</v>
      </c>
      <c r="AO61" s="12">
        <f t="shared" si="104"/>
        <v>8.4705882352941178</v>
      </c>
      <c r="AP61" s="15"/>
      <c r="AQ61" s="36">
        <f t="shared" si="124"/>
        <v>5.3333333333333339</v>
      </c>
      <c r="AR61" s="12">
        <f t="shared" si="125"/>
        <v>7.8039215686274517</v>
      </c>
      <c r="AS61" s="12">
        <f t="shared" si="12"/>
        <v>8.8039215686274517</v>
      </c>
      <c r="AT61" s="12">
        <f t="shared" si="105"/>
        <v>9.8039215686274517</v>
      </c>
      <c r="AU61" s="15"/>
      <c r="AV61" s="36">
        <f t="shared" si="126"/>
        <v>8</v>
      </c>
      <c r="AW61" s="12">
        <f t="shared" si="127"/>
        <v>10.470588235294118</v>
      </c>
      <c r="AX61" s="12">
        <f t="shared" si="14"/>
        <v>11.470588235294118</v>
      </c>
      <c r="AY61" s="12">
        <f t="shared" si="106"/>
        <v>12.470588235294118</v>
      </c>
    </row>
    <row r="62" spans="1:51" ht="35.15" customHeight="1" thickTop="1">
      <c r="A62" s="25" t="s">
        <v>0</v>
      </c>
      <c r="B62" s="26" t="s">
        <v>21</v>
      </c>
      <c r="C62" s="46" t="s">
        <v>3</v>
      </c>
      <c r="D62" s="38" t="s">
        <v>1</v>
      </c>
      <c r="E62" s="49" t="s">
        <v>16</v>
      </c>
      <c r="F62" s="40" t="s">
        <v>4</v>
      </c>
      <c r="G62" s="46" t="s">
        <v>18</v>
      </c>
      <c r="H62" s="40" t="s">
        <v>5</v>
      </c>
      <c r="I62" s="49" t="s">
        <v>17</v>
      </c>
      <c r="J62" s="46" t="s">
        <v>24</v>
      </c>
      <c r="K62" s="46" t="s">
        <v>20</v>
      </c>
      <c r="L62" s="46" t="s">
        <v>45</v>
      </c>
      <c r="M62" s="27"/>
      <c r="N62" s="28" t="s">
        <v>13</v>
      </c>
      <c r="O62" s="28" t="s">
        <v>14</v>
      </c>
      <c r="P62" s="28" t="s">
        <v>15</v>
      </c>
      <c r="Q62" s="27"/>
      <c r="R62" s="35" t="s">
        <v>26</v>
      </c>
      <c r="S62" s="28" t="s">
        <v>13</v>
      </c>
      <c r="T62" s="28" t="s">
        <v>14</v>
      </c>
      <c r="U62" s="28" t="s">
        <v>15</v>
      </c>
      <c r="V62" s="27"/>
      <c r="W62" s="35" t="s">
        <v>26</v>
      </c>
      <c r="X62" s="28" t="s">
        <v>13</v>
      </c>
      <c r="Y62" s="28" t="s">
        <v>14</v>
      </c>
      <c r="Z62" s="28" t="s">
        <v>15</v>
      </c>
      <c r="AA62" s="27"/>
      <c r="AB62" s="35" t="s">
        <v>26</v>
      </c>
      <c r="AC62" s="28" t="s">
        <v>13</v>
      </c>
      <c r="AD62" s="28" t="s">
        <v>14</v>
      </c>
      <c r="AE62" s="28" t="s">
        <v>15</v>
      </c>
      <c r="AF62" s="27"/>
      <c r="AG62" s="35" t="s">
        <v>26</v>
      </c>
      <c r="AH62" s="28" t="s">
        <v>13</v>
      </c>
      <c r="AI62" s="28" t="s">
        <v>14</v>
      </c>
      <c r="AJ62" s="28" t="s">
        <v>15</v>
      </c>
      <c r="AK62" s="27"/>
      <c r="AL62" s="35" t="s">
        <v>26</v>
      </c>
      <c r="AM62" s="28" t="s">
        <v>13</v>
      </c>
      <c r="AN62" s="28" t="s">
        <v>14</v>
      </c>
      <c r="AO62" s="28" t="s">
        <v>15</v>
      </c>
      <c r="AP62" s="27"/>
      <c r="AQ62" s="35" t="s">
        <v>26</v>
      </c>
      <c r="AR62" s="28" t="s">
        <v>13</v>
      </c>
      <c r="AS62" s="28" t="s">
        <v>14</v>
      </c>
      <c r="AT62" s="28" t="s">
        <v>15</v>
      </c>
      <c r="AU62" s="27"/>
      <c r="AV62" s="35" t="s">
        <v>26</v>
      </c>
      <c r="AW62" s="28" t="s">
        <v>13</v>
      </c>
      <c r="AX62" s="28" t="s">
        <v>14</v>
      </c>
      <c r="AY62" s="28" t="s">
        <v>15</v>
      </c>
    </row>
    <row r="63" spans="1:51" ht="10.5">
      <c r="A63" s="14" t="str">
        <f>$B$3</f>
        <v>Zink</v>
      </c>
      <c r="B63" s="6">
        <f>$B$7</f>
        <v>400</v>
      </c>
      <c r="C63" s="47">
        <f>8*(B63-$B$4)/($B$5-$B$4)</f>
        <v>0.47058823529411764</v>
      </c>
      <c r="D63" s="39">
        <v>6.5</v>
      </c>
      <c r="E63" s="50">
        <v>5</v>
      </c>
      <c r="F63" s="41" t="s">
        <v>9</v>
      </c>
      <c r="G63" s="47">
        <f>G50</f>
        <v>0</v>
      </c>
      <c r="H63" s="41" t="s">
        <v>8</v>
      </c>
      <c r="I63" s="51">
        <f t="shared" ref="I63:I74" si="129">I50</f>
        <v>0</v>
      </c>
      <c r="J63" s="56">
        <f>E63+G63+I63</f>
        <v>5</v>
      </c>
      <c r="K63" s="56">
        <f>6-J63</f>
        <v>1</v>
      </c>
      <c r="L63" s="56">
        <v>1</v>
      </c>
      <c r="M63" s="15"/>
      <c r="N63" s="12">
        <f>$C63+$K63+L63</f>
        <v>2.4705882352941178</v>
      </c>
      <c r="O63" s="12">
        <f t="shared" si="0"/>
        <v>3.4705882352941178</v>
      </c>
      <c r="P63" s="12">
        <f t="shared" ref="P63:P74" si="130">N63+2</f>
        <v>4.4705882352941178</v>
      </c>
      <c r="Q63" s="15"/>
      <c r="R63" s="36">
        <f>8*$B$7/$B$6*$C$8/100</f>
        <v>0.26666666666666666</v>
      </c>
      <c r="S63" s="12">
        <f>$C63+$K63+$R63+L63</f>
        <v>2.7372549019607844</v>
      </c>
      <c r="T63" s="12">
        <f t="shared" si="2"/>
        <v>3.7372549019607844</v>
      </c>
      <c r="U63" s="12">
        <f t="shared" ref="U63:U74" si="131">S63+2</f>
        <v>4.7372549019607844</v>
      </c>
      <c r="V63" s="15"/>
      <c r="W63" s="36">
        <f>8*$B$7/$B$6*$D$8/100</f>
        <v>0.66666666666666674</v>
      </c>
      <c r="X63" s="12">
        <f>$C63+$K63+$W63+L63</f>
        <v>3.1372549019607847</v>
      </c>
      <c r="Y63" s="12">
        <f t="shared" si="4"/>
        <v>4.1372549019607847</v>
      </c>
      <c r="Z63" s="12">
        <f t="shared" ref="Z63:Z74" si="132">X63+2</f>
        <v>5.1372549019607847</v>
      </c>
      <c r="AA63" s="15"/>
      <c r="AB63" s="36">
        <f>8*$B$7/$B$6*$E$8/100</f>
        <v>1.3333333333333335</v>
      </c>
      <c r="AC63" s="12">
        <f>$C63+$K63+$AB63+L63</f>
        <v>3.8039215686274512</v>
      </c>
      <c r="AD63" s="12">
        <f t="shared" si="6"/>
        <v>4.8039215686274517</v>
      </c>
      <c r="AE63" s="12">
        <f t="shared" ref="AE63:AE74" si="133">AC63+2</f>
        <v>5.8039215686274517</v>
      </c>
      <c r="AF63" s="15"/>
      <c r="AG63" s="36">
        <f>8*$B$7/$B$6*$F$8/100</f>
        <v>2.666666666666667</v>
      </c>
      <c r="AH63" s="12">
        <f>$C63+$K63+$AG63+L63</f>
        <v>5.1372549019607847</v>
      </c>
      <c r="AI63" s="12">
        <f t="shared" si="8"/>
        <v>6.1372549019607847</v>
      </c>
      <c r="AJ63" s="12">
        <f t="shared" ref="AJ63:AJ74" si="134">AH63+2</f>
        <v>7.1372549019607847</v>
      </c>
      <c r="AK63" s="15"/>
      <c r="AL63" s="36">
        <f>8*$B$7/$B$6*$G$8/100</f>
        <v>4</v>
      </c>
      <c r="AM63" s="12">
        <f>$C63+$K63+$AL63+L63</f>
        <v>6.4705882352941178</v>
      </c>
      <c r="AN63" s="12">
        <f t="shared" si="10"/>
        <v>7.4705882352941178</v>
      </c>
      <c r="AO63" s="12">
        <f t="shared" ref="AO63:AO74" si="135">AM63+2</f>
        <v>8.4705882352941178</v>
      </c>
      <c r="AP63" s="15"/>
      <c r="AQ63" s="36">
        <f>8*$B$7/$B$6*$H$8/100</f>
        <v>5.3333333333333339</v>
      </c>
      <c r="AR63" s="12">
        <f>$C63+$K63+$AQ63+L63</f>
        <v>7.8039215686274517</v>
      </c>
      <c r="AS63" s="12">
        <f t="shared" si="12"/>
        <v>8.8039215686274517</v>
      </c>
      <c r="AT63" s="12">
        <f t="shared" ref="AT63:AT74" si="136">AR63+2</f>
        <v>9.8039215686274517</v>
      </c>
      <c r="AU63" s="15"/>
      <c r="AV63" s="36">
        <f>8*$B$7/$B$6*$I$8/100</f>
        <v>8</v>
      </c>
      <c r="AW63" s="12">
        <f>$C63+$K63+$AV63+L63</f>
        <v>10.470588235294118</v>
      </c>
      <c r="AX63" s="12">
        <f t="shared" si="14"/>
        <v>11.470588235294118</v>
      </c>
      <c r="AY63" s="12">
        <f t="shared" ref="AY63:AY74" si="137">AW63+2</f>
        <v>12.470588235294118</v>
      </c>
    </row>
    <row r="64" spans="1:51">
      <c r="A64" s="14" t="str">
        <f t="shared" ref="A64:A74" si="138">$B$3</f>
        <v>Zink</v>
      </c>
      <c r="B64" s="6">
        <f t="shared" ref="B64:B74" si="139">$B$7</f>
        <v>400</v>
      </c>
      <c r="C64" s="47">
        <f t="shared" ref="C64:C74" si="140">8*(B64-$B$4)/($B$5-$B$4)</f>
        <v>0.47058823529411764</v>
      </c>
      <c r="D64" s="39">
        <v>6.5</v>
      </c>
      <c r="E64" s="51">
        <f>E63</f>
        <v>5</v>
      </c>
      <c r="F64" s="41" t="s">
        <v>9</v>
      </c>
      <c r="G64" s="47">
        <f t="shared" ref="G64:G74" si="141">G51</f>
        <v>0</v>
      </c>
      <c r="H64" s="41" t="s">
        <v>7</v>
      </c>
      <c r="I64" s="51">
        <f t="shared" si="129"/>
        <v>0</v>
      </c>
      <c r="J64" s="56">
        <f t="shared" ref="J64:J74" si="142">E64+G64+I64</f>
        <v>5</v>
      </c>
      <c r="K64" s="56">
        <f t="shared" ref="K64:K74" si="143">6-J64</f>
        <v>1</v>
      </c>
      <c r="L64" s="56">
        <v>1</v>
      </c>
      <c r="M64" s="15"/>
      <c r="N64" s="12">
        <f t="shared" ref="N64:N74" si="144">$C64+$K64+L64</f>
        <v>2.4705882352941178</v>
      </c>
      <c r="O64" s="12">
        <f t="shared" si="0"/>
        <v>3.4705882352941178</v>
      </c>
      <c r="P64" s="12">
        <f t="shared" si="130"/>
        <v>4.4705882352941178</v>
      </c>
      <c r="Q64" s="15"/>
      <c r="R64" s="36">
        <f t="shared" ref="R64:R74" si="145">$R$11</f>
        <v>0.26666666666666666</v>
      </c>
      <c r="S64" s="12">
        <f t="shared" ref="S64:S74" si="146">$C64+$K64+$R64+L64</f>
        <v>2.7372549019607844</v>
      </c>
      <c r="T64" s="12">
        <f t="shared" si="2"/>
        <v>3.7372549019607844</v>
      </c>
      <c r="U64" s="12">
        <f t="shared" si="131"/>
        <v>4.7372549019607844</v>
      </c>
      <c r="V64" s="15"/>
      <c r="W64" s="36">
        <f t="shared" ref="W64:W74" si="147">W$11</f>
        <v>0.66666666666666674</v>
      </c>
      <c r="X64" s="12">
        <f t="shared" ref="X64:X74" si="148">$C64+$K64+$W64+L64</f>
        <v>3.1372549019607847</v>
      </c>
      <c r="Y64" s="12">
        <f t="shared" si="4"/>
        <v>4.1372549019607847</v>
      </c>
      <c r="Z64" s="12">
        <f t="shared" si="132"/>
        <v>5.1372549019607847</v>
      </c>
      <c r="AA64" s="15"/>
      <c r="AB64" s="36">
        <f t="shared" ref="AB64:AB74" si="149">AB$11</f>
        <v>1.3333333333333335</v>
      </c>
      <c r="AC64" s="12">
        <f t="shared" ref="AC64:AC74" si="150">$C64+$K64+$AB64+L64</f>
        <v>3.8039215686274512</v>
      </c>
      <c r="AD64" s="12">
        <f t="shared" si="6"/>
        <v>4.8039215686274517</v>
      </c>
      <c r="AE64" s="12">
        <f t="shared" si="133"/>
        <v>5.8039215686274517</v>
      </c>
      <c r="AF64" s="15"/>
      <c r="AG64" s="36">
        <f t="shared" ref="AG64:AG74" si="151">AG$11</f>
        <v>2.666666666666667</v>
      </c>
      <c r="AH64" s="12">
        <f t="shared" ref="AH64:AH74" si="152">$C64+$K64+$AG64+L64</f>
        <v>5.1372549019607847</v>
      </c>
      <c r="AI64" s="12">
        <f t="shared" si="8"/>
        <v>6.1372549019607847</v>
      </c>
      <c r="AJ64" s="12">
        <f t="shared" si="134"/>
        <v>7.1372549019607847</v>
      </c>
      <c r="AK64" s="15"/>
      <c r="AL64" s="36">
        <f t="shared" ref="AL64:AL74" si="153">AL$11</f>
        <v>4</v>
      </c>
      <c r="AM64" s="12">
        <f t="shared" ref="AM64:AM74" si="154">$C64+$K64+$AL64+L64</f>
        <v>6.4705882352941178</v>
      </c>
      <c r="AN64" s="12">
        <f t="shared" si="10"/>
        <v>7.4705882352941178</v>
      </c>
      <c r="AO64" s="12">
        <f t="shared" si="135"/>
        <v>8.4705882352941178</v>
      </c>
      <c r="AP64" s="15"/>
      <c r="AQ64" s="36">
        <f t="shared" ref="AQ64:AQ74" si="155">AQ$11</f>
        <v>5.3333333333333339</v>
      </c>
      <c r="AR64" s="12">
        <f t="shared" ref="AR64:AR74" si="156">$C64+$K64+$AQ64+L64</f>
        <v>7.8039215686274517</v>
      </c>
      <c r="AS64" s="12">
        <f t="shared" si="12"/>
        <v>8.8039215686274517</v>
      </c>
      <c r="AT64" s="12">
        <f t="shared" si="136"/>
        <v>9.8039215686274517</v>
      </c>
      <c r="AU64" s="15"/>
      <c r="AV64" s="36">
        <f t="shared" ref="AV64:AV74" si="157">AV$11</f>
        <v>8</v>
      </c>
      <c r="AW64" s="12">
        <f t="shared" ref="AW64:AW74" si="158">$C64+$K64+$AV64+L64</f>
        <v>10.470588235294118</v>
      </c>
      <c r="AX64" s="12">
        <f t="shared" si="14"/>
        <v>11.470588235294118</v>
      </c>
      <c r="AY64" s="12">
        <f t="shared" si="137"/>
        <v>12.470588235294118</v>
      </c>
    </row>
    <row r="65" spans="1:51">
      <c r="A65" s="14" t="str">
        <f t="shared" si="138"/>
        <v>Zink</v>
      </c>
      <c r="B65" s="6">
        <f t="shared" si="139"/>
        <v>400</v>
      </c>
      <c r="C65" s="47">
        <f t="shared" si="140"/>
        <v>0.47058823529411764</v>
      </c>
      <c r="D65" s="39">
        <v>6.5</v>
      </c>
      <c r="E65" s="51">
        <f t="shared" ref="E65:E74" si="159">E64</f>
        <v>5</v>
      </c>
      <c r="F65" s="41" t="s">
        <v>9</v>
      </c>
      <c r="G65" s="47">
        <f t="shared" si="141"/>
        <v>0</v>
      </c>
      <c r="H65" s="41" t="s">
        <v>6</v>
      </c>
      <c r="I65" s="51">
        <f t="shared" si="129"/>
        <v>1</v>
      </c>
      <c r="J65" s="56">
        <f t="shared" si="142"/>
        <v>6</v>
      </c>
      <c r="K65" s="56">
        <f t="shared" si="143"/>
        <v>0</v>
      </c>
      <c r="L65" s="56">
        <v>1</v>
      </c>
      <c r="M65" s="15"/>
      <c r="N65" s="12">
        <f t="shared" si="144"/>
        <v>1.4705882352941178</v>
      </c>
      <c r="O65" s="12">
        <f t="shared" si="0"/>
        <v>2.4705882352941178</v>
      </c>
      <c r="P65" s="12">
        <f t="shared" si="130"/>
        <v>3.4705882352941178</v>
      </c>
      <c r="Q65" s="15"/>
      <c r="R65" s="36">
        <f t="shared" si="145"/>
        <v>0.26666666666666666</v>
      </c>
      <c r="S65" s="12">
        <f t="shared" si="146"/>
        <v>1.7372549019607844</v>
      </c>
      <c r="T65" s="12">
        <f t="shared" si="2"/>
        <v>2.7372549019607844</v>
      </c>
      <c r="U65" s="12">
        <f t="shared" si="131"/>
        <v>3.7372549019607844</v>
      </c>
      <c r="V65" s="15"/>
      <c r="W65" s="36">
        <f t="shared" si="147"/>
        <v>0.66666666666666674</v>
      </c>
      <c r="X65" s="12">
        <f t="shared" si="148"/>
        <v>2.1372549019607843</v>
      </c>
      <c r="Y65" s="12">
        <f t="shared" si="4"/>
        <v>3.1372549019607843</v>
      </c>
      <c r="Z65" s="12">
        <f t="shared" si="132"/>
        <v>4.1372549019607838</v>
      </c>
      <c r="AA65" s="15"/>
      <c r="AB65" s="36">
        <f t="shared" si="149"/>
        <v>1.3333333333333335</v>
      </c>
      <c r="AC65" s="12">
        <f t="shared" si="150"/>
        <v>2.8039215686274512</v>
      </c>
      <c r="AD65" s="12">
        <f t="shared" si="6"/>
        <v>3.8039215686274512</v>
      </c>
      <c r="AE65" s="12">
        <f t="shared" si="133"/>
        <v>4.8039215686274517</v>
      </c>
      <c r="AF65" s="15"/>
      <c r="AG65" s="36">
        <f t="shared" si="151"/>
        <v>2.666666666666667</v>
      </c>
      <c r="AH65" s="12">
        <f t="shared" si="152"/>
        <v>4.1372549019607847</v>
      </c>
      <c r="AI65" s="12">
        <f t="shared" si="8"/>
        <v>5.1372549019607847</v>
      </c>
      <c r="AJ65" s="12">
        <f t="shared" si="134"/>
        <v>6.1372549019607847</v>
      </c>
      <c r="AK65" s="15"/>
      <c r="AL65" s="36">
        <f t="shared" si="153"/>
        <v>4</v>
      </c>
      <c r="AM65" s="12">
        <f t="shared" si="154"/>
        <v>5.4705882352941178</v>
      </c>
      <c r="AN65" s="12">
        <f t="shared" si="10"/>
        <v>6.4705882352941178</v>
      </c>
      <c r="AO65" s="12">
        <f t="shared" si="135"/>
        <v>7.4705882352941178</v>
      </c>
      <c r="AP65" s="15"/>
      <c r="AQ65" s="36">
        <f t="shared" si="155"/>
        <v>5.3333333333333339</v>
      </c>
      <c r="AR65" s="12">
        <f t="shared" si="156"/>
        <v>6.8039215686274517</v>
      </c>
      <c r="AS65" s="12">
        <f t="shared" si="12"/>
        <v>7.8039215686274517</v>
      </c>
      <c r="AT65" s="12">
        <f t="shared" si="136"/>
        <v>8.8039215686274517</v>
      </c>
      <c r="AU65" s="15"/>
      <c r="AV65" s="36">
        <f t="shared" si="157"/>
        <v>8</v>
      </c>
      <c r="AW65" s="12">
        <f t="shared" si="158"/>
        <v>9.4705882352941178</v>
      </c>
      <c r="AX65" s="12">
        <f t="shared" si="14"/>
        <v>10.470588235294118</v>
      </c>
      <c r="AY65" s="12">
        <f t="shared" si="137"/>
        <v>11.470588235294118</v>
      </c>
    </row>
    <row r="66" spans="1:51">
      <c r="A66" s="14" t="str">
        <f t="shared" si="138"/>
        <v>Zink</v>
      </c>
      <c r="B66" s="6">
        <f t="shared" si="139"/>
        <v>400</v>
      </c>
      <c r="C66" s="47">
        <f t="shared" si="140"/>
        <v>0.47058823529411764</v>
      </c>
      <c r="D66" s="39">
        <v>6.5</v>
      </c>
      <c r="E66" s="51">
        <f t="shared" si="159"/>
        <v>5</v>
      </c>
      <c r="F66" s="41" t="s">
        <v>10</v>
      </c>
      <c r="G66" s="47">
        <f t="shared" si="141"/>
        <v>0</v>
      </c>
      <c r="H66" s="41" t="s">
        <v>8</v>
      </c>
      <c r="I66" s="51">
        <f t="shared" si="129"/>
        <v>0</v>
      </c>
      <c r="J66" s="56">
        <f t="shared" si="142"/>
        <v>5</v>
      </c>
      <c r="K66" s="56">
        <f t="shared" si="143"/>
        <v>1</v>
      </c>
      <c r="L66" s="56">
        <v>1</v>
      </c>
      <c r="M66" s="15"/>
      <c r="N66" s="12">
        <f t="shared" si="144"/>
        <v>2.4705882352941178</v>
      </c>
      <c r="O66" s="12">
        <f t="shared" si="0"/>
        <v>3.4705882352941178</v>
      </c>
      <c r="P66" s="12">
        <f t="shared" si="130"/>
        <v>4.4705882352941178</v>
      </c>
      <c r="Q66" s="15"/>
      <c r="R66" s="36">
        <f t="shared" si="145"/>
        <v>0.26666666666666666</v>
      </c>
      <c r="S66" s="12">
        <f t="shared" si="146"/>
        <v>2.7372549019607844</v>
      </c>
      <c r="T66" s="12">
        <f t="shared" si="2"/>
        <v>3.7372549019607844</v>
      </c>
      <c r="U66" s="12">
        <f t="shared" si="131"/>
        <v>4.7372549019607844</v>
      </c>
      <c r="V66" s="15"/>
      <c r="W66" s="36">
        <f t="shared" si="147"/>
        <v>0.66666666666666674</v>
      </c>
      <c r="X66" s="12">
        <f t="shared" si="148"/>
        <v>3.1372549019607847</v>
      </c>
      <c r="Y66" s="12">
        <f t="shared" si="4"/>
        <v>4.1372549019607847</v>
      </c>
      <c r="Z66" s="12">
        <f t="shared" si="132"/>
        <v>5.1372549019607847</v>
      </c>
      <c r="AA66" s="15"/>
      <c r="AB66" s="36">
        <f t="shared" si="149"/>
        <v>1.3333333333333335</v>
      </c>
      <c r="AC66" s="12">
        <f t="shared" si="150"/>
        <v>3.8039215686274512</v>
      </c>
      <c r="AD66" s="12">
        <f t="shared" si="6"/>
        <v>4.8039215686274517</v>
      </c>
      <c r="AE66" s="12">
        <f t="shared" si="133"/>
        <v>5.8039215686274517</v>
      </c>
      <c r="AF66" s="15"/>
      <c r="AG66" s="36">
        <f t="shared" si="151"/>
        <v>2.666666666666667</v>
      </c>
      <c r="AH66" s="12">
        <f t="shared" si="152"/>
        <v>5.1372549019607847</v>
      </c>
      <c r="AI66" s="12">
        <f t="shared" si="8"/>
        <v>6.1372549019607847</v>
      </c>
      <c r="AJ66" s="12">
        <f t="shared" si="134"/>
        <v>7.1372549019607847</v>
      </c>
      <c r="AK66" s="15"/>
      <c r="AL66" s="36">
        <f t="shared" si="153"/>
        <v>4</v>
      </c>
      <c r="AM66" s="12">
        <f t="shared" si="154"/>
        <v>6.4705882352941178</v>
      </c>
      <c r="AN66" s="12">
        <f t="shared" si="10"/>
        <v>7.4705882352941178</v>
      </c>
      <c r="AO66" s="12">
        <f t="shared" si="135"/>
        <v>8.4705882352941178</v>
      </c>
      <c r="AP66" s="15"/>
      <c r="AQ66" s="36">
        <f t="shared" si="155"/>
        <v>5.3333333333333339</v>
      </c>
      <c r="AR66" s="12">
        <f t="shared" si="156"/>
        <v>7.8039215686274517</v>
      </c>
      <c r="AS66" s="12">
        <f t="shared" si="12"/>
        <v>8.8039215686274517</v>
      </c>
      <c r="AT66" s="12">
        <f t="shared" si="136"/>
        <v>9.8039215686274517</v>
      </c>
      <c r="AU66" s="15"/>
      <c r="AV66" s="36">
        <f t="shared" si="157"/>
        <v>8</v>
      </c>
      <c r="AW66" s="12">
        <f t="shared" si="158"/>
        <v>10.470588235294118</v>
      </c>
      <c r="AX66" s="12">
        <f t="shared" si="14"/>
        <v>11.470588235294118</v>
      </c>
      <c r="AY66" s="12">
        <f t="shared" si="137"/>
        <v>12.470588235294118</v>
      </c>
    </row>
    <row r="67" spans="1:51">
      <c r="A67" s="14" t="str">
        <f t="shared" si="138"/>
        <v>Zink</v>
      </c>
      <c r="B67" s="6">
        <f t="shared" si="139"/>
        <v>400</v>
      </c>
      <c r="C67" s="47">
        <f t="shared" si="140"/>
        <v>0.47058823529411764</v>
      </c>
      <c r="D67" s="39">
        <v>6.5</v>
      </c>
      <c r="E67" s="51">
        <f t="shared" si="159"/>
        <v>5</v>
      </c>
      <c r="F67" s="41" t="s">
        <v>10</v>
      </c>
      <c r="G67" s="47">
        <f t="shared" si="141"/>
        <v>0</v>
      </c>
      <c r="H67" s="41" t="s">
        <v>7</v>
      </c>
      <c r="I67" s="51">
        <f t="shared" si="129"/>
        <v>0</v>
      </c>
      <c r="J67" s="56">
        <f t="shared" si="142"/>
        <v>5</v>
      </c>
      <c r="K67" s="56">
        <f t="shared" si="143"/>
        <v>1</v>
      </c>
      <c r="L67" s="56">
        <v>1</v>
      </c>
      <c r="M67" s="15"/>
      <c r="N67" s="12">
        <f t="shared" si="144"/>
        <v>2.4705882352941178</v>
      </c>
      <c r="O67" s="12">
        <f t="shared" si="0"/>
        <v>3.4705882352941178</v>
      </c>
      <c r="P67" s="12">
        <f t="shared" si="130"/>
        <v>4.4705882352941178</v>
      </c>
      <c r="Q67" s="15"/>
      <c r="R67" s="36">
        <f t="shared" si="145"/>
        <v>0.26666666666666666</v>
      </c>
      <c r="S67" s="12">
        <f t="shared" si="146"/>
        <v>2.7372549019607844</v>
      </c>
      <c r="T67" s="12">
        <f t="shared" si="2"/>
        <v>3.7372549019607844</v>
      </c>
      <c r="U67" s="12">
        <f t="shared" si="131"/>
        <v>4.7372549019607844</v>
      </c>
      <c r="V67" s="15"/>
      <c r="W67" s="36">
        <f t="shared" si="147"/>
        <v>0.66666666666666674</v>
      </c>
      <c r="X67" s="12">
        <f t="shared" si="148"/>
        <v>3.1372549019607847</v>
      </c>
      <c r="Y67" s="12">
        <f t="shared" si="4"/>
        <v>4.1372549019607847</v>
      </c>
      <c r="Z67" s="12">
        <f t="shared" si="132"/>
        <v>5.1372549019607847</v>
      </c>
      <c r="AA67" s="15"/>
      <c r="AB67" s="36">
        <f t="shared" si="149"/>
        <v>1.3333333333333335</v>
      </c>
      <c r="AC67" s="12">
        <f t="shared" si="150"/>
        <v>3.8039215686274512</v>
      </c>
      <c r="AD67" s="12">
        <f t="shared" si="6"/>
        <v>4.8039215686274517</v>
      </c>
      <c r="AE67" s="12">
        <f t="shared" si="133"/>
        <v>5.8039215686274517</v>
      </c>
      <c r="AF67" s="15"/>
      <c r="AG67" s="36">
        <f t="shared" si="151"/>
        <v>2.666666666666667</v>
      </c>
      <c r="AH67" s="12">
        <f t="shared" si="152"/>
        <v>5.1372549019607847</v>
      </c>
      <c r="AI67" s="12">
        <f t="shared" si="8"/>
        <v>6.1372549019607847</v>
      </c>
      <c r="AJ67" s="12">
        <f t="shared" si="134"/>
        <v>7.1372549019607847</v>
      </c>
      <c r="AK67" s="15"/>
      <c r="AL67" s="36">
        <f t="shared" si="153"/>
        <v>4</v>
      </c>
      <c r="AM67" s="12">
        <f t="shared" si="154"/>
        <v>6.4705882352941178</v>
      </c>
      <c r="AN67" s="12">
        <f t="shared" si="10"/>
        <v>7.4705882352941178</v>
      </c>
      <c r="AO67" s="12">
        <f t="shared" si="135"/>
        <v>8.4705882352941178</v>
      </c>
      <c r="AP67" s="15"/>
      <c r="AQ67" s="36">
        <f t="shared" si="155"/>
        <v>5.3333333333333339</v>
      </c>
      <c r="AR67" s="12">
        <f t="shared" si="156"/>
        <v>7.8039215686274517</v>
      </c>
      <c r="AS67" s="12">
        <f t="shared" si="12"/>
        <v>8.8039215686274517</v>
      </c>
      <c r="AT67" s="12">
        <f t="shared" si="136"/>
        <v>9.8039215686274517</v>
      </c>
      <c r="AU67" s="15"/>
      <c r="AV67" s="36">
        <f t="shared" si="157"/>
        <v>8</v>
      </c>
      <c r="AW67" s="12">
        <f t="shared" si="158"/>
        <v>10.470588235294118</v>
      </c>
      <c r="AX67" s="12">
        <f t="shared" si="14"/>
        <v>11.470588235294118</v>
      </c>
      <c r="AY67" s="12">
        <f t="shared" si="137"/>
        <v>12.470588235294118</v>
      </c>
    </row>
    <row r="68" spans="1:51">
      <c r="A68" s="14" t="str">
        <f t="shared" si="138"/>
        <v>Zink</v>
      </c>
      <c r="B68" s="6">
        <f t="shared" si="139"/>
        <v>400</v>
      </c>
      <c r="C68" s="47">
        <f t="shared" si="140"/>
        <v>0.47058823529411764</v>
      </c>
      <c r="D68" s="39">
        <v>6.5</v>
      </c>
      <c r="E68" s="51">
        <f t="shared" si="159"/>
        <v>5</v>
      </c>
      <c r="F68" s="41" t="s">
        <v>10</v>
      </c>
      <c r="G68" s="47">
        <f t="shared" si="141"/>
        <v>0</v>
      </c>
      <c r="H68" s="41" t="s">
        <v>6</v>
      </c>
      <c r="I68" s="51">
        <f t="shared" si="129"/>
        <v>1</v>
      </c>
      <c r="J68" s="56">
        <f t="shared" si="142"/>
        <v>6</v>
      </c>
      <c r="K68" s="56">
        <f t="shared" si="143"/>
        <v>0</v>
      </c>
      <c r="L68" s="56">
        <v>1</v>
      </c>
      <c r="M68" s="15"/>
      <c r="N68" s="12">
        <f t="shared" si="144"/>
        <v>1.4705882352941178</v>
      </c>
      <c r="O68" s="12">
        <f t="shared" si="0"/>
        <v>2.4705882352941178</v>
      </c>
      <c r="P68" s="12">
        <f t="shared" si="130"/>
        <v>3.4705882352941178</v>
      </c>
      <c r="Q68" s="15"/>
      <c r="R68" s="36">
        <f t="shared" si="145"/>
        <v>0.26666666666666666</v>
      </c>
      <c r="S68" s="12">
        <f t="shared" si="146"/>
        <v>1.7372549019607844</v>
      </c>
      <c r="T68" s="12">
        <f t="shared" si="2"/>
        <v>2.7372549019607844</v>
      </c>
      <c r="U68" s="12">
        <f t="shared" si="131"/>
        <v>3.7372549019607844</v>
      </c>
      <c r="V68" s="15"/>
      <c r="W68" s="36">
        <f t="shared" si="147"/>
        <v>0.66666666666666674</v>
      </c>
      <c r="X68" s="12">
        <f t="shared" si="148"/>
        <v>2.1372549019607843</v>
      </c>
      <c r="Y68" s="12">
        <f t="shared" si="4"/>
        <v>3.1372549019607843</v>
      </c>
      <c r="Z68" s="12">
        <f t="shared" si="132"/>
        <v>4.1372549019607838</v>
      </c>
      <c r="AA68" s="15"/>
      <c r="AB68" s="36">
        <f t="shared" si="149"/>
        <v>1.3333333333333335</v>
      </c>
      <c r="AC68" s="12">
        <f t="shared" si="150"/>
        <v>2.8039215686274512</v>
      </c>
      <c r="AD68" s="12">
        <f t="shared" si="6"/>
        <v>3.8039215686274512</v>
      </c>
      <c r="AE68" s="12">
        <f t="shared" si="133"/>
        <v>4.8039215686274517</v>
      </c>
      <c r="AF68" s="15"/>
      <c r="AG68" s="36">
        <f t="shared" si="151"/>
        <v>2.666666666666667</v>
      </c>
      <c r="AH68" s="12">
        <f t="shared" si="152"/>
        <v>4.1372549019607847</v>
      </c>
      <c r="AI68" s="12">
        <f t="shared" si="8"/>
        <v>5.1372549019607847</v>
      </c>
      <c r="AJ68" s="12">
        <f t="shared" si="134"/>
        <v>6.1372549019607847</v>
      </c>
      <c r="AK68" s="15"/>
      <c r="AL68" s="36">
        <f t="shared" si="153"/>
        <v>4</v>
      </c>
      <c r="AM68" s="12">
        <f t="shared" si="154"/>
        <v>5.4705882352941178</v>
      </c>
      <c r="AN68" s="12">
        <f t="shared" si="10"/>
        <v>6.4705882352941178</v>
      </c>
      <c r="AO68" s="12">
        <f t="shared" si="135"/>
        <v>7.4705882352941178</v>
      </c>
      <c r="AP68" s="15"/>
      <c r="AQ68" s="36">
        <f t="shared" si="155"/>
        <v>5.3333333333333339</v>
      </c>
      <c r="AR68" s="12">
        <f t="shared" si="156"/>
        <v>6.8039215686274517</v>
      </c>
      <c r="AS68" s="12">
        <f t="shared" si="12"/>
        <v>7.8039215686274517</v>
      </c>
      <c r="AT68" s="12">
        <f t="shared" si="136"/>
        <v>8.8039215686274517</v>
      </c>
      <c r="AU68" s="15"/>
      <c r="AV68" s="36">
        <f t="shared" si="157"/>
        <v>8</v>
      </c>
      <c r="AW68" s="12">
        <f t="shared" si="158"/>
        <v>9.4705882352941178</v>
      </c>
      <c r="AX68" s="12">
        <f t="shared" si="14"/>
        <v>10.470588235294118</v>
      </c>
      <c r="AY68" s="12">
        <f t="shared" si="137"/>
        <v>11.470588235294118</v>
      </c>
    </row>
    <row r="69" spans="1:51">
      <c r="A69" s="14" t="str">
        <f t="shared" si="138"/>
        <v>Zink</v>
      </c>
      <c r="B69" s="6">
        <f t="shared" si="139"/>
        <v>400</v>
      </c>
      <c r="C69" s="47">
        <f t="shared" si="140"/>
        <v>0.47058823529411764</v>
      </c>
      <c r="D69" s="39">
        <v>6.5</v>
      </c>
      <c r="E69" s="51">
        <f t="shared" si="159"/>
        <v>5</v>
      </c>
      <c r="F69" s="41" t="s">
        <v>11</v>
      </c>
      <c r="G69" s="47">
        <f t="shared" si="141"/>
        <v>0</v>
      </c>
      <c r="H69" s="41" t="s">
        <v>8</v>
      </c>
      <c r="I69" s="51">
        <f t="shared" si="129"/>
        <v>0</v>
      </c>
      <c r="J69" s="56">
        <f t="shared" si="142"/>
        <v>5</v>
      </c>
      <c r="K69" s="56">
        <f t="shared" si="143"/>
        <v>1</v>
      </c>
      <c r="L69" s="56">
        <v>1</v>
      </c>
      <c r="M69" s="15"/>
      <c r="N69" s="12">
        <f t="shared" si="144"/>
        <v>2.4705882352941178</v>
      </c>
      <c r="O69" s="12">
        <f t="shared" si="0"/>
        <v>3.4705882352941178</v>
      </c>
      <c r="P69" s="12">
        <f t="shared" si="130"/>
        <v>4.4705882352941178</v>
      </c>
      <c r="Q69" s="15"/>
      <c r="R69" s="36">
        <f t="shared" si="145"/>
        <v>0.26666666666666666</v>
      </c>
      <c r="S69" s="12">
        <f t="shared" si="146"/>
        <v>2.7372549019607844</v>
      </c>
      <c r="T69" s="12">
        <f t="shared" si="2"/>
        <v>3.7372549019607844</v>
      </c>
      <c r="U69" s="12">
        <f t="shared" si="131"/>
        <v>4.7372549019607844</v>
      </c>
      <c r="V69" s="15"/>
      <c r="W69" s="36">
        <f t="shared" si="147"/>
        <v>0.66666666666666674</v>
      </c>
      <c r="X69" s="12">
        <f t="shared" si="148"/>
        <v>3.1372549019607847</v>
      </c>
      <c r="Y69" s="12">
        <f t="shared" si="4"/>
        <v>4.1372549019607847</v>
      </c>
      <c r="Z69" s="12">
        <f t="shared" si="132"/>
        <v>5.1372549019607847</v>
      </c>
      <c r="AA69" s="15"/>
      <c r="AB69" s="36">
        <f t="shared" si="149"/>
        <v>1.3333333333333335</v>
      </c>
      <c r="AC69" s="12">
        <f t="shared" si="150"/>
        <v>3.8039215686274512</v>
      </c>
      <c r="AD69" s="12">
        <f t="shared" si="6"/>
        <v>4.8039215686274517</v>
      </c>
      <c r="AE69" s="12">
        <f t="shared" si="133"/>
        <v>5.8039215686274517</v>
      </c>
      <c r="AF69" s="15"/>
      <c r="AG69" s="36">
        <f t="shared" si="151"/>
        <v>2.666666666666667</v>
      </c>
      <c r="AH69" s="12">
        <f t="shared" si="152"/>
        <v>5.1372549019607847</v>
      </c>
      <c r="AI69" s="12">
        <f t="shared" si="8"/>
        <v>6.1372549019607847</v>
      </c>
      <c r="AJ69" s="12">
        <f t="shared" si="134"/>
        <v>7.1372549019607847</v>
      </c>
      <c r="AK69" s="15"/>
      <c r="AL69" s="36">
        <f t="shared" si="153"/>
        <v>4</v>
      </c>
      <c r="AM69" s="12">
        <f t="shared" si="154"/>
        <v>6.4705882352941178</v>
      </c>
      <c r="AN69" s="12">
        <f t="shared" si="10"/>
        <v>7.4705882352941178</v>
      </c>
      <c r="AO69" s="12">
        <f t="shared" si="135"/>
        <v>8.4705882352941178</v>
      </c>
      <c r="AP69" s="15"/>
      <c r="AQ69" s="36">
        <f t="shared" si="155"/>
        <v>5.3333333333333339</v>
      </c>
      <c r="AR69" s="12">
        <f t="shared" si="156"/>
        <v>7.8039215686274517</v>
      </c>
      <c r="AS69" s="12">
        <f t="shared" si="12"/>
        <v>8.8039215686274517</v>
      </c>
      <c r="AT69" s="12">
        <f t="shared" si="136"/>
        <v>9.8039215686274517</v>
      </c>
      <c r="AU69" s="15"/>
      <c r="AV69" s="36">
        <f t="shared" si="157"/>
        <v>8</v>
      </c>
      <c r="AW69" s="12">
        <f t="shared" si="158"/>
        <v>10.470588235294118</v>
      </c>
      <c r="AX69" s="12">
        <f t="shared" si="14"/>
        <v>11.470588235294118</v>
      </c>
      <c r="AY69" s="12">
        <f t="shared" si="137"/>
        <v>12.470588235294118</v>
      </c>
    </row>
    <row r="70" spans="1:51">
      <c r="A70" s="14" t="str">
        <f t="shared" si="138"/>
        <v>Zink</v>
      </c>
      <c r="B70" s="6">
        <f t="shared" si="139"/>
        <v>400</v>
      </c>
      <c r="C70" s="47">
        <f t="shared" si="140"/>
        <v>0.47058823529411764</v>
      </c>
      <c r="D70" s="39">
        <v>6.5</v>
      </c>
      <c r="E70" s="51">
        <f t="shared" si="159"/>
        <v>5</v>
      </c>
      <c r="F70" s="41" t="s">
        <v>11</v>
      </c>
      <c r="G70" s="47">
        <f t="shared" si="141"/>
        <v>0</v>
      </c>
      <c r="H70" s="41" t="s">
        <v>7</v>
      </c>
      <c r="I70" s="51">
        <f t="shared" si="129"/>
        <v>0</v>
      </c>
      <c r="J70" s="56">
        <f t="shared" si="142"/>
        <v>5</v>
      </c>
      <c r="K70" s="56">
        <f t="shared" si="143"/>
        <v>1</v>
      </c>
      <c r="L70" s="56">
        <v>1</v>
      </c>
      <c r="M70" s="15"/>
      <c r="N70" s="12">
        <f t="shared" si="144"/>
        <v>2.4705882352941178</v>
      </c>
      <c r="O70" s="12">
        <f t="shared" si="0"/>
        <v>3.4705882352941178</v>
      </c>
      <c r="P70" s="12">
        <f t="shared" si="130"/>
        <v>4.4705882352941178</v>
      </c>
      <c r="Q70" s="15"/>
      <c r="R70" s="36">
        <f t="shared" si="145"/>
        <v>0.26666666666666666</v>
      </c>
      <c r="S70" s="12">
        <f t="shared" si="146"/>
        <v>2.7372549019607844</v>
      </c>
      <c r="T70" s="12">
        <f t="shared" si="2"/>
        <v>3.7372549019607844</v>
      </c>
      <c r="U70" s="12">
        <f t="shared" si="131"/>
        <v>4.7372549019607844</v>
      </c>
      <c r="V70" s="15"/>
      <c r="W70" s="36">
        <f t="shared" si="147"/>
        <v>0.66666666666666674</v>
      </c>
      <c r="X70" s="12">
        <f t="shared" si="148"/>
        <v>3.1372549019607847</v>
      </c>
      <c r="Y70" s="12">
        <f t="shared" si="4"/>
        <v>4.1372549019607847</v>
      </c>
      <c r="Z70" s="12">
        <f t="shared" si="132"/>
        <v>5.1372549019607847</v>
      </c>
      <c r="AA70" s="15"/>
      <c r="AB70" s="36">
        <f t="shared" si="149"/>
        <v>1.3333333333333335</v>
      </c>
      <c r="AC70" s="12">
        <f t="shared" si="150"/>
        <v>3.8039215686274512</v>
      </c>
      <c r="AD70" s="12">
        <f t="shared" si="6"/>
        <v>4.8039215686274517</v>
      </c>
      <c r="AE70" s="12">
        <f t="shared" si="133"/>
        <v>5.8039215686274517</v>
      </c>
      <c r="AF70" s="15"/>
      <c r="AG70" s="36">
        <f t="shared" si="151"/>
        <v>2.666666666666667</v>
      </c>
      <c r="AH70" s="12">
        <f t="shared" si="152"/>
        <v>5.1372549019607847</v>
      </c>
      <c r="AI70" s="12">
        <f t="shared" si="8"/>
        <v>6.1372549019607847</v>
      </c>
      <c r="AJ70" s="12">
        <f t="shared" si="134"/>
        <v>7.1372549019607847</v>
      </c>
      <c r="AK70" s="15"/>
      <c r="AL70" s="36">
        <f t="shared" si="153"/>
        <v>4</v>
      </c>
      <c r="AM70" s="12">
        <f t="shared" si="154"/>
        <v>6.4705882352941178</v>
      </c>
      <c r="AN70" s="12">
        <f t="shared" si="10"/>
        <v>7.4705882352941178</v>
      </c>
      <c r="AO70" s="12">
        <f t="shared" si="135"/>
        <v>8.4705882352941178</v>
      </c>
      <c r="AP70" s="15"/>
      <c r="AQ70" s="36">
        <f t="shared" si="155"/>
        <v>5.3333333333333339</v>
      </c>
      <c r="AR70" s="12">
        <f t="shared" si="156"/>
        <v>7.8039215686274517</v>
      </c>
      <c r="AS70" s="12">
        <f t="shared" si="12"/>
        <v>8.8039215686274517</v>
      </c>
      <c r="AT70" s="12">
        <f t="shared" si="136"/>
        <v>9.8039215686274517</v>
      </c>
      <c r="AU70" s="15"/>
      <c r="AV70" s="36">
        <f t="shared" si="157"/>
        <v>8</v>
      </c>
      <c r="AW70" s="12">
        <f t="shared" si="158"/>
        <v>10.470588235294118</v>
      </c>
      <c r="AX70" s="12">
        <f t="shared" si="14"/>
        <v>11.470588235294118</v>
      </c>
      <c r="AY70" s="12">
        <f t="shared" si="137"/>
        <v>12.470588235294118</v>
      </c>
    </row>
    <row r="71" spans="1:51">
      <c r="A71" s="14" t="str">
        <f t="shared" si="138"/>
        <v>Zink</v>
      </c>
      <c r="B71" s="6">
        <f t="shared" si="139"/>
        <v>400</v>
      </c>
      <c r="C71" s="47">
        <f t="shared" si="140"/>
        <v>0.47058823529411764</v>
      </c>
      <c r="D71" s="39">
        <v>6.5</v>
      </c>
      <c r="E71" s="51">
        <f t="shared" si="159"/>
        <v>5</v>
      </c>
      <c r="F71" s="41" t="s">
        <v>11</v>
      </c>
      <c r="G71" s="47">
        <f t="shared" si="141"/>
        <v>0</v>
      </c>
      <c r="H71" s="41" t="s">
        <v>6</v>
      </c>
      <c r="I71" s="51">
        <f t="shared" si="129"/>
        <v>1</v>
      </c>
      <c r="J71" s="56">
        <f t="shared" si="142"/>
        <v>6</v>
      </c>
      <c r="K71" s="56">
        <f t="shared" si="143"/>
        <v>0</v>
      </c>
      <c r="L71" s="56">
        <v>1</v>
      </c>
      <c r="M71" s="15"/>
      <c r="N71" s="12">
        <f t="shared" si="144"/>
        <v>1.4705882352941178</v>
      </c>
      <c r="O71" s="12">
        <f t="shared" si="0"/>
        <v>2.4705882352941178</v>
      </c>
      <c r="P71" s="12">
        <f t="shared" si="130"/>
        <v>3.4705882352941178</v>
      </c>
      <c r="Q71" s="15"/>
      <c r="R71" s="36">
        <f t="shared" si="145"/>
        <v>0.26666666666666666</v>
      </c>
      <c r="S71" s="12">
        <f t="shared" si="146"/>
        <v>1.7372549019607844</v>
      </c>
      <c r="T71" s="12">
        <f t="shared" si="2"/>
        <v>2.7372549019607844</v>
      </c>
      <c r="U71" s="12">
        <f t="shared" si="131"/>
        <v>3.7372549019607844</v>
      </c>
      <c r="V71" s="15"/>
      <c r="W71" s="36">
        <f t="shared" si="147"/>
        <v>0.66666666666666674</v>
      </c>
      <c r="X71" s="12">
        <f t="shared" si="148"/>
        <v>2.1372549019607843</v>
      </c>
      <c r="Y71" s="12">
        <f t="shared" si="4"/>
        <v>3.1372549019607843</v>
      </c>
      <c r="Z71" s="12">
        <f t="shared" si="132"/>
        <v>4.1372549019607838</v>
      </c>
      <c r="AA71" s="15"/>
      <c r="AB71" s="36">
        <f t="shared" si="149"/>
        <v>1.3333333333333335</v>
      </c>
      <c r="AC71" s="12">
        <f t="shared" si="150"/>
        <v>2.8039215686274512</v>
      </c>
      <c r="AD71" s="12">
        <f t="shared" si="6"/>
        <v>3.8039215686274512</v>
      </c>
      <c r="AE71" s="12">
        <f t="shared" si="133"/>
        <v>4.8039215686274517</v>
      </c>
      <c r="AF71" s="15"/>
      <c r="AG71" s="36">
        <f t="shared" si="151"/>
        <v>2.666666666666667</v>
      </c>
      <c r="AH71" s="12">
        <f t="shared" si="152"/>
        <v>4.1372549019607847</v>
      </c>
      <c r="AI71" s="12">
        <f t="shared" si="8"/>
        <v>5.1372549019607847</v>
      </c>
      <c r="AJ71" s="12">
        <f t="shared" si="134"/>
        <v>6.1372549019607847</v>
      </c>
      <c r="AK71" s="15"/>
      <c r="AL71" s="36">
        <f t="shared" si="153"/>
        <v>4</v>
      </c>
      <c r="AM71" s="12">
        <f t="shared" si="154"/>
        <v>5.4705882352941178</v>
      </c>
      <c r="AN71" s="12">
        <f t="shared" si="10"/>
        <v>6.4705882352941178</v>
      </c>
      <c r="AO71" s="12">
        <f t="shared" si="135"/>
        <v>7.4705882352941178</v>
      </c>
      <c r="AP71" s="15"/>
      <c r="AQ71" s="36">
        <f t="shared" si="155"/>
        <v>5.3333333333333339</v>
      </c>
      <c r="AR71" s="12">
        <f t="shared" si="156"/>
        <v>6.8039215686274517</v>
      </c>
      <c r="AS71" s="12">
        <f t="shared" si="12"/>
        <v>7.8039215686274517</v>
      </c>
      <c r="AT71" s="12">
        <f t="shared" si="136"/>
        <v>8.8039215686274517</v>
      </c>
      <c r="AU71" s="15"/>
      <c r="AV71" s="36">
        <f t="shared" si="157"/>
        <v>8</v>
      </c>
      <c r="AW71" s="12">
        <f t="shared" si="158"/>
        <v>9.4705882352941178</v>
      </c>
      <c r="AX71" s="12">
        <f t="shared" si="14"/>
        <v>10.470588235294118</v>
      </c>
      <c r="AY71" s="12">
        <f t="shared" si="137"/>
        <v>11.470588235294118</v>
      </c>
    </row>
    <row r="72" spans="1:51">
      <c r="A72" s="14" t="str">
        <f t="shared" si="138"/>
        <v>Zink</v>
      </c>
      <c r="B72" s="6">
        <f t="shared" si="139"/>
        <v>400</v>
      </c>
      <c r="C72" s="47">
        <f t="shared" si="140"/>
        <v>0.47058823529411764</v>
      </c>
      <c r="D72" s="39">
        <v>6.5</v>
      </c>
      <c r="E72" s="51">
        <f t="shared" si="159"/>
        <v>5</v>
      </c>
      <c r="F72" s="41" t="s">
        <v>12</v>
      </c>
      <c r="G72" s="47">
        <f t="shared" si="141"/>
        <v>0</v>
      </c>
      <c r="H72" s="41" t="s">
        <v>8</v>
      </c>
      <c r="I72" s="51">
        <f t="shared" si="129"/>
        <v>0</v>
      </c>
      <c r="J72" s="56">
        <f t="shared" si="142"/>
        <v>5</v>
      </c>
      <c r="K72" s="56">
        <f t="shared" si="143"/>
        <v>1</v>
      </c>
      <c r="L72" s="56">
        <v>1</v>
      </c>
      <c r="M72" s="15"/>
      <c r="N72" s="12">
        <f t="shared" si="144"/>
        <v>2.4705882352941178</v>
      </c>
      <c r="O72" s="12">
        <f t="shared" si="0"/>
        <v>3.4705882352941178</v>
      </c>
      <c r="P72" s="12">
        <f t="shared" si="130"/>
        <v>4.4705882352941178</v>
      </c>
      <c r="Q72" s="15"/>
      <c r="R72" s="36">
        <f t="shared" si="145"/>
        <v>0.26666666666666666</v>
      </c>
      <c r="S72" s="12">
        <f t="shared" si="146"/>
        <v>2.7372549019607844</v>
      </c>
      <c r="T72" s="12">
        <f t="shared" si="2"/>
        <v>3.7372549019607844</v>
      </c>
      <c r="U72" s="12">
        <f t="shared" si="131"/>
        <v>4.7372549019607844</v>
      </c>
      <c r="V72" s="15"/>
      <c r="W72" s="36">
        <f t="shared" si="147"/>
        <v>0.66666666666666674</v>
      </c>
      <c r="X72" s="12">
        <f t="shared" si="148"/>
        <v>3.1372549019607847</v>
      </c>
      <c r="Y72" s="12">
        <f t="shared" si="4"/>
        <v>4.1372549019607847</v>
      </c>
      <c r="Z72" s="12">
        <f t="shared" si="132"/>
        <v>5.1372549019607847</v>
      </c>
      <c r="AA72" s="15"/>
      <c r="AB72" s="36">
        <f t="shared" si="149"/>
        <v>1.3333333333333335</v>
      </c>
      <c r="AC72" s="12">
        <f t="shared" si="150"/>
        <v>3.8039215686274512</v>
      </c>
      <c r="AD72" s="12">
        <f t="shared" si="6"/>
        <v>4.8039215686274517</v>
      </c>
      <c r="AE72" s="12">
        <f t="shared" si="133"/>
        <v>5.8039215686274517</v>
      </c>
      <c r="AF72" s="15"/>
      <c r="AG72" s="36">
        <f t="shared" si="151"/>
        <v>2.666666666666667</v>
      </c>
      <c r="AH72" s="12">
        <f t="shared" si="152"/>
        <v>5.1372549019607847</v>
      </c>
      <c r="AI72" s="12">
        <f t="shared" si="8"/>
        <v>6.1372549019607847</v>
      </c>
      <c r="AJ72" s="12">
        <f t="shared" si="134"/>
        <v>7.1372549019607847</v>
      </c>
      <c r="AK72" s="15"/>
      <c r="AL72" s="36">
        <f t="shared" si="153"/>
        <v>4</v>
      </c>
      <c r="AM72" s="12">
        <f t="shared" si="154"/>
        <v>6.4705882352941178</v>
      </c>
      <c r="AN72" s="12">
        <f t="shared" si="10"/>
        <v>7.4705882352941178</v>
      </c>
      <c r="AO72" s="12">
        <f t="shared" si="135"/>
        <v>8.4705882352941178</v>
      </c>
      <c r="AP72" s="15"/>
      <c r="AQ72" s="36">
        <f t="shared" si="155"/>
        <v>5.3333333333333339</v>
      </c>
      <c r="AR72" s="12">
        <f t="shared" si="156"/>
        <v>7.8039215686274517</v>
      </c>
      <c r="AS72" s="12">
        <f t="shared" si="12"/>
        <v>8.8039215686274517</v>
      </c>
      <c r="AT72" s="12">
        <f t="shared" si="136"/>
        <v>9.8039215686274517</v>
      </c>
      <c r="AU72" s="15"/>
      <c r="AV72" s="36">
        <f t="shared" si="157"/>
        <v>8</v>
      </c>
      <c r="AW72" s="12">
        <f t="shared" si="158"/>
        <v>10.470588235294118</v>
      </c>
      <c r="AX72" s="12">
        <f t="shared" si="14"/>
        <v>11.470588235294118</v>
      </c>
      <c r="AY72" s="12">
        <f t="shared" si="137"/>
        <v>12.470588235294118</v>
      </c>
    </row>
    <row r="73" spans="1:51">
      <c r="A73" s="14" t="str">
        <f t="shared" si="138"/>
        <v>Zink</v>
      </c>
      <c r="B73" s="6">
        <f t="shared" si="139"/>
        <v>400</v>
      </c>
      <c r="C73" s="47">
        <f t="shared" si="140"/>
        <v>0.47058823529411764</v>
      </c>
      <c r="D73" s="39">
        <v>6.5</v>
      </c>
      <c r="E73" s="51">
        <f t="shared" si="159"/>
        <v>5</v>
      </c>
      <c r="F73" s="41" t="s">
        <v>12</v>
      </c>
      <c r="G73" s="47">
        <f t="shared" si="141"/>
        <v>0</v>
      </c>
      <c r="H73" s="41" t="s">
        <v>7</v>
      </c>
      <c r="I73" s="51">
        <f t="shared" si="129"/>
        <v>0</v>
      </c>
      <c r="J73" s="56">
        <f t="shared" si="142"/>
        <v>5</v>
      </c>
      <c r="K73" s="56">
        <f t="shared" si="143"/>
        <v>1</v>
      </c>
      <c r="L73" s="56">
        <v>1</v>
      </c>
      <c r="M73" s="15"/>
      <c r="N73" s="12">
        <f t="shared" si="144"/>
        <v>2.4705882352941178</v>
      </c>
      <c r="O73" s="12">
        <f t="shared" si="0"/>
        <v>3.4705882352941178</v>
      </c>
      <c r="P73" s="12">
        <f t="shared" si="130"/>
        <v>4.4705882352941178</v>
      </c>
      <c r="Q73" s="15"/>
      <c r="R73" s="36">
        <f t="shared" si="145"/>
        <v>0.26666666666666666</v>
      </c>
      <c r="S73" s="12">
        <f t="shared" si="146"/>
        <v>2.7372549019607844</v>
      </c>
      <c r="T73" s="12">
        <f t="shared" si="2"/>
        <v>3.7372549019607844</v>
      </c>
      <c r="U73" s="12">
        <f t="shared" si="131"/>
        <v>4.7372549019607844</v>
      </c>
      <c r="V73" s="15"/>
      <c r="W73" s="36">
        <f t="shared" si="147"/>
        <v>0.66666666666666674</v>
      </c>
      <c r="X73" s="12">
        <f t="shared" si="148"/>
        <v>3.1372549019607847</v>
      </c>
      <c r="Y73" s="12">
        <f t="shared" si="4"/>
        <v>4.1372549019607847</v>
      </c>
      <c r="Z73" s="12">
        <f t="shared" si="132"/>
        <v>5.1372549019607847</v>
      </c>
      <c r="AA73" s="15"/>
      <c r="AB73" s="36">
        <f t="shared" si="149"/>
        <v>1.3333333333333335</v>
      </c>
      <c r="AC73" s="12">
        <f t="shared" si="150"/>
        <v>3.8039215686274512</v>
      </c>
      <c r="AD73" s="12">
        <f t="shared" si="6"/>
        <v>4.8039215686274517</v>
      </c>
      <c r="AE73" s="12">
        <f t="shared" si="133"/>
        <v>5.8039215686274517</v>
      </c>
      <c r="AF73" s="15"/>
      <c r="AG73" s="36">
        <f t="shared" si="151"/>
        <v>2.666666666666667</v>
      </c>
      <c r="AH73" s="12">
        <f t="shared" si="152"/>
        <v>5.1372549019607847</v>
      </c>
      <c r="AI73" s="12">
        <f t="shared" si="8"/>
        <v>6.1372549019607847</v>
      </c>
      <c r="AJ73" s="12">
        <f t="shared" si="134"/>
        <v>7.1372549019607847</v>
      </c>
      <c r="AK73" s="15"/>
      <c r="AL73" s="36">
        <f t="shared" si="153"/>
        <v>4</v>
      </c>
      <c r="AM73" s="12">
        <f t="shared" si="154"/>
        <v>6.4705882352941178</v>
      </c>
      <c r="AN73" s="12">
        <f t="shared" si="10"/>
        <v>7.4705882352941178</v>
      </c>
      <c r="AO73" s="12">
        <f t="shared" si="135"/>
        <v>8.4705882352941178</v>
      </c>
      <c r="AP73" s="15"/>
      <c r="AQ73" s="36">
        <f t="shared" si="155"/>
        <v>5.3333333333333339</v>
      </c>
      <c r="AR73" s="12">
        <f t="shared" si="156"/>
        <v>7.8039215686274517</v>
      </c>
      <c r="AS73" s="12">
        <f t="shared" si="12"/>
        <v>8.8039215686274517</v>
      </c>
      <c r="AT73" s="12">
        <f t="shared" si="136"/>
        <v>9.8039215686274517</v>
      </c>
      <c r="AU73" s="15"/>
      <c r="AV73" s="36">
        <f t="shared" si="157"/>
        <v>8</v>
      </c>
      <c r="AW73" s="12">
        <f t="shared" si="158"/>
        <v>10.470588235294118</v>
      </c>
      <c r="AX73" s="12">
        <f t="shared" si="14"/>
        <v>11.470588235294118</v>
      </c>
      <c r="AY73" s="12">
        <f t="shared" si="137"/>
        <v>12.470588235294118</v>
      </c>
    </row>
    <row r="74" spans="1:51" ht="10.5" thickBot="1">
      <c r="A74" s="14" t="str">
        <f t="shared" si="138"/>
        <v>Zink</v>
      </c>
      <c r="B74" s="6">
        <f t="shared" si="139"/>
        <v>400</v>
      </c>
      <c r="C74" s="47">
        <f t="shared" si="140"/>
        <v>0.47058823529411764</v>
      </c>
      <c r="D74" s="39">
        <v>6.5</v>
      </c>
      <c r="E74" s="51">
        <f t="shared" si="159"/>
        <v>5</v>
      </c>
      <c r="F74" s="41" t="s">
        <v>12</v>
      </c>
      <c r="G74" s="47">
        <f t="shared" si="141"/>
        <v>0</v>
      </c>
      <c r="H74" s="41" t="s">
        <v>6</v>
      </c>
      <c r="I74" s="51">
        <f t="shared" si="129"/>
        <v>1</v>
      </c>
      <c r="J74" s="56">
        <f t="shared" si="142"/>
        <v>6</v>
      </c>
      <c r="K74" s="56">
        <f t="shared" si="143"/>
        <v>0</v>
      </c>
      <c r="L74" s="56">
        <v>1</v>
      </c>
      <c r="M74" s="15"/>
      <c r="N74" s="12">
        <f t="shared" si="144"/>
        <v>1.4705882352941178</v>
      </c>
      <c r="O74" s="12">
        <f t="shared" si="0"/>
        <v>2.4705882352941178</v>
      </c>
      <c r="P74" s="12">
        <f t="shared" si="130"/>
        <v>3.4705882352941178</v>
      </c>
      <c r="Q74" s="15"/>
      <c r="R74" s="36">
        <f t="shared" si="145"/>
        <v>0.26666666666666666</v>
      </c>
      <c r="S74" s="12">
        <f t="shared" si="146"/>
        <v>1.7372549019607844</v>
      </c>
      <c r="T74" s="12">
        <f t="shared" si="2"/>
        <v>2.7372549019607844</v>
      </c>
      <c r="U74" s="12">
        <f t="shared" si="131"/>
        <v>3.7372549019607844</v>
      </c>
      <c r="V74" s="15"/>
      <c r="W74" s="36">
        <f t="shared" si="147"/>
        <v>0.66666666666666674</v>
      </c>
      <c r="X74" s="12">
        <f t="shared" si="148"/>
        <v>2.1372549019607843</v>
      </c>
      <c r="Y74" s="12">
        <f t="shared" si="4"/>
        <v>3.1372549019607843</v>
      </c>
      <c r="Z74" s="12">
        <f t="shared" si="132"/>
        <v>4.1372549019607838</v>
      </c>
      <c r="AA74" s="15"/>
      <c r="AB74" s="36">
        <f t="shared" si="149"/>
        <v>1.3333333333333335</v>
      </c>
      <c r="AC74" s="12">
        <f t="shared" si="150"/>
        <v>2.8039215686274512</v>
      </c>
      <c r="AD74" s="12">
        <f t="shared" si="6"/>
        <v>3.8039215686274512</v>
      </c>
      <c r="AE74" s="12">
        <f t="shared" si="133"/>
        <v>4.8039215686274517</v>
      </c>
      <c r="AF74" s="15"/>
      <c r="AG74" s="36">
        <f t="shared" si="151"/>
        <v>2.666666666666667</v>
      </c>
      <c r="AH74" s="12">
        <f t="shared" si="152"/>
        <v>4.1372549019607847</v>
      </c>
      <c r="AI74" s="12">
        <f t="shared" si="8"/>
        <v>5.1372549019607847</v>
      </c>
      <c r="AJ74" s="12">
        <f t="shared" si="134"/>
        <v>6.1372549019607847</v>
      </c>
      <c r="AK74" s="15"/>
      <c r="AL74" s="36">
        <f t="shared" si="153"/>
        <v>4</v>
      </c>
      <c r="AM74" s="12">
        <f t="shared" si="154"/>
        <v>5.4705882352941178</v>
      </c>
      <c r="AN74" s="12">
        <f t="shared" si="10"/>
        <v>6.4705882352941178</v>
      </c>
      <c r="AO74" s="12">
        <f t="shared" si="135"/>
        <v>7.4705882352941178</v>
      </c>
      <c r="AP74" s="15"/>
      <c r="AQ74" s="36">
        <f t="shared" si="155"/>
        <v>5.3333333333333339</v>
      </c>
      <c r="AR74" s="12">
        <f t="shared" si="156"/>
        <v>6.8039215686274517</v>
      </c>
      <c r="AS74" s="12">
        <f t="shared" si="12"/>
        <v>7.8039215686274517</v>
      </c>
      <c r="AT74" s="12">
        <f t="shared" si="136"/>
        <v>8.8039215686274517</v>
      </c>
      <c r="AU74" s="15"/>
      <c r="AV74" s="36">
        <f t="shared" si="157"/>
        <v>8</v>
      </c>
      <c r="AW74" s="12">
        <f t="shared" si="158"/>
        <v>9.4705882352941178</v>
      </c>
      <c r="AX74" s="12">
        <f t="shared" si="14"/>
        <v>10.470588235294118</v>
      </c>
      <c r="AY74" s="12">
        <f t="shared" si="137"/>
        <v>11.470588235294118</v>
      </c>
    </row>
    <row r="75" spans="1:51" ht="35.15" customHeight="1" thickTop="1">
      <c r="A75" s="25" t="s">
        <v>0</v>
      </c>
      <c r="B75" s="26" t="s">
        <v>21</v>
      </c>
      <c r="C75" s="46" t="s">
        <v>3</v>
      </c>
      <c r="D75" s="38" t="s">
        <v>1</v>
      </c>
      <c r="E75" s="49" t="s">
        <v>16</v>
      </c>
      <c r="F75" s="40" t="s">
        <v>4</v>
      </c>
      <c r="G75" s="46" t="s">
        <v>18</v>
      </c>
      <c r="H75" s="40" t="s">
        <v>5</v>
      </c>
      <c r="I75" s="49" t="s">
        <v>17</v>
      </c>
      <c r="J75" s="46" t="s">
        <v>24</v>
      </c>
      <c r="K75" s="46" t="s">
        <v>20</v>
      </c>
      <c r="L75" s="46" t="s">
        <v>45</v>
      </c>
      <c r="M75" s="27"/>
      <c r="N75" s="28" t="s">
        <v>13</v>
      </c>
      <c r="O75" s="28" t="s">
        <v>14</v>
      </c>
      <c r="P75" s="28" t="s">
        <v>15</v>
      </c>
      <c r="Q75" s="27"/>
      <c r="R75" s="35" t="s">
        <v>26</v>
      </c>
      <c r="S75" s="28" t="s">
        <v>13</v>
      </c>
      <c r="T75" s="28" t="s">
        <v>14</v>
      </c>
      <c r="U75" s="28" t="s">
        <v>15</v>
      </c>
      <c r="V75" s="27"/>
      <c r="W75" s="35" t="s">
        <v>26</v>
      </c>
      <c r="X75" s="28" t="s">
        <v>13</v>
      </c>
      <c r="Y75" s="28" t="s">
        <v>14</v>
      </c>
      <c r="Z75" s="28" t="s">
        <v>15</v>
      </c>
      <c r="AA75" s="27"/>
      <c r="AB75" s="35" t="s">
        <v>26</v>
      </c>
      <c r="AC75" s="28" t="s">
        <v>13</v>
      </c>
      <c r="AD75" s="28" t="s">
        <v>14</v>
      </c>
      <c r="AE75" s="28" t="s">
        <v>15</v>
      </c>
      <c r="AF75" s="27"/>
      <c r="AG75" s="35" t="s">
        <v>26</v>
      </c>
      <c r="AH75" s="28" t="s">
        <v>13</v>
      </c>
      <c r="AI75" s="28" t="s">
        <v>14</v>
      </c>
      <c r="AJ75" s="28" t="s">
        <v>15</v>
      </c>
      <c r="AK75" s="27"/>
      <c r="AL75" s="35" t="s">
        <v>26</v>
      </c>
      <c r="AM75" s="28" t="s">
        <v>13</v>
      </c>
      <c r="AN75" s="28" t="s">
        <v>14</v>
      </c>
      <c r="AO75" s="28" t="s">
        <v>15</v>
      </c>
      <c r="AP75" s="27"/>
      <c r="AQ75" s="35" t="s">
        <v>26</v>
      </c>
      <c r="AR75" s="28" t="s">
        <v>13</v>
      </c>
      <c r="AS75" s="28" t="s">
        <v>14</v>
      </c>
      <c r="AT75" s="28" t="s">
        <v>15</v>
      </c>
      <c r="AU75" s="27"/>
      <c r="AV75" s="35" t="s">
        <v>26</v>
      </c>
      <c r="AW75" s="28" t="s">
        <v>13</v>
      </c>
      <c r="AX75" s="28" t="s">
        <v>14</v>
      </c>
      <c r="AY75" s="28" t="s">
        <v>15</v>
      </c>
    </row>
    <row r="76" spans="1:51" ht="10.5">
      <c r="A76" s="14" t="str">
        <f>$B$3</f>
        <v>Zink</v>
      </c>
      <c r="B76" s="6">
        <f>$B$7</f>
        <v>400</v>
      </c>
      <c r="C76" s="47">
        <f>8*(B76-$B$4)/($B$5-$B$4)</f>
        <v>0.47058823529411764</v>
      </c>
      <c r="D76" s="39">
        <v>7</v>
      </c>
      <c r="E76" s="50">
        <v>5</v>
      </c>
      <c r="F76" s="41" t="s">
        <v>9</v>
      </c>
      <c r="G76" s="47">
        <f>G63</f>
        <v>0</v>
      </c>
      <c r="H76" s="41" t="s">
        <v>8</v>
      </c>
      <c r="I76" s="51">
        <f t="shared" ref="I76:I87" si="160">I63</f>
        <v>0</v>
      </c>
      <c r="J76" s="56">
        <f>E76+G76+I76</f>
        <v>5</v>
      </c>
      <c r="K76" s="56">
        <f>6-J76</f>
        <v>1</v>
      </c>
      <c r="L76" s="56">
        <v>1</v>
      </c>
      <c r="M76" s="15"/>
      <c r="N76" s="12">
        <f>$C76+$K76+L76</f>
        <v>2.4705882352941178</v>
      </c>
      <c r="O76" s="12">
        <f t="shared" ref="O76:O87" si="161">N76+1</f>
        <v>3.4705882352941178</v>
      </c>
      <c r="P76" s="12">
        <f t="shared" ref="P76:P87" si="162">N76+2</f>
        <v>4.4705882352941178</v>
      </c>
      <c r="Q76" s="15"/>
      <c r="R76" s="36">
        <f>8*$B$7/$B$6*$C$8/100</f>
        <v>0.26666666666666666</v>
      </c>
      <c r="S76" s="12">
        <f>$C76+$K76+$R76+L76</f>
        <v>2.7372549019607844</v>
      </c>
      <c r="T76" s="12">
        <f t="shared" ref="T76:T87" si="163">S76+1</f>
        <v>3.7372549019607844</v>
      </c>
      <c r="U76" s="12">
        <f t="shared" ref="U76:U87" si="164">S76+2</f>
        <v>4.7372549019607844</v>
      </c>
      <c r="V76" s="15"/>
      <c r="W76" s="36">
        <f>8*$B$7/$B$6*$D$8/100</f>
        <v>0.66666666666666674</v>
      </c>
      <c r="X76" s="12">
        <f>$C76+$K76+$W76+L76</f>
        <v>3.1372549019607847</v>
      </c>
      <c r="Y76" s="12">
        <f t="shared" ref="Y76:Y87" si="165">X76+1</f>
        <v>4.1372549019607847</v>
      </c>
      <c r="Z76" s="12">
        <f t="shared" ref="Z76:Z87" si="166">X76+2</f>
        <v>5.1372549019607847</v>
      </c>
      <c r="AA76" s="15"/>
      <c r="AB76" s="36">
        <f>8*$B$7/$B$6*$E$8/100</f>
        <v>1.3333333333333335</v>
      </c>
      <c r="AC76" s="12">
        <f>$C76+$K76+$AB76+L76</f>
        <v>3.8039215686274512</v>
      </c>
      <c r="AD76" s="12">
        <f t="shared" ref="AD76:AD87" si="167">AC76+1</f>
        <v>4.8039215686274517</v>
      </c>
      <c r="AE76" s="12">
        <f t="shared" ref="AE76:AE87" si="168">AC76+2</f>
        <v>5.8039215686274517</v>
      </c>
      <c r="AF76" s="15"/>
      <c r="AG76" s="36">
        <f>8*$B$7/$B$6*$F$8/100</f>
        <v>2.666666666666667</v>
      </c>
      <c r="AH76" s="12">
        <f>$C76+$K76+$AG76+L76</f>
        <v>5.1372549019607847</v>
      </c>
      <c r="AI76" s="12">
        <f t="shared" ref="AI76:AI87" si="169">AH76+1</f>
        <v>6.1372549019607847</v>
      </c>
      <c r="AJ76" s="12">
        <f t="shared" ref="AJ76:AJ87" si="170">AH76+2</f>
        <v>7.1372549019607847</v>
      </c>
      <c r="AK76" s="15"/>
      <c r="AL76" s="36">
        <f>8*$B$7/$B$6*$G$8/100</f>
        <v>4</v>
      </c>
      <c r="AM76" s="12">
        <f>$C76+$K76+$AL76+L76</f>
        <v>6.4705882352941178</v>
      </c>
      <c r="AN76" s="12">
        <f t="shared" ref="AN76:AN87" si="171">AM76+1</f>
        <v>7.4705882352941178</v>
      </c>
      <c r="AO76" s="12">
        <f t="shared" ref="AO76:AO87" si="172">AM76+2</f>
        <v>8.4705882352941178</v>
      </c>
      <c r="AP76" s="15"/>
      <c r="AQ76" s="36">
        <f>8*$B$7/$B$6*$H$8/100</f>
        <v>5.3333333333333339</v>
      </c>
      <c r="AR76" s="12">
        <f>$C76+$K76+$AQ76+L76</f>
        <v>7.8039215686274517</v>
      </c>
      <c r="AS76" s="12">
        <f t="shared" ref="AS76:AS87" si="173">AR76+1</f>
        <v>8.8039215686274517</v>
      </c>
      <c r="AT76" s="12">
        <f t="shared" ref="AT76:AT87" si="174">AR76+2</f>
        <v>9.8039215686274517</v>
      </c>
      <c r="AU76" s="15"/>
      <c r="AV76" s="36">
        <f>8*$B$7/$B$6*$I$8/100</f>
        <v>8</v>
      </c>
      <c r="AW76" s="12">
        <f>$C76+$K76+$AV76+L76</f>
        <v>10.470588235294118</v>
      </c>
      <c r="AX76" s="12">
        <f t="shared" ref="AX76:AX87" si="175">AW76+1</f>
        <v>11.470588235294118</v>
      </c>
      <c r="AY76" s="12">
        <f t="shared" ref="AY76:AY87" si="176">AW76+2</f>
        <v>12.470588235294118</v>
      </c>
    </row>
    <row r="77" spans="1:51">
      <c r="A77" s="14" t="str">
        <f t="shared" ref="A77:A87" si="177">$B$3</f>
        <v>Zink</v>
      </c>
      <c r="B77" s="6">
        <f t="shared" ref="B77:B87" si="178">$B$7</f>
        <v>400</v>
      </c>
      <c r="C77" s="47">
        <f t="shared" ref="C77:C87" si="179">8*(B77-$B$4)/($B$5-$B$4)</f>
        <v>0.47058823529411764</v>
      </c>
      <c r="D77" s="39">
        <v>7</v>
      </c>
      <c r="E77" s="51">
        <f>E76</f>
        <v>5</v>
      </c>
      <c r="F77" s="41" t="s">
        <v>9</v>
      </c>
      <c r="G77" s="47">
        <f t="shared" ref="G77:G87" si="180">G64</f>
        <v>0</v>
      </c>
      <c r="H77" s="41" t="s">
        <v>7</v>
      </c>
      <c r="I77" s="51">
        <f t="shared" si="160"/>
        <v>0</v>
      </c>
      <c r="J77" s="56">
        <f t="shared" ref="J77:J87" si="181">E77+G77+I77</f>
        <v>5</v>
      </c>
      <c r="K77" s="56">
        <f t="shared" ref="K77:K87" si="182">6-J77</f>
        <v>1</v>
      </c>
      <c r="L77" s="56">
        <v>1</v>
      </c>
      <c r="M77" s="15"/>
      <c r="N77" s="12">
        <f t="shared" ref="N77:N87" si="183">$C77+$K77+L77</f>
        <v>2.4705882352941178</v>
      </c>
      <c r="O77" s="12">
        <f t="shared" si="161"/>
        <v>3.4705882352941178</v>
      </c>
      <c r="P77" s="12">
        <f t="shared" si="162"/>
        <v>4.4705882352941178</v>
      </c>
      <c r="Q77" s="15"/>
      <c r="R77" s="36">
        <f t="shared" ref="R77:R87" si="184">$R$11</f>
        <v>0.26666666666666666</v>
      </c>
      <c r="S77" s="12">
        <f t="shared" ref="S77:S87" si="185">$C77+$K77+$R77+L77</f>
        <v>2.7372549019607844</v>
      </c>
      <c r="T77" s="12">
        <f t="shared" si="163"/>
        <v>3.7372549019607844</v>
      </c>
      <c r="U77" s="12">
        <f t="shared" si="164"/>
        <v>4.7372549019607844</v>
      </c>
      <c r="V77" s="15"/>
      <c r="W77" s="36">
        <f t="shared" ref="W77:W87" si="186">W$11</f>
        <v>0.66666666666666674</v>
      </c>
      <c r="X77" s="12">
        <f t="shared" ref="X77:X87" si="187">$C77+$K77+$W77+L77</f>
        <v>3.1372549019607847</v>
      </c>
      <c r="Y77" s="12">
        <f t="shared" si="165"/>
        <v>4.1372549019607847</v>
      </c>
      <c r="Z77" s="12">
        <f t="shared" si="166"/>
        <v>5.1372549019607847</v>
      </c>
      <c r="AA77" s="15"/>
      <c r="AB77" s="36">
        <f t="shared" ref="AB77:AB87" si="188">AB$11</f>
        <v>1.3333333333333335</v>
      </c>
      <c r="AC77" s="12">
        <f t="shared" ref="AC77:AC87" si="189">$C77+$K77+$AB77+L77</f>
        <v>3.8039215686274512</v>
      </c>
      <c r="AD77" s="12">
        <f t="shared" si="167"/>
        <v>4.8039215686274517</v>
      </c>
      <c r="AE77" s="12">
        <f t="shared" si="168"/>
        <v>5.8039215686274517</v>
      </c>
      <c r="AF77" s="15"/>
      <c r="AG77" s="36">
        <f t="shared" ref="AG77:AG87" si="190">AG$11</f>
        <v>2.666666666666667</v>
      </c>
      <c r="AH77" s="12">
        <f t="shared" ref="AH77:AH87" si="191">$C77+$K77+$AG77+L77</f>
        <v>5.1372549019607847</v>
      </c>
      <c r="AI77" s="12">
        <f t="shared" si="169"/>
        <v>6.1372549019607847</v>
      </c>
      <c r="AJ77" s="12">
        <f t="shared" si="170"/>
        <v>7.1372549019607847</v>
      </c>
      <c r="AK77" s="15"/>
      <c r="AL77" s="36">
        <f t="shared" ref="AL77:AL87" si="192">AL$11</f>
        <v>4</v>
      </c>
      <c r="AM77" s="12">
        <f t="shared" ref="AM77:AM87" si="193">$C77+$K77+$AL77+L77</f>
        <v>6.4705882352941178</v>
      </c>
      <c r="AN77" s="12">
        <f t="shared" si="171"/>
        <v>7.4705882352941178</v>
      </c>
      <c r="AO77" s="12">
        <f t="shared" si="172"/>
        <v>8.4705882352941178</v>
      </c>
      <c r="AP77" s="15"/>
      <c r="AQ77" s="36">
        <f t="shared" ref="AQ77:AQ87" si="194">AQ$11</f>
        <v>5.3333333333333339</v>
      </c>
      <c r="AR77" s="12">
        <f t="shared" ref="AR77:AR87" si="195">$C77+$K77+$AQ77+L77</f>
        <v>7.8039215686274517</v>
      </c>
      <c r="AS77" s="12">
        <f t="shared" si="173"/>
        <v>8.8039215686274517</v>
      </c>
      <c r="AT77" s="12">
        <f t="shared" si="174"/>
        <v>9.8039215686274517</v>
      </c>
      <c r="AU77" s="15"/>
      <c r="AV77" s="36">
        <f t="shared" ref="AV77:AV87" si="196">AV$11</f>
        <v>8</v>
      </c>
      <c r="AW77" s="12">
        <f t="shared" ref="AW77:AW87" si="197">$C77+$K77+$AV77+L77</f>
        <v>10.470588235294118</v>
      </c>
      <c r="AX77" s="12">
        <f t="shared" si="175"/>
        <v>11.470588235294118</v>
      </c>
      <c r="AY77" s="12">
        <f t="shared" si="176"/>
        <v>12.470588235294118</v>
      </c>
    </row>
    <row r="78" spans="1:51">
      <c r="A78" s="14" t="str">
        <f t="shared" si="177"/>
        <v>Zink</v>
      </c>
      <c r="B78" s="6">
        <f t="shared" si="178"/>
        <v>400</v>
      </c>
      <c r="C78" s="47">
        <f t="shared" si="179"/>
        <v>0.47058823529411764</v>
      </c>
      <c r="D78" s="39">
        <v>7</v>
      </c>
      <c r="E78" s="51">
        <f t="shared" ref="E78:E87" si="198">E77</f>
        <v>5</v>
      </c>
      <c r="F78" s="41" t="s">
        <v>9</v>
      </c>
      <c r="G78" s="47">
        <f t="shared" si="180"/>
        <v>0</v>
      </c>
      <c r="H78" s="41" t="s">
        <v>6</v>
      </c>
      <c r="I78" s="51">
        <f t="shared" si="160"/>
        <v>1</v>
      </c>
      <c r="J78" s="56">
        <f t="shared" si="181"/>
        <v>6</v>
      </c>
      <c r="K78" s="56">
        <f t="shared" si="182"/>
        <v>0</v>
      </c>
      <c r="L78" s="56">
        <v>1</v>
      </c>
      <c r="M78" s="15"/>
      <c r="N78" s="12">
        <f t="shared" si="183"/>
        <v>1.4705882352941178</v>
      </c>
      <c r="O78" s="12">
        <f t="shared" si="161"/>
        <v>2.4705882352941178</v>
      </c>
      <c r="P78" s="12">
        <f t="shared" si="162"/>
        <v>3.4705882352941178</v>
      </c>
      <c r="Q78" s="15"/>
      <c r="R78" s="36">
        <f t="shared" si="184"/>
        <v>0.26666666666666666</v>
      </c>
      <c r="S78" s="12">
        <f t="shared" si="185"/>
        <v>1.7372549019607844</v>
      </c>
      <c r="T78" s="12">
        <f t="shared" si="163"/>
        <v>2.7372549019607844</v>
      </c>
      <c r="U78" s="12">
        <f t="shared" si="164"/>
        <v>3.7372549019607844</v>
      </c>
      <c r="V78" s="15"/>
      <c r="W78" s="36">
        <f t="shared" si="186"/>
        <v>0.66666666666666674</v>
      </c>
      <c r="X78" s="12">
        <f t="shared" si="187"/>
        <v>2.1372549019607843</v>
      </c>
      <c r="Y78" s="12">
        <f t="shared" si="165"/>
        <v>3.1372549019607843</v>
      </c>
      <c r="Z78" s="12">
        <f t="shared" si="166"/>
        <v>4.1372549019607838</v>
      </c>
      <c r="AA78" s="15"/>
      <c r="AB78" s="36">
        <f t="shared" si="188"/>
        <v>1.3333333333333335</v>
      </c>
      <c r="AC78" s="12">
        <f t="shared" si="189"/>
        <v>2.8039215686274512</v>
      </c>
      <c r="AD78" s="12">
        <f t="shared" si="167"/>
        <v>3.8039215686274512</v>
      </c>
      <c r="AE78" s="12">
        <f t="shared" si="168"/>
        <v>4.8039215686274517</v>
      </c>
      <c r="AF78" s="15"/>
      <c r="AG78" s="36">
        <f t="shared" si="190"/>
        <v>2.666666666666667</v>
      </c>
      <c r="AH78" s="12">
        <f t="shared" si="191"/>
        <v>4.1372549019607847</v>
      </c>
      <c r="AI78" s="12">
        <f t="shared" si="169"/>
        <v>5.1372549019607847</v>
      </c>
      <c r="AJ78" s="12">
        <f t="shared" si="170"/>
        <v>6.1372549019607847</v>
      </c>
      <c r="AK78" s="15"/>
      <c r="AL78" s="36">
        <f t="shared" si="192"/>
        <v>4</v>
      </c>
      <c r="AM78" s="12">
        <f t="shared" si="193"/>
        <v>5.4705882352941178</v>
      </c>
      <c r="AN78" s="12">
        <f t="shared" si="171"/>
        <v>6.4705882352941178</v>
      </c>
      <c r="AO78" s="12">
        <f t="shared" si="172"/>
        <v>7.4705882352941178</v>
      </c>
      <c r="AP78" s="15"/>
      <c r="AQ78" s="36">
        <f t="shared" si="194"/>
        <v>5.3333333333333339</v>
      </c>
      <c r="AR78" s="12">
        <f t="shared" si="195"/>
        <v>6.8039215686274517</v>
      </c>
      <c r="AS78" s="12">
        <f t="shared" si="173"/>
        <v>7.8039215686274517</v>
      </c>
      <c r="AT78" s="12">
        <f t="shared" si="174"/>
        <v>8.8039215686274517</v>
      </c>
      <c r="AU78" s="15"/>
      <c r="AV78" s="36">
        <f t="shared" si="196"/>
        <v>8</v>
      </c>
      <c r="AW78" s="12">
        <f t="shared" si="197"/>
        <v>9.4705882352941178</v>
      </c>
      <c r="AX78" s="12">
        <f t="shared" si="175"/>
        <v>10.470588235294118</v>
      </c>
      <c r="AY78" s="12">
        <f t="shared" si="176"/>
        <v>11.470588235294118</v>
      </c>
    </row>
    <row r="79" spans="1:51">
      <c r="A79" s="14" t="str">
        <f t="shared" si="177"/>
        <v>Zink</v>
      </c>
      <c r="B79" s="6">
        <f t="shared" si="178"/>
        <v>400</v>
      </c>
      <c r="C79" s="47">
        <f t="shared" si="179"/>
        <v>0.47058823529411764</v>
      </c>
      <c r="D79" s="39">
        <v>7</v>
      </c>
      <c r="E79" s="51">
        <f t="shared" si="198"/>
        <v>5</v>
      </c>
      <c r="F79" s="41" t="s">
        <v>10</v>
      </c>
      <c r="G79" s="47">
        <f t="shared" si="180"/>
        <v>0</v>
      </c>
      <c r="H79" s="41" t="s">
        <v>8</v>
      </c>
      <c r="I79" s="51">
        <f t="shared" si="160"/>
        <v>0</v>
      </c>
      <c r="J79" s="56">
        <f t="shared" si="181"/>
        <v>5</v>
      </c>
      <c r="K79" s="56">
        <f t="shared" si="182"/>
        <v>1</v>
      </c>
      <c r="L79" s="56">
        <v>1</v>
      </c>
      <c r="M79" s="15"/>
      <c r="N79" s="12">
        <f t="shared" si="183"/>
        <v>2.4705882352941178</v>
      </c>
      <c r="O79" s="12">
        <f t="shared" si="161"/>
        <v>3.4705882352941178</v>
      </c>
      <c r="P79" s="12">
        <f t="shared" si="162"/>
        <v>4.4705882352941178</v>
      </c>
      <c r="Q79" s="15"/>
      <c r="R79" s="36">
        <f t="shared" si="184"/>
        <v>0.26666666666666666</v>
      </c>
      <c r="S79" s="12">
        <f t="shared" si="185"/>
        <v>2.7372549019607844</v>
      </c>
      <c r="T79" s="12">
        <f t="shared" si="163"/>
        <v>3.7372549019607844</v>
      </c>
      <c r="U79" s="12">
        <f t="shared" si="164"/>
        <v>4.7372549019607844</v>
      </c>
      <c r="V79" s="15"/>
      <c r="W79" s="36">
        <f t="shared" si="186"/>
        <v>0.66666666666666674</v>
      </c>
      <c r="X79" s="12">
        <f t="shared" si="187"/>
        <v>3.1372549019607847</v>
      </c>
      <c r="Y79" s="12">
        <f t="shared" si="165"/>
        <v>4.1372549019607847</v>
      </c>
      <c r="Z79" s="12">
        <f t="shared" si="166"/>
        <v>5.1372549019607847</v>
      </c>
      <c r="AA79" s="15"/>
      <c r="AB79" s="36">
        <f t="shared" si="188"/>
        <v>1.3333333333333335</v>
      </c>
      <c r="AC79" s="12">
        <f t="shared" si="189"/>
        <v>3.8039215686274512</v>
      </c>
      <c r="AD79" s="12">
        <f t="shared" si="167"/>
        <v>4.8039215686274517</v>
      </c>
      <c r="AE79" s="12">
        <f t="shared" si="168"/>
        <v>5.8039215686274517</v>
      </c>
      <c r="AF79" s="15"/>
      <c r="AG79" s="36">
        <f t="shared" si="190"/>
        <v>2.666666666666667</v>
      </c>
      <c r="AH79" s="12">
        <f t="shared" si="191"/>
        <v>5.1372549019607847</v>
      </c>
      <c r="AI79" s="12">
        <f t="shared" si="169"/>
        <v>6.1372549019607847</v>
      </c>
      <c r="AJ79" s="12">
        <f t="shared" si="170"/>
        <v>7.1372549019607847</v>
      </c>
      <c r="AK79" s="15"/>
      <c r="AL79" s="36">
        <f t="shared" si="192"/>
        <v>4</v>
      </c>
      <c r="AM79" s="12">
        <f t="shared" si="193"/>
        <v>6.4705882352941178</v>
      </c>
      <c r="AN79" s="12">
        <f t="shared" si="171"/>
        <v>7.4705882352941178</v>
      </c>
      <c r="AO79" s="12">
        <f t="shared" si="172"/>
        <v>8.4705882352941178</v>
      </c>
      <c r="AP79" s="15"/>
      <c r="AQ79" s="36">
        <f t="shared" si="194"/>
        <v>5.3333333333333339</v>
      </c>
      <c r="AR79" s="12">
        <f t="shared" si="195"/>
        <v>7.8039215686274517</v>
      </c>
      <c r="AS79" s="12">
        <f t="shared" si="173"/>
        <v>8.8039215686274517</v>
      </c>
      <c r="AT79" s="12">
        <f t="shared" si="174"/>
        <v>9.8039215686274517</v>
      </c>
      <c r="AU79" s="15"/>
      <c r="AV79" s="36">
        <f t="shared" si="196"/>
        <v>8</v>
      </c>
      <c r="AW79" s="12">
        <f t="shared" si="197"/>
        <v>10.470588235294118</v>
      </c>
      <c r="AX79" s="12">
        <f t="shared" si="175"/>
        <v>11.470588235294118</v>
      </c>
      <c r="AY79" s="12">
        <f t="shared" si="176"/>
        <v>12.470588235294118</v>
      </c>
    </row>
    <row r="80" spans="1:51">
      <c r="A80" s="14" t="str">
        <f t="shared" si="177"/>
        <v>Zink</v>
      </c>
      <c r="B80" s="6">
        <f t="shared" si="178"/>
        <v>400</v>
      </c>
      <c r="C80" s="47">
        <f t="shared" si="179"/>
        <v>0.47058823529411764</v>
      </c>
      <c r="D80" s="39">
        <v>7</v>
      </c>
      <c r="E80" s="51">
        <f t="shared" si="198"/>
        <v>5</v>
      </c>
      <c r="F80" s="41" t="s">
        <v>10</v>
      </c>
      <c r="G80" s="47">
        <f t="shared" si="180"/>
        <v>0</v>
      </c>
      <c r="H80" s="41" t="s">
        <v>7</v>
      </c>
      <c r="I80" s="51">
        <f t="shared" si="160"/>
        <v>0</v>
      </c>
      <c r="J80" s="56">
        <f t="shared" si="181"/>
        <v>5</v>
      </c>
      <c r="K80" s="56">
        <f t="shared" si="182"/>
        <v>1</v>
      </c>
      <c r="L80" s="56">
        <v>1</v>
      </c>
      <c r="M80" s="15"/>
      <c r="N80" s="12">
        <f t="shared" si="183"/>
        <v>2.4705882352941178</v>
      </c>
      <c r="O80" s="12">
        <f t="shared" si="161"/>
        <v>3.4705882352941178</v>
      </c>
      <c r="P80" s="12">
        <f t="shared" si="162"/>
        <v>4.4705882352941178</v>
      </c>
      <c r="Q80" s="15"/>
      <c r="R80" s="36">
        <f t="shared" si="184"/>
        <v>0.26666666666666666</v>
      </c>
      <c r="S80" s="12">
        <f t="shared" si="185"/>
        <v>2.7372549019607844</v>
      </c>
      <c r="T80" s="12">
        <f t="shared" si="163"/>
        <v>3.7372549019607844</v>
      </c>
      <c r="U80" s="12">
        <f t="shared" si="164"/>
        <v>4.7372549019607844</v>
      </c>
      <c r="V80" s="15"/>
      <c r="W80" s="36">
        <f t="shared" si="186"/>
        <v>0.66666666666666674</v>
      </c>
      <c r="X80" s="12">
        <f t="shared" si="187"/>
        <v>3.1372549019607847</v>
      </c>
      <c r="Y80" s="12">
        <f t="shared" si="165"/>
        <v>4.1372549019607847</v>
      </c>
      <c r="Z80" s="12">
        <f t="shared" si="166"/>
        <v>5.1372549019607847</v>
      </c>
      <c r="AA80" s="15"/>
      <c r="AB80" s="36">
        <f t="shared" si="188"/>
        <v>1.3333333333333335</v>
      </c>
      <c r="AC80" s="12">
        <f t="shared" si="189"/>
        <v>3.8039215686274512</v>
      </c>
      <c r="AD80" s="12">
        <f t="shared" si="167"/>
        <v>4.8039215686274517</v>
      </c>
      <c r="AE80" s="12">
        <f t="shared" si="168"/>
        <v>5.8039215686274517</v>
      </c>
      <c r="AF80" s="15"/>
      <c r="AG80" s="36">
        <f t="shared" si="190"/>
        <v>2.666666666666667</v>
      </c>
      <c r="AH80" s="12">
        <f t="shared" si="191"/>
        <v>5.1372549019607847</v>
      </c>
      <c r="AI80" s="12">
        <f t="shared" si="169"/>
        <v>6.1372549019607847</v>
      </c>
      <c r="AJ80" s="12">
        <f t="shared" si="170"/>
        <v>7.1372549019607847</v>
      </c>
      <c r="AK80" s="15"/>
      <c r="AL80" s="36">
        <f t="shared" si="192"/>
        <v>4</v>
      </c>
      <c r="AM80" s="12">
        <f t="shared" si="193"/>
        <v>6.4705882352941178</v>
      </c>
      <c r="AN80" s="12">
        <f t="shared" si="171"/>
        <v>7.4705882352941178</v>
      </c>
      <c r="AO80" s="12">
        <f t="shared" si="172"/>
        <v>8.4705882352941178</v>
      </c>
      <c r="AP80" s="15"/>
      <c r="AQ80" s="36">
        <f t="shared" si="194"/>
        <v>5.3333333333333339</v>
      </c>
      <c r="AR80" s="12">
        <f t="shared" si="195"/>
        <v>7.8039215686274517</v>
      </c>
      <c r="AS80" s="12">
        <f t="shared" si="173"/>
        <v>8.8039215686274517</v>
      </c>
      <c r="AT80" s="12">
        <f t="shared" si="174"/>
        <v>9.8039215686274517</v>
      </c>
      <c r="AU80" s="15"/>
      <c r="AV80" s="36">
        <f t="shared" si="196"/>
        <v>8</v>
      </c>
      <c r="AW80" s="12">
        <f t="shared" si="197"/>
        <v>10.470588235294118</v>
      </c>
      <c r="AX80" s="12">
        <f t="shared" si="175"/>
        <v>11.470588235294118</v>
      </c>
      <c r="AY80" s="12">
        <f t="shared" si="176"/>
        <v>12.470588235294118</v>
      </c>
    </row>
    <row r="81" spans="1:51">
      <c r="A81" s="14" t="str">
        <f t="shared" si="177"/>
        <v>Zink</v>
      </c>
      <c r="B81" s="6">
        <f t="shared" si="178"/>
        <v>400</v>
      </c>
      <c r="C81" s="47">
        <f t="shared" si="179"/>
        <v>0.47058823529411764</v>
      </c>
      <c r="D81" s="39">
        <v>7</v>
      </c>
      <c r="E81" s="51">
        <f t="shared" si="198"/>
        <v>5</v>
      </c>
      <c r="F81" s="41" t="s">
        <v>10</v>
      </c>
      <c r="G81" s="47">
        <f t="shared" si="180"/>
        <v>0</v>
      </c>
      <c r="H81" s="41" t="s">
        <v>6</v>
      </c>
      <c r="I81" s="51">
        <f t="shared" si="160"/>
        <v>1</v>
      </c>
      <c r="J81" s="56">
        <f t="shared" si="181"/>
        <v>6</v>
      </c>
      <c r="K81" s="56">
        <f t="shared" si="182"/>
        <v>0</v>
      </c>
      <c r="L81" s="56">
        <v>1</v>
      </c>
      <c r="M81" s="15"/>
      <c r="N81" s="12">
        <f t="shared" si="183"/>
        <v>1.4705882352941178</v>
      </c>
      <c r="O81" s="12">
        <f t="shared" si="161"/>
        <v>2.4705882352941178</v>
      </c>
      <c r="P81" s="12">
        <f t="shared" si="162"/>
        <v>3.4705882352941178</v>
      </c>
      <c r="Q81" s="15"/>
      <c r="R81" s="36">
        <f t="shared" si="184"/>
        <v>0.26666666666666666</v>
      </c>
      <c r="S81" s="12">
        <f t="shared" si="185"/>
        <v>1.7372549019607844</v>
      </c>
      <c r="T81" s="12">
        <f t="shared" si="163"/>
        <v>2.7372549019607844</v>
      </c>
      <c r="U81" s="12">
        <f t="shared" si="164"/>
        <v>3.7372549019607844</v>
      </c>
      <c r="V81" s="15"/>
      <c r="W81" s="36">
        <f t="shared" si="186"/>
        <v>0.66666666666666674</v>
      </c>
      <c r="X81" s="12">
        <f t="shared" si="187"/>
        <v>2.1372549019607843</v>
      </c>
      <c r="Y81" s="12">
        <f t="shared" si="165"/>
        <v>3.1372549019607843</v>
      </c>
      <c r="Z81" s="12">
        <f t="shared" si="166"/>
        <v>4.1372549019607838</v>
      </c>
      <c r="AA81" s="15"/>
      <c r="AB81" s="36">
        <f t="shared" si="188"/>
        <v>1.3333333333333335</v>
      </c>
      <c r="AC81" s="12">
        <f t="shared" si="189"/>
        <v>2.8039215686274512</v>
      </c>
      <c r="AD81" s="12">
        <f t="shared" si="167"/>
        <v>3.8039215686274512</v>
      </c>
      <c r="AE81" s="12">
        <f t="shared" si="168"/>
        <v>4.8039215686274517</v>
      </c>
      <c r="AF81" s="15"/>
      <c r="AG81" s="36">
        <f t="shared" si="190"/>
        <v>2.666666666666667</v>
      </c>
      <c r="AH81" s="12">
        <f t="shared" si="191"/>
        <v>4.1372549019607847</v>
      </c>
      <c r="AI81" s="12">
        <f t="shared" si="169"/>
        <v>5.1372549019607847</v>
      </c>
      <c r="AJ81" s="12">
        <f t="shared" si="170"/>
        <v>6.1372549019607847</v>
      </c>
      <c r="AK81" s="15"/>
      <c r="AL81" s="36">
        <f t="shared" si="192"/>
        <v>4</v>
      </c>
      <c r="AM81" s="12">
        <f t="shared" si="193"/>
        <v>5.4705882352941178</v>
      </c>
      <c r="AN81" s="12">
        <f t="shared" si="171"/>
        <v>6.4705882352941178</v>
      </c>
      <c r="AO81" s="12">
        <f t="shared" si="172"/>
        <v>7.4705882352941178</v>
      </c>
      <c r="AP81" s="15"/>
      <c r="AQ81" s="36">
        <f t="shared" si="194"/>
        <v>5.3333333333333339</v>
      </c>
      <c r="AR81" s="12">
        <f t="shared" si="195"/>
        <v>6.8039215686274517</v>
      </c>
      <c r="AS81" s="12">
        <f t="shared" si="173"/>
        <v>7.8039215686274517</v>
      </c>
      <c r="AT81" s="12">
        <f t="shared" si="174"/>
        <v>8.8039215686274517</v>
      </c>
      <c r="AU81" s="15"/>
      <c r="AV81" s="36">
        <f t="shared" si="196"/>
        <v>8</v>
      </c>
      <c r="AW81" s="12">
        <f t="shared" si="197"/>
        <v>9.4705882352941178</v>
      </c>
      <c r="AX81" s="12">
        <f t="shared" si="175"/>
        <v>10.470588235294118</v>
      </c>
      <c r="AY81" s="12">
        <f t="shared" si="176"/>
        <v>11.470588235294118</v>
      </c>
    </row>
    <row r="82" spans="1:51">
      <c r="A82" s="14" t="str">
        <f t="shared" si="177"/>
        <v>Zink</v>
      </c>
      <c r="B82" s="6">
        <f t="shared" si="178"/>
        <v>400</v>
      </c>
      <c r="C82" s="47">
        <f t="shared" si="179"/>
        <v>0.47058823529411764</v>
      </c>
      <c r="D82" s="39">
        <v>7</v>
      </c>
      <c r="E82" s="51">
        <f t="shared" si="198"/>
        <v>5</v>
      </c>
      <c r="F82" s="41" t="s">
        <v>11</v>
      </c>
      <c r="G82" s="47">
        <f t="shared" si="180"/>
        <v>0</v>
      </c>
      <c r="H82" s="41" t="s">
        <v>8</v>
      </c>
      <c r="I82" s="51">
        <f t="shared" si="160"/>
        <v>0</v>
      </c>
      <c r="J82" s="56">
        <f t="shared" si="181"/>
        <v>5</v>
      </c>
      <c r="K82" s="56">
        <f t="shared" si="182"/>
        <v>1</v>
      </c>
      <c r="L82" s="56">
        <v>1</v>
      </c>
      <c r="M82" s="15"/>
      <c r="N82" s="12">
        <f t="shared" si="183"/>
        <v>2.4705882352941178</v>
      </c>
      <c r="O82" s="12">
        <f t="shared" si="161"/>
        <v>3.4705882352941178</v>
      </c>
      <c r="P82" s="12">
        <f t="shared" si="162"/>
        <v>4.4705882352941178</v>
      </c>
      <c r="Q82" s="15"/>
      <c r="R82" s="36">
        <f t="shared" si="184"/>
        <v>0.26666666666666666</v>
      </c>
      <c r="S82" s="12">
        <f t="shared" si="185"/>
        <v>2.7372549019607844</v>
      </c>
      <c r="T82" s="12">
        <f t="shared" si="163"/>
        <v>3.7372549019607844</v>
      </c>
      <c r="U82" s="12">
        <f t="shared" si="164"/>
        <v>4.7372549019607844</v>
      </c>
      <c r="V82" s="15"/>
      <c r="W82" s="36">
        <f t="shared" si="186"/>
        <v>0.66666666666666674</v>
      </c>
      <c r="X82" s="12">
        <f t="shared" si="187"/>
        <v>3.1372549019607847</v>
      </c>
      <c r="Y82" s="12">
        <f t="shared" si="165"/>
        <v>4.1372549019607847</v>
      </c>
      <c r="Z82" s="12">
        <f t="shared" si="166"/>
        <v>5.1372549019607847</v>
      </c>
      <c r="AA82" s="15"/>
      <c r="AB82" s="36">
        <f t="shared" si="188"/>
        <v>1.3333333333333335</v>
      </c>
      <c r="AC82" s="12">
        <f t="shared" si="189"/>
        <v>3.8039215686274512</v>
      </c>
      <c r="AD82" s="12">
        <f t="shared" si="167"/>
        <v>4.8039215686274517</v>
      </c>
      <c r="AE82" s="12">
        <f t="shared" si="168"/>
        <v>5.8039215686274517</v>
      </c>
      <c r="AF82" s="15"/>
      <c r="AG82" s="36">
        <f t="shared" si="190"/>
        <v>2.666666666666667</v>
      </c>
      <c r="AH82" s="12">
        <f t="shared" si="191"/>
        <v>5.1372549019607847</v>
      </c>
      <c r="AI82" s="12">
        <f t="shared" si="169"/>
        <v>6.1372549019607847</v>
      </c>
      <c r="AJ82" s="12">
        <f t="shared" si="170"/>
        <v>7.1372549019607847</v>
      </c>
      <c r="AK82" s="15"/>
      <c r="AL82" s="36">
        <f t="shared" si="192"/>
        <v>4</v>
      </c>
      <c r="AM82" s="12">
        <f t="shared" si="193"/>
        <v>6.4705882352941178</v>
      </c>
      <c r="AN82" s="12">
        <f t="shared" si="171"/>
        <v>7.4705882352941178</v>
      </c>
      <c r="AO82" s="12">
        <f t="shared" si="172"/>
        <v>8.4705882352941178</v>
      </c>
      <c r="AP82" s="15"/>
      <c r="AQ82" s="36">
        <f t="shared" si="194"/>
        <v>5.3333333333333339</v>
      </c>
      <c r="AR82" s="12">
        <f t="shared" si="195"/>
        <v>7.8039215686274517</v>
      </c>
      <c r="AS82" s="12">
        <f t="shared" si="173"/>
        <v>8.8039215686274517</v>
      </c>
      <c r="AT82" s="12">
        <f t="shared" si="174"/>
        <v>9.8039215686274517</v>
      </c>
      <c r="AU82" s="15"/>
      <c r="AV82" s="36">
        <f t="shared" si="196"/>
        <v>8</v>
      </c>
      <c r="AW82" s="12">
        <f t="shared" si="197"/>
        <v>10.470588235294118</v>
      </c>
      <c r="AX82" s="12">
        <f t="shared" si="175"/>
        <v>11.470588235294118</v>
      </c>
      <c r="AY82" s="12">
        <f t="shared" si="176"/>
        <v>12.470588235294118</v>
      </c>
    </row>
    <row r="83" spans="1:51">
      <c r="A83" s="14" t="str">
        <f t="shared" si="177"/>
        <v>Zink</v>
      </c>
      <c r="B83" s="6">
        <f t="shared" si="178"/>
        <v>400</v>
      </c>
      <c r="C83" s="47">
        <f t="shared" si="179"/>
        <v>0.47058823529411764</v>
      </c>
      <c r="D83" s="39">
        <v>7</v>
      </c>
      <c r="E83" s="51">
        <f t="shared" si="198"/>
        <v>5</v>
      </c>
      <c r="F83" s="41" t="s">
        <v>11</v>
      </c>
      <c r="G83" s="47">
        <f t="shared" si="180"/>
        <v>0</v>
      </c>
      <c r="H83" s="41" t="s">
        <v>7</v>
      </c>
      <c r="I83" s="51">
        <f t="shared" si="160"/>
        <v>0</v>
      </c>
      <c r="J83" s="56">
        <f t="shared" si="181"/>
        <v>5</v>
      </c>
      <c r="K83" s="56">
        <f t="shared" si="182"/>
        <v>1</v>
      </c>
      <c r="L83" s="56">
        <v>1</v>
      </c>
      <c r="M83" s="15"/>
      <c r="N83" s="12">
        <f t="shared" si="183"/>
        <v>2.4705882352941178</v>
      </c>
      <c r="O83" s="12">
        <f t="shared" si="161"/>
        <v>3.4705882352941178</v>
      </c>
      <c r="P83" s="12">
        <f t="shared" si="162"/>
        <v>4.4705882352941178</v>
      </c>
      <c r="Q83" s="15"/>
      <c r="R83" s="36">
        <f t="shared" si="184"/>
        <v>0.26666666666666666</v>
      </c>
      <c r="S83" s="12">
        <f t="shared" si="185"/>
        <v>2.7372549019607844</v>
      </c>
      <c r="T83" s="12">
        <f t="shared" si="163"/>
        <v>3.7372549019607844</v>
      </c>
      <c r="U83" s="12">
        <f t="shared" si="164"/>
        <v>4.7372549019607844</v>
      </c>
      <c r="V83" s="15"/>
      <c r="W83" s="36">
        <f t="shared" si="186"/>
        <v>0.66666666666666674</v>
      </c>
      <c r="X83" s="12">
        <f t="shared" si="187"/>
        <v>3.1372549019607847</v>
      </c>
      <c r="Y83" s="12">
        <f t="shared" si="165"/>
        <v>4.1372549019607847</v>
      </c>
      <c r="Z83" s="12">
        <f t="shared" si="166"/>
        <v>5.1372549019607847</v>
      </c>
      <c r="AA83" s="15"/>
      <c r="AB83" s="36">
        <f t="shared" si="188"/>
        <v>1.3333333333333335</v>
      </c>
      <c r="AC83" s="12">
        <f t="shared" si="189"/>
        <v>3.8039215686274512</v>
      </c>
      <c r="AD83" s="12">
        <f t="shared" si="167"/>
        <v>4.8039215686274517</v>
      </c>
      <c r="AE83" s="12">
        <f t="shared" si="168"/>
        <v>5.8039215686274517</v>
      </c>
      <c r="AF83" s="15"/>
      <c r="AG83" s="36">
        <f t="shared" si="190"/>
        <v>2.666666666666667</v>
      </c>
      <c r="AH83" s="12">
        <f t="shared" si="191"/>
        <v>5.1372549019607847</v>
      </c>
      <c r="AI83" s="12">
        <f t="shared" si="169"/>
        <v>6.1372549019607847</v>
      </c>
      <c r="AJ83" s="12">
        <f t="shared" si="170"/>
        <v>7.1372549019607847</v>
      </c>
      <c r="AK83" s="15"/>
      <c r="AL83" s="36">
        <f t="shared" si="192"/>
        <v>4</v>
      </c>
      <c r="AM83" s="12">
        <f t="shared" si="193"/>
        <v>6.4705882352941178</v>
      </c>
      <c r="AN83" s="12">
        <f t="shared" si="171"/>
        <v>7.4705882352941178</v>
      </c>
      <c r="AO83" s="12">
        <f t="shared" si="172"/>
        <v>8.4705882352941178</v>
      </c>
      <c r="AP83" s="15"/>
      <c r="AQ83" s="36">
        <f t="shared" si="194"/>
        <v>5.3333333333333339</v>
      </c>
      <c r="AR83" s="12">
        <f t="shared" si="195"/>
        <v>7.8039215686274517</v>
      </c>
      <c r="AS83" s="12">
        <f t="shared" si="173"/>
        <v>8.8039215686274517</v>
      </c>
      <c r="AT83" s="12">
        <f t="shared" si="174"/>
        <v>9.8039215686274517</v>
      </c>
      <c r="AU83" s="15"/>
      <c r="AV83" s="36">
        <f t="shared" si="196"/>
        <v>8</v>
      </c>
      <c r="AW83" s="12">
        <f t="shared" si="197"/>
        <v>10.470588235294118</v>
      </c>
      <c r="AX83" s="12">
        <f t="shared" si="175"/>
        <v>11.470588235294118</v>
      </c>
      <c r="AY83" s="12">
        <f t="shared" si="176"/>
        <v>12.470588235294118</v>
      </c>
    </row>
    <row r="84" spans="1:51">
      <c r="A84" s="14" t="str">
        <f t="shared" si="177"/>
        <v>Zink</v>
      </c>
      <c r="B84" s="6">
        <f t="shared" si="178"/>
        <v>400</v>
      </c>
      <c r="C84" s="47">
        <f t="shared" si="179"/>
        <v>0.47058823529411764</v>
      </c>
      <c r="D84" s="39">
        <v>7</v>
      </c>
      <c r="E84" s="51">
        <f t="shared" si="198"/>
        <v>5</v>
      </c>
      <c r="F84" s="41" t="s">
        <v>11</v>
      </c>
      <c r="G84" s="47">
        <f t="shared" si="180"/>
        <v>0</v>
      </c>
      <c r="H84" s="41" t="s">
        <v>6</v>
      </c>
      <c r="I84" s="51">
        <f t="shared" si="160"/>
        <v>1</v>
      </c>
      <c r="J84" s="56">
        <f t="shared" si="181"/>
        <v>6</v>
      </c>
      <c r="K84" s="56">
        <f t="shared" si="182"/>
        <v>0</v>
      </c>
      <c r="L84" s="56">
        <v>1</v>
      </c>
      <c r="M84" s="15"/>
      <c r="N84" s="12">
        <f t="shared" si="183"/>
        <v>1.4705882352941178</v>
      </c>
      <c r="O84" s="12">
        <f t="shared" si="161"/>
        <v>2.4705882352941178</v>
      </c>
      <c r="P84" s="12">
        <f t="shared" si="162"/>
        <v>3.4705882352941178</v>
      </c>
      <c r="Q84" s="15"/>
      <c r="R84" s="36">
        <f t="shared" si="184"/>
        <v>0.26666666666666666</v>
      </c>
      <c r="S84" s="12">
        <f t="shared" si="185"/>
        <v>1.7372549019607844</v>
      </c>
      <c r="T84" s="12">
        <f t="shared" si="163"/>
        <v>2.7372549019607844</v>
      </c>
      <c r="U84" s="12">
        <f t="shared" si="164"/>
        <v>3.7372549019607844</v>
      </c>
      <c r="V84" s="15"/>
      <c r="W84" s="36">
        <f t="shared" si="186"/>
        <v>0.66666666666666674</v>
      </c>
      <c r="X84" s="12">
        <f t="shared" si="187"/>
        <v>2.1372549019607843</v>
      </c>
      <c r="Y84" s="12">
        <f t="shared" si="165"/>
        <v>3.1372549019607843</v>
      </c>
      <c r="Z84" s="12">
        <f t="shared" si="166"/>
        <v>4.1372549019607838</v>
      </c>
      <c r="AA84" s="15"/>
      <c r="AB84" s="36">
        <f t="shared" si="188"/>
        <v>1.3333333333333335</v>
      </c>
      <c r="AC84" s="12">
        <f t="shared" si="189"/>
        <v>2.8039215686274512</v>
      </c>
      <c r="AD84" s="12">
        <f t="shared" si="167"/>
        <v>3.8039215686274512</v>
      </c>
      <c r="AE84" s="12">
        <f t="shared" si="168"/>
        <v>4.8039215686274517</v>
      </c>
      <c r="AF84" s="15"/>
      <c r="AG84" s="36">
        <f t="shared" si="190"/>
        <v>2.666666666666667</v>
      </c>
      <c r="AH84" s="12">
        <f t="shared" si="191"/>
        <v>4.1372549019607847</v>
      </c>
      <c r="AI84" s="12">
        <f t="shared" si="169"/>
        <v>5.1372549019607847</v>
      </c>
      <c r="AJ84" s="12">
        <f t="shared" si="170"/>
        <v>6.1372549019607847</v>
      </c>
      <c r="AK84" s="15"/>
      <c r="AL84" s="36">
        <f t="shared" si="192"/>
        <v>4</v>
      </c>
      <c r="AM84" s="12">
        <f t="shared" si="193"/>
        <v>5.4705882352941178</v>
      </c>
      <c r="AN84" s="12">
        <f t="shared" si="171"/>
        <v>6.4705882352941178</v>
      </c>
      <c r="AO84" s="12">
        <f t="shared" si="172"/>
        <v>7.4705882352941178</v>
      </c>
      <c r="AP84" s="15"/>
      <c r="AQ84" s="36">
        <f t="shared" si="194"/>
        <v>5.3333333333333339</v>
      </c>
      <c r="AR84" s="12">
        <f t="shared" si="195"/>
        <v>6.8039215686274517</v>
      </c>
      <c r="AS84" s="12">
        <f t="shared" si="173"/>
        <v>7.8039215686274517</v>
      </c>
      <c r="AT84" s="12">
        <f t="shared" si="174"/>
        <v>8.8039215686274517</v>
      </c>
      <c r="AU84" s="15"/>
      <c r="AV84" s="36">
        <f t="shared" si="196"/>
        <v>8</v>
      </c>
      <c r="AW84" s="12">
        <f t="shared" si="197"/>
        <v>9.4705882352941178</v>
      </c>
      <c r="AX84" s="12">
        <f t="shared" si="175"/>
        <v>10.470588235294118</v>
      </c>
      <c r="AY84" s="12">
        <f t="shared" si="176"/>
        <v>11.470588235294118</v>
      </c>
    </row>
    <row r="85" spans="1:51">
      <c r="A85" s="14" t="str">
        <f t="shared" si="177"/>
        <v>Zink</v>
      </c>
      <c r="B85" s="6">
        <f t="shared" si="178"/>
        <v>400</v>
      </c>
      <c r="C85" s="47">
        <f t="shared" si="179"/>
        <v>0.47058823529411764</v>
      </c>
      <c r="D85" s="39">
        <v>7</v>
      </c>
      <c r="E85" s="51">
        <f t="shared" si="198"/>
        <v>5</v>
      </c>
      <c r="F85" s="41" t="s">
        <v>12</v>
      </c>
      <c r="G85" s="47">
        <f t="shared" si="180"/>
        <v>0</v>
      </c>
      <c r="H85" s="41" t="s">
        <v>8</v>
      </c>
      <c r="I85" s="51">
        <f t="shared" si="160"/>
        <v>0</v>
      </c>
      <c r="J85" s="56">
        <f t="shared" si="181"/>
        <v>5</v>
      </c>
      <c r="K85" s="56">
        <f t="shared" si="182"/>
        <v>1</v>
      </c>
      <c r="L85" s="56">
        <v>1</v>
      </c>
      <c r="M85" s="15"/>
      <c r="N85" s="12">
        <f t="shared" si="183"/>
        <v>2.4705882352941178</v>
      </c>
      <c r="O85" s="12">
        <f t="shared" si="161"/>
        <v>3.4705882352941178</v>
      </c>
      <c r="P85" s="12">
        <f t="shared" si="162"/>
        <v>4.4705882352941178</v>
      </c>
      <c r="Q85" s="15"/>
      <c r="R85" s="36">
        <f t="shared" si="184"/>
        <v>0.26666666666666666</v>
      </c>
      <c r="S85" s="12">
        <f t="shared" si="185"/>
        <v>2.7372549019607844</v>
      </c>
      <c r="T85" s="12">
        <f t="shared" si="163"/>
        <v>3.7372549019607844</v>
      </c>
      <c r="U85" s="12">
        <f t="shared" si="164"/>
        <v>4.7372549019607844</v>
      </c>
      <c r="V85" s="15"/>
      <c r="W85" s="36">
        <f t="shared" si="186"/>
        <v>0.66666666666666674</v>
      </c>
      <c r="X85" s="12">
        <f t="shared" si="187"/>
        <v>3.1372549019607847</v>
      </c>
      <c r="Y85" s="12">
        <f t="shared" si="165"/>
        <v>4.1372549019607847</v>
      </c>
      <c r="Z85" s="12">
        <f t="shared" si="166"/>
        <v>5.1372549019607847</v>
      </c>
      <c r="AA85" s="15"/>
      <c r="AB85" s="36">
        <f t="shared" si="188"/>
        <v>1.3333333333333335</v>
      </c>
      <c r="AC85" s="12">
        <f t="shared" si="189"/>
        <v>3.8039215686274512</v>
      </c>
      <c r="AD85" s="12">
        <f t="shared" si="167"/>
        <v>4.8039215686274517</v>
      </c>
      <c r="AE85" s="12">
        <f t="shared" si="168"/>
        <v>5.8039215686274517</v>
      </c>
      <c r="AF85" s="15"/>
      <c r="AG85" s="36">
        <f t="shared" si="190"/>
        <v>2.666666666666667</v>
      </c>
      <c r="AH85" s="12">
        <f t="shared" si="191"/>
        <v>5.1372549019607847</v>
      </c>
      <c r="AI85" s="12">
        <f t="shared" si="169"/>
        <v>6.1372549019607847</v>
      </c>
      <c r="AJ85" s="12">
        <f t="shared" si="170"/>
        <v>7.1372549019607847</v>
      </c>
      <c r="AK85" s="15"/>
      <c r="AL85" s="36">
        <f t="shared" si="192"/>
        <v>4</v>
      </c>
      <c r="AM85" s="12">
        <f t="shared" si="193"/>
        <v>6.4705882352941178</v>
      </c>
      <c r="AN85" s="12">
        <f t="shared" si="171"/>
        <v>7.4705882352941178</v>
      </c>
      <c r="AO85" s="12">
        <f t="shared" si="172"/>
        <v>8.4705882352941178</v>
      </c>
      <c r="AP85" s="15"/>
      <c r="AQ85" s="36">
        <f t="shared" si="194"/>
        <v>5.3333333333333339</v>
      </c>
      <c r="AR85" s="12">
        <f t="shared" si="195"/>
        <v>7.8039215686274517</v>
      </c>
      <c r="AS85" s="12">
        <f t="shared" si="173"/>
        <v>8.8039215686274517</v>
      </c>
      <c r="AT85" s="12">
        <f t="shared" si="174"/>
        <v>9.8039215686274517</v>
      </c>
      <c r="AU85" s="15"/>
      <c r="AV85" s="36">
        <f t="shared" si="196"/>
        <v>8</v>
      </c>
      <c r="AW85" s="12">
        <f t="shared" si="197"/>
        <v>10.470588235294118</v>
      </c>
      <c r="AX85" s="12">
        <f t="shared" si="175"/>
        <v>11.470588235294118</v>
      </c>
      <c r="AY85" s="12">
        <f t="shared" si="176"/>
        <v>12.470588235294118</v>
      </c>
    </row>
    <row r="86" spans="1:51">
      <c r="A86" s="14" t="str">
        <f t="shared" si="177"/>
        <v>Zink</v>
      </c>
      <c r="B86" s="6">
        <f t="shared" si="178"/>
        <v>400</v>
      </c>
      <c r="C86" s="47">
        <f t="shared" si="179"/>
        <v>0.47058823529411764</v>
      </c>
      <c r="D86" s="39">
        <v>7</v>
      </c>
      <c r="E86" s="51">
        <f t="shared" si="198"/>
        <v>5</v>
      </c>
      <c r="F86" s="41" t="s">
        <v>12</v>
      </c>
      <c r="G86" s="47">
        <f t="shared" si="180"/>
        <v>0</v>
      </c>
      <c r="H86" s="41" t="s">
        <v>7</v>
      </c>
      <c r="I86" s="51">
        <f t="shared" si="160"/>
        <v>0</v>
      </c>
      <c r="J86" s="56">
        <f t="shared" si="181"/>
        <v>5</v>
      </c>
      <c r="K86" s="56">
        <f t="shared" si="182"/>
        <v>1</v>
      </c>
      <c r="L86" s="56">
        <v>1</v>
      </c>
      <c r="M86" s="15"/>
      <c r="N86" s="12">
        <f t="shared" si="183"/>
        <v>2.4705882352941178</v>
      </c>
      <c r="O86" s="12">
        <f t="shared" si="161"/>
        <v>3.4705882352941178</v>
      </c>
      <c r="P86" s="12">
        <f t="shared" si="162"/>
        <v>4.4705882352941178</v>
      </c>
      <c r="Q86" s="15"/>
      <c r="R86" s="36">
        <f t="shared" si="184"/>
        <v>0.26666666666666666</v>
      </c>
      <c r="S86" s="12">
        <f t="shared" si="185"/>
        <v>2.7372549019607844</v>
      </c>
      <c r="T86" s="12">
        <f t="shared" si="163"/>
        <v>3.7372549019607844</v>
      </c>
      <c r="U86" s="12">
        <f t="shared" si="164"/>
        <v>4.7372549019607844</v>
      </c>
      <c r="V86" s="15"/>
      <c r="W86" s="36">
        <f t="shared" si="186"/>
        <v>0.66666666666666674</v>
      </c>
      <c r="X86" s="12">
        <f t="shared" si="187"/>
        <v>3.1372549019607847</v>
      </c>
      <c r="Y86" s="12">
        <f t="shared" si="165"/>
        <v>4.1372549019607847</v>
      </c>
      <c r="Z86" s="12">
        <f t="shared" si="166"/>
        <v>5.1372549019607847</v>
      </c>
      <c r="AA86" s="15"/>
      <c r="AB86" s="36">
        <f t="shared" si="188"/>
        <v>1.3333333333333335</v>
      </c>
      <c r="AC86" s="12">
        <f t="shared" si="189"/>
        <v>3.8039215686274512</v>
      </c>
      <c r="AD86" s="12">
        <f t="shared" si="167"/>
        <v>4.8039215686274517</v>
      </c>
      <c r="AE86" s="12">
        <f t="shared" si="168"/>
        <v>5.8039215686274517</v>
      </c>
      <c r="AF86" s="15"/>
      <c r="AG86" s="36">
        <f t="shared" si="190"/>
        <v>2.666666666666667</v>
      </c>
      <c r="AH86" s="12">
        <f t="shared" si="191"/>
        <v>5.1372549019607847</v>
      </c>
      <c r="AI86" s="12">
        <f t="shared" si="169"/>
        <v>6.1372549019607847</v>
      </c>
      <c r="AJ86" s="12">
        <f t="shared" si="170"/>
        <v>7.1372549019607847</v>
      </c>
      <c r="AK86" s="15"/>
      <c r="AL86" s="36">
        <f t="shared" si="192"/>
        <v>4</v>
      </c>
      <c r="AM86" s="12">
        <f t="shared" si="193"/>
        <v>6.4705882352941178</v>
      </c>
      <c r="AN86" s="12">
        <f t="shared" si="171"/>
        <v>7.4705882352941178</v>
      </c>
      <c r="AO86" s="12">
        <f t="shared" si="172"/>
        <v>8.4705882352941178</v>
      </c>
      <c r="AP86" s="15"/>
      <c r="AQ86" s="36">
        <f t="shared" si="194"/>
        <v>5.3333333333333339</v>
      </c>
      <c r="AR86" s="12">
        <f t="shared" si="195"/>
        <v>7.8039215686274517</v>
      </c>
      <c r="AS86" s="12">
        <f t="shared" si="173"/>
        <v>8.8039215686274517</v>
      </c>
      <c r="AT86" s="12">
        <f t="shared" si="174"/>
        <v>9.8039215686274517</v>
      </c>
      <c r="AU86" s="15"/>
      <c r="AV86" s="36">
        <f t="shared" si="196"/>
        <v>8</v>
      </c>
      <c r="AW86" s="12">
        <f t="shared" si="197"/>
        <v>10.470588235294118</v>
      </c>
      <c r="AX86" s="12">
        <f t="shared" si="175"/>
        <v>11.470588235294118</v>
      </c>
      <c r="AY86" s="12">
        <f t="shared" si="176"/>
        <v>12.470588235294118</v>
      </c>
    </row>
    <row r="87" spans="1:51" ht="10.5" thickBot="1">
      <c r="A87" s="14" t="str">
        <f t="shared" si="177"/>
        <v>Zink</v>
      </c>
      <c r="B87" s="6">
        <f t="shared" si="178"/>
        <v>400</v>
      </c>
      <c r="C87" s="47">
        <f t="shared" si="179"/>
        <v>0.47058823529411764</v>
      </c>
      <c r="D87" s="39">
        <v>7</v>
      </c>
      <c r="E87" s="51">
        <f t="shared" si="198"/>
        <v>5</v>
      </c>
      <c r="F87" s="41" t="s">
        <v>12</v>
      </c>
      <c r="G87" s="47">
        <f t="shared" si="180"/>
        <v>0</v>
      </c>
      <c r="H87" s="41" t="s">
        <v>6</v>
      </c>
      <c r="I87" s="51">
        <f t="shared" si="160"/>
        <v>1</v>
      </c>
      <c r="J87" s="56">
        <f t="shared" si="181"/>
        <v>6</v>
      </c>
      <c r="K87" s="56">
        <f t="shared" si="182"/>
        <v>0</v>
      </c>
      <c r="L87" s="56">
        <v>1</v>
      </c>
      <c r="M87" s="15"/>
      <c r="N87" s="12">
        <f t="shared" si="183"/>
        <v>1.4705882352941178</v>
      </c>
      <c r="O87" s="12">
        <f t="shared" si="161"/>
        <v>2.4705882352941178</v>
      </c>
      <c r="P87" s="12">
        <f t="shared" si="162"/>
        <v>3.4705882352941178</v>
      </c>
      <c r="Q87" s="15"/>
      <c r="R87" s="36">
        <f t="shared" si="184"/>
        <v>0.26666666666666666</v>
      </c>
      <c r="S87" s="12">
        <f t="shared" si="185"/>
        <v>1.7372549019607844</v>
      </c>
      <c r="T87" s="12">
        <f t="shared" si="163"/>
        <v>2.7372549019607844</v>
      </c>
      <c r="U87" s="12">
        <f t="shared" si="164"/>
        <v>3.7372549019607844</v>
      </c>
      <c r="V87" s="15"/>
      <c r="W87" s="36">
        <f t="shared" si="186"/>
        <v>0.66666666666666674</v>
      </c>
      <c r="X87" s="12">
        <f t="shared" si="187"/>
        <v>2.1372549019607843</v>
      </c>
      <c r="Y87" s="12">
        <f t="shared" si="165"/>
        <v>3.1372549019607843</v>
      </c>
      <c r="Z87" s="12">
        <f t="shared" si="166"/>
        <v>4.1372549019607838</v>
      </c>
      <c r="AA87" s="15"/>
      <c r="AB87" s="36">
        <f t="shared" si="188"/>
        <v>1.3333333333333335</v>
      </c>
      <c r="AC87" s="12">
        <f t="shared" si="189"/>
        <v>2.8039215686274512</v>
      </c>
      <c r="AD87" s="12">
        <f t="shared" si="167"/>
        <v>3.8039215686274512</v>
      </c>
      <c r="AE87" s="12">
        <f t="shared" si="168"/>
        <v>4.8039215686274517</v>
      </c>
      <c r="AF87" s="15"/>
      <c r="AG87" s="36">
        <f t="shared" si="190"/>
        <v>2.666666666666667</v>
      </c>
      <c r="AH87" s="12">
        <f t="shared" si="191"/>
        <v>4.1372549019607847</v>
      </c>
      <c r="AI87" s="12">
        <f t="shared" si="169"/>
        <v>5.1372549019607847</v>
      </c>
      <c r="AJ87" s="12">
        <f t="shared" si="170"/>
        <v>6.1372549019607847</v>
      </c>
      <c r="AK87" s="15"/>
      <c r="AL87" s="36">
        <f t="shared" si="192"/>
        <v>4</v>
      </c>
      <c r="AM87" s="12">
        <f t="shared" si="193"/>
        <v>5.4705882352941178</v>
      </c>
      <c r="AN87" s="12">
        <f t="shared" si="171"/>
        <v>6.4705882352941178</v>
      </c>
      <c r="AO87" s="12">
        <f t="shared" si="172"/>
        <v>7.4705882352941178</v>
      </c>
      <c r="AP87" s="15"/>
      <c r="AQ87" s="36">
        <f t="shared" si="194"/>
        <v>5.3333333333333339</v>
      </c>
      <c r="AR87" s="12">
        <f t="shared" si="195"/>
        <v>6.8039215686274517</v>
      </c>
      <c r="AS87" s="12">
        <f t="shared" si="173"/>
        <v>7.8039215686274517</v>
      </c>
      <c r="AT87" s="12">
        <f t="shared" si="174"/>
        <v>8.8039215686274517</v>
      </c>
      <c r="AU87" s="15"/>
      <c r="AV87" s="36">
        <f t="shared" si="196"/>
        <v>8</v>
      </c>
      <c r="AW87" s="12">
        <f t="shared" si="197"/>
        <v>9.4705882352941178</v>
      </c>
      <c r="AX87" s="12">
        <f t="shared" si="175"/>
        <v>10.470588235294118</v>
      </c>
      <c r="AY87" s="12">
        <f t="shared" si="176"/>
        <v>11.470588235294118</v>
      </c>
    </row>
    <row r="88" spans="1:51" ht="35.15" customHeight="1" thickTop="1">
      <c r="A88" s="25" t="s">
        <v>0</v>
      </c>
      <c r="B88" s="26" t="s">
        <v>21</v>
      </c>
      <c r="C88" s="46" t="s">
        <v>3</v>
      </c>
      <c r="D88" s="38" t="s">
        <v>1</v>
      </c>
      <c r="E88" s="49" t="s">
        <v>16</v>
      </c>
      <c r="F88" s="40" t="s">
        <v>4</v>
      </c>
      <c r="G88" s="46" t="s">
        <v>18</v>
      </c>
      <c r="H88" s="40" t="s">
        <v>5</v>
      </c>
      <c r="I88" s="49" t="s">
        <v>17</v>
      </c>
      <c r="J88" s="46" t="s">
        <v>24</v>
      </c>
      <c r="K88" s="46" t="s">
        <v>20</v>
      </c>
      <c r="L88" s="46" t="s">
        <v>45</v>
      </c>
      <c r="M88" s="27"/>
      <c r="N88" s="28" t="s">
        <v>13</v>
      </c>
      <c r="O88" s="28" t="s">
        <v>14</v>
      </c>
      <c r="P88" s="28" t="s">
        <v>15</v>
      </c>
      <c r="Q88" s="27"/>
      <c r="R88" s="35" t="s">
        <v>26</v>
      </c>
      <c r="S88" s="28" t="s">
        <v>13</v>
      </c>
      <c r="T88" s="28" t="s">
        <v>14</v>
      </c>
      <c r="U88" s="28" t="s">
        <v>15</v>
      </c>
      <c r="V88" s="27"/>
      <c r="W88" s="35" t="s">
        <v>26</v>
      </c>
      <c r="X88" s="28" t="s">
        <v>13</v>
      </c>
      <c r="Y88" s="28" t="s">
        <v>14</v>
      </c>
      <c r="Z88" s="28" t="s">
        <v>15</v>
      </c>
      <c r="AA88" s="27"/>
      <c r="AB88" s="35" t="s">
        <v>26</v>
      </c>
      <c r="AC88" s="28" t="s">
        <v>13</v>
      </c>
      <c r="AD88" s="28" t="s">
        <v>14</v>
      </c>
      <c r="AE88" s="28" t="s">
        <v>15</v>
      </c>
      <c r="AF88" s="27"/>
      <c r="AG88" s="35" t="s">
        <v>26</v>
      </c>
      <c r="AH88" s="28" t="s">
        <v>13</v>
      </c>
      <c r="AI88" s="28" t="s">
        <v>14</v>
      </c>
      <c r="AJ88" s="28" t="s">
        <v>15</v>
      </c>
      <c r="AK88" s="27"/>
      <c r="AL88" s="35" t="s">
        <v>26</v>
      </c>
      <c r="AM88" s="28" t="s">
        <v>13</v>
      </c>
      <c r="AN88" s="28" t="s">
        <v>14</v>
      </c>
      <c r="AO88" s="28" t="s">
        <v>15</v>
      </c>
      <c r="AP88" s="27"/>
      <c r="AQ88" s="35" t="s">
        <v>26</v>
      </c>
      <c r="AR88" s="28" t="s">
        <v>13</v>
      </c>
      <c r="AS88" s="28" t="s">
        <v>14</v>
      </c>
      <c r="AT88" s="28" t="s">
        <v>15</v>
      </c>
      <c r="AU88" s="27"/>
      <c r="AV88" s="35" t="s">
        <v>26</v>
      </c>
      <c r="AW88" s="28" t="s">
        <v>13</v>
      </c>
      <c r="AX88" s="28" t="s">
        <v>14</v>
      </c>
      <c r="AY88" s="28" t="s">
        <v>15</v>
      </c>
    </row>
    <row r="89" spans="1:51" ht="10.5">
      <c r="A89" s="14" t="str">
        <f>$B$3</f>
        <v>Zink</v>
      </c>
      <c r="B89" s="6">
        <f>$B$7</f>
        <v>400</v>
      </c>
      <c r="C89" s="47">
        <f>8*(B89-$B$4)/($B$5-$B$4)</f>
        <v>0.47058823529411764</v>
      </c>
      <c r="D89" s="39">
        <v>7.5</v>
      </c>
      <c r="E89" s="50">
        <v>5</v>
      </c>
      <c r="F89" s="41" t="s">
        <v>9</v>
      </c>
      <c r="G89" s="47">
        <f>G76</f>
        <v>0</v>
      </c>
      <c r="H89" s="41" t="s">
        <v>8</v>
      </c>
      <c r="I89" s="51">
        <f t="shared" ref="I89:I100" si="199">I76</f>
        <v>0</v>
      </c>
      <c r="J89" s="56">
        <f>E89+G89+I89</f>
        <v>5</v>
      </c>
      <c r="K89" s="56">
        <f>6-J89</f>
        <v>1</v>
      </c>
      <c r="L89" s="56">
        <v>1</v>
      </c>
      <c r="M89" s="15"/>
      <c r="N89" s="12">
        <f>$C89+$K89+L89</f>
        <v>2.4705882352941178</v>
      </c>
      <c r="O89" s="12">
        <f t="shared" ref="O89:O100" si="200">N89+1</f>
        <v>3.4705882352941178</v>
      </c>
      <c r="P89" s="12">
        <f t="shared" ref="P89:P100" si="201">N89+2</f>
        <v>4.4705882352941178</v>
      </c>
      <c r="Q89" s="15"/>
      <c r="R89" s="36">
        <f>8*$B$7/$B$6*$C$8/100</f>
        <v>0.26666666666666666</v>
      </c>
      <c r="S89" s="12">
        <f>$C89+$K89+$R89+L89</f>
        <v>2.7372549019607844</v>
      </c>
      <c r="T89" s="12">
        <f t="shared" ref="T89:T100" si="202">S89+1</f>
        <v>3.7372549019607844</v>
      </c>
      <c r="U89" s="12">
        <f t="shared" ref="U89:U100" si="203">S89+2</f>
        <v>4.7372549019607844</v>
      </c>
      <c r="V89" s="15"/>
      <c r="W89" s="36">
        <f>8*$B$7/$B$6*$D$8/100</f>
        <v>0.66666666666666674</v>
      </c>
      <c r="X89" s="12">
        <f>$C89+$K89+$W89+L89</f>
        <v>3.1372549019607847</v>
      </c>
      <c r="Y89" s="12">
        <f t="shared" ref="Y89:Y100" si="204">X89+1</f>
        <v>4.1372549019607847</v>
      </c>
      <c r="Z89" s="12">
        <f t="shared" ref="Z89:Z100" si="205">X89+2</f>
        <v>5.1372549019607847</v>
      </c>
      <c r="AA89" s="15"/>
      <c r="AB89" s="36">
        <f>8*$B$7/$B$6*$E$8/100</f>
        <v>1.3333333333333335</v>
      </c>
      <c r="AC89" s="12">
        <f>$C89+$K89+$AB89+L89</f>
        <v>3.8039215686274512</v>
      </c>
      <c r="AD89" s="12">
        <f t="shared" ref="AD89:AD100" si="206">AC89+1</f>
        <v>4.8039215686274517</v>
      </c>
      <c r="AE89" s="12">
        <f t="shared" ref="AE89:AE100" si="207">AC89+2</f>
        <v>5.8039215686274517</v>
      </c>
      <c r="AF89" s="15"/>
      <c r="AG89" s="36">
        <f>8*$B$7/$B$6*$F$8/100</f>
        <v>2.666666666666667</v>
      </c>
      <c r="AH89" s="12">
        <f>$C89+$K89+$AG89+L89</f>
        <v>5.1372549019607847</v>
      </c>
      <c r="AI89" s="12">
        <f t="shared" ref="AI89:AI100" si="208">AH89+1</f>
        <v>6.1372549019607847</v>
      </c>
      <c r="AJ89" s="12">
        <f t="shared" ref="AJ89:AJ100" si="209">AH89+2</f>
        <v>7.1372549019607847</v>
      </c>
      <c r="AK89" s="15"/>
      <c r="AL89" s="36">
        <f>8*$B$7/$B$6*$G$8/100</f>
        <v>4</v>
      </c>
      <c r="AM89" s="12">
        <f>$C89+$K89+$AL89+L89</f>
        <v>6.4705882352941178</v>
      </c>
      <c r="AN89" s="12">
        <f t="shared" ref="AN89:AN100" si="210">AM89+1</f>
        <v>7.4705882352941178</v>
      </c>
      <c r="AO89" s="12">
        <f t="shared" ref="AO89:AO100" si="211">AM89+2</f>
        <v>8.4705882352941178</v>
      </c>
      <c r="AP89" s="15"/>
      <c r="AQ89" s="36">
        <f>8*$B$7/$B$6*$H$8/100</f>
        <v>5.3333333333333339</v>
      </c>
      <c r="AR89" s="12">
        <f>$C89+$K89+$AQ89+L89</f>
        <v>7.8039215686274517</v>
      </c>
      <c r="AS89" s="12">
        <f t="shared" ref="AS89:AS100" si="212">AR89+1</f>
        <v>8.8039215686274517</v>
      </c>
      <c r="AT89" s="12">
        <f t="shared" ref="AT89:AT100" si="213">AR89+2</f>
        <v>9.8039215686274517</v>
      </c>
      <c r="AU89" s="15"/>
      <c r="AV89" s="36">
        <f>8*$B$7/$B$6*$I$8/100</f>
        <v>8</v>
      </c>
      <c r="AW89" s="12">
        <f>$C89+$K89+$AV89+L89</f>
        <v>10.470588235294118</v>
      </c>
      <c r="AX89" s="12">
        <f t="shared" ref="AX89:AX100" si="214">AW89+1</f>
        <v>11.470588235294118</v>
      </c>
      <c r="AY89" s="12">
        <f t="shared" ref="AY89:AY100" si="215">AW89+2</f>
        <v>12.470588235294118</v>
      </c>
    </row>
    <row r="90" spans="1:51">
      <c r="A90" s="14" t="str">
        <f t="shared" ref="A90:A100" si="216">$B$3</f>
        <v>Zink</v>
      </c>
      <c r="B90" s="6">
        <f t="shared" ref="B90:B100" si="217">$B$7</f>
        <v>400</v>
      </c>
      <c r="C90" s="47">
        <f t="shared" ref="C90:C100" si="218">8*(B90-$B$4)/($B$5-$B$4)</f>
        <v>0.47058823529411764</v>
      </c>
      <c r="D90" s="39">
        <v>7.5</v>
      </c>
      <c r="E90" s="51">
        <f>E89</f>
        <v>5</v>
      </c>
      <c r="F90" s="41" t="s">
        <v>9</v>
      </c>
      <c r="G90" s="47">
        <f t="shared" ref="G90:G100" si="219">G77</f>
        <v>0</v>
      </c>
      <c r="H90" s="41" t="s">
        <v>7</v>
      </c>
      <c r="I90" s="51">
        <f t="shared" si="199"/>
        <v>0</v>
      </c>
      <c r="J90" s="56">
        <f t="shared" ref="J90:J100" si="220">E90+G90+I90</f>
        <v>5</v>
      </c>
      <c r="K90" s="56">
        <f t="shared" ref="K90:K100" si="221">6-J90</f>
        <v>1</v>
      </c>
      <c r="L90" s="56">
        <v>1</v>
      </c>
      <c r="M90" s="15"/>
      <c r="N90" s="12">
        <f t="shared" ref="N90:N100" si="222">$C90+$K90+L90</f>
        <v>2.4705882352941178</v>
      </c>
      <c r="O90" s="12">
        <f t="shared" si="200"/>
        <v>3.4705882352941178</v>
      </c>
      <c r="P90" s="12">
        <f t="shared" si="201"/>
        <v>4.4705882352941178</v>
      </c>
      <c r="Q90" s="15"/>
      <c r="R90" s="36">
        <f t="shared" ref="R90:R100" si="223">$R$11</f>
        <v>0.26666666666666666</v>
      </c>
      <c r="S90" s="12">
        <f t="shared" ref="S90:S100" si="224">$C90+$K90+$R90+L90</f>
        <v>2.7372549019607844</v>
      </c>
      <c r="T90" s="12">
        <f t="shared" si="202"/>
        <v>3.7372549019607844</v>
      </c>
      <c r="U90" s="12">
        <f t="shared" si="203"/>
        <v>4.7372549019607844</v>
      </c>
      <c r="V90" s="15"/>
      <c r="W90" s="36">
        <f t="shared" ref="W90:W100" si="225">W$11</f>
        <v>0.66666666666666674</v>
      </c>
      <c r="X90" s="12">
        <f t="shared" ref="X90:X100" si="226">$C90+$K90+$W90+L90</f>
        <v>3.1372549019607847</v>
      </c>
      <c r="Y90" s="12">
        <f t="shared" si="204"/>
        <v>4.1372549019607847</v>
      </c>
      <c r="Z90" s="12">
        <f t="shared" si="205"/>
        <v>5.1372549019607847</v>
      </c>
      <c r="AA90" s="15"/>
      <c r="AB90" s="36">
        <f t="shared" ref="AB90:AB100" si="227">AB$11</f>
        <v>1.3333333333333335</v>
      </c>
      <c r="AC90" s="12">
        <f t="shared" ref="AC90:AC100" si="228">$C90+$K90+$AB90+L90</f>
        <v>3.8039215686274512</v>
      </c>
      <c r="AD90" s="12">
        <f t="shared" si="206"/>
        <v>4.8039215686274517</v>
      </c>
      <c r="AE90" s="12">
        <f t="shared" si="207"/>
        <v>5.8039215686274517</v>
      </c>
      <c r="AF90" s="15"/>
      <c r="AG90" s="36">
        <f t="shared" ref="AG90:AG100" si="229">AG$11</f>
        <v>2.666666666666667</v>
      </c>
      <c r="AH90" s="12">
        <f t="shared" ref="AH90:AH100" si="230">$C90+$K90+$AG90+L90</f>
        <v>5.1372549019607847</v>
      </c>
      <c r="AI90" s="12">
        <f t="shared" si="208"/>
        <v>6.1372549019607847</v>
      </c>
      <c r="AJ90" s="12">
        <f t="shared" si="209"/>
        <v>7.1372549019607847</v>
      </c>
      <c r="AK90" s="15"/>
      <c r="AL90" s="36">
        <f t="shared" ref="AL90:AL100" si="231">AL$11</f>
        <v>4</v>
      </c>
      <c r="AM90" s="12">
        <f t="shared" ref="AM90:AM100" si="232">$C90+$K90+$AL90+L90</f>
        <v>6.4705882352941178</v>
      </c>
      <c r="AN90" s="12">
        <f t="shared" si="210"/>
        <v>7.4705882352941178</v>
      </c>
      <c r="AO90" s="12">
        <f t="shared" si="211"/>
        <v>8.4705882352941178</v>
      </c>
      <c r="AP90" s="15"/>
      <c r="AQ90" s="36">
        <f t="shared" ref="AQ90:AQ100" si="233">AQ$11</f>
        <v>5.3333333333333339</v>
      </c>
      <c r="AR90" s="12">
        <f t="shared" ref="AR90:AR100" si="234">$C90+$K90+$AQ90+L90</f>
        <v>7.8039215686274517</v>
      </c>
      <c r="AS90" s="12">
        <f t="shared" si="212"/>
        <v>8.8039215686274517</v>
      </c>
      <c r="AT90" s="12">
        <f t="shared" si="213"/>
        <v>9.8039215686274517</v>
      </c>
      <c r="AU90" s="15"/>
      <c r="AV90" s="36">
        <f t="shared" ref="AV90:AV100" si="235">AV$11</f>
        <v>8</v>
      </c>
      <c r="AW90" s="12">
        <f t="shared" ref="AW90:AW100" si="236">$C90+$K90+$AV90+L90</f>
        <v>10.470588235294118</v>
      </c>
      <c r="AX90" s="12">
        <f t="shared" si="214"/>
        <v>11.470588235294118</v>
      </c>
      <c r="AY90" s="12">
        <f t="shared" si="215"/>
        <v>12.470588235294118</v>
      </c>
    </row>
    <row r="91" spans="1:51">
      <c r="A91" s="14" t="str">
        <f t="shared" si="216"/>
        <v>Zink</v>
      </c>
      <c r="B91" s="6">
        <f t="shared" si="217"/>
        <v>400</v>
      </c>
      <c r="C91" s="47">
        <f t="shared" si="218"/>
        <v>0.47058823529411764</v>
      </c>
      <c r="D91" s="39">
        <v>7.5</v>
      </c>
      <c r="E91" s="51">
        <f t="shared" ref="E91:E100" si="237">E90</f>
        <v>5</v>
      </c>
      <c r="F91" s="41" t="s">
        <v>9</v>
      </c>
      <c r="G91" s="47">
        <f t="shared" si="219"/>
        <v>0</v>
      </c>
      <c r="H91" s="41" t="s">
        <v>6</v>
      </c>
      <c r="I91" s="51">
        <f t="shared" si="199"/>
        <v>1</v>
      </c>
      <c r="J91" s="56">
        <f t="shared" si="220"/>
        <v>6</v>
      </c>
      <c r="K91" s="56">
        <f t="shared" si="221"/>
        <v>0</v>
      </c>
      <c r="L91" s="56">
        <v>1</v>
      </c>
      <c r="M91" s="15"/>
      <c r="N91" s="12">
        <f t="shared" si="222"/>
        <v>1.4705882352941178</v>
      </c>
      <c r="O91" s="12">
        <f t="shared" si="200"/>
        <v>2.4705882352941178</v>
      </c>
      <c r="P91" s="12">
        <f t="shared" si="201"/>
        <v>3.4705882352941178</v>
      </c>
      <c r="Q91" s="15"/>
      <c r="R91" s="36">
        <f t="shared" si="223"/>
        <v>0.26666666666666666</v>
      </c>
      <c r="S91" s="12">
        <f t="shared" si="224"/>
        <v>1.7372549019607844</v>
      </c>
      <c r="T91" s="12">
        <f t="shared" si="202"/>
        <v>2.7372549019607844</v>
      </c>
      <c r="U91" s="12">
        <f t="shared" si="203"/>
        <v>3.7372549019607844</v>
      </c>
      <c r="V91" s="15"/>
      <c r="W91" s="36">
        <f t="shared" si="225"/>
        <v>0.66666666666666674</v>
      </c>
      <c r="X91" s="12">
        <f t="shared" si="226"/>
        <v>2.1372549019607843</v>
      </c>
      <c r="Y91" s="12">
        <f t="shared" si="204"/>
        <v>3.1372549019607843</v>
      </c>
      <c r="Z91" s="12">
        <f t="shared" si="205"/>
        <v>4.1372549019607838</v>
      </c>
      <c r="AA91" s="15"/>
      <c r="AB91" s="36">
        <f t="shared" si="227"/>
        <v>1.3333333333333335</v>
      </c>
      <c r="AC91" s="12">
        <f t="shared" si="228"/>
        <v>2.8039215686274512</v>
      </c>
      <c r="AD91" s="12">
        <f t="shared" si="206"/>
        <v>3.8039215686274512</v>
      </c>
      <c r="AE91" s="12">
        <f t="shared" si="207"/>
        <v>4.8039215686274517</v>
      </c>
      <c r="AF91" s="15"/>
      <c r="AG91" s="36">
        <f t="shared" si="229"/>
        <v>2.666666666666667</v>
      </c>
      <c r="AH91" s="12">
        <f t="shared" si="230"/>
        <v>4.1372549019607847</v>
      </c>
      <c r="AI91" s="12">
        <f t="shared" si="208"/>
        <v>5.1372549019607847</v>
      </c>
      <c r="AJ91" s="12">
        <f t="shared" si="209"/>
        <v>6.1372549019607847</v>
      </c>
      <c r="AK91" s="15"/>
      <c r="AL91" s="36">
        <f t="shared" si="231"/>
        <v>4</v>
      </c>
      <c r="AM91" s="12">
        <f t="shared" si="232"/>
        <v>5.4705882352941178</v>
      </c>
      <c r="AN91" s="12">
        <f t="shared" si="210"/>
        <v>6.4705882352941178</v>
      </c>
      <c r="AO91" s="12">
        <f t="shared" si="211"/>
        <v>7.4705882352941178</v>
      </c>
      <c r="AP91" s="15"/>
      <c r="AQ91" s="36">
        <f t="shared" si="233"/>
        <v>5.3333333333333339</v>
      </c>
      <c r="AR91" s="12">
        <f t="shared" si="234"/>
        <v>6.8039215686274517</v>
      </c>
      <c r="AS91" s="12">
        <f t="shared" si="212"/>
        <v>7.8039215686274517</v>
      </c>
      <c r="AT91" s="12">
        <f t="shared" si="213"/>
        <v>8.8039215686274517</v>
      </c>
      <c r="AU91" s="15"/>
      <c r="AV91" s="36">
        <f t="shared" si="235"/>
        <v>8</v>
      </c>
      <c r="AW91" s="12">
        <f t="shared" si="236"/>
        <v>9.4705882352941178</v>
      </c>
      <c r="AX91" s="12">
        <f t="shared" si="214"/>
        <v>10.470588235294118</v>
      </c>
      <c r="AY91" s="12">
        <f t="shared" si="215"/>
        <v>11.470588235294118</v>
      </c>
    </row>
    <row r="92" spans="1:51">
      <c r="A92" s="14" t="str">
        <f t="shared" si="216"/>
        <v>Zink</v>
      </c>
      <c r="B92" s="6">
        <f t="shared" si="217"/>
        <v>400</v>
      </c>
      <c r="C92" s="47">
        <f t="shared" si="218"/>
        <v>0.47058823529411764</v>
      </c>
      <c r="D92" s="39">
        <v>7.5</v>
      </c>
      <c r="E92" s="51">
        <f t="shared" si="237"/>
        <v>5</v>
      </c>
      <c r="F92" s="41" t="s">
        <v>10</v>
      </c>
      <c r="G92" s="47">
        <f t="shared" si="219"/>
        <v>0</v>
      </c>
      <c r="H92" s="41" t="s">
        <v>8</v>
      </c>
      <c r="I92" s="51">
        <f t="shared" si="199"/>
        <v>0</v>
      </c>
      <c r="J92" s="56">
        <f t="shared" si="220"/>
        <v>5</v>
      </c>
      <c r="K92" s="56">
        <f t="shared" si="221"/>
        <v>1</v>
      </c>
      <c r="L92" s="56">
        <v>1</v>
      </c>
      <c r="M92" s="15"/>
      <c r="N92" s="12">
        <f t="shared" si="222"/>
        <v>2.4705882352941178</v>
      </c>
      <c r="O92" s="12">
        <f t="shared" si="200"/>
        <v>3.4705882352941178</v>
      </c>
      <c r="P92" s="12">
        <f t="shared" si="201"/>
        <v>4.4705882352941178</v>
      </c>
      <c r="Q92" s="15"/>
      <c r="R92" s="36">
        <f t="shared" si="223"/>
        <v>0.26666666666666666</v>
      </c>
      <c r="S92" s="12">
        <f t="shared" si="224"/>
        <v>2.7372549019607844</v>
      </c>
      <c r="T92" s="12">
        <f t="shared" si="202"/>
        <v>3.7372549019607844</v>
      </c>
      <c r="U92" s="12">
        <f t="shared" si="203"/>
        <v>4.7372549019607844</v>
      </c>
      <c r="V92" s="15"/>
      <c r="W92" s="36">
        <f t="shared" si="225"/>
        <v>0.66666666666666674</v>
      </c>
      <c r="X92" s="12">
        <f t="shared" si="226"/>
        <v>3.1372549019607847</v>
      </c>
      <c r="Y92" s="12">
        <f t="shared" si="204"/>
        <v>4.1372549019607847</v>
      </c>
      <c r="Z92" s="12">
        <f t="shared" si="205"/>
        <v>5.1372549019607847</v>
      </c>
      <c r="AA92" s="15"/>
      <c r="AB92" s="36">
        <f t="shared" si="227"/>
        <v>1.3333333333333335</v>
      </c>
      <c r="AC92" s="12">
        <f t="shared" si="228"/>
        <v>3.8039215686274512</v>
      </c>
      <c r="AD92" s="12">
        <f t="shared" si="206"/>
        <v>4.8039215686274517</v>
      </c>
      <c r="AE92" s="12">
        <f t="shared" si="207"/>
        <v>5.8039215686274517</v>
      </c>
      <c r="AF92" s="15"/>
      <c r="AG92" s="36">
        <f t="shared" si="229"/>
        <v>2.666666666666667</v>
      </c>
      <c r="AH92" s="12">
        <f t="shared" si="230"/>
        <v>5.1372549019607847</v>
      </c>
      <c r="AI92" s="12">
        <f t="shared" si="208"/>
        <v>6.1372549019607847</v>
      </c>
      <c r="AJ92" s="12">
        <f t="shared" si="209"/>
        <v>7.1372549019607847</v>
      </c>
      <c r="AK92" s="15"/>
      <c r="AL92" s="36">
        <f t="shared" si="231"/>
        <v>4</v>
      </c>
      <c r="AM92" s="12">
        <f t="shared" si="232"/>
        <v>6.4705882352941178</v>
      </c>
      <c r="AN92" s="12">
        <f t="shared" si="210"/>
        <v>7.4705882352941178</v>
      </c>
      <c r="AO92" s="12">
        <f t="shared" si="211"/>
        <v>8.4705882352941178</v>
      </c>
      <c r="AP92" s="15"/>
      <c r="AQ92" s="36">
        <f t="shared" si="233"/>
        <v>5.3333333333333339</v>
      </c>
      <c r="AR92" s="12">
        <f t="shared" si="234"/>
        <v>7.8039215686274517</v>
      </c>
      <c r="AS92" s="12">
        <f t="shared" si="212"/>
        <v>8.8039215686274517</v>
      </c>
      <c r="AT92" s="12">
        <f t="shared" si="213"/>
        <v>9.8039215686274517</v>
      </c>
      <c r="AU92" s="15"/>
      <c r="AV92" s="36">
        <f t="shared" si="235"/>
        <v>8</v>
      </c>
      <c r="AW92" s="12">
        <f t="shared" si="236"/>
        <v>10.470588235294118</v>
      </c>
      <c r="AX92" s="12">
        <f t="shared" si="214"/>
        <v>11.470588235294118</v>
      </c>
      <c r="AY92" s="12">
        <f t="shared" si="215"/>
        <v>12.470588235294118</v>
      </c>
    </row>
    <row r="93" spans="1:51">
      <c r="A93" s="14" t="str">
        <f t="shared" si="216"/>
        <v>Zink</v>
      </c>
      <c r="B93" s="6">
        <f t="shared" si="217"/>
        <v>400</v>
      </c>
      <c r="C93" s="47">
        <f t="shared" si="218"/>
        <v>0.47058823529411764</v>
      </c>
      <c r="D93" s="39">
        <v>7.5</v>
      </c>
      <c r="E93" s="51">
        <f t="shared" si="237"/>
        <v>5</v>
      </c>
      <c r="F93" s="41" t="s">
        <v>10</v>
      </c>
      <c r="G93" s="47">
        <f t="shared" si="219"/>
        <v>0</v>
      </c>
      <c r="H93" s="41" t="s">
        <v>7</v>
      </c>
      <c r="I93" s="51">
        <f t="shared" si="199"/>
        <v>0</v>
      </c>
      <c r="J93" s="56">
        <f t="shared" si="220"/>
        <v>5</v>
      </c>
      <c r="K93" s="56">
        <f t="shared" si="221"/>
        <v>1</v>
      </c>
      <c r="L93" s="56">
        <v>1</v>
      </c>
      <c r="M93" s="15"/>
      <c r="N93" s="12">
        <f t="shared" si="222"/>
        <v>2.4705882352941178</v>
      </c>
      <c r="O93" s="12">
        <f t="shared" si="200"/>
        <v>3.4705882352941178</v>
      </c>
      <c r="P93" s="12">
        <f t="shared" si="201"/>
        <v>4.4705882352941178</v>
      </c>
      <c r="Q93" s="15"/>
      <c r="R93" s="36">
        <f t="shared" si="223"/>
        <v>0.26666666666666666</v>
      </c>
      <c r="S93" s="12">
        <f t="shared" si="224"/>
        <v>2.7372549019607844</v>
      </c>
      <c r="T93" s="12">
        <f t="shared" si="202"/>
        <v>3.7372549019607844</v>
      </c>
      <c r="U93" s="12">
        <f t="shared" si="203"/>
        <v>4.7372549019607844</v>
      </c>
      <c r="V93" s="15"/>
      <c r="W93" s="36">
        <f t="shared" si="225"/>
        <v>0.66666666666666674</v>
      </c>
      <c r="X93" s="12">
        <f t="shared" si="226"/>
        <v>3.1372549019607847</v>
      </c>
      <c r="Y93" s="12">
        <f t="shared" si="204"/>
        <v>4.1372549019607847</v>
      </c>
      <c r="Z93" s="12">
        <f t="shared" si="205"/>
        <v>5.1372549019607847</v>
      </c>
      <c r="AA93" s="15"/>
      <c r="AB93" s="36">
        <f t="shared" si="227"/>
        <v>1.3333333333333335</v>
      </c>
      <c r="AC93" s="12">
        <f t="shared" si="228"/>
        <v>3.8039215686274512</v>
      </c>
      <c r="AD93" s="12">
        <f t="shared" si="206"/>
        <v>4.8039215686274517</v>
      </c>
      <c r="AE93" s="12">
        <f t="shared" si="207"/>
        <v>5.8039215686274517</v>
      </c>
      <c r="AF93" s="15"/>
      <c r="AG93" s="36">
        <f t="shared" si="229"/>
        <v>2.666666666666667</v>
      </c>
      <c r="AH93" s="12">
        <f t="shared" si="230"/>
        <v>5.1372549019607847</v>
      </c>
      <c r="AI93" s="12">
        <f t="shared" si="208"/>
        <v>6.1372549019607847</v>
      </c>
      <c r="AJ93" s="12">
        <f t="shared" si="209"/>
        <v>7.1372549019607847</v>
      </c>
      <c r="AK93" s="15"/>
      <c r="AL93" s="36">
        <f t="shared" si="231"/>
        <v>4</v>
      </c>
      <c r="AM93" s="12">
        <f t="shared" si="232"/>
        <v>6.4705882352941178</v>
      </c>
      <c r="AN93" s="12">
        <f t="shared" si="210"/>
        <v>7.4705882352941178</v>
      </c>
      <c r="AO93" s="12">
        <f t="shared" si="211"/>
        <v>8.4705882352941178</v>
      </c>
      <c r="AP93" s="15"/>
      <c r="AQ93" s="36">
        <f t="shared" si="233"/>
        <v>5.3333333333333339</v>
      </c>
      <c r="AR93" s="12">
        <f t="shared" si="234"/>
        <v>7.8039215686274517</v>
      </c>
      <c r="AS93" s="12">
        <f t="shared" si="212"/>
        <v>8.8039215686274517</v>
      </c>
      <c r="AT93" s="12">
        <f t="shared" si="213"/>
        <v>9.8039215686274517</v>
      </c>
      <c r="AU93" s="15"/>
      <c r="AV93" s="36">
        <f t="shared" si="235"/>
        <v>8</v>
      </c>
      <c r="AW93" s="12">
        <f t="shared" si="236"/>
        <v>10.470588235294118</v>
      </c>
      <c r="AX93" s="12">
        <f t="shared" si="214"/>
        <v>11.470588235294118</v>
      </c>
      <c r="AY93" s="12">
        <f t="shared" si="215"/>
        <v>12.470588235294118</v>
      </c>
    </row>
    <row r="94" spans="1:51">
      <c r="A94" s="14" t="str">
        <f t="shared" si="216"/>
        <v>Zink</v>
      </c>
      <c r="B94" s="6">
        <f t="shared" si="217"/>
        <v>400</v>
      </c>
      <c r="C94" s="47">
        <f t="shared" si="218"/>
        <v>0.47058823529411764</v>
      </c>
      <c r="D94" s="39">
        <v>7.5</v>
      </c>
      <c r="E94" s="51">
        <f t="shared" si="237"/>
        <v>5</v>
      </c>
      <c r="F94" s="41" t="s">
        <v>10</v>
      </c>
      <c r="G94" s="47">
        <f t="shared" si="219"/>
        <v>0</v>
      </c>
      <c r="H94" s="41" t="s">
        <v>6</v>
      </c>
      <c r="I94" s="51">
        <f t="shared" si="199"/>
        <v>1</v>
      </c>
      <c r="J94" s="56">
        <f t="shared" si="220"/>
        <v>6</v>
      </c>
      <c r="K94" s="56">
        <f t="shared" si="221"/>
        <v>0</v>
      </c>
      <c r="L94" s="56">
        <v>1</v>
      </c>
      <c r="M94" s="15"/>
      <c r="N94" s="12">
        <f t="shared" si="222"/>
        <v>1.4705882352941178</v>
      </c>
      <c r="O94" s="12">
        <f t="shared" si="200"/>
        <v>2.4705882352941178</v>
      </c>
      <c r="P94" s="12">
        <f t="shared" si="201"/>
        <v>3.4705882352941178</v>
      </c>
      <c r="Q94" s="15"/>
      <c r="R94" s="36">
        <f t="shared" si="223"/>
        <v>0.26666666666666666</v>
      </c>
      <c r="S94" s="12">
        <f t="shared" si="224"/>
        <v>1.7372549019607844</v>
      </c>
      <c r="T94" s="12">
        <f t="shared" si="202"/>
        <v>2.7372549019607844</v>
      </c>
      <c r="U94" s="12">
        <f t="shared" si="203"/>
        <v>3.7372549019607844</v>
      </c>
      <c r="V94" s="15"/>
      <c r="W94" s="36">
        <f t="shared" si="225"/>
        <v>0.66666666666666674</v>
      </c>
      <c r="X94" s="12">
        <f t="shared" si="226"/>
        <v>2.1372549019607843</v>
      </c>
      <c r="Y94" s="12">
        <f t="shared" si="204"/>
        <v>3.1372549019607843</v>
      </c>
      <c r="Z94" s="12">
        <f t="shared" si="205"/>
        <v>4.1372549019607838</v>
      </c>
      <c r="AA94" s="15"/>
      <c r="AB94" s="36">
        <f t="shared" si="227"/>
        <v>1.3333333333333335</v>
      </c>
      <c r="AC94" s="12">
        <f t="shared" si="228"/>
        <v>2.8039215686274512</v>
      </c>
      <c r="AD94" s="12">
        <f t="shared" si="206"/>
        <v>3.8039215686274512</v>
      </c>
      <c r="AE94" s="12">
        <f t="shared" si="207"/>
        <v>4.8039215686274517</v>
      </c>
      <c r="AF94" s="15"/>
      <c r="AG94" s="36">
        <f t="shared" si="229"/>
        <v>2.666666666666667</v>
      </c>
      <c r="AH94" s="12">
        <f t="shared" si="230"/>
        <v>4.1372549019607847</v>
      </c>
      <c r="AI94" s="12">
        <f t="shared" si="208"/>
        <v>5.1372549019607847</v>
      </c>
      <c r="AJ94" s="12">
        <f t="shared" si="209"/>
        <v>6.1372549019607847</v>
      </c>
      <c r="AK94" s="15"/>
      <c r="AL94" s="36">
        <f t="shared" si="231"/>
        <v>4</v>
      </c>
      <c r="AM94" s="12">
        <f t="shared" si="232"/>
        <v>5.4705882352941178</v>
      </c>
      <c r="AN94" s="12">
        <f t="shared" si="210"/>
        <v>6.4705882352941178</v>
      </c>
      <c r="AO94" s="12">
        <f t="shared" si="211"/>
        <v>7.4705882352941178</v>
      </c>
      <c r="AP94" s="15"/>
      <c r="AQ94" s="36">
        <f t="shared" si="233"/>
        <v>5.3333333333333339</v>
      </c>
      <c r="AR94" s="12">
        <f t="shared" si="234"/>
        <v>6.8039215686274517</v>
      </c>
      <c r="AS94" s="12">
        <f t="shared" si="212"/>
        <v>7.8039215686274517</v>
      </c>
      <c r="AT94" s="12">
        <f t="shared" si="213"/>
        <v>8.8039215686274517</v>
      </c>
      <c r="AU94" s="15"/>
      <c r="AV94" s="36">
        <f t="shared" si="235"/>
        <v>8</v>
      </c>
      <c r="AW94" s="12">
        <f t="shared" si="236"/>
        <v>9.4705882352941178</v>
      </c>
      <c r="AX94" s="12">
        <f t="shared" si="214"/>
        <v>10.470588235294118</v>
      </c>
      <c r="AY94" s="12">
        <f t="shared" si="215"/>
        <v>11.470588235294118</v>
      </c>
    </row>
    <row r="95" spans="1:51">
      <c r="A95" s="14" t="str">
        <f t="shared" si="216"/>
        <v>Zink</v>
      </c>
      <c r="B95" s="6">
        <f t="shared" si="217"/>
        <v>400</v>
      </c>
      <c r="C95" s="47">
        <f t="shared" si="218"/>
        <v>0.47058823529411764</v>
      </c>
      <c r="D95" s="39">
        <v>7.5</v>
      </c>
      <c r="E95" s="51">
        <f t="shared" si="237"/>
        <v>5</v>
      </c>
      <c r="F95" s="41" t="s">
        <v>11</v>
      </c>
      <c r="G95" s="47">
        <f t="shared" si="219"/>
        <v>0</v>
      </c>
      <c r="H95" s="41" t="s">
        <v>8</v>
      </c>
      <c r="I95" s="51">
        <f t="shared" si="199"/>
        <v>0</v>
      </c>
      <c r="J95" s="56">
        <f t="shared" si="220"/>
        <v>5</v>
      </c>
      <c r="K95" s="56">
        <f t="shared" si="221"/>
        <v>1</v>
      </c>
      <c r="L95" s="56">
        <v>1</v>
      </c>
      <c r="M95" s="15"/>
      <c r="N95" s="12">
        <f t="shared" si="222"/>
        <v>2.4705882352941178</v>
      </c>
      <c r="O95" s="12">
        <f t="shared" si="200"/>
        <v>3.4705882352941178</v>
      </c>
      <c r="P95" s="12">
        <f t="shared" si="201"/>
        <v>4.4705882352941178</v>
      </c>
      <c r="Q95" s="15"/>
      <c r="R95" s="36">
        <f t="shared" si="223"/>
        <v>0.26666666666666666</v>
      </c>
      <c r="S95" s="12">
        <f t="shared" si="224"/>
        <v>2.7372549019607844</v>
      </c>
      <c r="T95" s="12">
        <f t="shared" si="202"/>
        <v>3.7372549019607844</v>
      </c>
      <c r="U95" s="12">
        <f t="shared" si="203"/>
        <v>4.7372549019607844</v>
      </c>
      <c r="V95" s="15"/>
      <c r="W95" s="36">
        <f t="shared" si="225"/>
        <v>0.66666666666666674</v>
      </c>
      <c r="X95" s="12">
        <f t="shared" si="226"/>
        <v>3.1372549019607847</v>
      </c>
      <c r="Y95" s="12">
        <f t="shared" si="204"/>
        <v>4.1372549019607847</v>
      </c>
      <c r="Z95" s="12">
        <f t="shared" si="205"/>
        <v>5.1372549019607847</v>
      </c>
      <c r="AA95" s="15"/>
      <c r="AB95" s="36">
        <f t="shared" si="227"/>
        <v>1.3333333333333335</v>
      </c>
      <c r="AC95" s="12">
        <f t="shared" si="228"/>
        <v>3.8039215686274512</v>
      </c>
      <c r="AD95" s="12">
        <f t="shared" si="206"/>
        <v>4.8039215686274517</v>
      </c>
      <c r="AE95" s="12">
        <f t="shared" si="207"/>
        <v>5.8039215686274517</v>
      </c>
      <c r="AF95" s="15"/>
      <c r="AG95" s="36">
        <f t="shared" si="229"/>
        <v>2.666666666666667</v>
      </c>
      <c r="AH95" s="12">
        <f t="shared" si="230"/>
        <v>5.1372549019607847</v>
      </c>
      <c r="AI95" s="12">
        <f t="shared" si="208"/>
        <v>6.1372549019607847</v>
      </c>
      <c r="AJ95" s="12">
        <f t="shared" si="209"/>
        <v>7.1372549019607847</v>
      </c>
      <c r="AK95" s="15"/>
      <c r="AL95" s="36">
        <f t="shared" si="231"/>
        <v>4</v>
      </c>
      <c r="AM95" s="12">
        <f t="shared" si="232"/>
        <v>6.4705882352941178</v>
      </c>
      <c r="AN95" s="12">
        <f t="shared" si="210"/>
        <v>7.4705882352941178</v>
      </c>
      <c r="AO95" s="12">
        <f t="shared" si="211"/>
        <v>8.4705882352941178</v>
      </c>
      <c r="AP95" s="15"/>
      <c r="AQ95" s="36">
        <f t="shared" si="233"/>
        <v>5.3333333333333339</v>
      </c>
      <c r="AR95" s="12">
        <f t="shared" si="234"/>
        <v>7.8039215686274517</v>
      </c>
      <c r="AS95" s="12">
        <f t="shared" si="212"/>
        <v>8.8039215686274517</v>
      </c>
      <c r="AT95" s="12">
        <f t="shared" si="213"/>
        <v>9.8039215686274517</v>
      </c>
      <c r="AU95" s="15"/>
      <c r="AV95" s="36">
        <f t="shared" si="235"/>
        <v>8</v>
      </c>
      <c r="AW95" s="12">
        <f t="shared" si="236"/>
        <v>10.470588235294118</v>
      </c>
      <c r="AX95" s="12">
        <f t="shared" si="214"/>
        <v>11.470588235294118</v>
      </c>
      <c r="AY95" s="12">
        <f t="shared" si="215"/>
        <v>12.470588235294118</v>
      </c>
    </row>
    <row r="96" spans="1:51">
      <c r="A96" s="14" t="str">
        <f t="shared" si="216"/>
        <v>Zink</v>
      </c>
      <c r="B96" s="6">
        <f t="shared" si="217"/>
        <v>400</v>
      </c>
      <c r="C96" s="47">
        <f t="shared" si="218"/>
        <v>0.47058823529411764</v>
      </c>
      <c r="D96" s="39">
        <v>7.5</v>
      </c>
      <c r="E96" s="51">
        <f t="shared" si="237"/>
        <v>5</v>
      </c>
      <c r="F96" s="41" t="s">
        <v>11</v>
      </c>
      <c r="G96" s="47">
        <f t="shared" si="219"/>
        <v>0</v>
      </c>
      <c r="H96" s="41" t="s">
        <v>7</v>
      </c>
      <c r="I96" s="51">
        <f t="shared" si="199"/>
        <v>0</v>
      </c>
      <c r="J96" s="56">
        <f t="shared" si="220"/>
        <v>5</v>
      </c>
      <c r="K96" s="56">
        <f t="shared" si="221"/>
        <v>1</v>
      </c>
      <c r="L96" s="56">
        <v>1</v>
      </c>
      <c r="M96" s="15"/>
      <c r="N96" s="12">
        <f t="shared" si="222"/>
        <v>2.4705882352941178</v>
      </c>
      <c r="O96" s="12">
        <f t="shared" si="200"/>
        <v>3.4705882352941178</v>
      </c>
      <c r="P96" s="12">
        <f t="shared" si="201"/>
        <v>4.4705882352941178</v>
      </c>
      <c r="Q96" s="15"/>
      <c r="R96" s="36">
        <f t="shared" si="223"/>
        <v>0.26666666666666666</v>
      </c>
      <c r="S96" s="12">
        <f t="shared" si="224"/>
        <v>2.7372549019607844</v>
      </c>
      <c r="T96" s="12">
        <f t="shared" si="202"/>
        <v>3.7372549019607844</v>
      </c>
      <c r="U96" s="12">
        <f t="shared" si="203"/>
        <v>4.7372549019607844</v>
      </c>
      <c r="V96" s="15"/>
      <c r="W96" s="36">
        <f t="shared" si="225"/>
        <v>0.66666666666666674</v>
      </c>
      <c r="X96" s="12">
        <f t="shared" si="226"/>
        <v>3.1372549019607847</v>
      </c>
      <c r="Y96" s="12">
        <f t="shared" si="204"/>
        <v>4.1372549019607847</v>
      </c>
      <c r="Z96" s="12">
        <f t="shared" si="205"/>
        <v>5.1372549019607847</v>
      </c>
      <c r="AA96" s="15"/>
      <c r="AB96" s="36">
        <f t="shared" si="227"/>
        <v>1.3333333333333335</v>
      </c>
      <c r="AC96" s="12">
        <f t="shared" si="228"/>
        <v>3.8039215686274512</v>
      </c>
      <c r="AD96" s="12">
        <f t="shared" si="206"/>
        <v>4.8039215686274517</v>
      </c>
      <c r="AE96" s="12">
        <f t="shared" si="207"/>
        <v>5.8039215686274517</v>
      </c>
      <c r="AF96" s="15"/>
      <c r="AG96" s="36">
        <f t="shared" si="229"/>
        <v>2.666666666666667</v>
      </c>
      <c r="AH96" s="12">
        <f t="shared" si="230"/>
        <v>5.1372549019607847</v>
      </c>
      <c r="AI96" s="12">
        <f t="shared" si="208"/>
        <v>6.1372549019607847</v>
      </c>
      <c r="AJ96" s="12">
        <f t="shared" si="209"/>
        <v>7.1372549019607847</v>
      </c>
      <c r="AK96" s="15"/>
      <c r="AL96" s="36">
        <f t="shared" si="231"/>
        <v>4</v>
      </c>
      <c r="AM96" s="12">
        <f t="shared" si="232"/>
        <v>6.4705882352941178</v>
      </c>
      <c r="AN96" s="12">
        <f t="shared" si="210"/>
        <v>7.4705882352941178</v>
      </c>
      <c r="AO96" s="12">
        <f t="shared" si="211"/>
        <v>8.4705882352941178</v>
      </c>
      <c r="AP96" s="15"/>
      <c r="AQ96" s="36">
        <f t="shared" si="233"/>
        <v>5.3333333333333339</v>
      </c>
      <c r="AR96" s="12">
        <f t="shared" si="234"/>
        <v>7.8039215686274517</v>
      </c>
      <c r="AS96" s="12">
        <f t="shared" si="212"/>
        <v>8.8039215686274517</v>
      </c>
      <c r="AT96" s="12">
        <f t="shared" si="213"/>
        <v>9.8039215686274517</v>
      </c>
      <c r="AU96" s="15"/>
      <c r="AV96" s="36">
        <f t="shared" si="235"/>
        <v>8</v>
      </c>
      <c r="AW96" s="12">
        <f t="shared" si="236"/>
        <v>10.470588235294118</v>
      </c>
      <c r="AX96" s="12">
        <f t="shared" si="214"/>
        <v>11.470588235294118</v>
      </c>
      <c r="AY96" s="12">
        <f t="shared" si="215"/>
        <v>12.470588235294118</v>
      </c>
    </row>
    <row r="97" spans="1:51">
      <c r="A97" s="14" t="str">
        <f t="shared" si="216"/>
        <v>Zink</v>
      </c>
      <c r="B97" s="6">
        <f t="shared" si="217"/>
        <v>400</v>
      </c>
      <c r="C97" s="47">
        <f t="shared" si="218"/>
        <v>0.47058823529411764</v>
      </c>
      <c r="D97" s="39">
        <v>7.5</v>
      </c>
      <c r="E97" s="51">
        <f t="shared" si="237"/>
        <v>5</v>
      </c>
      <c r="F97" s="41" t="s">
        <v>11</v>
      </c>
      <c r="G97" s="47">
        <f t="shared" si="219"/>
        <v>0</v>
      </c>
      <c r="H97" s="41" t="s">
        <v>6</v>
      </c>
      <c r="I97" s="51">
        <f t="shared" si="199"/>
        <v>1</v>
      </c>
      <c r="J97" s="56">
        <f t="shared" si="220"/>
        <v>6</v>
      </c>
      <c r="K97" s="56">
        <f t="shared" si="221"/>
        <v>0</v>
      </c>
      <c r="L97" s="56">
        <v>1</v>
      </c>
      <c r="M97" s="15"/>
      <c r="N97" s="12">
        <f t="shared" si="222"/>
        <v>1.4705882352941178</v>
      </c>
      <c r="O97" s="12">
        <f t="shared" si="200"/>
        <v>2.4705882352941178</v>
      </c>
      <c r="P97" s="12">
        <f t="shared" si="201"/>
        <v>3.4705882352941178</v>
      </c>
      <c r="Q97" s="15"/>
      <c r="R97" s="36">
        <f t="shared" si="223"/>
        <v>0.26666666666666666</v>
      </c>
      <c r="S97" s="12">
        <f t="shared" si="224"/>
        <v>1.7372549019607844</v>
      </c>
      <c r="T97" s="12">
        <f t="shared" si="202"/>
        <v>2.7372549019607844</v>
      </c>
      <c r="U97" s="12">
        <f t="shared" si="203"/>
        <v>3.7372549019607844</v>
      </c>
      <c r="V97" s="15"/>
      <c r="W97" s="36">
        <f t="shared" si="225"/>
        <v>0.66666666666666674</v>
      </c>
      <c r="X97" s="12">
        <f t="shared" si="226"/>
        <v>2.1372549019607843</v>
      </c>
      <c r="Y97" s="12">
        <f t="shared" si="204"/>
        <v>3.1372549019607843</v>
      </c>
      <c r="Z97" s="12">
        <f t="shared" si="205"/>
        <v>4.1372549019607838</v>
      </c>
      <c r="AA97" s="15"/>
      <c r="AB97" s="36">
        <f t="shared" si="227"/>
        <v>1.3333333333333335</v>
      </c>
      <c r="AC97" s="12">
        <f t="shared" si="228"/>
        <v>2.8039215686274512</v>
      </c>
      <c r="AD97" s="12">
        <f t="shared" si="206"/>
        <v>3.8039215686274512</v>
      </c>
      <c r="AE97" s="12">
        <f t="shared" si="207"/>
        <v>4.8039215686274517</v>
      </c>
      <c r="AF97" s="15"/>
      <c r="AG97" s="36">
        <f t="shared" si="229"/>
        <v>2.666666666666667</v>
      </c>
      <c r="AH97" s="12">
        <f t="shared" si="230"/>
        <v>4.1372549019607847</v>
      </c>
      <c r="AI97" s="12">
        <f t="shared" si="208"/>
        <v>5.1372549019607847</v>
      </c>
      <c r="AJ97" s="12">
        <f t="shared" si="209"/>
        <v>6.1372549019607847</v>
      </c>
      <c r="AK97" s="15"/>
      <c r="AL97" s="36">
        <f t="shared" si="231"/>
        <v>4</v>
      </c>
      <c r="AM97" s="12">
        <f t="shared" si="232"/>
        <v>5.4705882352941178</v>
      </c>
      <c r="AN97" s="12">
        <f t="shared" si="210"/>
        <v>6.4705882352941178</v>
      </c>
      <c r="AO97" s="12">
        <f t="shared" si="211"/>
        <v>7.4705882352941178</v>
      </c>
      <c r="AP97" s="15"/>
      <c r="AQ97" s="36">
        <f t="shared" si="233"/>
        <v>5.3333333333333339</v>
      </c>
      <c r="AR97" s="12">
        <f t="shared" si="234"/>
        <v>6.8039215686274517</v>
      </c>
      <c r="AS97" s="12">
        <f t="shared" si="212"/>
        <v>7.8039215686274517</v>
      </c>
      <c r="AT97" s="12">
        <f t="shared" si="213"/>
        <v>8.8039215686274517</v>
      </c>
      <c r="AU97" s="15"/>
      <c r="AV97" s="36">
        <f t="shared" si="235"/>
        <v>8</v>
      </c>
      <c r="AW97" s="12">
        <f t="shared" si="236"/>
        <v>9.4705882352941178</v>
      </c>
      <c r="AX97" s="12">
        <f t="shared" si="214"/>
        <v>10.470588235294118</v>
      </c>
      <c r="AY97" s="12">
        <f t="shared" si="215"/>
        <v>11.470588235294118</v>
      </c>
    </row>
    <row r="98" spans="1:51">
      <c r="A98" s="14" t="str">
        <f t="shared" si="216"/>
        <v>Zink</v>
      </c>
      <c r="B98" s="6">
        <f t="shared" si="217"/>
        <v>400</v>
      </c>
      <c r="C98" s="47">
        <f t="shared" si="218"/>
        <v>0.47058823529411764</v>
      </c>
      <c r="D98" s="39">
        <v>7.5</v>
      </c>
      <c r="E98" s="51">
        <f t="shared" si="237"/>
        <v>5</v>
      </c>
      <c r="F98" s="41" t="s">
        <v>12</v>
      </c>
      <c r="G98" s="47">
        <f t="shared" si="219"/>
        <v>0</v>
      </c>
      <c r="H98" s="41" t="s">
        <v>8</v>
      </c>
      <c r="I98" s="51">
        <f t="shared" si="199"/>
        <v>0</v>
      </c>
      <c r="J98" s="56">
        <f t="shared" si="220"/>
        <v>5</v>
      </c>
      <c r="K98" s="56">
        <f t="shared" si="221"/>
        <v>1</v>
      </c>
      <c r="L98" s="56">
        <v>1</v>
      </c>
      <c r="M98" s="15"/>
      <c r="N98" s="12">
        <f t="shared" si="222"/>
        <v>2.4705882352941178</v>
      </c>
      <c r="O98" s="12">
        <f t="shared" si="200"/>
        <v>3.4705882352941178</v>
      </c>
      <c r="P98" s="12">
        <f t="shared" si="201"/>
        <v>4.4705882352941178</v>
      </c>
      <c r="Q98" s="15"/>
      <c r="R98" s="36">
        <f t="shared" si="223"/>
        <v>0.26666666666666666</v>
      </c>
      <c r="S98" s="12">
        <f t="shared" si="224"/>
        <v>2.7372549019607844</v>
      </c>
      <c r="T98" s="12">
        <f t="shared" si="202"/>
        <v>3.7372549019607844</v>
      </c>
      <c r="U98" s="12">
        <f t="shared" si="203"/>
        <v>4.7372549019607844</v>
      </c>
      <c r="V98" s="15"/>
      <c r="W98" s="36">
        <f t="shared" si="225"/>
        <v>0.66666666666666674</v>
      </c>
      <c r="X98" s="12">
        <f t="shared" si="226"/>
        <v>3.1372549019607847</v>
      </c>
      <c r="Y98" s="12">
        <f t="shared" si="204"/>
        <v>4.1372549019607847</v>
      </c>
      <c r="Z98" s="12">
        <f t="shared" si="205"/>
        <v>5.1372549019607847</v>
      </c>
      <c r="AA98" s="15"/>
      <c r="AB98" s="36">
        <f t="shared" si="227"/>
        <v>1.3333333333333335</v>
      </c>
      <c r="AC98" s="12">
        <f t="shared" si="228"/>
        <v>3.8039215686274512</v>
      </c>
      <c r="AD98" s="12">
        <f t="shared" si="206"/>
        <v>4.8039215686274517</v>
      </c>
      <c r="AE98" s="12">
        <f t="shared" si="207"/>
        <v>5.8039215686274517</v>
      </c>
      <c r="AF98" s="15"/>
      <c r="AG98" s="36">
        <f t="shared" si="229"/>
        <v>2.666666666666667</v>
      </c>
      <c r="AH98" s="12">
        <f t="shared" si="230"/>
        <v>5.1372549019607847</v>
      </c>
      <c r="AI98" s="12">
        <f t="shared" si="208"/>
        <v>6.1372549019607847</v>
      </c>
      <c r="AJ98" s="12">
        <f t="shared" si="209"/>
        <v>7.1372549019607847</v>
      </c>
      <c r="AK98" s="15"/>
      <c r="AL98" s="36">
        <f t="shared" si="231"/>
        <v>4</v>
      </c>
      <c r="AM98" s="12">
        <f t="shared" si="232"/>
        <v>6.4705882352941178</v>
      </c>
      <c r="AN98" s="12">
        <f t="shared" si="210"/>
        <v>7.4705882352941178</v>
      </c>
      <c r="AO98" s="12">
        <f t="shared" si="211"/>
        <v>8.4705882352941178</v>
      </c>
      <c r="AP98" s="15"/>
      <c r="AQ98" s="36">
        <f t="shared" si="233"/>
        <v>5.3333333333333339</v>
      </c>
      <c r="AR98" s="12">
        <f t="shared" si="234"/>
        <v>7.8039215686274517</v>
      </c>
      <c r="AS98" s="12">
        <f t="shared" si="212"/>
        <v>8.8039215686274517</v>
      </c>
      <c r="AT98" s="12">
        <f t="shared" si="213"/>
        <v>9.8039215686274517</v>
      </c>
      <c r="AU98" s="15"/>
      <c r="AV98" s="36">
        <f t="shared" si="235"/>
        <v>8</v>
      </c>
      <c r="AW98" s="12">
        <f t="shared" si="236"/>
        <v>10.470588235294118</v>
      </c>
      <c r="AX98" s="12">
        <f t="shared" si="214"/>
        <v>11.470588235294118</v>
      </c>
      <c r="AY98" s="12">
        <f t="shared" si="215"/>
        <v>12.470588235294118</v>
      </c>
    </row>
    <row r="99" spans="1:51">
      <c r="A99" s="14" t="str">
        <f t="shared" si="216"/>
        <v>Zink</v>
      </c>
      <c r="B99" s="6">
        <f t="shared" si="217"/>
        <v>400</v>
      </c>
      <c r="C99" s="47">
        <f t="shared" si="218"/>
        <v>0.47058823529411764</v>
      </c>
      <c r="D99" s="39">
        <v>7.5</v>
      </c>
      <c r="E99" s="51">
        <f t="shared" si="237"/>
        <v>5</v>
      </c>
      <c r="F99" s="41" t="s">
        <v>12</v>
      </c>
      <c r="G99" s="47">
        <f t="shared" si="219"/>
        <v>0</v>
      </c>
      <c r="H99" s="41" t="s">
        <v>7</v>
      </c>
      <c r="I99" s="51">
        <f t="shared" si="199"/>
        <v>0</v>
      </c>
      <c r="J99" s="56">
        <f t="shared" si="220"/>
        <v>5</v>
      </c>
      <c r="K99" s="56">
        <f t="shared" si="221"/>
        <v>1</v>
      </c>
      <c r="L99" s="56">
        <v>1</v>
      </c>
      <c r="M99" s="15"/>
      <c r="N99" s="12">
        <f t="shared" si="222"/>
        <v>2.4705882352941178</v>
      </c>
      <c r="O99" s="12">
        <f t="shared" si="200"/>
        <v>3.4705882352941178</v>
      </c>
      <c r="P99" s="12">
        <f t="shared" si="201"/>
        <v>4.4705882352941178</v>
      </c>
      <c r="Q99" s="15"/>
      <c r="R99" s="36">
        <f t="shared" si="223"/>
        <v>0.26666666666666666</v>
      </c>
      <c r="S99" s="12">
        <f t="shared" si="224"/>
        <v>2.7372549019607844</v>
      </c>
      <c r="T99" s="12">
        <f t="shared" si="202"/>
        <v>3.7372549019607844</v>
      </c>
      <c r="U99" s="12">
        <f t="shared" si="203"/>
        <v>4.7372549019607844</v>
      </c>
      <c r="V99" s="15"/>
      <c r="W99" s="36">
        <f t="shared" si="225"/>
        <v>0.66666666666666674</v>
      </c>
      <c r="X99" s="12">
        <f t="shared" si="226"/>
        <v>3.1372549019607847</v>
      </c>
      <c r="Y99" s="12">
        <f t="shared" si="204"/>
        <v>4.1372549019607847</v>
      </c>
      <c r="Z99" s="12">
        <f t="shared" si="205"/>
        <v>5.1372549019607847</v>
      </c>
      <c r="AA99" s="15"/>
      <c r="AB99" s="36">
        <f t="shared" si="227"/>
        <v>1.3333333333333335</v>
      </c>
      <c r="AC99" s="12">
        <f t="shared" si="228"/>
        <v>3.8039215686274512</v>
      </c>
      <c r="AD99" s="12">
        <f t="shared" si="206"/>
        <v>4.8039215686274517</v>
      </c>
      <c r="AE99" s="12">
        <f t="shared" si="207"/>
        <v>5.8039215686274517</v>
      </c>
      <c r="AF99" s="15"/>
      <c r="AG99" s="36">
        <f t="shared" si="229"/>
        <v>2.666666666666667</v>
      </c>
      <c r="AH99" s="12">
        <f t="shared" si="230"/>
        <v>5.1372549019607847</v>
      </c>
      <c r="AI99" s="12">
        <f t="shared" si="208"/>
        <v>6.1372549019607847</v>
      </c>
      <c r="AJ99" s="12">
        <f t="shared" si="209"/>
        <v>7.1372549019607847</v>
      </c>
      <c r="AK99" s="15"/>
      <c r="AL99" s="36">
        <f t="shared" si="231"/>
        <v>4</v>
      </c>
      <c r="AM99" s="12">
        <f t="shared" si="232"/>
        <v>6.4705882352941178</v>
      </c>
      <c r="AN99" s="12">
        <f t="shared" si="210"/>
        <v>7.4705882352941178</v>
      </c>
      <c r="AO99" s="12">
        <f t="shared" si="211"/>
        <v>8.4705882352941178</v>
      </c>
      <c r="AP99" s="15"/>
      <c r="AQ99" s="36">
        <f t="shared" si="233"/>
        <v>5.3333333333333339</v>
      </c>
      <c r="AR99" s="12">
        <f t="shared" si="234"/>
        <v>7.8039215686274517</v>
      </c>
      <c r="AS99" s="12">
        <f t="shared" si="212"/>
        <v>8.8039215686274517</v>
      </c>
      <c r="AT99" s="12">
        <f t="shared" si="213"/>
        <v>9.8039215686274517</v>
      </c>
      <c r="AU99" s="15"/>
      <c r="AV99" s="36">
        <f t="shared" si="235"/>
        <v>8</v>
      </c>
      <c r="AW99" s="12">
        <f t="shared" si="236"/>
        <v>10.470588235294118</v>
      </c>
      <c r="AX99" s="12">
        <f t="shared" si="214"/>
        <v>11.470588235294118</v>
      </c>
      <c r="AY99" s="12">
        <f t="shared" si="215"/>
        <v>12.470588235294118</v>
      </c>
    </row>
    <row r="100" spans="1:51">
      <c r="A100" s="14" t="str">
        <f t="shared" si="216"/>
        <v>Zink</v>
      </c>
      <c r="B100" s="6">
        <f t="shared" si="217"/>
        <v>400</v>
      </c>
      <c r="C100" s="47">
        <f t="shared" si="218"/>
        <v>0.47058823529411764</v>
      </c>
      <c r="D100" s="39">
        <v>7.5</v>
      </c>
      <c r="E100" s="51">
        <f t="shared" si="237"/>
        <v>5</v>
      </c>
      <c r="F100" s="41" t="s">
        <v>12</v>
      </c>
      <c r="G100" s="47">
        <f t="shared" si="219"/>
        <v>0</v>
      </c>
      <c r="H100" s="41" t="s">
        <v>6</v>
      </c>
      <c r="I100" s="51">
        <f t="shared" si="199"/>
        <v>1</v>
      </c>
      <c r="J100" s="56">
        <f t="shared" si="220"/>
        <v>6</v>
      </c>
      <c r="K100" s="56">
        <f t="shared" si="221"/>
        <v>0</v>
      </c>
      <c r="L100" s="56">
        <v>1</v>
      </c>
      <c r="M100" s="15"/>
      <c r="N100" s="12">
        <f t="shared" si="222"/>
        <v>1.4705882352941178</v>
      </c>
      <c r="O100" s="12">
        <f t="shared" si="200"/>
        <v>2.4705882352941178</v>
      </c>
      <c r="P100" s="12">
        <f t="shared" si="201"/>
        <v>3.4705882352941178</v>
      </c>
      <c r="Q100" s="15"/>
      <c r="R100" s="36">
        <f t="shared" si="223"/>
        <v>0.26666666666666666</v>
      </c>
      <c r="S100" s="12">
        <f t="shared" si="224"/>
        <v>1.7372549019607844</v>
      </c>
      <c r="T100" s="12">
        <f t="shared" si="202"/>
        <v>2.7372549019607844</v>
      </c>
      <c r="U100" s="12">
        <f t="shared" si="203"/>
        <v>3.7372549019607844</v>
      </c>
      <c r="V100" s="15"/>
      <c r="W100" s="36">
        <f t="shared" si="225"/>
        <v>0.66666666666666674</v>
      </c>
      <c r="X100" s="12">
        <f t="shared" si="226"/>
        <v>2.1372549019607843</v>
      </c>
      <c r="Y100" s="12">
        <f t="shared" si="204"/>
        <v>3.1372549019607843</v>
      </c>
      <c r="Z100" s="12">
        <f t="shared" si="205"/>
        <v>4.1372549019607838</v>
      </c>
      <c r="AA100" s="15"/>
      <c r="AB100" s="36">
        <f t="shared" si="227"/>
        <v>1.3333333333333335</v>
      </c>
      <c r="AC100" s="12">
        <f t="shared" si="228"/>
        <v>2.8039215686274512</v>
      </c>
      <c r="AD100" s="12">
        <f t="shared" si="206"/>
        <v>3.8039215686274512</v>
      </c>
      <c r="AE100" s="12">
        <f t="shared" si="207"/>
        <v>4.8039215686274517</v>
      </c>
      <c r="AF100" s="15"/>
      <c r="AG100" s="36">
        <f t="shared" si="229"/>
        <v>2.666666666666667</v>
      </c>
      <c r="AH100" s="12">
        <f t="shared" si="230"/>
        <v>4.1372549019607847</v>
      </c>
      <c r="AI100" s="12">
        <f t="shared" si="208"/>
        <v>5.1372549019607847</v>
      </c>
      <c r="AJ100" s="12">
        <f t="shared" si="209"/>
        <v>6.1372549019607847</v>
      </c>
      <c r="AK100" s="15"/>
      <c r="AL100" s="36">
        <f t="shared" si="231"/>
        <v>4</v>
      </c>
      <c r="AM100" s="12">
        <f t="shared" si="232"/>
        <v>5.4705882352941178</v>
      </c>
      <c r="AN100" s="12">
        <f t="shared" si="210"/>
        <v>6.4705882352941178</v>
      </c>
      <c r="AO100" s="12">
        <f t="shared" si="211"/>
        <v>7.4705882352941178</v>
      </c>
      <c r="AP100" s="15"/>
      <c r="AQ100" s="36">
        <f t="shared" si="233"/>
        <v>5.3333333333333339</v>
      </c>
      <c r="AR100" s="12">
        <f t="shared" si="234"/>
        <v>6.8039215686274517</v>
      </c>
      <c r="AS100" s="12">
        <f t="shared" si="212"/>
        <v>7.8039215686274517</v>
      </c>
      <c r="AT100" s="12">
        <f t="shared" si="213"/>
        <v>8.8039215686274517</v>
      </c>
      <c r="AU100" s="15"/>
      <c r="AV100" s="36">
        <f t="shared" si="235"/>
        <v>8</v>
      </c>
      <c r="AW100" s="12">
        <f t="shared" si="236"/>
        <v>9.4705882352941178</v>
      </c>
      <c r="AX100" s="12">
        <f t="shared" si="214"/>
        <v>10.470588235294118</v>
      </c>
      <c r="AY100" s="12">
        <f t="shared" si="215"/>
        <v>11.470588235294118</v>
      </c>
    </row>
    <row r="101" spans="1:51" ht="10.5">
      <c r="A101" s="74" t="s">
        <v>46</v>
      </c>
    </row>
    <row r="111" spans="1:51">
      <c r="O111" s="42"/>
    </row>
  </sheetData>
  <sheetProtection algorithmName="SHA-512" hashValue="xf1ie0keby7qN/7Lod9WcC4bs37nqvgD2lLQ/mvm5gtXpszVKiS/X8qA8KVgrSbLP/sQkqnb8UyK5FPoYcS0og==" saltValue="x7H2QmK2t3AEP4MGnMT0lQ==" spinCount="100000" sheet="1" objects="1" scenarios="1"/>
  <phoneticPr fontId="1" type="noConversion"/>
  <conditionalFormatting sqref="N76:P87 S76:U87 N24:P35 N37:P48 N50:P61 N63:P74 S50:U61 AR76:AT87 N11:P22 AR50:AT61 S24:U35 S37:U48 S63:U74 X76:Z87 AR37:AT48 AR63:AT74 S11:U22 AR11:AT22 AR24:AT35 X50:Z61 AW76:AY87 X24:Z35 AW50:AY61 X63:Z74 X11:Z22 AW11:AY22 X37:Z48 AC76:AE87 AW24:AY35 AW37:AY48 AC50:AE61 AW63:AY74 AC11:AE22 AC24:AE35 AH76:AJ87 AH11:AJ22 AH24:AJ35 AC37:AE48 AH50:AJ61 AC63:AE74 AH37:AJ48 AM76:AO87 AH63:AJ74 AM63:AO74 AM24:AO35 AM37:AO48 AM50:AO61 AM11:AO22 N89:P100 S89:U100 AR89:AT100 X89:Z100 AW89:AY100 AC89:AE100 AH89:AJ100 AM89:AO100">
    <cfRule type="cellIs" dxfId="5" priority="1" stopIfTrue="1" operator="greaterThanOrEqual">
      <formula>8</formula>
    </cfRule>
    <cfRule type="cellIs" dxfId="4" priority="2" stopIfTrue="1" operator="between">
      <formula>5</formula>
      <formula>7.9999</formula>
    </cfRule>
    <cfRule type="cellIs" dxfId="3" priority="3" stopIfTrue="1" operator="lessThan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B7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6D8B48-48B9-4B2E-A91B-39CD86C500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C02A14-95B9-4B1D-99FE-48E5EB919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C9A1FC-3493-4E51-B61D-6828EED91FE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Info</vt:lpstr>
      <vt:lpstr>Arsen</vt:lpstr>
      <vt:lpstr>Blei</vt:lpstr>
      <vt:lpstr>Cadmium</vt:lpstr>
      <vt:lpstr>Chrom</vt:lpstr>
      <vt:lpstr>Kupfer</vt:lpstr>
      <vt:lpstr>Nickel</vt:lpstr>
      <vt:lpstr>Quecksilber</vt:lpstr>
      <vt:lpstr>Zink</vt:lpstr>
      <vt:lpstr>Vereinf. Methode, Beisp. Fluor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Colangelo Vitina BAFU</cp:lastModifiedBy>
  <cp:lastPrinted>2003-07-28T06:59:29Z</cp:lastPrinted>
  <dcterms:created xsi:type="dcterms:W3CDTF">2002-08-20T10:58:24Z</dcterms:created>
  <dcterms:modified xsi:type="dcterms:W3CDTF">2021-07-13T12:59:23Z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-1072646299</vt:i4>
  </property>
  <property fmtid="{D5CDD505-2E9C-101B-9397-08002B2CF9AE}" pid="3" name="_EmailSubject">
    <vt:lpwstr>Excel–Tabellen zum Sperren</vt:lpwstr>
  </property>
  <property fmtid="{D5CDD505-2E9C-101B-9397-08002B2CF9AE}" pid="4" name="_AuthorEmail">
    <vt:lpwstr>Johannes.Dettwiler@bafu.admin.ch</vt:lpwstr>
  </property>
  <property fmtid="{D5CDD505-2E9C-101B-9397-08002B2CF9AE}" pid="5" name="_AuthorEmailDisplayName">
    <vt:lpwstr>Dettwiler Johannes BAFU</vt:lpwstr>
  </property>
  <property fmtid="{D5CDD505-2E9C-101B-9397-08002B2CF9AE}" pid="6" name="_ReviewingToolsShownOnce">
    <vt:lpwstr/>
  </property>
  <property fmtid="{D5CDD505-2E9C-101B-9397-08002B2CF9AE}" pid="7" name="FSC#COOSYSTEM@1.1:Container">
    <vt:lpwstr>COO.2002.100.7.1404321</vt:lpwstr>
  </property>
  <property fmtid="{D5CDD505-2E9C-101B-9397-08002B2CF9AE}" pid="8" name="FSC#COOELAK@1.1001:Subject">
    <vt:lpwstr/>
  </property>
  <property fmtid="{D5CDD505-2E9C-101B-9397-08002B2CF9AE}" pid="9" name="FSC#COOELAK@1.1001:FileReference">
    <vt:lpwstr>Druckvorlagen Handbuch 2005 / 2004-00126/06/04</vt:lpwstr>
  </property>
  <property fmtid="{D5CDD505-2E9C-101B-9397-08002B2CF9AE}" pid="10" name="FSC#COOELAK@1.1001:FileRefYear">
    <vt:lpwstr>2005</vt:lpwstr>
  </property>
  <property fmtid="{D5CDD505-2E9C-101B-9397-08002B2CF9AE}" pid="11" name="FSC#COOELAK@1.1001:FileRefOrdinal">
    <vt:lpwstr>15282</vt:lpwstr>
  </property>
  <property fmtid="{D5CDD505-2E9C-101B-9397-08002B2CF9AE}" pid="12" name="FSC#COOELAK@1.1001:FileRefOU">
    <vt:lpwstr>Stoffe, Boden, Biotechnologie</vt:lpwstr>
  </property>
  <property fmtid="{D5CDD505-2E9C-101B-9397-08002B2CF9AE}" pid="13" name="FSC#COOELAK@1.1001:Organization">
    <vt:lpwstr/>
  </property>
  <property fmtid="{D5CDD505-2E9C-101B-9397-08002B2CF9AE}" pid="14" name="FSC#COOELAK@1.1001:Owner">
    <vt:lpwstr>Sehr geehrter Herr Dettwiler Dettwiler</vt:lpwstr>
  </property>
  <property fmtid="{D5CDD505-2E9C-101B-9397-08002B2CF9AE}" pid="15" name="FSC#COOELAK@1.1001:OwnerExtension">
    <vt:lpwstr/>
  </property>
  <property fmtid="{D5CDD505-2E9C-101B-9397-08002B2CF9AE}" pid="16" name="FSC#COOELAK@1.1001:OwnerFaxExtension">
    <vt:lpwstr/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Boden (StoBoBio)</vt:lpwstr>
  </property>
  <property fmtid="{D5CDD505-2E9C-101B-9397-08002B2CF9AE}" pid="22" name="FSC#COOELAK@1.1001:CreatedAt">
    <vt:lpwstr>25.01.2006 15:18:21</vt:lpwstr>
  </property>
  <property fmtid="{D5CDD505-2E9C-101B-9397-08002B2CF9AE}" pid="23" name="FSC#COOELAK@1.1001:OU">
    <vt:lpwstr>Boden (StoBoBio)</vt:lpwstr>
  </property>
  <property fmtid="{D5CDD505-2E9C-101B-9397-08002B2CF9AE}" pid="24" name="FSC#COOELAK@1.1001:Priority">
    <vt:lpwstr/>
  </property>
  <property fmtid="{D5CDD505-2E9C-101B-9397-08002B2CF9AE}" pid="25" name="FSC#COOELAK@1.1001:ObjBarCode">
    <vt:lpwstr>*COO.2002.100.7.1404321*</vt:lpwstr>
  </property>
  <property fmtid="{D5CDD505-2E9C-101B-9397-08002B2CF9AE}" pid="26" name="FSC#COOELAK@1.1001:RefBarCode">
    <vt:lpwstr>*ExpSys FPA Futterpflanzenanbau oS*</vt:lpwstr>
  </property>
  <property fmtid="{D5CDD505-2E9C-101B-9397-08002B2CF9AE}" pid="27" name="FSC#COOELAK@1.1001:FileRefBarCode">
    <vt:lpwstr>*Druckvorlagen Handbuch 2005 / 2004-00126/06/04*</vt:lpwstr>
  </property>
  <property fmtid="{D5CDD505-2E9C-101B-9397-08002B2CF9AE}" pid="28" name="FSC#COOELAK@1.1001:ExternalRef">
    <vt:lpwstr/>
  </property>
  <property fmtid="{D5CDD505-2E9C-101B-9397-08002B2CF9AE}" pid="29" name="ContentTypeId">
    <vt:lpwstr>0x0101001EB557A88192704FB8AD13E59C791765</vt:lpwstr>
  </property>
</Properties>
</file>