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sharepoint.admin.ch@SSL\DavWWWRoot\sites\810-BAFU\boden\Freigegebene Dokumente\Mandat chemischer Bodenschutz\02 Projekte\005 Experten Tool VBBo\04 Unterlagen\Tools Neu Hg\01_202006\mit PW\"/>
    </mc:Choice>
  </mc:AlternateContent>
  <xr:revisionPtr revIDLastSave="0" documentId="13_ncr:1_{32AB021C-80B5-4C81-9C5A-A1FD7ABD6A83}" xr6:coauthVersionLast="44" xr6:coauthVersionMax="44" xr10:uidLastSave="{00000000-0000-0000-0000-000000000000}"/>
  <workbookProtection workbookAlgorithmName="SHA-512" workbookHashValue="zlp7K3YrHsHcwmskoBvGoGQcqXKZdvBdcRN4bugql3wP0J8M000xmHTQWAy54P6Ol2SrDhhRjVdK/BmOX8zqvQ==" workbookSaltValue="Oj82yZqUq6hdnekfTHh+GQ==" workbookSpinCount="100000" lockStructure="1"/>
  <bookViews>
    <workbookView xWindow="-28740" yWindow="4815" windowWidth="28800" windowHeight="15435" tabRatio="807" xr2:uid="{00000000-000D-0000-FFFF-FFFF00000000}"/>
  </bookViews>
  <sheets>
    <sheet name="Info" sheetId="58" r:id="rId1"/>
    <sheet name="Arsen" sheetId="49" r:id="rId2"/>
    <sheet name="Blei" sheetId="51" r:id="rId3"/>
    <sheet name="Cadmium" sheetId="2" r:id="rId4"/>
    <sheet name="Chrom" sheetId="56" r:id="rId5"/>
    <sheet name="Nickel" sheetId="57" r:id="rId6"/>
    <sheet name="PAK" sheetId="52" r:id="rId7"/>
    <sheet name="Benzo(a)pyren" sheetId="55" r:id="rId8"/>
    <sheet name="PCB" sheetId="53" r:id="rId9"/>
    <sheet name="Dioxine+Furane" sheetId="5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57" l="1"/>
  <c r="B9" i="57"/>
  <c r="C9" i="57" s="1"/>
  <c r="A10" i="57"/>
  <c r="B10" i="57"/>
  <c r="C10" i="57" s="1"/>
  <c r="A11" i="57"/>
  <c r="B11" i="57"/>
  <c r="C11" i="57"/>
  <c r="I11" i="57"/>
  <c r="A13" i="57"/>
  <c r="B13" i="57"/>
  <c r="C13" i="57"/>
  <c r="I13" i="57"/>
  <c r="J13" i="57"/>
  <c r="K13" i="57"/>
  <c r="A14" i="57"/>
  <c r="B14" i="57"/>
  <c r="C14" i="57" s="1"/>
  <c r="A15" i="57"/>
  <c r="B15" i="57"/>
  <c r="C15" i="57" s="1"/>
  <c r="A17" i="57"/>
  <c r="B17" i="57"/>
  <c r="C17" i="57"/>
  <c r="I17" i="57"/>
  <c r="A18" i="57"/>
  <c r="B18" i="57"/>
  <c r="C18" i="57"/>
  <c r="I18" i="57"/>
  <c r="J18" i="57"/>
  <c r="K18" i="57"/>
  <c r="A19" i="57"/>
  <c r="B19" i="57"/>
  <c r="C19" i="57" s="1"/>
  <c r="K19" i="57"/>
  <c r="A21" i="57"/>
  <c r="B21" i="57"/>
  <c r="C21" i="57" s="1"/>
  <c r="A22" i="57"/>
  <c r="B22" i="57"/>
  <c r="C22" i="57"/>
  <c r="I22" i="57"/>
  <c r="A23" i="57"/>
  <c r="B23" i="57"/>
  <c r="C23" i="57"/>
  <c r="I23" i="57"/>
  <c r="J23" i="57"/>
  <c r="K23" i="57"/>
  <c r="A9" i="56"/>
  <c r="B9" i="56"/>
  <c r="C9" i="56" s="1"/>
  <c r="K9" i="56"/>
  <c r="A10" i="56"/>
  <c r="B10" i="56"/>
  <c r="C10" i="56" s="1"/>
  <c r="A11" i="56"/>
  <c r="B11" i="56"/>
  <c r="C11" i="56"/>
  <c r="I11" i="56"/>
  <c r="A13" i="56"/>
  <c r="B13" i="56"/>
  <c r="C13" i="56"/>
  <c r="I13" i="56"/>
  <c r="J13" i="56"/>
  <c r="K13" i="56"/>
  <c r="A14" i="56"/>
  <c r="B14" i="56"/>
  <c r="C14" i="56" s="1"/>
  <c r="K14" i="56"/>
  <c r="A15" i="56"/>
  <c r="B15" i="56"/>
  <c r="C15" i="56" s="1"/>
  <c r="A17" i="56"/>
  <c r="B17" i="56"/>
  <c r="C17" i="56" s="1"/>
  <c r="A18" i="56"/>
  <c r="B18" i="56"/>
  <c r="C18" i="56"/>
  <c r="I18" i="56"/>
  <c r="J18" i="56"/>
  <c r="K18" i="56"/>
  <c r="A19" i="56"/>
  <c r="B19" i="56"/>
  <c r="C19" i="56" s="1"/>
  <c r="K19" i="56"/>
  <c r="A21" i="56"/>
  <c r="B21" i="56"/>
  <c r="C21" i="56" s="1"/>
  <c r="A22" i="56"/>
  <c r="B22" i="56"/>
  <c r="C22" i="56"/>
  <c r="I22" i="56" s="1"/>
  <c r="A23" i="56"/>
  <c r="B23" i="56"/>
  <c r="C23" i="56"/>
  <c r="I23" i="56"/>
  <c r="J23" i="56"/>
  <c r="K23" i="56"/>
  <c r="A9" i="55"/>
  <c r="B9" i="55"/>
  <c r="C9" i="55" s="1"/>
  <c r="K9" i="55"/>
  <c r="A10" i="55"/>
  <c r="B10" i="55"/>
  <c r="C10" i="55" s="1"/>
  <c r="A11" i="55"/>
  <c r="B11" i="55"/>
  <c r="C11" i="55" s="1"/>
  <c r="A13" i="55"/>
  <c r="B13" i="55"/>
  <c r="C13" i="55"/>
  <c r="I13" i="55"/>
  <c r="J13" i="55"/>
  <c r="K13" i="55"/>
  <c r="A14" i="55"/>
  <c r="B14" i="55"/>
  <c r="C14" i="55" s="1"/>
  <c r="K14" i="55" s="1"/>
  <c r="A15" i="55"/>
  <c r="B15" i="55"/>
  <c r="C15" i="55" s="1"/>
  <c r="A17" i="55"/>
  <c r="B17" i="55"/>
  <c r="C17" i="55"/>
  <c r="A18" i="55"/>
  <c r="B18" i="55"/>
  <c r="C18" i="55"/>
  <c r="I18" i="55"/>
  <c r="J18" i="55"/>
  <c r="K18" i="55"/>
  <c r="A19" i="55"/>
  <c r="B19" i="55"/>
  <c r="C19" i="55" s="1"/>
  <c r="K19" i="55"/>
  <c r="A21" i="55"/>
  <c r="B21" i="55"/>
  <c r="C21" i="55" s="1"/>
  <c r="A22" i="55"/>
  <c r="B22" i="55"/>
  <c r="C22" i="55"/>
  <c r="I22" i="55"/>
  <c r="A23" i="55"/>
  <c r="B23" i="55"/>
  <c r="C23" i="55"/>
  <c r="I23" i="55"/>
  <c r="J23" i="55"/>
  <c r="K23" i="55"/>
  <c r="B9" i="54"/>
  <c r="B23" i="54"/>
  <c r="C23" i="54" s="1"/>
  <c r="B22" i="54"/>
  <c r="C22" i="54" s="1"/>
  <c r="B21" i="54"/>
  <c r="C21" i="54"/>
  <c r="K21" i="54"/>
  <c r="J21" i="54"/>
  <c r="I21" i="54"/>
  <c r="B9" i="53"/>
  <c r="B23" i="53"/>
  <c r="C23" i="53" s="1"/>
  <c r="I23" i="53" s="1"/>
  <c r="B22" i="53"/>
  <c r="C22" i="53"/>
  <c r="B21" i="53"/>
  <c r="C21" i="53"/>
  <c r="K21" i="53"/>
  <c r="J21" i="53"/>
  <c r="I21" i="53"/>
  <c r="B9" i="52"/>
  <c r="B23" i="52"/>
  <c r="C23" i="52" s="1"/>
  <c r="I23" i="52"/>
  <c r="B22" i="52"/>
  <c r="C22" i="52"/>
  <c r="B21" i="52"/>
  <c r="C21" i="52"/>
  <c r="K21" i="52"/>
  <c r="J21" i="52"/>
  <c r="I21" i="52"/>
  <c r="B9" i="51"/>
  <c r="B23" i="51"/>
  <c r="C23" i="51" s="1"/>
  <c r="I23" i="51"/>
  <c r="B22" i="51"/>
  <c r="C22" i="51" s="1"/>
  <c r="B21" i="51"/>
  <c r="C21" i="51"/>
  <c r="K21" i="51"/>
  <c r="J21" i="51"/>
  <c r="I21" i="51"/>
  <c r="B9" i="2"/>
  <c r="B23" i="2"/>
  <c r="C23" i="2" s="1"/>
  <c r="I23" i="2" s="1"/>
  <c r="B22" i="2"/>
  <c r="C22" i="2"/>
  <c r="B21" i="2"/>
  <c r="C21" i="2"/>
  <c r="K21" i="2"/>
  <c r="J21" i="2"/>
  <c r="I21" i="2"/>
  <c r="B19" i="54"/>
  <c r="C19" i="54"/>
  <c r="K19" i="54" s="1"/>
  <c r="J19" i="54"/>
  <c r="I19" i="54"/>
  <c r="B18" i="54"/>
  <c r="C18" i="54"/>
  <c r="B17" i="54"/>
  <c r="C17" i="54"/>
  <c r="K17" i="54"/>
  <c r="J17" i="54"/>
  <c r="I17" i="54"/>
  <c r="B15" i="54"/>
  <c r="C15" i="54" s="1"/>
  <c r="B14" i="54"/>
  <c r="C14" i="54"/>
  <c r="I14" i="54" s="1"/>
  <c r="K14" i="54"/>
  <c r="B13" i="54"/>
  <c r="C13" i="54" s="1"/>
  <c r="I13" i="54"/>
  <c r="B11" i="54"/>
  <c r="C11" i="54"/>
  <c r="B10" i="54"/>
  <c r="C10" i="54"/>
  <c r="K10" i="54"/>
  <c r="J10" i="54"/>
  <c r="I10" i="54"/>
  <c r="C9" i="54"/>
  <c r="K9" i="54"/>
  <c r="J9" i="54"/>
  <c r="I9" i="54"/>
  <c r="B19" i="53"/>
  <c r="C19" i="53"/>
  <c r="I19" i="53" s="1"/>
  <c r="B18" i="53"/>
  <c r="C18" i="53" s="1"/>
  <c r="I18" i="53"/>
  <c r="B17" i="53"/>
  <c r="C17" i="53"/>
  <c r="B15" i="53"/>
  <c r="C15" i="53"/>
  <c r="K15" i="53"/>
  <c r="J15" i="53"/>
  <c r="I15" i="53"/>
  <c r="B14" i="53"/>
  <c r="C14" i="53"/>
  <c r="K14" i="53" s="1"/>
  <c r="J14" i="53"/>
  <c r="I14" i="53"/>
  <c r="B13" i="53"/>
  <c r="C13" i="53" s="1"/>
  <c r="B11" i="53"/>
  <c r="C11" i="53"/>
  <c r="K11" i="53"/>
  <c r="J11" i="53"/>
  <c r="I11" i="53"/>
  <c r="B10" i="53"/>
  <c r="C10" i="53" s="1"/>
  <c r="C9" i="53"/>
  <c r="K9" i="53"/>
  <c r="J9" i="53"/>
  <c r="I9" i="53"/>
  <c r="B19" i="52"/>
  <c r="C19" i="52"/>
  <c r="K19" i="52" s="1"/>
  <c r="J19" i="52"/>
  <c r="I19" i="52"/>
  <c r="B18" i="52"/>
  <c r="C18" i="52"/>
  <c r="K18" i="52"/>
  <c r="B17" i="52"/>
  <c r="C17" i="52"/>
  <c r="K17" i="52"/>
  <c r="J17" i="52"/>
  <c r="I17" i="52"/>
  <c r="B15" i="52"/>
  <c r="C15" i="52" s="1"/>
  <c r="B14" i="52"/>
  <c r="C14" i="52"/>
  <c r="I14" i="52" s="1"/>
  <c r="K14" i="52"/>
  <c r="J14" i="52"/>
  <c r="B13" i="52"/>
  <c r="C13" i="52" s="1"/>
  <c r="B11" i="52"/>
  <c r="C11" i="52" s="1"/>
  <c r="B10" i="52"/>
  <c r="C10" i="52"/>
  <c r="K10" i="52"/>
  <c r="J10" i="52"/>
  <c r="I10" i="52"/>
  <c r="C9" i="52"/>
  <c r="K9" i="52"/>
  <c r="J9" i="52"/>
  <c r="I9" i="52"/>
  <c r="B19" i="51"/>
  <c r="C19" i="51"/>
  <c r="I19" i="51" s="1"/>
  <c r="K19" i="51"/>
  <c r="J19" i="51"/>
  <c r="B18" i="51"/>
  <c r="C18" i="51" s="1"/>
  <c r="I18" i="51"/>
  <c r="B17" i="51"/>
  <c r="C17" i="51"/>
  <c r="B15" i="51"/>
  <c r="C15" i="51"/>
  <c r="K15" i="51"/>
  <c r="J15" i="51"/>
  <c r="I15" i="51"/>
  <c r="B14" i="51"/>
  <c r="C14" i="51"/>
  <c r="K14" i="51" s="1"/>
  <c r="J14" i="51"/>
  <c r="I14" i="51"/>
  <c r="B13" i="51"/>
  <c r="C13" i="51"/>
  <c r="K13" i="51"/>
  <c r="B11" i="51"/>
  <c r="C11" i="51"/>
  <c r="K11" i="51"/>
  <c r="J11" i="51"/>
  <c r="I11" i="51"/>
  <c r="B10" i="51"/>
  <c r="C10" i="51" s="1"/>
  <c r="C9" i="51"/>
  <c r="K9" i="51"/>
  <c r="J9" i="51"/>
  <c r="I9" i="51"/>
  <c r="B19" i="2"/>
  <c r="C19" i="2"/>
  <c r="I19" i="2" s="1"/>
  <c r="B18" i="2"/>
  <c r="C18" i="2" s="1"/>
  <c r="I18" i="2"/>
  <c r="B17" i="2"/>
  <c r="C17" i="2"/>
  <c r="B15" i="2"/>
  <c r="C15" i="2"/>
  <c r="K15" i="2"/>
  <c r="J15" i="2"/>
  <c r="I15" i="2"/>
  <c r="B14" i="2"/>
  <c r="C14" i="2"/>
  <c r="K14" i="2" s="1"/>
  <c r="J14" i="2"/>
  <c r="I14" i="2"/>
  <c r="B13" i="2"/>
  <c r="C13" i="2" s="1"/>
  <c r="B11" i="2"/>
  <c r="C11" i="2"/>
  <c r="K11" i="2"/>
  <c r="J11" i="2"/>
  <c r="I11" i="2"/>
  <c r="B10" i="2"/>
  <c r="C10" i="2" s="1"/>
  <c r="C9" i="2"/>
  <c r="K9" i="2"/>
  <c r="J9" i="2"/>
  <c r="I9" i="2"/>
  <c r="A9" i="54"/>
  <c r="A10" i="54"/>
  <c r="A11" i="54"/>
  <c r="A13" i="54"/>
  <c r="A14" i="54"/>
  <c r="A15" i="54"/>
  <c r="A17" i="54"/>
  <c r="A18" i="54"/>
  <c r="A19" i="54"/>
  <c r="A21" i="54"/>
  <c r="A22" i="54"/>
  <c r="A23" i="54"/>
  <c r="A9" i="53"/>
  <c r="A10" i="53"/>
  <c r="A11" i="53"/>
  <c r="A13" i="53"/>
  <c r="A14" i="53"/>
  <c r="A15" i="53"/>
  <c r="A17" i="53"/>
  <c r="A18" i="53"/>
  <c r="A19" i="53"/>
  <c r="A21" i="53"/>
  <c r="A22" i="53"/>
  <c r="A23" i="53"/>
  <c r="A9" i="52"/>
  <c r="A10" i="52"/>
  <c r="A11" i="52"/>
  <c r="A13" i="52"/>
  <c r="A14" i="52"/>
  <c r="A15" i="52"/>
  <c r="A17" i="52"/>
  <c r="A18" i="52"/>
  <c r="A19" i="52"/>
  <c r="A21" i="52"/>
  <c r="A22" i="52"/>
  <c r="A23" i="52"/>
  <c r="A9" i="51"/>
  <c r="A10" i="51"/>
  <c r="A11" i="51"/>
  <c r="A13" i="51"/>
  <c r="A14" i="51"/>
  <c r="A15" i="51"/>
  <c r="A17" i="51"/>
  <c r="A18" i="51"/>
  <c r="A19" i="51"/>
  <c r="A21" i="51"/>
  <c r="A22" i="51"/>
  <c r="A23" i="51"/>
  <c r="A9" i="49"/>
  <c r="B9" i="49"/>
  <c r="C9" i="49"/>
  <c r="I9" i="49"/>
  <c r="A10" i="49"/>
  <c r="A11" i="49"/>
  <c r="A13" i="49"/>
  <c r="B13" i="49"/>
  <c r="C13" i="49" s="1"/>
  <c r="A14" i="49"/>
  <c r="B14" i="49"/>
  <c r="C14" i="49" s="1"/>
  <c r="A15" i="49"/>
  <c r="A17" i="49"/>
  <c r="A18" i="49"/>
  <c r="B18" i="49"/>
  <c r="C18" i="49" s="1"/>
  <c r="A19" i="49"/>
  <c r="B19" i="49"/>
  <c r="C19" i="49"/>
  <c r="I19" i="49"/>
  <c r="A21" i="49"/>
  <c r="A22" i="49"/>
  <c r="A23" i="49"/>
  <c r="B23" i="49"/>
  <c r="C23" i="49" s="1"/>
  <c r="A23" i="2"/>
  <c r="A22" i="2"/>
  <c r="A21" i="2"/>
  <c r="A19" i="2"/>
  <c r="A18" i="2"/>
  <c r="A17" i="2"/>
  <c r="A15" i="2"/>
  <c r="A14" i="2"/>
  <c r="A13" i="2"/>
  <c r="A10" i="2"/>
  <c r="A11" i="2"/>
  <c r="A9" i="2"/>
  <c r="J14" i="49" l="1"/>
  <c r="K14" i="49"/>
  <c r="I14" i="49"/>
  <c r="J13" i="53"/>
  <c r="I13" i="53"/>
  <c r="K13" i="53"/>
  <c r="J13" i="2"/>
  <c r="I13" i="2"/>
  <c r="K13" i="2"/>
  <c r="K22" i="51"/>
  <c r="J22" i="51"/>
  <c r="I22" i="51"/>
  <c r="K11" i="52"/>
  <c r="J11" i="52"/>
  <c r="I11" i="52"/>
  <c r="J11" i="55"/>
  <c r="K11" i="55"/>
  <c r="I11" i="55"/>
  <c r="K22" i="54"/>
  <c r="J22" i="54"/>
  <c r="I22" i="54"/>
  <c r="J17" i="56"/>
  <c r="K17" i="56"/>
  <c r="I17" i="56"/>
  <c r="K17" i="2"/>
  <c r="J17" i="2"/>
  <c r="I17" i="2"/>
  <c r="K13" i="52"/>
  <c r="J13" i="52"/>
  <c r="J18" i="54"/>
  <c r="I18" i="54"/>
  <c r="I15" i="56"/>
  <c r="K15" i="56"/>
  <c r="J15" i="56"/>
  <c r="I14" i="57"/>
  <c r="J14" i="57"/>
  <c r="I15" i="54"/>
  <c r="K15" i="54"/>
  <c r="J15" i="54"/>
  <c r="K22" i="52"/>
  <c r="J22" i="52"/>
  <c r="I22" i="52"/>
  <c r="I19" i="57"/>
  <c r="J19" i="57"/>
  <c r="J11" i="57"/>
  <c r="K11" i="57"/>
  <c r="I23" i="49"/>
  <c r="K23" i="49"/>
  <c r="J23" i="49"/>
  <c r="K13" i="49"/>
  <c r="I13" i="49"/>
  <c r="J13" i="49"/>
  <c r="K10" i="51"/>
  <c r="J10" i="51"/>
  <c r="I10" i="51"/>
  <c r="K23" i="51"/>
  <c r="J23" i="51"/>
  <c r="J17" i="57"/>
  <c r="K17" i="57"/>
  <c r="J19" i="49"/>
  <c r="K19" i="49"/>
  <c r="K18" i="2"/>
  <c r="J18" i="2"/>
  <c r="K22" i="2"/>
  <c r="J22" i="2"/>
  <c r="I22" i="2"/>
  <c r="K22" i="53"/>
  <c r="J22" i="53"/>
  <c r="I22" i="53"/>
  <c r="I15" i="55"/>
  <c r="K15" i="55"/>
  <c r="J15" i="55"/>
  <c r="I14" i="56"/>
  <c r="J14" i="56"/>
  <c r="J22" i="57"/>
  <c r="K22" i="57"/>
  <c r="B21" i="49"/>
  <c r="C21" i="49" s="1"/>
  <c r="B11" i="49"/>
  <c r="C11" i="49" s="1"/>
  <c r="B17" i="49"/>
  <c r="C17" i="49" s="1"/>
  <c r="B22" i="49"/>
  <c r="C22" i="49" s="1"/>
  <c r="B10" i="49"/>
  <c r="C10" i="49" s="1"/>
  <c r="B15" i="49"/>
  <c r="C15" i="49" s="1"/>
  <c r="J19" i="2"/>
  <c r="K17" i="51"/>
  <c r="J17" i="51"/>
  <c r="I17" i="51"/>
  <c r="J18" i="52"/>
  <c r="I18" i="52"/>
  <c r="J19" i="53"/>
  <c r="J13" i="54"/>
  <c r="K13" i="54"/>
  <c r="K23" i="52"/>
  <c r="J23" i="52"/>
  <c r="K21" i="55"/>
  <c r="I21" i="55"/>
  <c r="J21" i="55"/>
  <c r="I19" i="56"/>
  <c r="J19" i="56"/>
  <c r="J11" i="56"/>
  <c r="K11" i="56"/>
  <c r="K10" i="57"/>
  <c r="I10" i="57"/>
  <c r="J10" i="57"/>
  <c r="K19" i="2"/>
  <c r="K15" i="52"/>
  <c r="I15" i="52"/>
  <c r="J15" i="52"/>
  <c r="K19" i="53"/>
  <c r="J14" i="54"/>
  <c r="I9" i="55"/>
  <c r="J9" i="55"/>
  <c r="I15" i="57"/>
  <c r="K15" i="57"/>
  <c r="J15" i="57"/>
  <c r="K17" i="53"/>
  <c r="J17" i="53"/>
  <c r="I17" i="53"/>
  <c r="K23" i="54"/>
  <c r="J23" i="54"/>
  <c r="J17" i="55"/>
  <c r="K17" i="55"/>
  <c r="J13" i="51"/>
  <c r="I13" i="51"/>
  <c r="K11" i="54"/>
  <c r="J11" i="54"/>
  <c r="I11" i="54"/>
  <c r="J22" i="55"/>
  <c r="K22" i="55"/>
  <c r="K21" i="56"/>
  <c r="I21" i="56"/>
  <c r="J21" i="56"/>
  <c r="I10" i="55"/>
  <c r="K10" i="55"/>
  <c r="J10" i="55"/>
  <c r="I9" i="56"/>
  <c r="J9" i="56"/>
  <c r="J9" i="49"/>
  <c r="K9" i="49"/>
  <c r="K18" i="53"/>
  <c r="J18" i="53"/>
  <c r="I18" i="49"/>
  <c r="K18" i="49"/>
  <c r="J18" i="49"/>
  <c r="K10" i="2"/>
  <c r="J10" i="2"/>
  <c r="I10" i="2"/>
  <c r="I10" i="53"/>
  <c r="K10" i="53"/>
  <c r="J10" i="53"/>
  <c r="K23" i="2"/>
  <c r="J23" i="2"/>
  <c r="K23" i="53"/>
  <c r="J23" i="53"/>
  <c r="J14" i="55"/>
  <c r="I14" i="55"/>
  <c r="J22" i="56"/>
  <c r="K22" i="56"/>
  <c r="I21" i="57"/>
  <c r="K21" i="57"/>
  <c r="J21" i="57"/>
  <c r="K9" i="57"/>
  <c r="I9" i="57"/>
  <c r="J9" i="57"/>
  <c r="J18" i="51"/>
  <c r="K18" i="51"/>
  <c r="I13" i="52"/>
  <c r="K18" i="54"/>
  <c r="I23" i="54"/>
  <c r="I19" i="55"/>
  <c r="J19" i="55"/>
  <c r="I17" i="55"/>
  <c r="K10" i="56"/>
  <c r="I10" i="56"/>
  <c r="J10" i="56"/>
  <c r="K14" i="57"/>
  <c r="J22" i="49" l="1"/>
  <c r="I22" i="49"/>
  <c r="K22" i="49"/>
  <c r="J17" i="49"/>
  <c r="I17" i="49"/>
  <c r="K17" i="49"/>
  <c r="J11" i="49"/>
  <c r="I11" i="49"/>
  <c r="K11" i="49"/>
  <c r="J21" i="49"/>
  <c r="K21" i="49"/>
  <c r="I21" i="49"/>
  <c r="K15" i="49"/>
  <c r="I15" i="49"/>
  <c r="J15" i="49"/>
  <c r="J10" i="49"/>
  <c r="K10" i="49"/>
  <c r="I10" i="49"/>
</calcChain>
</file>

<file path=xl/sharedStrings.xml><?xml version="1.0" encoding="utf-8"?>
<sst xmlns="http://schemas.openxmlformats.org/spreadsheetml/2006/main" count="696" uniqueCount="44">
  <si>
    <t>Schadstoff</t>
  </si>
  <si>
    <t>Belastung und Bodeneigenschaften</t>
  </si>
  <si>
    <t>keine Gefährdung, Gefährdungspunkte &lt;3</t>
  </si>
  <si>
    <t>mässige Gefährdung, Gefährdungspunkte 3-&lt;5</t>
  </si>
  <si>
    <t>Bel.-Fakt.</t>
  </si>
  <si>
    <t>Gefährdungspunkte</t>
  </si>
  <si>
    <t>Konz. im Boden [mg/kg]</t>
  </si>
  <si>
    <t>Prüfwert [mg/kg]:</t>
  </si>
  <si>
    <t>Sanierungswert [mg/kg]:</t>
  </si>
  <si>
    <t>Cadmium</t>
  </si>
  <si>
    <t>Punkte Alters-faktor</t>
  </si>
  <si>
    <t>Nutz.-häufigk./ Woche</t>
  </si>
  <si>
    <t xml:space="preserve"> Alters-faktor</t>
  </si>
  <si>
    <t>Häufigkeits-faktor</t>
  </si>
  <si>
    <t>Vegetations-bedeckung &gt;90% (+0Punkte)</t>
  </si>
  <si>
    <t>Vegetations-bedeckung 75-90% (+1Punkt)</t>
  </si>
  <si>
    <t>Vegetations-bedeckung &lt;75% (+2Punkte)</t>
  </si>
  <si>
    <t>Bodenbelastung [mg/kg]</t>
  </si>
  <si>
    <t>grosse Gefährdung, Gefährdungspunkte ≥5</t>
  </si>
  <si>
    <t>Arsen</t>
  </si>
  <si>
    <t>Blei</t>
  </si>
  <si>
    <t>PAK</t>
  </si>
  <si>
    <t>PCB</t>
  </si>
  <si>
    <t>Lebens-jahr</t>
  </si>
  <si>
    <t>bis 3.</t>
  </si>
  <si>
    <t>4. bis 6.</t>
  </si>
  <si>
    <t>7. bis 11.</t>
  </si>
  <si>
    <t>ab 12.</t>
  </si>
  <si>
    <t>1-2 Mal/Woche</t>
  </si>
  <si>
    <t>&gt;2 Mal/Woche</t>
  </si>
  <si>
    <t>&lt;1 Mal/Woche</t>
  </si>
  <si>
    <t>Dioxine+Furane</t>
  </si>
  <si>
    <t>Chrom</t>
  </si>
  <si>
    <t>Nickel</t>
  </si>
  <si>
    <t>Entwicklung:</t>
  </si>
  <si>
    <t>Benzo(a)pyren</t>
  </si>
  <si>
    <t xml:space="preserve">Expertensystem für Nutzungen mit möglicher direkter Bodenaufnahme: </t>
  </si>
  <si>
    <t>Gärten</t>
  </si>
  <si>
    <t>Bodenbelast. [ng I-TEQ/kg]</t>
  </si>
  <si>
    <t>Sanierungswert [ng I-TEQ/kg]:</t>
  </si>
  <si>
    <t>Prüfwert [ng I-TEQ/kg]:</t>
  </si>
  <si>
    <t>Konz. im Boden [ng/kg]</t>
  </si>
  <si>
    <t>Stand</t>
  </si>
  <si>
    <t>Expertensystem für Nutzung mit möglicher direkter Bodenaufnahme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</si>
</sst>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sz val="8"/>
      <color indexed="55"/>
      <name val="Arial"/>
      <family val="2"/>
    </font>
    <font>
      <sz val="8"/>
      <color indexed="55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b/>
      <i/>
      <sz val="20"/>
      <name val="Arial"/>
      <family val="2"/>
    </font>
    <font>
      <b/>
      <i/>
      <sz val="20"/>
      <color indexed="55"/>
      <name val="Arial"/>
      <family val="2"/>
    </font>
    <font>
      <b/>
      <i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9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164" fontId="1" fillId="3" borderId="0" xfId="0" applyNumberFormat="1" applyFont="1" applyFill="1"/>
    <xf numFmtId="164" fontId="1" fillId="4" borderId="0" xfId="0" applyNumberFormat="1" applyFont="1" applyFill="1"/>
    <xf numFmtId="0" fontId="1" fillId="5" borderId="0" xfId="0" applyFont="1" applyFill="1"/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 applyBorder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6" borderId="0" xfId="0" applyFont="1" applyFill="1" applyAlignment="1">
      <alignment horizontal="right"/>
    </xf>
    <xf numFmtId="0" fontId="1" fillId="6" borderId="0" xfId="0" applyFont="1" applyFill="1"/>
    <xf numFmtId="0" fontId="1" fillId="7" borderId="0" xfId="0" applyFont="1" applyFill="1"/>
    <xf numFmtId="164" fontId="1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right"/>
    </xf>
    <xf numFmtId="164" fontId="1" fillId="7" borderId="0" xfId="0" applyNumberFormat="1" applyFont="1" applyFill="1"/>
    <xf numFmtId="2" fontId="5" fillId="7" borderId="0" xfId="0" applyNumberFormat="1" applyFont="1" applyFill="1" applyAlignment="1">
      <alignment horizontal="left"/>
    </xf>
    <xf numFmtId="0" fontId="4" fillId="7" borderId="0" xfId="0" applyFont="1" applyFill="1"/>
    <xf numFmtId="164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0" fontId="2" fillId="6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64" fontId="6" fillId="5" borderId="0" xfId="0" applyNumberFormat="1" applyFont="1" applyFill="1" applyAlignment="1"/>
    <xf numFmtId="1" fontId="2" fillId="5" borderId="0" xfId="0" applyNumberFormat="1" applyFont="1" applyFill="1" applyAlignment="1">
      <alignment horizontal="right"/>
    </xf>
    <xf numFmtId="0" fontId="4" fillId="5" borderId="0" xfId="0" applyFont="1" applyFill="1"/>
    <xf numFmtId="0" fontId="3" fillId="5" borderId="0" xfId="0" applyFont="1" applyFill="1" applyAlignment="1">
      <alignment horizontal="left"/>
    </xf>
    <xf numFmtId="164" fontId="2" fillId="5" borderId="0" xfId="0" applyNumberFormat="1" applyFont="1" applyFill="1" applyAlignment="1">
      <alignment horizontal="right"/>
    </xf>
    <xf numFmtId="0" fontId="7" fillId="5" borderId="1" xfId="0" applyFont="1" applyFill="1" applyBorder="1" applyAlignment="1">
      <alignment horizontal="center" wrapText="1"/>
    </xf>
    <xf numFmtId="0" fontId="8" fillId="5" borderId="0" xfId="0" applyFont="1" applyFill="1" applyAlignment="1">
      <alignment horizontal="center"/>
    </xf>
    <xf numFmtId="164" fontId="7" fillId="5" borderId="1" xfId="0" applyNumberFormat="1" applyFont="1" applyFill="1" applyBorder="1" applyAlignment="1">
      <alignment horizontal="center" wrapText="1"/>
    </xf>
    <xf numFmtId="164" fontId="8" fillId="5" borderId="0" xfId="0" applyNumberFormat="1" applyFont="1" applyFill="1" applyAlignment="1">
      <alignment horizontal="center"/>
    </xf>
    <xf numFmtId="164" fontId="9" fillId="8" borderId="1" xfId="0" applyNumberFormat="1" applyFont="1" applyFill="1" applyBorder="1" applyAlignment="1">
      <alignment horizontal="center" wrapText="1"/>
    </xf>
    <xf numFmtId="164" fontId="10" fillId="8" borderId="0" xfId="0" applyNumberFormat="1" applyFont="1" applyFill="1" applyAlignment="1">
      <alignment horizontal="center"/>
    </xf>
    <xf numFmtId="0" fontId="9" fillId="8" borderId="1" xfId="0" applyFont="1" applyFill="1" applyBorder="1" applyAlignment="1">
      <alignment horizontal="center" wrapText="1"/>
    </xf>
    <xf numFmtId="0" fontId="10" fillId="8" borderId="0" xfId="0" applyFont="1" applyFill="1" applyAlignment="1">
      <alignment horizontal="center"/>
    </xf>
    <xf numFmtId="164" fontId="4" fillId="9" borderId="0" xfId="0" applyNumberFormat="1" applyFont="1" applyFill="1" applyAlignment="1" applyProtection="1">
      <protection locked="0"/>
    </xf>
    <xf numFmtId="2" fontId="4" fillId="9" borderId="0" xfId="0" applyNumberFormat="1" applyFont="1" applyFill="1" applyAlignment="1" applyProtection="1">
      <protection locked="0"/>
    </xf>
    <xf numFmtId="164" fontId="2" fillId="6" borderId="1" xfId="0" applyNumberFormat="1" applyFont="1" applyFill="1" applyBorder="1" applyAlignment="1">
      <alignment horizontal="center" wrapText="1"/>
    </xf>
    <xf numFmtId="0" fontId="11" fillId="5" borderId="0" xfId="0" applyFont="1" applyFill="1"/>
    <xf numFmtId="0" fontId="2" fillId="0" borderId="0" xfId="0" applyFont="1"/>
    <xf numFmtId="0" fontId="12" fillId="0" borderId="0" xfId="0" applyFont="1"/>
    <xf numFmtId="0" fontId="12" fillId="0" borderId="0" xfId="0" applyFont="1" applyFill="1"/>
    <xf numFmtId="2" fontId="12" fillId="0" borderId="0" xfId="0" applyNumberFormat="1" applyFont="1" applyAlignment="1">
      <alignment horizontal="center"/>
    </xf>
    <xf numFmtId="2" fontId="12" fillId="0" borderId="0" xfId="0" applyNumberFormat="1" applyFont="1" applyBorder="1" applyAlignment="1">
      <alignment horizontal="center"/>
    </xf>
    <xf numFmtId="0" fontId="14" fillId="0" borderId="0" xfId="0" applyFont="1"/>
    <xf numFmtId="164" fontId="14" fillId="0" borderId="0" xfId="0" applyNumberFormat="1" applyFont="1"/>
    <xf numFmtId="0" fontId="14" fillId="0" borderId="0" xfId="0" applyFont="1" applyBorder="1"/>
    <xf numFmtId="0" fontId="12" fillId="6" borderId="0" xfId="0" applyFont="1" applyFill="1"/>
    <xf numFmtId="164" fontId="12" fillId="6" borderId="0" xfId="0" applyNumberFormat="1" applyFont="1" applyFill="1" applyAlignment="1">
      <alignment horizontal="right"/>
    </xf>
    <xf numFmtId="0" fontId="13" fillId="6" borderId="0" xfId="0" applyFont="1" applyFill="1"/>
    <xf numFmtId="164" fontId="12" fillId="6" borderId="0" xfId="0" applyNumberFormat="1" applyFont="1" applyFill="1"/>
    <xf numFmtId="0" fontId="12" fillId="6" borderId="0" xfId="0" applyFont="1" applyFill="1" applyAlignment="1">
      <alignment horizontal="right"/>
    </xf>
    <xf numFmtId="0" fontId="13" fillId="6" borderId="0" xfId="0" applyFont="1" applyFill="1" applyAlignment="1">
      <alignment horizontal="right"/>
    </xf>
    <xf numFmtId="0" fontId="14" fillId="6" borderId="0" xfId="0" applyFont="1" applyFill="1"/>
    <xf numFmtId="164" fontId="14" fillId="6" borderId="0" xfId="0" applyNumberFormat="1" applyFont="1" applyFill="1" applyAlignment="1">
      <alignment horizontal="right"/>
    </xf>
    <xf numFmtId="164" fontId="14" fillId="6" borderId="0" xfId="0" applyNumberFormat="1" applyFont="1" applyFill="1"/>
    <xf numFmtId="2" fontId="14" fillId="6" borderId="0" xfId="0" applyNumberFormat="1" applyFont="1" applyFill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0" fontId="12" fillId="6" borderId="0" xfId="1" applyFont="1" applyFill="1"/>
    <xf numFmtId="164" fontId="12" fillId="6" borderId="0" xfId="1" applyNumberFormat="1" applyFont="1" applyFill="1" applyAlignment="1">
      <alignment horizontal="right"/>
    </xf>
    <xf numFmtId="0" fontId="13" fillId="6" borderId="0" xfId="1" applyFont="1" applyFill="1"/>
    <xf numFmtId="164" fontId="12" fillId="6" borderId="0" xfId="1" applyNumberFormat="1" applyFont="1" applyFill="1"/>
    <xf numFmtId="0" fontId="12" fillId="6" borderId="0" xfId="1" applyFont="1" applyFill="1" applyAlignment="1">
      <alignment horizontal="right"/>
    </xf>
    <xf numFmtId="0" fontId="13" fillId="6" borderId="0" xfId="1" applyFont="1" applyFill="1" applyAlignment="1">
      <alignment horizontal="right"/>
    </xf>
    <xf numFmtId="2" fontId="12" fillId="6" borderId="0" xfId="1" applyNumberFormat="1" applyFont="1" applyFill="1" applyAlignment="1">
      <alignment horizontal="center"/>
    </xf>
    <xf numFmtId="0" fontId="12" fillId="0" borderId="0" xfId="1" applyFont="1"/>
    <xf numFmtId="0" fontId="15" fillId="0" borderId="0" xfId="1"/>
    <xf numFmtId="0" fontId="14" fillId="6" borderId="0" xfId="1" applyFont="1" applyFill="1"/>
    <xf numFmtId="0" fontId="2" fillId="6" borderId="0" xfId="1" applyFont="1" applyFill="1" applyAlignment="1">
      <alignment horizontal="left"/>
    </xf>
    <xf numFmtId="0" fontId="8" fillId="6" borderId="0" xfId="1" applyFont="1" applyFill="1"/>
    <xf numFmtId="164" fontId="1" fillId="6" borderId="0" xfId="1" applyNumberFormat="1" applyFont="1" applyFill="1"/>
    <xf numFmtId="0" fontId="1" fillId="6" borderId="0" xfId="1" applyFont="1" applyFill="1"/>
    <xf numFmtId="0" fontId="1" fillId="6" borderId="0" xfId="1" applyFont="1" applyFill="1" applyAlignment="1">
      <alignment horizontal="right"/>
    </xf>
    <xf numFmtId="0" fontId="8" fillId="6" borderId="0" xfId="1" applyFont="1" applyFill="1" applyAlignment="1">
      <alignment horizontal="right"/>
    </xf>
    <xf numFmtId="164" fontId="1" fillId="6" borderId="0" xfId="1" applyNumberFormat="1" applyFont="1" applyFill="1" applyAlignment="1">
      <alignment horizontal="right"/>
    </xf>
    <xf numFmtId="0" fontId="1" fillId="0" borderId="0" xfId="1" applyFont="1"/>
    <xf numFmtId="0" fontId="16" fillId="5" borderId="0" xfId="1" applyFont="1" applyFill="1" applyAlignment="1">
      <alignment horizontal="right"/>
    </xf>
    <xf numFmtId="14" fontId="16" fillId="5" borderId="0" xfId="1" applyNumberFormat="1" applyFont="1" applyFill="1" applyAlignment="1">
      <alignment horizontal="right"/>
    </xf>
    <xf numFmtId="0" fontId="8" fillId="5" borderId="0" xfId="1" applyFont="1" applyFill="1"/>
    <xf numFmtId="164" fontId="1" fillId="5" borderId="0" xfId="1" applyNumberFormat="1" applyFont="1" applyFill="1"/>
    <xf numFmtId="0" fontId="1" fillId="5" borderId="0" xfId="1" applyFont="1" applyFill="1"/>
    <xf numFmtId="0" fontId="1" fillId="5" borderId="0" xfId="1" applyFont="1" applyFill="1" applyAlignment="1">
      <alignment horizontal="right"/>
    </xf>
    <xf numFmtId="0" fontId="8" fillId="5" borderId="0" xfId="1" applyFont="1" applyFill="1" applyAlignment="1">
      <alignment horizontal="right"/>
    </xf>
    <xf numFmtId="164" fontId="1" fillId="5" borderId="0" xfId="1" applyNumberFormat="1" applyFont="1" applyFill="1" applyAlignment="1">
      <alignment horizontal="right"/>
    </xf>
    <xf numFmtId="0" fontId="15" fillId="10" borderId="0" xfId="1" applyFill="1"/>
    <xf numFmtId="1" fontId="2" fillId="5" borderId="0" xfId="1" applyNumberFormat="1" applyFont="1" applyFill="1" applyAlignment="1">
      <alignment horizontal="right"/>
    </xf>
    <xf numFmtId="0" fontId="11" fillId="5" borderId="0" xfId="1" applyFont="1" applyFill="1"/>
    <xf numFmtId="2" fontId="1" fillId="5" borderId="0" xfId="1" applyNumberFormat="1" applyFont="1" applyFill="1" applyAlignment="1">
      <alignment horizontal="center"/>
    </xf>
    <xf numFmtId="0" fontId="16" fillId="10" borderId="0" xfId="1" applyFont="1" applyFill="1" applyAlignment="1" applyProtection="1">
      <alignment horizontal="center" wrapText="1"/>
      <protection locked="0"/>
    </xf>
    <xf numFmtId="0" fontId="16" fillId="5" borderId="0" xfId="1" applyFont="1" applyFill="1" applyAlignment="1">
      <alignment horizontal="right" vertical="top"/>
    </xf>
    <xf numFmtId="14" fontId="16" fillId="5" borderId="0" xfId="1" applyNumberFormat="1" applyFont="1" applyFill="1" applyAlignment="1">
      <alignment horizontal="right" vertical="top"/>
    </xf>
    <xf numFmtId="0" fontId="16" fillId="10" borderId="0" xfId="1" applyFont="1" applyFill="1" applyAlignment="1" applyProtection="1">
      <alignment horizontal="center" wrapText="1"/>
      <protection locked="0"/>
    </xf>
    <xf numFmtId="0" fontId="1" fillId="10" borderId="0" xfId="1" applyFont="1" applyFill="1" applyBorder="1" applyAlignment="1">
      <alignment wrapText="1"/>
    </xf>
    <xf numFmtId="0" fontId="1" fillId="10" borderId="0" xfId="1" applyFont="1" applyFill="1" applyBorder="1" applyAlignment="1">
      <alignment horizontal="left" wrapText="1"/>
    </xf>
  </cellXfs>
  <cellStyles count="2">
    <cellStyle name="Standard" xfId="0" builtinId="0"/>
    <cellStyle name="Standard 2" xfId="1" xr:uid="{3DC62F02-E239-4A2F-8BE0-636AED286AD1}"/>
  </cellStyles>
  <dxfs count="45"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5F5F5"/>
      <rgbColor rgb="00EBEBEB"/>
      <rgbColor rgb="00E1E1E1"/>
      <rgbColor rgb="00D7D7D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381000</xdr:colOff>
      <xdr:row>2</xdr:row>
      <xdr:rowOff>95251</xdr:rowOff>
    </xdr:from>
    <xdr:to>
      <xdr:col>13</xdr:col>
      <xdr:colOff>469427</xdr:colOff>
      <xdr:row>4</xdr:row>
      <xdr:rowOff>144075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DBC1CFE-BE11-42C3-ADF4-354087D2D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0" y="676276"/>
          <a:ext cx="1612427" cy="4012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5298" name="Text Box 2">
          <a:extLst>
            <a:ext uri="{FF2B5EF4-FFF2-40B4-BE49-F238E27FC236}">
              <a16:creationId xmlns:a16="http://schemas.microsoft.com/office/drawing/2014/main" id="{ACF73E08-7C08-4B04-A364-1D17EB27048E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5299" name="Line 3">
          <a:extLst>
            <a:ext uri="{FF2B5EF4-FFF2-40B4-BE49-F238E27FC236}">
              <a16:creationId xmlns:a16="http://schemas.microsoft.com/office/drawing/2014/main" id="{B59D33B9-13BD-4FAD-9A66-3B4AB6FD3B41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5300" name="Picture 4" descr="sw D">
          <a:extLst>
            <a:ext uri="{FF2B5EF4-FFF2-40B4-BE49-F238E27FC236}">
              <a16:creationId xmlns:a16="http://schemas.microsoft.com/office/drawing/2014/main" id="{16FAA353-F65E-47BB-B672-4B8C9CB90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5301" name="Picture 5" descr="sw D">
          <a:extLst>
            <a:ext uri="{FF2B5EF4-FFF2-40B4-BE49-F238E27FC236}">
              <a16:creationId xmlns:a16="http://schemas.microsoft.com/office/drawing/2014/main" id="{C977D283-8038-4632-821D-57B63AA05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</xdr:colOff>
      <xdr:row>2</xdr:row>
      <xdr:rowOff>257174</xdr:rowOff>
    </xdr:from>
    <xdr:to>
      <xdr:col>5</xdr:col>
      <xdr:colOff>189368</xdr:colOff>
      <xdr:row>5</xdr:row>
      <xdr:rowOff>74249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2C030DB3-370B-465E-BDAD-617C20B25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1" y="838199"/>
          <a:ext cx="1446667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0182" name="Text Box 6">
          <a:extLst>
            <a:ext uri="{FF2B5EF4-FFF2-40B4-BE49-F238E27FC236}">
              <a16:creationId xmlns:a16="http://schemas.microsoft.com/office/drawing/2014/main" id="{E0CAC347-A377-4582-97C1-30DC9A830FB6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0183" name="Line 7">
          <a:extLst>
            <a:ext uri="{FF2B5EF4-FFF2-40B4-BE49-F238E27FC236}">
              <a16:creationId xmlns:a16="http://schemas.microsoft.com/office/drawing/2014/main" id="{C7D06532-D8E3-4FBF-929D-EA7F611A34E5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0185" name="Picture 9" descr="sw D">
          <a:extLst>
            <a:ext uri="{FF2B5EF4-FFF2-40B4-BE49-F238E27FC236}">
              <a16:creationId xmlns:a16="http://schemas.microsoft.com/office/drawing/2014/main" id="{4242D235-9447-46E8-95E8-CA323B801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5A4DFF2-FC17-4096-A79C-8F70D1AFF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2226" name="Text Box 2">
          <a:extLst>
            <a:ext uri="{FF2B5EF4-FFF2-40B4-BE49-F238E27FC236}">
              <a16:creationId xmlns:a16="http://schemas.microsoft.com/office/drawing/2014/main" id="{DEF3BC61-36BA-4FE2-9875-03AD0F4BA0EB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2227" name="Line 3">
          <a:extLst>
            <a:ext uri="{FF2B5EF4-FFF2-40B4-BE49-F238E27FC236}">
              <a16:creationId xmlns:a16="http://schemas.microsoft.com/office/drawing/2014/main" id="{8AF07D57-C326-4FEE-B6F3-3D15CA20DFF1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2228" name="Picture 4" descr="sw D">
          <a:extLst>
            <a:ext uri="{FF2B5EF4-FFF2-40B4-BE49-F238E27FC236}">
              <a16:creationId xmlns:a16="http://schemas.microsoft.com/office/drawing/2014/main" id="{6DB41CEB-DC0A-4385-AF29-BE7766E67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F0B62F4-1328-4DFD-94F5-14938CC76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129" name="Text Box 9">
          <a:extLst>
            <a:ext uri="{FF2B5EF4-FFF2-40B4-BE49-F238E27FC236}">
              <a16:creationId xmlns:a16="http://schemas.microsoft.com/office/drawing/2014/main" id="{B61720C0-7912-4422-A5AB-4A5216D951F7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130" name="Line 10">
          <a:extLst>
            <a:ext uri="{FF2B5EF4-FFF2-40B4-BE49-F238E27FC236}">
              <a16:creationId xmlns:a16="http://schemas.microsoft.com/office/drawing/2014/main" id="{4AE00831-E07D-46F7-AB87-0C56DBC03CFE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131" name="Picture 11" descr="sw D">
          <a:extLst>
            <a:ext uri="{FF2B5EF4-FFF2-40B4-BE49-F238E27FC236}">
              <a16:creationId xmlns:a16="http://schemas.microsoft.com/office/drawing/2014/main" id="{8BE7730C-753B-4234-9302-2CFD8DF0F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8D943A9-3878-4262-BAEA-1D7B65953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7346" name="Text Box 2">
          <a:extLst>
            <a:ext uri="{FF2B5EF4-FFF2-40B4-BE49-F238E27FC236}">
              <a16:creationId xmlns:a16="http://schemas.microsoft.com/office/drawing/2014/main" id="{160BF78D-8AE6-4A10-AC7D-6D72254AA6B1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7347" name="Line 3">
          <a:extLst>
            <a:ext uri="{FF2B5EF4-FFF2-40B4-BE49-F238E27FC236}">
              <a16:creationId xmlns:a16="http://schemas.microsoft.com/office/drawing/2014/main" id="{34330BA7-2C66-4F8D-A42F-3730D176B6BF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7348" name="Picture 4" descr="sw D">
          <a:extLst>
            <a:ext uri="{FF2B5EF4-FFF2-40B4-BE49-F238E27FC236}">
              <a16:creationId xmlns:a16="http://schemas.microsoft.com/office/drawing/2014/main" id="{38AC597F-D014-4C8C-8DF9-F3532022B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19E9F44-A484-4836-8D25-03E5CC700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8370" name="Text Box 2">
          <a:extLst>
            <a:ext uri="{FF2B5EF4-FFF2-40B4-BE49-F238E27FC236}">
              <a16:creationId xmlns:a16="http://schemas.microsoft.com/office/drawing/2014/main" id="{7F4312CE-7D90-4BA9-B6B7-0A3B74B36F91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8371" name="Line 3">
          <a:extLst>
            <a:ext uri="{FF2B5EF4-FFF2-40B4-BE49-F238E27FC236}">
              <a16:creationId xmlns:a16="http://schemas.microsoft.com/office/drawing/2014/main" id="{925E9B2F-C36B-4E55-833B-521C67296CD5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8372" name="Picture 4" descr="sw D">
          <a:extLst>
            <a:ext uri="{FF2B5EF4-FFF2-40B4-BE49-F238E27FC236}">
              <a16:creationId xmlns:a16="http://schemas.microsoft.com/office/drawing/2014/main" id="{40F34BC4-F7B8-45F2-BC10-134464979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</xdr:colOff>
      <xdr:row>3</xdr:row>
      <xdr:rowOff>0</xdr:rowOff>
    </xdr:from>
    <xdr:to>
      <xdr:col>5</xdr:col>
      <xdr:colOff>189367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3DE0827-1504-4CD4-BAA1-9D06FCF6F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6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3250" name="Text Box 2">
          <a:extLst>
            <a:ext uri="{FF2B5EF4-FFF2-40B4-BE49-F238E27FC236}">
              <a16:creationId xmlns:a16="http://schemas.microsoft.com/office/drawing/2014/main" id="{CB381E9F-6204-4FD2-B9EA-ABC805AC4CAD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3251" name="Line 3">
          <a:extLst>
            <a:ext uri="{FF2B5EF4-FFF2-40B4-BE49-F238E27FC236}">
              <a16:creationId xmlns:a16="http://schemas.microsoft.com/office/drawing/2014/main" id="{A3AD8D9C-D5ED-49D6-BA27-4D6627D6ED90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3252" name="Picture 4" descr="sw D">
          <a:extLst>
            <a:ext uri="{FF2B5EF4-FFF2-40B4-BE49-F238E27FC236}">
              <a16:creationId xmlns:a16="http://schemas.microsoft.com/office/drawing/2014/main" id="{3A92ECD6-C2BF-4E22-BD26-24AA2B08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571499</xdr:colOff>
      <xdr:row>3</xdr:row>
      <xdr:rowOff>0</xdr:rowOff>
    </xdr:from>
    <xdr:to>
      <xdr:col>5</xdr:col>
      <xdr:colOff>189365</xdr:colOff>
      <xdr:row>5</xdr:row>
      <xdr:rowOff>74250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D5D0FBD-3EDB-4806-94CF-6831F3815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4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6322" name="Text Box 2">
          <a:extLst>
            <a:ext uri="{FF2B5EF4-FFF2-40B4-BE49-F238E27FC236}">
              <a16:creationId xmlns:a16="http://schemas.microsoft.com/office/drawing/2014/main" id="{37D7225D-17AD-4455-BF62-EF634C106966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6323" name="Line 3">
          <a:extLst>
            <a:ext uri="{FF2B5EF4-FFF2-40B4-BE49-F238E27FC236}">
              <a16:creationId xmlns:a16="http://schemas.microsoft.com/office/drawing/2014/main" id="{A15C1E88-997E-4B1B-AC67-3D769FE431A2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6324" name="Picture 4" descr="sw D">
          <a:extLst>
            <a:ext uri="{FF2B5EF4-FFF2-40B4-BE49-F238E27FC236}">
              <a16:creationId xmlns:a16="http://schemas.microsoft.com/office/drawing/2014/main" id="{C1429349-D4E7-4561-8F49-B01A698F2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257174</xdr:rowOff>
    </xdr:from>
    <xdr:to>
      <xdr:col>5</xdr:col>
      <xdr:colOff>189366</xdr:colOff>
      <xdr:row>5</xdr:row>
      <xdr:rowOff>74249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10B97663-D751-435D-8945-731FED108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199"/>
          <a:ext cx="1446666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4274" name="Text Box 2">
          <a:extLst>
            <a:ext uri="{FF2B5EF4-FFF2-40B4-BE49-F238E27FC236}">
              <a16:creationId xmlns:a16="http://schemas.microsoft.com/office/drawing/2014/main" id="{FDECC825-58B5-48FB-BEE7-2B8E1B432175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steigendes Alter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4275" name="Line 3">
          <a:extLst>
            <a:ext uri="{FF2B5EF4-FFF2-40B4-BE49-F238E27FC236}">
              <a16:creationId xmlns:a16="http://schemas.microsoft.com/office/drawing/2014/main" id="{AED094C5-AD0A-4BCA-8420-75230C0C1BE0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4276" name="Picture 4" descr="sw D">
          <a:extLst>
            <a:ext uri="{FF2B5EF4-FFF2-40B4-BE49-F238E27FC236}">
              <a16:creationId xmlns:a16="http://schemas.microsoft.com/office/drawing/2014/main" id="{16D6FCAA-6065-42C6-BAAB-1C3CC1F8A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257174</xdr:rowOff>
    </xdr:from>
    <xdr:to>
      <xdr:col>5</xdr:col>
      <xdr:colOff>189368</xdr:colOff>
      <xdr:row>5</xdr:row>
      <xdr:rowOff>74249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87984BC1-DDE1-44C7-BC53-17C9EB184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199"/>
          <a:ext cx="1446668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902A-2174-4F8A-93A1-B68EED23E8A4}">
  <dimension ref="A1:O16"/>
  <sheetViews>
    <sheetView tabSelected="1" workbookViewId="0">
      <selection activeCell="N66" sqref="N66"/>
    </sheetView>
  </sheetViews>
  <sheetFormatPr baseColWidth="10" defaultRowHeight="12.75"/>
  <cols>
    <col min="1" max="1" width="27.7109375" style="70" customWidth="1"/>
    <col min="2" max="16384" width="11.42578125" style="70"/>
  </cols>
  <sheetData>
    <row r="1" spans="1:15" ht="25.5">
      <c r="A1" s="62" t="s">
        <v>43</v>
      </c>
      <c r="B1" s="63"/>
      <c r="C1" s="64"/>
      <c r="D1" s="65"/>
      <c r="E1" s="64"/>
      <c r="F1" s="62"/>
      <c r="G1" s="64"/>
      <c r="H1" s="66"/>
      <c r="I1" s="67"/>
      <c r="J1" s="67"/>
      <c r="K1" s="67"/>
      <c r="L1" s="62"/>
      <c r="M1" s="68"/>
      <c r="N1" s="68"/>
      <c r="O1" s="69"/>
    </row>
    <row r="2" spans="1:15" ht="20.25">
      <c r="A2" s="71" t="s">
        <v>37</v>
      </c>
      <c r="B2" s="72"/>
      <c r="C2" s="73"/>
      <c r="D2" s="74"/>
      <c r="E2" s="73"/>
      <c r="F2" s="75"/>
      <c r="G2" s="73"/>
      <c r="H2" s="76"/>
      <c r="I2" s="77"/>
      <c r="J2" s="77"/>
      <c r="K2" s="77"/>
      <c r="L2" s="75"/>
      <c r="M2" s="76"/>
      <c r="N2" s="78"/>
      <c r="O2" s="79"/>
    </row>
    <row r="3" spans="1:15" ht="15">
      <c r="A3" s="80"/>
      <c r="B3" s="81"/>
      <c r="C3" s="82"/>
      <c r="D3" s="83"/>
      <c r="E3" s="82"/>
      <c r="F3" s="84"/>
      <c r="G3" s="82"/>
      <c r="H3" s="85"/>
      <c r="I3" s="86"/>
      <c r="J3" s="86"/>
      <c r="K3" s="86"/>
      <c r="L3" s="84"/>
      <c r="M3" s="85"/>
      <c r="N3" s="87"/>
      <c r="O3" s="79"/>
    </row>
    <row r="4" spans="1:15">
      <c r="A4" s="88"/>
      <c r="B4" s="88"/>
      <c r="C4" s="82"/>
      <c r="D4" s="83"/>
      <c r="E4" s="82"/>
      <c r="F4" s="84"/>
      <c r="G4" s="82"/>
      <c r="H4" s="85"/>
      <c r="I4" s="86"/>
      <c r="J4" s="86"/>
      <c r="K4" s="86"/>
      <c r="L4" s="84"/>
      <c r="M4" s="85"/>
      <c r="N4" s="87"/>
      <c r="O4" s="79"/>
    </row>
    <row r="5" spans="1:15" ht="15">
      <c r="A5" s="84"/>
      <c r="B5" s="89"/>
      <c r="C5" s="82"/>
      <c r="D5" s="83"/>
      <c r="E5" s="82"/>
      <c r="F5" s="84"/>
      <c r="G5" s="90"/>
      <c r="H5" s="85"/>
      <c r="I5" s="86"/>
      <c r="J5" s="86"/>
      <c r="K5" s="86"/>
      <c r="L5" s="84"/>
      <c r="M5" s="91"/>
      <c r="N5" s="87"/>
      <c r="O5" s="79"/>
    </row>
    <row r="6" spans="1:15" ht="28.5" customHeight="1">
      <c r="A6" s="92"/>
      <c r="B6" s="92"/>
      <c r="C6" s="92"/>
      <c r="D6" s="92"/>
      <c r="E6" s="82"/>
      <c r="F6" s="84"/>
      <c r="G6" s="82"/>
      <c r="H6" s="85"/>
      <c r="I6" s="86"/>
      <c r="J6" s="86"/>
      <c r="K6" s="86"/>
      <c r="L6" s="93" t="s">
        <v>42</v>
      </c>
      <c r="M6" s="94">
        <v>43986</v>
      </c>
      <c r="N6" s="87"/>
      <c r="O6" s="79"/>
    </row>
    <row r="7" spans="1:15" ht="15">
      <c r="A7" s="95"/>
      <c r="B7" s="95"/>
      <c r="C7" s="95"/>
      <c r="D7" s="95"/>
      <c r="E7" s="82"/>
      <c r="F7" s="84"/>
      <c r="G7" s="82"/>
      <c r="H7" s="85"/>
      <c r="I7" s="86"/>
      <c r="J7" s="86"/>
      <c r="K7" s="86"/>
      <c r="L7" s="93"/>
      <c r="M7" s="94"/>
      <c r="N7" s="87"/>
      <c r="O7" s="79"/>
    </row>
    <row r="8" spans="1:15" ht="27" customHeight="1">
      <c r="A8" s="97"/>
      <c r="B8" s="97"/>
      <c r="C8" s="97"/>
      <c r="D8" s="97"/>
      <c r="E8" s="97"/>
      <c r="F8" s="97"/>
      <c r="G8" s="97"/>
      <c r="H8" s="97"/>
      <c r="I8" s="96"/>
      <c r="J8" s="96"/>
      <c r="K8" s="96"/>
      <c r="L8" s="88"/>
      <c r="M8" s="88"/>
      <c r="N8" s="88"/>
    </row>
    <row r="15" spans="1:15" ht="27" customHeight="1"/>
    <row r="16" spans="1:15" ht="23.25" customHeight="1"/>
  </sheetData>
  <sheetProtection algorithmName="SHA-512" hashValue="EWd0qEWn4JzAGVi4mXlPR3LSTcthwpvosPHII9k5h5zmp4UKQYORtDsaeZy9G64tw6+5xzokhxdr705ON6SRqw==" saltValue="TTgW+mcg4MrirRZCvQA0Dw==" spinCount="100000" sheet="1" objects="1" scenarios="1"/>
  <mergeCells count="2">
    <mergeCell ref="A6:D6"/>
    <mergeCell ref="A8:H8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>
    <tabColor indexed="22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N7" sqref="N7"/>
    </sheetView>
  </sheetViews>
  <sheetFormatPr baseColWidth="10" defaultColWidth="11.42578125" defaultRowHeight="11.25"/>
  <cols>
    <col min="1" max="1" width="30.57031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31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40</v>
      </c>
      <c r="B4" s="27">
        <v>20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39</v>
      </c>
      <c r="B5" s="27">
        <v>100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38</v>
      </c>
      <c r="B6" s="39">
        <v>20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41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Dioxine+Furane</v>
      </c>
      <c r="B9" s="34">
        <f>$B$6</f>
        <v>20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Dioxine+Furane</v>
      </c>
      <c r="B10" s="34">
        <f>$B$9</f>
        <v>20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Dioxine+Furane</v>
      </c>
      <c r="B11" s="34">
        <f>$B$9</f>
        <v>20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41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Dioxine+Furane</v>
      </c>
      <c r="B13" s="34">
        <f>$B$9</f>
        <v>20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Dioxine+Furane</v>
      </c>
      <c r="B14" s="34">
        <f>$B$9</f>
        <v>20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Dioxine+Furane</v>
      </c>
      <c r="B15" s="34">
        <f>$B$9</f>
        <v>20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41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Dioxine+Furane</v>
      </c>
      <c r="B17" s="34">
        <f>$B$9</f>
        <v>20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Dioxine+Furane</v>
      </c>
      <c r="B18" s="34">
        <f>$B$9</f>
        <v>20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Dioxine+Furane</v>
      </c>
      <c r="B19" s="34">
        <f>$B$9</f>
        <v>20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41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Dioxine+Furane</v>
      </c>
      <c r="B21" s="34">
        <f>$B$9</f>
        <v>20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Dioxine+Furane</v>
      </c>
      <c r="B22" s="34">
        <f>$B$9</f>
        <v>20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Dioxine+Furane</v>
      </c>
      <c r="B23" s="34">
        <f>$B$9</f>
        <v>20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HXUdA/ZeS7d8ujf+cbJBpAe9JD61ByrZfRzjdXtOwlt1y4jnKzuRCU19QhC3xEgBC4AI0LWyjKPhwLiZ3sMoxQ==" saltValue="BOWMG52Tk0mvasu829hZSA==" spinCount="100000" sheet="1" objects="1" scenarios="1"/>
  <phoneticPr fontId="1" type="noConversion"/>
  <conditionalFormatting sqref="I9:K11 I17:K19 I13:K15">
    <cfRule type="cellIs" dxfId="4" priority="1" stopIfTrue="1" operator="greaterThanOrEqual">
      <formula>5</formula>
    </cfRule>
    <cfRule type="cellIs" dxfId="3" priority="2" stopIfTrue="1" operator="between">
      <formula>3</formula>
      <formula>4.9999</formula>
    </cfRule>
    <cfRule type="cellIs" dxfId="2" priority="3" stopIfTrue="1" operator="lessThan">
      <formula>3</formula>
    </cfRule>
  </conditionalFormatting>
  <conditionalFormatting sqref="I21:K23">
    <cfRule type="cellIs" dxfId="1" priority="4" stopIfTrue="1" operator="greaterThanOrEqual">
      <formula>3</formula>
    </cfRule>
    <cfRule type="cellIs" dxfId="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900-000000000000}">
      <formula1>20</formula1>
      <formula2>100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7">
    <tabColor indexed="9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/>
    </sheetView>
  </sheetViews>
  <sheetFormatPr baseColWidth="10" defaultColWidth="11.42578125" defaultRowHeight="11.25"/>
  <cols>
    <col min="1" max="1" width="27.285156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19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7</v>
      </c>
      <c r="B4" s="27">
        <v>40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8</v>
      </c>
      <c r="B5" s="27">
        <v>80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17</v>
      </c>
      <c r="B6" s="39">
        <v>40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6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Arsen</v>
      </c>
      <c r="B9" s="34">
        <f>$B$6</f>
        <v>40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Arsen</v>
      </c>
      <c r="B10" s="34">
        <f>$B$9</f>
        <v>40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Arsen</v>
      </c>
      <c r="B11" s="34">
        <f>$B$9</f>
        <v>40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6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Arsen</v>
      </c>
      <c r="B13" s="34">
        <f>$B$9</f>
        <v>40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Arsen</v>
      </c>
      <c r="B14" s="34">
        <f>$B$9</f>
        <v>40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Arsen</v>
      </c>
      <c r="B15" s="34">
        <f>$B$9</f>
        <v>40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6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Arsen</v>
      </c>
      <c r="B17" s="34">
        <f>$B$9</f>
        <v>40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Arsen</v>
      </c>
      <c r="B18" s="34">
        <f>$B$9</f>
        <v>40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Arsen</v>
      </c>
      <c r="B19" s="34">
        <f>$B$9</f>
        <v>40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6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Arsen</v>
      </c>
      <c r="B21" s="34">
        <f>$B$9</f>
        <v>40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Arsen</v>
      </c>
      <c r="B22" s="34">
        <f>$B$9</f>
        <v>40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Arsen</v>
      </c>
      <c r="B23" s="34">
        <f>$B$9</f>
        <v>40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hHfoI8mtK1FoBA/O5oWY4D377HCfluikhKV6/WQHXm98t4eiYrB/yI1L5ciwJBBw0hDBXxqhVAeZsjyJRJ/D7g==" saltValue="EBsBO5RuEiArhvldoQT7VQ==" spinCount="100000" sheet="1" objects="1" scenarios="1"/>
  <phoneticPr fontId="1" type="noConversion"/>
  <conditionalFormatting sqref="I9:K11 I17:K19 I13:K15">
    <cfRule type="cellIs" dxfId="44" priority="1" stopIfTrue="1" operator="greaterThanOrEqual">
      <formula>5</formula>
    </cfRule>
    <cfRule type="cellIs" dxfId="43" priority="2" stopIfTrue="1" operator="between">
      <formula>3</formula>
      <formula>4.9999</formula>
    </cfRule>
    <cfRule type="cellIs" dxfId="42" priority="3" stopIfTrue="1" operator="lessThan">
      <formula>3</formula>
    </cfRule>
  </conditionalFormatting>
  <conditionalFormatting sqref="I21:K23">
    <cfRule type="cellIs" dxfId="41" priority="4" stopIfTrue="1" operator="greaterThanOrEqual">
      <formula>3</formula>
    </cfRule>
    <cfRule type="cellIs" dxfId="4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000-000000000000}">
      <formula1>40</formula1>
      <formula2>80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>
    <tabColor indexed="43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D4" sqref="D4"/>
    </sheetView>
  </sheetViews>
  <sheetFormatPr baseColWidth="10" defaultColWidth="11.42578125" defaultRowHeight="11.25"/>
  <cols>
    <col min="1" max="1" width="27.285156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20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7</v>
      </c>
      <c r="B4" s="27">
        <v>300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8</v>
      </c>
      <c r="B5" s="27">
        <v>1000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17</v>
      </c>
      <c r="B6" s="39">
        <v>300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6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Blei</v>
      </c>
      <c r="B9" s="34">
        <f>$B$6</f>
        <v>300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Blei</v>
      </c>
      <c r="B10" s="34">
        <f>$B$9</f>
        <v>300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Blei</v>
      </c>
      <c r="B11" s="34">
        <f>$B$9</f>
        <v>300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6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Blei</v>
      </c>
      <c r="B13" s="34">
        <f>$B$9</f>
        <v>300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Blei</v>
      </c>
      <c r="B14" s="34">
        <f>$B$9</f>
        <v>300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Blei</v>
      </c>
      <c r="B15" s="34">
        <f>$B$9</f>
        <v>300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6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Blei</v>
      </c>
      <c r="B17" s="34">
        <f>$B$9</f>
        <v>300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Blei</v>
      </c>
      <c r="B18" s="34">
        <f>$B$9</f>
        <v>300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Blei</v>
      </c>
      <c r="B19" s="34">
        <f>$B$9</f>
        <v>300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6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Blei</v>
      </c>
      <c r="B21" s="34">
        <f>$B$9</f>
        <v>300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Blei</v>
      </c>
      <c r="B22" s="34">
        <f>$B$9</f>
        <v>300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Blei</v>
      </c>
      <c r="B23" s="34">
        <f>$B$9</f>
        <v>300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TMLfWvxQgRAsrFoVXsvH47Ccv83+jwkQCVTiuRnwKfUgJ3QGWEkzaWMBpl96ET76a+bJCiza28Fj01RZzQ5GKg==" saltValue="K8ikNkeJlWZZ9VZ8t4f0vA==" spinCount="100000" sheet="1" objects="1" scenarios="1"/>
  <phoneticPr fontId="1" type="noConversion"/>
  <conditionalFormatting sqref="I9:K11 I17:K19 I13:K15">
    <cfRule type="cellIs" dxfId="39" priority="1" stopIfTrue="1" operator="greaterThanOrEqual">
      <formula>5</formula>
    </cfRule>
    <cfRule type="cellIs" dxfId="38" priority="2" stopIfTrue="1" operator="between">
      <formula>3</formula>
      <formula>4.9999</formula>
    </cfRule>
    <cfRule type="cellIs" dxfId="37" priority="3" stopIfTrue="1" operator="lessThan">
      <formula>3</formula>
    </cfRule>
  </conditionalFormatting>
  <conditionalFormatting sqref="I21:K23">
    <cfRule type="cellIs" dxfId="36" priority="4" stopIfTrue="1" operator="greaterThanOrEqual">
      <formula>3</formula>
    </cfRule>
    <cfRule type="cellIs" dxfId="35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100-000000000000}">
      <formula1>300</formula1>
      <formula2>1000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tabColor indexed="13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D4" sqref="D4"/>
    </sheetView>
  </sheetViews>
  <sheetFormatPr baseColWidth="10" defaultColWidth="11.42578125" defaultRowHeight="11.25"/>
  <cols>
    <col min="1" max="1" width="27.285156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9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7</v>
      </c>
      <c r="B4" s="27">
        <v>10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8</v>
      </c>
      <c r="B5" s="27">
        <v>20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17</v>
      </c>
      <c r="B6" s="39">
        <v>10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6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Cadmium</v>
      </c>
      <c r="B9" s="34">
        <f>$B$6</f>
        <v>10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Cadmium</v>
      </c>
      <c r="B10" s="34">
        <f>$B$9</f>
        <v>10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Cadmium</v>
      </c>
      <c r="B11" s="34">
        <f>$B$9</f>
        <v>10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6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Cadmium</v>
      </c>
      <c r="B13" s="34">
        <f>$B$9</f>
        <v>10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Cadmium</v>
      </c>
      <c r="B14" s="34">
        <f>$B$9</f>
        <v>10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Cadmium</v>
      </c>
      <c r="B15" s="34">
        <f>$B$9</f>
        <v>10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6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Cadmium</v>
      </c>
      <c r="B17" s="34">
        <f>$B$9</f>
        <v>10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Cadmium</v>
      </c>
      <c r="B18" s="34">
        <f>$B$9</f>
        <v>10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Cadmium</v>
      </c>
      <c r="B19" s="34">
        <f>$B$9</f>
        <v>10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6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Cadmium</v>
      </c>
      <c r="B21" s="34">
        <f>$B$9</f>
        <v>10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Cadmium</v>
      </c>
      <c r="B22" s="34">
        <f>$B$9</f>
        <v>10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Cadmium</v>
      </c>
      <c r="B23" s="34">
        <f>$B$9</f>
        <v>10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8LKK8cDoIYD0Tu9TTnY7PHsFFVDZOZsBKRLKAibgwipdj5LCI9bcv1cY73xm9AGMeAd/sSeptd7G/105vkxR2g==" saltValue="JhztURshKr6HZtKL338TKg==" spinCount="100000" sheet="1" objects="1" scenarios="1"/>
  <phoneticPr fontId="1" type="noConversion"/>
  <conditionalFormatting sqref="I9:K11 I17:K19 I13:K15">
    <cfRule type="cellIs" dxfId="34" priority="1" stopIfTrue="1" operator="greaterThanOrEqual">
      <formula>5</formula>
    </cfRule>
    <cfRule type="cellIs" dxfId="33" priority="2" stopIfTrue="1" operator="between">
      <formula>3</formula>
      <formula>4.9999</formula>
    </cfRule>
    <cfRule type="cellIs" dxfId="32" priority="3" stopIfTrue="1" operator="lessThan">
      <formula>3</formula>
    </cfRule>
  </conditionalFormatting>
  <conditionalFormatting sqref="I21:K23">
    <cfRule type="cellIs" dxfId="31" priority="4" stopIfTrue="1" operator="greaterThanOrEqual">
      <formula>3</formula>
    </cfRule>
    <cfRule type="cellIs" dxfId="3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200-000000000000}">
      <formula1>10</formula1>
      <formula2>20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4">
    <tabColor indexed="52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D4" sqref="D4"/>
    </sheetView>
  </sheetViews>
  <sheetFormatPr baseColWidth="10" defaultColWidth="11.42578125" defaultRowHeight="11.25"/>
  <cols>
    <col min="1" max="1" width="27.285156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32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7</v>
      </c>
      <c r="B4" s="27">
        <v>100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8</v>
      </c>
      <c r="B5" s="27">
        <v>350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17</v>
      </c>
      <c r="B6" s="39">
        <v>100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6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Chrom</v>
      </c>
      <c r="B9" s="34">
        <f>$B$6</f>
        <v>100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Chrom</v>
      </c>
      <c r="B10" s="34">
        <f>$B$9</f>
        <v>100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Chrom</v>
      </c>
      <c r="B11" s="34">
        <f>$B$9</f>
        <v>100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6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Chrom</v>
      </c>
      <c r="B13" s="34">
        <f>$B$9</f>
        <v>100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Chrom</v>
      </c>
      <c r="B14" s="34">
        <f>$B$9</f>
        <v>100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Chrom</v>
      </c>
      <c r="B15" s="34">
        <f>$B$9</f>
        <v>100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6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Chrom</v>
      </c>
      <c r="B17" s="34">
        <f>$B$9</f>
        <v>100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Chrom</v>
      </c>
      <c r="B18" s="34">
        <f>$B$9</f>
        <v>100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Chrom</v>
      </c>
      <c r="B19" s="34">
        <f>$B$9</f>
        <v>100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6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Chrom</v>
      </c>
      <c r="B21" s="34">
        <f>$B$9</f>
        <v>100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Chrom</v>
      </c>
      <c r="B22" s="34">
        <f>$B$9</f>
        <v>100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Chrom</v>
      </c>
      <c r="B23" s="34">
        <f>$B$9</f>
        <v>100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9HlpFfWBm0DkL4vIJOqczpT5L1rbJlW1mh82wI9cmj9OVtsU2i2PDfpnWV5McqD3Flq++ndfpN4LS/b+LlRXfg==" saltValue="vl88QdmfzXlDmO5tDa5Tjw==" spinCount="100000" sheet="1" objects="1" scenarios="1"/>
  <phoneticPr fontId="1" type="noConversion"/>
  <conditionalFormatting sqref="I9:K11 I17:K19 I13:K15">
    <cfRule type="cellIs" dxfId="29" priority="1" stopIfTrue="1" operator="greaterThanOrEqual">
      <formula>5</formula>
    </cfRule>
    <cfRule type="cellIs" dxfId="28" priority="2" stopIfTrue="1" operator="between">
      <formula>3</formula>
      <formula>4.9999</formula>
    </cfRule>
    <cfRule type="cellIs" dxfId="27" priority="3" stopIfTrue="1" operator="lessThan">
      <formula>3</formula>
    </cfRule>
  </conditionalFormatting>
  <conditionalFormatting sqref="I21:K23">
    <cfRule type="cellIs" dxfId="26" priority="4" stopIfTrue="1" operator="greaterThanOrEqual">
      <formula>3</formula>
    </cfRule>
    <cfRule type="cellIs" dxfId="25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300-000000000000}">
      <formula1>100</formula1>
      <formula2>350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5">
    <tabColor indexed="20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N8" sqref="N8"/>
    </sheetView>
  </sheetViews>
  <sheetFormatPr baseColWidth="10" defaultColWidth="11.42578125" defaultRowHeight="11.25"/>
  <cols>
    <col min="1" max="1" width="27.285156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33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7</v>
      </c>
      <c r="B4" s="27">
        <v>100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8</v>
      </c>
      <c r="B5" s="27">
        <v>200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17</v>
      </c>
      <c r="B6" s="39">
        <v>100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6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Nickel</v>
      </c>
      <c r="B9" s="34">
        <f>$B$6</f>
        <v>100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Nickel</v>
      </c>
      <c r="B10" s="34">
        <f>$B$9</f>
        <v>100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Nickel</v>
      </c>
      <c r="B11" s="34">
        <f>$B$9</f>
        <v>100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6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Nickel</v>
      </c>
      <c r="B13" s="34">
        <f>$B$9</f>
        <v>100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Nickel</v>
      </c>
      <c r="B14" s="34">
        <f>$B$9</f>
        <v>100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Nickel</v>
      </c>
      <c r="B15" s="34">
        <f>$B$9</f>
        <v>100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6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Nickel</v>
      </c>
      <c r="B17" s="34">
        <f>$B$9</f>
        <v>100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Nickel</v>
      </c>
      <c r="B18" s="34">
        <f>$B$9</f>
        <v>100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Nickel</v>
      </c>
      <c r="B19" s="34">
        <f>$B$9</f>
        <v>100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6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Nickel</v>
      </c>
      <c r="B21" s="34">
        <f>$B$9</f>
        <v>100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Nickel</v>
      </c>
      <c r="B22" s="34">
        <f>$B$9</f>
        <v>100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Nickel</v>
      </c>
      <c r="B23" s="34">
        <f>$B$9</f>
        <v>100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6dVigv5pRY1fAGy68bdCAwv3MCJA4lY4RN5f2IZ0az9PFEpo6ilD5w4IGm87z3TU81jmmmxkN+ZmCNjkQWVoYw==" saltValue="Qv/vKp12kyWtzohcfLtn0A==" spinCount="100000" sheet="1" objects="1" scenarios="1"/>
  <phoneticPr fontId="1" type="noConversion"/>
  <conditionalFormatting sqref="I9:K11 I17:K19 I13:K15">
    <cfRule type="cellIs" dxfId="24" priority="1" stopIfTrue="1" operator="greaterThanOrEqual">
      <formula>5</formula>
    </cfRule>
    <cfRule type="cellIs" dxfId="23" priority="2" stopIfTrue="1" operator="between">
      <formula>3</formula>
      <formula>4.9999</formula>
    </cfRule>
    <cfRule type="cellIs" dxfId="22" priority="3" stopIfTrue="1" operator="lessThan">
      <formula>3</formula>
    </cfRule>
  </conditionalFormatting>
  <conditionalFormatting sqref="I21:K23">
    <cfRule type="cellIs" dxfId="21" priority="4" stopIfTrue="1" operator="greaterThanOrEqual">
      <formula>3</formula>
    </cfRule>
    <cfRule type="cellIs" dxfId="2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400-000000000000}">
      <formula1>100</formula1>
      <formula2>200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tabColor indexed="8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D4" sqref="D4"/>
    </sheetView>
  </sheetViews>
  <sheetFormatPr baseColWidth="10" defaultColWidth="11.42578125" defaultRowHeight="11.25"/>
  <cols>
    <col min="1" max="1" width="27.285156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21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7</v>
      </c>
      <c r="B4" s="27">
        <v>10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8</v>
      </c>
      <c r="B5" s="27">
        <v>100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17</v>
      </c>
      <c r="B6" s="39">
        <v>10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6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PAK</v>
      </c>
      <c r="B9" s="34">
        <f>$B$6</f>
        <v>10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PAK</v>
      </c>
      <c r="B10" s="34">
        <f>$B$9</f>
        <v>10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PAK</v>
      </c>
      <c r="B11" s="34">
        <f>$B$9</f>
        <v>10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6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PAK</v>
      </c>
      <c r="B13" s="34">
        <f>$B$9</f>
        <v>10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PAK</v>
      </c>
      <c r="B14" s="34">
        <f>$B$9</f>
        <v>10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PAK</v>
      </c>
      <c r="B15" s="34">
        <f>$B$9</f>
        <v>10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6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PAK</v>
      </c>
      <c r="B17" s="34">
        <f>$B$9</f>
        <v>10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PAK</v>
      </c>
      <c r="B18" s="34">
        <f>$B$9</f>
        <v>10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PAK</v>
      </c>
      <c r="B19" s="34">
        <f>$B$9</f>
        <v>10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6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PAK</v>
      </c>
      <c r="B21" s="34">
        <f>$B$9</f>
        <v>10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PAK</v>
      </c>
      <c r="B22" s="34">
        <f>$B$9</f>
        <v>10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PAK</v>
      </c>
      <c r="B23" s="34">
        <f>$B$9</f>
        <v>10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RahJUM+wS9TCJnf+ZbCXHxc7205nAjyQ+XIqlTFreV8b3P6ws/Z0a3qJqBtS6VGJZtWH7rjgDmBWEcR8RYttFg==" saltValue="+7t9BPituMiziLYyIYvP/w==" spinCount="100000" sheet="1" objects="1" scenarios="1"/>
  <phoneticPr fontId="1" type="noConversion"/>
  <conditionalFormatting sqref="I9:K11 I17:K19 I13:K15">
    <cfRule type="cellIs" dxfId="19" priority="1" stopIfTrue="1" operator="greaterThanOrEqual">
      <formula>5</formula>
    </cfRule>
    <cfRule type="cellIs" dxfId="18" priority="2" stopIfTrue="1" operator="between">
      <formula>3</formula>
      <formula>4.9999</formula>
    </cfRule>
    <cfRule type="cellIs" dxfId="17" priority="3" stopIfTrue="1" operator="lessThan">
      <formula>3</formula>
    </cfRule>
  </conditionalFormatting>
  <conditionalFormatting sqref="I21:K23">
    <cfRule type="cellIs" dxfId="16" priority="4" stopIfTrue="1" operator="greaterThanOrEqual">
      <formula>3</formula>
    </cfRule>
    <cfRule type="cellIs" dxfId="15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600-000000000000}">
      <formula1>10</formula1>
      <formula2>100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tabColor indexed="23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N12" sqref="N12"/>
    </sheetView>
  </sheetViews>
  <sheetFormatPr baseColWidth="10" defaultColWidth="11.42578125" defaultRowHeight="11.25"/>
  <cols>
    <col min="1" max="1" width="27.285156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35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7</v>
      </c>
      <c r="B4" s="27">
        <v>1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8</v>
      </c>
      <c r="B5" s="27">
        <v>10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17</v>
      </c>
      <c r="B6" s="39">
        <v>1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6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Benzo(a)pyren</v>
      </c>
      <c r="B9" s="34">
        <f>$B$6</f>
        <v>1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Benzo(a)pyren</v>
      </c>
      <c r="B10" s="34">
        <f>$B$9</f>
        <v>1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Benzo(a)pyren</v>
      </c>
      <c r="B11" s="34">
        <f>$B$9</f>
        <v>1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6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Benzo(a)pyren</v>
      </c>
      <c r="B13" s="34">
        <f>$B$9</f>
        <v>1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Benzo(a)pyren</v>
      </c>
      <c r="B14" s="34">
        <f>$B$9</f>
        <v>1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Benzo(a)pyren</v>
      </c>
      <c r="B15" s="34">
        <f>$B$9</f>
        <v>1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6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Benzo(a)pyren</v>
      </c>
      <c r="B17" s="34">
        <f>$B$9</f>
        <v>1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Benzo(a)pyren</v>
      </c>
      <c r="B18" s="34">
        <f>$B$9</f>
        <v>1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Benzo(a)pyren</v>
      </c>
      <c r="B19" s="34">
        <f>$B$9</f>
        <v>1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6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Benzo(a)pyren</v>
      </c>
      <c r="B21" s="34">
        <f>$B$9</f>
        <v>1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Benzo(a)pyren</v>
      </c>
      <c r="B22" s="34">
        <f>$B$9</f>
        <v>1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Benzo(a)pyren</v>
      </c>
      <c r="B23" s="34">
        <f>$B$9</f>
        <v>1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UZ7fLw9iK+9OvE4p3OaVsV51qSK/27lP5QCiYX1+5SkAkC3hRVH5Rrdpbo1Cm164RLEivuLmVuPOOoUYjG3Iiw==" saltValue="7JCSQt/Tv/78EuI5E2An3Q==" spinCount="100000" sheet="1" objects="1" scenarios="1"/>
  <phoneticPr fontId="1" type="noConversion"/>
  <conditionalFormatting sqref="I9:K11 I17:K19 I13:K15">
    <cfRule type="cellIs" dxfId="14" priority="1" stopIfTrue="1" operator="greaterThanOrEqual">
      <formula>5</formula>
    </cfRule>
    <cfRule type="cellIs" dxfId="13" priority="2" stopIfTrue="1" operator="between">
      <formula>3</formula>
      <formula>4.9999</formula>
    </cfRule>
    <cfRule type="cellIs" dxfId="12" priority="3" stopIfTrue="1" operator="lessThan">
      <formula>3</formula>
    </cfRule>
  </conditionalFormatting>
  <conditionalFormatting sqref="I21:K23">
    <cfRule type="cellIs" dxfId="11" priority="4" stopIfTrue="1" operator="greaterThanOrEqual">
      <formula>3</formula>
    </cfRule>
    <cfRule type="cellIs" dxfId="1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700-000000000000}">
      <formula1>1</formula1>
      <formula2>10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>
    <tabColor indexed="55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F5" sqref="F5"/>
    </sheetView>
  </sheetViews>
  <sheetFormatPr baseColWidth="10" defaultColWidth="11.42578125" defaultRowHeight="11.25"/>
  <cols>
    <col min="1" max="1" width="27.28515625" style="1" customWidth="1"/>
    <col min="2" max="2" width="10.28515625" style="12" customWidth="1"/>
    <col min="3" max="3" width="8.5703125" style="1" customWidth="1"/>
    <col min="4" max="4" width="9.140625" style="2" customWidth="1"/>
    <col min="5" max="5" width="9.7109375" style="1" customWidth="1"/>
    <col min="6" max="6" width="11" style="8" customWidth="1"/>
    <col min="7" max="7" width="9.7109375" style="1" customWidth="1"/>
    <col min="8" max="8" width="9" style="1" customWidth="1"/>
    <col min="9" max="9" width="11.85546875" style="10" customWidth="1"/>
    <col min="10" max="10" width="11.5703125" style="10" customWidth="1"/>
    <col min="11" max="11" width="12" style="11" customWidth="1"/>
    <col min="12" max="12" width="3.5703125" style="9" customWidth="1"/>
    <col min="13" max="13" width="13.5703125" style="2" customWidth="1"/>
    <col min="14" max="14" width="14" style="2" customWidth="1"/>
    <col min="15" max="16384" width="11.42578125" style="1"/>
  </cols>
  <sheetData>
    <row r="1" spans="1:50" s="44" customFormat="1" ht="25.5">
      <c r="A1" s="51" t="s">
        <v>36</v>
      </c>
      <c r="B1" s="52"/>
      <c r="C1" s="53"/>
      <c r="D1" s="54"/>
      <c r="E1" s="53"/>
      <c r="F1" s="51"/>
      <c r="G1" s="53"/>
      <c r="H1" s="55"/>
      <c r="I1" s="56"/>
      <c r="J1" s="56"/>
      <c r="K1" s="56"/>
      <c r="M1" s="46"/>
      <c r="N1" s="46"/>
      <c r="O1" s="47"/>
      <c r="Q1" s="45"/>
      <c r="R1" s="46"/>
      <c r="S1" s="46"/>
      <c r="T1" s="47"/>
      <c r="V1" s="45"/>
      <c r="W1" s="46"/>
      <c r="X1" s="46"/>
      <c r="Y1" s="47"/>
      <c r="AA1" s="45"/>
      <c r="AB1" s="46"/>
      <c r="AC1" s="46"/>
      <c r="AD1" s="47"/>
      <c r="AF1" s="45"/>
      <c r="AG1" s="46"/>
      <c r="AH1" s="46"/>
      <c r="AI1" s="47"/>
      <c r="AK1" s="45"/>
      <c r="AL1" s="46"/>
      <c r="AM1" s="46"/>
      <c r="AN1" s="47"/>
      <c r="AP1" s="45"/>
      <c r="AQ1" s="46"/>
      <c r="AR1" s="46"/>
      <c r="AS1" s="47"/>
      <c r="AU1" s="45"/>
      <c r="AV1" s="46"/>
      <c r="AW1" s="46"/>
      <c r="AX1" s="47"/>
    </row>
    <row r="2" spans="1:50" s="48" customFormat="1" ht="20.25">
      <c r="A2" s="57" t="s">
        <v>37</v>
      </c>
      <c r="B2" s="58"/>
      <c r="C2" s="57"/>
      <c r="D2" s="59"/>
      <c r="E2" s="57"/>
      <c r="F2" s="57"/>
      <c r="G2" s="57"/>
      <c r="H2" s="57"/>
      <c r="I2" s="60"/>
      <c r="J2" s="60"/>
      <c r="K2" s="61"/>
      <c r="L2" s="50"/>
      <c r="M2" s="49"/>
      <c r="N2" s="49"/>
    </row>
    <row r="3" spans="1:50" ht="20.25">
      <c r="A3" s="6" t="s">
        <v>0</v>
      </c>
      <c r="B3" s="29" t="s">
        <v>22</v>
      </c>
      <c r="C3" s="6"/>
      <c r="D3" s="21"/>
      <c r="E3" s="6"/>
      <c r="F3" s="6"/>
      <c r="G3" s="6"/>
      <c r="H3" s="6"/>
      <c r="I3" s="17"/>
      <c r="J3" s="16" t="s">
        <v>2</v>
      </c>
      <c r="K3" s="5"/>
      <c r="M3" s="7"/>
      <c r="N3" s="7"/>
    </row>
    <row r="4" spans="1:50">
      <c r="A4" s="6" t="s">
        <v>7</v>
      </c>
      <c r="B4" s="30">
        <v>0.1</v>
      </c>
      <c r="C4" s="6"/>
      <c r="E4" s="6"/>
      <c r="F4" s="6"/>
      <c r="G4" s="6"/>
      <c r="H4" s="6"/>
      <c r="I4" s="17"/>
      <c r="J4" s="16" t="s">
        <v>3</v>
      </c>
      <c r="K4" s="4"/>
      <c r="M4" s="1"/>
    </row>
    <row r="5" spans="1:50">
      <c r="A5" s="6" t="s">
        <v>8</v>
      </c>
      <c r="B5" s="27">
        <v>1</v>
      </c>
      <c r="C5" s="6"/>
      <c r="E5" s="6"/>
      <c r="F5" s="6"/>
      <c r="H5" s="6"/>
      <c r="I5" s="22"/>
      <c r="J5" s="16" t="s">
        <v>18</v>
      </c>
      <c r="K5" s="3"/>
    </row>
    <row r="6" spans="1:50" ht="15.75">
      <c r="A6" s="28" t="s">
        <v>17</v>
      </c>
      <c r="B6" s="40">
        <v>0.1</v>
      </c>
      <c r="C6" s="26"/>
      <c r="D6" s="42"/>
      <c r="E6" s="26"/>
      <c r="F6" s="26"/>
      <c r="G6" s="26"/>
      <c r="H6" s="26"/>
      <c r="I6" s="26"/>
      <c r="J6" s="26"/>
      <c r="K6" s="26"/>
    </row>
    <row r="7" spans="1:50" ht="20.25" customHeight="1" thickBot="1">
      <c r="A7" s="15"/>
      <c r="B7" s="20" t="s">
        <v>1</v>
      </c>
      <c r="C7" s="15"/>
      <c r="D7" s="18"/>
      <c r="E7" s="15"/>
      <c r="F7" s="15"/>
      <c r="G7" s="15"/>
      <c r="H7" s="15"/>
      <c r="I7" s="19" t="s">
        <v>5</v>
      </c>
      <c r="J7" s="15"/>
      <c r="K7" s="15"/>
    </row>
    <row r="8" spans="1:50" ht="45" customHeight="1" thickTop="1">
      <c r="A8" s="23" t="s">
        <v>0</v>
      </c>
      <c r="B8" s="33" t="s">
        <v>6</v>
      </c>
      <c r="C8" s="31" t="s">
        <v>4</v>
      </c>
      <c r="D8" s="35" t="s">
        <v>23</v>
      </c>
      <c r="E8" s="31" t="s">
        <v>12</v>
      </c>
      <c r="F8" s="37" t="s">
        <v>11</v>
      </c>
      <c r="G8" s="31" t="s">
        <v>13</v>
      </c>
      <c r="H8" s="24"/>
      <c r="I8" s="25" t="s">
        <v>14</v>
      </c>
      <c r="J8" s="25" t="s">
        <v>15</v>
      </c>
      <c r="K8" s="25" t="s">
        <v>16</v>
      </c>
      <c r="M8" s="1"/>
      <c r="N8" s="1"/>
    </row>
    <row r="9" spans="1:50">
      <c r="A9" s="13" t="str">
        <f>$B$3</f>
        <v>PCB</v>
      </c>
      <c r="B9" s="34">
        <f>$B$6</f>
        <v>0.1</v>
      </c>
      <c r="C9" s="32">
        <f>5*(B9-$B$4)/($B$5-$B$4)</f>
        <v>0</v>
      </c>
      <c r="D9" s="36" t="s">
        <v>24</v>
      </c>
      <c r="E9" s="32">
        <v>2</v>
      </c>
      <c r="F9" s="38" t="s">
        <v>29</v>
      </c>
      <c r="G9" s="32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PCB</v>
      </c>
      <c r="B10" s="34">
        <f>$B$9</f>
        <v>0.1</v>
      </c>
      <c r="C10" s="32">
        <f>5*(B10-$B$4)/($B$5-$B$4)</f>
        <v>0</v>
      </c>
      <c r="D10" s="36" t="s">
        <v>24</v>
      </c>
      <c r="E10" s="32">
        <v>2</v>
      </c>
      <c r="F10" s="38" t="s">
        <v>28</v>
      </c>
      <c r="G10" s="32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2" thickBot="1">
      <c r="A11" s="13" t="str">
        <f>$B$3</f>
        <v>PCB</v>
      </c>
      <c r="B11" s="34">
        <f>$B$9</f>
        <v>0.1</v>
      </c>
      <c r="C11" s="32">
        <f>5*(B11-$B$4)/($B$5-$B$4)</f>
        <v>0</v>
      </c>
      <c r="D11" s="36" t="s">
        <v>24</v>
      </c>
      <c r="E11" s="32">
        <v>2</v>
      </c>
      <c r="F11" s="38" t="s">
        <v>30</v>
      </c>
      <c r="G11" s="32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45.75" thickTop="1">
      <c r="A12" s="23" t="s">
        <v>0</v>
      </c>
      <c r="B12" s="33" t="s">
        <v>6</v>
      </c>
      <c r="C12" s="31" t="s">
        <v>4</v>
      </c>
      <c r="D12" s="35" t="s">
        <v>23</v>
      </c>
      <c r="E12" s="31" t="s">
        <v>10</v>
      </c>
      <c r="F12" s="37" t="s">
        <v>11</v>
      </c>
      <c r="G12" s="31" t="s">
        <v>13</v>
      </c>
      <c r="H12" s="24"/>
      <c r="I12" s="41" t="s">
        <v>14</v>
      </c>
      <c r="J12" s="41" t="s">
        <v>15</v>
      </c>
      <c r="K12" s="41" t="s">
        <v>16</v>
      </c>
      <c r="M12" s="1"/>
      <c r="N12" s="1"/>
    </row>
    <row r="13" spans="1:50">
      <c r="A13" s="13" t="str">
        <f>$B$3</f>
        <v>PCB</v>
      </c>
      <c r="B13" s="34">
        <f>$B$9</f>
        <v>0.1</v>
      </c>
      <c r="C13" s="32">
        <f>5*(B13-$B$4)/($B$5-$B$4)</f>
        <v>0</v>
      </c>
      <c r="D13" s="36" t="s">
        <v>25</v>
      </c>
      <c r="E13" s="32">
        <v>1</v>
      </c>
      <c r="F13" s="38" t="s">
        <v>29</v>
      </c>
      <c r="G13" s="32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PCB</v>
      </c>
      <c r="B14" s="34">
        <f>$B$9</f>
        <v>0.1</v>
      </c>
      <c r="C14" s="32">
        <f>5*(B14-$B$4)/($B$5-$B$4)</f>
        <v>0</v>
      </c>
      <c r="D14" s="36" t="s">
        <v>25</v>
      </c>
      <c r="E14" s="32">
        <v>1</v>
      </c>
      <c r="F14" s="38" t="s">
        <v>28</v>
      </c>
      <c r="G14" s="32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2" thickBot="1">
      <c r="A15" s="13" t="str">
        <f>$B$3</f>
        <v>PCB</v>
      </c>
      <c r="B15" s="34">
        <f>$B$9</f>
        <v>0.1</v>
      </c>
      <c r="C15" s="32">
        <f>5*(B15-$B$4)/($B$5-$B$4)</f>
        <v>0</v>
      </c>
      <c r="D15" s="36" t="s">
        <v>25</v>
      </c>
      <c r="E15" s="32">
        <v>1</v>
      </c>
      <c r="F15" s="38" t="s">
        <v>30</v>
      </c>
      <c r="G15" s="32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45.75" thickTop="1">
      <c r="A16" s="23" t="s">
        <v>0</v>
      </c>
      <c r="B16" s="33" t="s">
        <v>6</v>
      </c>
      <c r="C16" s="31" t="s">
        <v>4</v>
      </c>
      <c r="D16" s="35" t="s">
        <v>23</v>
      </c>
      <c r="E16" s="31" t="s">
        <v>10</v>
      </c>
      <c r="F16" s="37" t="s">
        <v>11</v>
      </c>
      <c r="G16" s="31" t="s">
        <v>13</v>
      </c>
      <c r="H16" s="24"/>
      <c r="I16" s="41" t="s">
        <v>14</v>
      </c>
      <c r="J16" s="41" t="s">
        <v>15</v>
      </c>
      <c r="K16" s="41" t="s">
        <v>16</v>
      </c>
      <c r="M16" s="1"/>
      <c r="N16" s="1"/>
    </row>
    <row r="17" spans="1:14">
      <c r="A17" s="13" t="str">
        <f>$B$3</f>
        <v>PCB</v>
      </c>
      <c r="B17" s="34">
        <f>$B$9</f>
        <v>0.1</v>
      </c>
      <c r="C17" s="32">
        <f>5*(B17-$B$4)/($B$5-$B$4)</f>
        <v>0</v>
      </c>
      <c r="D17" s="36" t="s">
        <v>26</v>
      </c>
      <c r="E17" s="32">
        <v>0</v>
      </c>
      <c r="F17" s="38" t="s">
        <v>29</v>
      </c>
      <c r="G17" s="32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PCB</v>
      </c>
      <c r="B18" s="34">
        <f>$B$9</f>
        <v>0.1</v>
      </c>
      <c r="C18" s="32">
        <f>5*(B18-$B$4)/($B$5-$B$4)</f>
        <v>0</v>
      </c>
      <c r="D18" s="36" t="s">
        <v>26</v>
      </c>
      <c r="E18" s="32">
        <v>0</v>
      </c>
      <c r="F18" s="38" t="s">
        <v>28</v>
      </c>
      <c r="G18" s="32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2" thickBot="1">
      <c r="A19" s="13" t="str">
        <f>$B$3</f>
        <v>PCB</v>
      </c>
      <c r="B19" s="34">
        <f>$B$9</f>
        <v>0.1</v>
      </c>
      <c r="C19" s="32">
        <f>5*(B19-$B$4)/($B$5-$B$4)</f>
        <v>0</v>
      </c>
      <c r="D19" s="36" t="s">
        <v>26</v>
      </c>
      <c r="E19" s="32">
        <v>0</v>
      </c>
      <c r="F19" s="38" t="s">
        <v>30</v>
      </c>
      <c r="G19" s="32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45.75" thickTop="1">
      <c r="A20" s="23" t="s">
        <v>0</v>
      </c>
      <c r="B20" s="33" t="s">
        <v>6</v>
      </c>
      <c r="C20" s="31" t="s">
        <v>4</v>
      </c>
      <c r="D20" s="35" t="s">
        <v>23</v>
      </c>
      <c r="E20" s="31" t="s">
        <v>10</v>
      </c>
      <c r="F20" s="37" t="s">
        <v>11</v>
      </c>
      <c r="G20" s="31" t="s">
        <v>13</v>
      </c>
      <c r="H20" s="24"/>
      <c r="I20" s="41" t="s">
        <v>14</v>
      </c>
      <c r="J20" s="41" t="s">
        <v>15</v>
      </c>
      <c r="K20" s="41" t="s">
        <v>16</v>
      </c>
      <c r="M20" s="1"/>
      <c r="N20" s="1"/>
    </row>
    <row r="21" spans="1:14">
      <c r="A21" s="13" t="str">
        <f>$B$3</f>
        <v>PCB</v>
      </c>
      <c r="B21" s="34">
        <f>$B$9</f>
        <v>0.1</v>
      </c>
      <c r="C21" s="32">
        <f>5*(B21-$B$4)/($B$5-$B$4)</f>
        <v>0</v>
      </c>
      <c r="D21" s="36" t="s">
        <v>27</v>
      </c>
      <c r="E21" s="32">
        <v>0</v>
      </c>
      <c r="F21" s="38" t="s">
        <v>29</v>
      </c>
      <c r="G21" s="32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PCB</v>
      </c>
      <c r="B22" s="34">
        <f>$B$9</f>
        <v>0.1</v>
      </c>
      <c r="C22" s="32">
        <f>5*(B22-$B$4)/($B$5-$B$4)</f>
        <v>0</v>
      </c>
      <c r="D22" s="36" t="s">
        <v>27</v>
      </c>
      <c r="E22" s="32">
        <v>0</v>
      </c>
      <c r="F22" s="38" t="s">
        <v>28</v>
      </c>
      <c r="G22" s="32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PCB</v>
      </c>
      <c r="B23" s="34">
        <f>$B$9</f>
        <v>0.1</v>
      </c>
      <c r="C23" s="32">
        <f>5*(B23-$B$4)/($B$5-$B$4)</f>
        <v>0</v>
      </c>
      <c r="D23" s="36" t="s">
        <v>27</v>
      </c>
      <c r="E23" s="32">
        <v>0</v>
      </c>
      <c r="F23" s="38" t="s">
        <v>30</v>
      </c>
      <c r="G23" s="32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>
      <c r="A24" s="43" t="s">
        <v>34</v>
      </c>
    </row>
  </sheetData>
  <sheetProtection algorithmName="SHA-512" hashValue="xZcGih3iwt1GyWMR2mwFpVgLYDvFd+aRXK8tyMzhxi5HbyFyFhDFKfhKDOAysoEoAeiu0eE1F1GRjYaSOCgggQ==" saltValue="I9wOIADhQd11iogx9uc8BA==" spinCount="100000" sheet="1" objects="1" scenarios="1"/>
  <phoneticPr fontId="1" type="noConversion"/>
  <conditionalFormatting sqref="I9:K11 I17:K19 I13:K15">
    <cfRule type="cellIs" dxfId="9" priority="1" stopIfTrue="1" operator="greaterThanOrEqual">
      <formula>5</formula>
    </cfRule>
    <cfRule type="cellIs" dxfId="8" priority="2" stopIfTrue="1" operator="between">
      <formula>3</formula>
      <formula>4.9999</formula>
    </cfRule>
    <cfRule type="cellIs" dxfId="7" priority="3" stopIfTrue="1" operator="lessThan">
      <formula>3</formula>
    </cfRule>
  </conditionalFormatting>
  <conditionalFormatting sqref="I21:K23">
    <cfRule type="cellIs" dxfId="6" priority="4" stopIfTrue="1" operator="greaterThanOrEqual">
      <formula>3</formula>
    </cfRule>
    <cfRule type="cellIs" dxfId="5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 xr:uid="{00000000-0002-0000-0800-000000000000}">
      <formula1>0.1</formula1>
      <formula2>1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B557A88192704FB8AD13E59C791765" ma:contentTypeVersion="0" ma:contentTypeDescription="Ein neues Dokument erstellen." ma:contentTypeScope="" ma:versionID="53fd5e60c999d02dd432fbed986036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338B53-E8CA-4826-8E39-A2E9F21059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62610D-020A-4DE0-A622-B2192CD60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CCACDF-C277-4022-8E2C-F0AB7695E29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Info</vt:lpstr>
      <vt:lpstr>Arsen</vt:lpstr>
      <vt:lpstr>Blei</vt:lpstr>
      <vt:lpstr>Cadmium</vt:lpstr>
      <vt:lpstr>Chrom</vt:lpstr>
      <vt:lpstr>Nickel</vt:lpstr>
      <vt:lpstr>PAK</vt:lpstr>
      <vt:lpstr>Benzo(a)pyren</vt:lpstr>
      <vt:lpstr>PCB</vt:lpstr>
      <vt:lpstr>Dioxine+Furane</vt:lpstr>
    </vt:vector>
  </TitlesOfParts>
  <Company>Geotechnisches Institut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A. Mailänder;Basilius Thalmann</dc:creator>
  <cp:lastModifiedBy>thai</cp:lastModifiedBy>
  <cp:lastPrinted>2003-09-22T08:39:07Z</cp:lastPrinted>
  <dcterms:created xsi:type="dcterms:W3CDTF">2002-08-20T10:58:24Z</dcterms:created>
  <dcterms:modified xsi:type="dcterms:W3CDTF">2020-06-04T13:18:48Z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-874518679</vt:i4>
  </property>
  <property fmtid="{D5CDD505-2E9C-101B-9397-08002B2CF9AE}" pid="3" name="_EmailSubject">
    <vt:lpwstr>Excel–Tabellen zum Sperren</vt:lpwstr>
  </property>
  <property fmtid="{D5CDD505-2E9C-101B-9397-08002B2CF9AE}" pid="4" name="_AuthorEmail">
    <vt:lpwstr>Johannes.Dettwiler@bafu.admin.ch</vt:lpwstr>
  </property>
  <property fmtid="{D5CDD505-2E9C-101B-9397-08002B2CF9AE}" pid="5" name="_AuthorEmailDisplayName">
    <vt:lpwstr>Dettwiler Johannes BAFU</vt:lpwstr>
  </property>
  <property fmtid="{D5CDD505-2E9C-101B-9397-08002B2CF9AE}" pid="6" name="_ReviewingToolsShownOnce">
    <vt:lpwstr/>
  </property>
  <property fmtid="{D5CDD505-2E9C-101B-9397-08002B2CF9AE}" pid="7" name="ContentTypeId">
    <vt:lpwstr>0x0101001EB557A88192704FB8AD13E59C791765</vt:lpwstr>
  </property>
</Properties>
</file>