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workbookProtection workbookPassword="979D" lockStructure="1"/>
  <bookViews>
    <workbookView xWindow="0" yWindow="0" windowWidth="18870" windowHeight="6920" tabRatio="828"/>
  </bookViews>
  <sheets>
    <sheet name="Info" sheetId="21" r:id="rId1"/>
    <sheet name="Arsenic" sheetId="17" r:id="rId2"/>
    <sheet name="Plomb" sheetId="16" r:id="rId3"/>
    <sheet name="Cadmium" sheetId="4" r:id="rId4"/>
    <sheet name="Chrome" sheetId="18" r:id="rId5"/>
    <sheet name="Cuivre" sheetId="6" r:id="rId6"/>
    <sheet name="Nickel" sheetId="19" r:id="rId7"/>
    <sheet name="Mercure" sheetId="20" r:id="rId8"/>
    <sheet name="Zinc" sheetId="2" r:id="rId9"/>
    <sheet name="Méthode simplifiée ex. Fluor" sheetId="10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16" l="1"/>
  <c r="B11" i="16"/>
  <c r="Q11" i="20" l="1"/>
  <c r="R11" i="20" s="1"/>
  <c r="B12" i="2" l="1"/>
  <c r="AG50" i="2"/>
  <c r="J11" i="2"/>
  <c r="F12" i="10" l="1"/>
  <c r="G12" i="10" s="1"/>
  <c r="AU12" i="10"/>
  <c r="AP12" i="10"/>
  <c r="AQ12" i="10" s="1"/>
  <c r="AK12" i="10"/>
  <c r="AL12" i="10" s="1"/>
  <c r="AF12" i="10"/>
  <c r="AA12" i="10"/>
  <c r="AB12" i="10" s="1"/>
  <c r="V12" i="10"/>
  <c r="W12" i="10" s="1"/>
  <c r="Q12" i="10"/>
  <c r="A11" i="20"/>
  <c r="B11" i="20"/>
  <c r="V11" i="20"/>
  <c r="W11" i="20" s="1"/>
  <c r="AA11" i="20"/>
  <c r="AB11" i="20" s="1"/>
  <c r="AF11" i="20"/>
  <c r="AG11" i="20" s="1"/>
  <c r="AK11" i="20"/>
  <c r="AL11" i="20" s="1"/>
  <c r="AP11" i="20"/>
  <c r="AQ11" i="20" s="1"/>
  <c r="AU11" i="20"/>
  <c r="AV11" i="20" s="1"/>
  <c r="A11" i="19"/>
  <c r="B11" i="19"/>
  <c r="Q11" i="19"/>
  <c r="R11" i="19" s="1"/>
  <c r="V11" i="19"/>
  <c r="W11" i="19" s="1"/>
  <c r="AA11" i="19"/>
  <c r="AB11" i="19" s="1"/>
  <c r="AF11" i="19"/>
  <c r="AG11" i="19" s="1"/>
  <c r="AK11" i="19"/>
  <c r="AL11" i="19" s="1"/>
  <c r="AP11" i="19"/>
  <c r="AQ11" i="19" s="1"/>
  <c r="AU11" i="19"/>
  <c r="AV11" i="19" s="1"/>
  <c r="A11" i="18"/>
  <c r="B11" i="18"/>
  <c r="Q11" i="18"/>
  <c r="R11" i="18" s="1"/>
  <c r="V11" i="18"/>
  <c r="W11" i="18"/>
  <c r="AA11" i="18"/>
  <c r="AB11" i="18" s="1"/>
  <c r="AF11" i="18"/>
  <c r="AG11" i="18"/>
  <c r="AK11" i="18"/>
  <c r="AL11" i="18" s="1"/>
  <c r="AP11" i="18"/>
  <c r="AQ11" i="18"/>
  <c r="AU11" i="18"/>
  <c r="AV11" i="18" s="1"/>
  <c r="A11" i="17"/>
  <c r="B11" i="17"/>
  <c r="Q11" i="17"/>
  <c r="R11" i="17" s="1"/>
  <c r="V11" i="17"/>
  <c r="W11" i="17" s="1"/>
  <c r="AA11" i="17"/>
  <c r="AB11" i="17" s="1"/>
  <c r="AF11" i="17"/>
  <c r="AG11" i="17" s="1"/>
  <c r="AK11" i="17"/>
  <c r="AL11" i="17" s="1"/>
  <c r="AP11" i="17"/>
  <c r="AQ11" i="17"/>
  <c r="AU11" i="17"/>
  <c r="AV11" i="17" s="1"/>
  <c r="Q11" i="16"/>
  <c r="R11" i="16" s="1"/>
  <c r="V11" i="16"/>
  <c r="W11" i="16" s="1"/>
  <c r="AA11" i="16"/>
  <c r="AB11" i="16" s="1"/>
  <c r="AF11" i="16"/>
  <c r="AG11" i="16"/>
  <c r="AK11" i="16"/>
  <c r="AL11" i="16" s="1"/>
  <c r="AP11" i="16"/>
  <c r="AQ11" i="16" s="1"/>
  <c r="AU11" i="16"/>
  <c r="AV11" i="16" s="1"/>
  <c r="AV11" i="2"/>
  <c r="AV96" i="2" s="1"/>
  <c r="B100" i="2"/>
  <c r="C100" i="2" s="1"/>
  <c r="AQ11" i="2"/>
  <c r="AQ100" i="2" s="1"/>
  <c r="AL11" i="2"/>
  <c r="AL94" i="2" s="1"/>
  <c r="AG11" i="2"/>
  <c r="AG100" i="2" s="1"/>
  <c r="AB11" i="2"/>
  <c r="AB96" i="2" s="1"/>
  <c r="W11" i="2"/>
  <c r="W97" i="2" s="1"/>
  <c r="R11" i="2"/>
  <c r="R94" i="2" s="1"/>
  <c r="B99" i="2"/>
  <c r="C99" i="2" s="1"/>
  <c r="B98" i="2"/>
  <c r="C98" i="2" s="1"/>
  <c r="B97" i="2"/>
  <c r="C97" i="2" s="1"/>
  <c r="B96" i="2"/>
  <c r="C96" i="2" s="1"/>
  <c r="B95" i="2"/>
  <c r="C95" i="2" s="1"/>
  <c r="B94" i="2"/>
  <c r="C94" i="2" s="1"/>
  <c r="B93" i="2"/>
  <c r="C93" i="2" s="1"/>
  <c r="B92" i="2"/>
  <c r="C92" i="2" s="1"/>
  <c r="B91" i="2"/>
  <c r="C91" i="2" s="1"/>
  <c r="B90" i="2"/>
  <c r="C90" i="2" s="1"/>
  <c r="AV89" i="2"/>
  <c r="B89" i="2"/>
  <c r="C89" i="2" s="1"/>
  <c r="AQ89" i="2"/>
  <c r="AL89" i="2"/>
  <c r="AG89" i="2"/>
  <c r="AB89" i="2"/>
  <c r="W89" i="2"/>
  <c r="R89" i="2"/>
  <c r="B87" i="2"/>
  <c r="C87" i="2" s="1"/>
  <c r="B86" i="2"/>
  <c r="C86" i="2" s="1"/>
  <c r="B85" i="2"/>
  <c r="C85" i="2" s="1"/>
  <c r="B84" i="2"/>
  <c r="C84" i="2" s="1"/>
  <c r="B83" i="2"/>
  <c r="C83" i="2" s="1"/>
  <c r="B82" i="2"/>
  <c r="C82" i="2" s="1"/>
  <c r="B81" i="2"/>
  <c r="C81" i="2" s="1"/>
  <c r="B80" i="2"/>
  <c r="C80" i="2" s="1"/>
  <c r="B79" i="2"/>
  <c r="C79" i="2" s="1"/>
  <c r="B78" i="2"/>
  <c r="C78" i="2" s="1"/>
  <c r="B77" i="2"/>
  <c r="C77" i="2" s="1"/>
  <c r="AV76" i="2"/>
  <c r="B76" i="2"/>
  <c r="C76" i="2" s="1"/>
  <c r="AQ76" i="2"/>
  <c r="AL76" i="2"/>
  <c r="AG76" i="2"/>
  <c r="AB76" i="2"/>
  <c r="W76" i="2"/>
  <c r="R76" i="2"/>
  <c r="B74" i="2"/>
  <c r="C74" i="2" s="1"/>
  <c r="B73" i="2"/>
  <c r="C73" i="2" s="1"/>
  <c r="B72" i="2"/>
  <c r="C72" i="2" s="1"/>
  <c r="B71" i="2"/>
  <c r="C71" i="2" s="1"/>
  <c r="B70" i="2"/>
  <c r="C70" i="2" s="1"/>
  <c r="B69" i="2"/>
  <c r="C69" i="2" s="1"/>
  <c r="B68" i="2"/>
  <c r="C68" i="2" s="1"/>
  <c r="B67" i="2"/>
  <c r="C67" i="2" s="1"/>
  <c r="B66" i="2"/>
  <c r="C66" i="2" s="1"/>
  <c r="B65" i="2"/>
  <c r="C65" i="2" s="1"/>
  <c r="B64" i="2"/>
  <c r="C64" i="2" s="1"/>
  <c r="AV63" i="2"/>
  <c r="B63" i="2"/>
  <c r="C63" i="2" s="1"/>
  <c r="AQ63" i="2"/>
  <c r="AL63" i="2"/>
  <c r="AG63" i="2"/>
  <c r="AB63" i="2"/>
  <c r="W63" i="2"/>
  <c r="R63" i="2"/>
  <c r="B61" i="2"/>
  <c r="C61" i="2" s="1"/>
  <c r="B60" i="2"/>
  <c r="C60" i="2" s="1"/>
  <c r="B59" i="2"/>
  <c r="C59" i="2" s="1"/>
  <c r="B58" i="2"/>
  <c r="C58" i="2" s="1"/>
  <c r="B57" i="2"/>
  <c r="C57" i="2" s="1"/>
  <c r="B56" i="2"/>
  <c r="C56" i="2" s="1"/>
  <c r="B55" i="2"/>
  <c r="C55" i="2" s="1"/>
  <c r="B54" i="2"/>
  <c r="C54" i="2" s="1"/>
  <c r="B53" i="2"/>
  <c r="C53" i="2" s="1"/>
  <c r="B52" i="2"/>
  <c r="C52" i="2" s="1"/>
  <c r="B51" i="2"/>
  <c r="C51" i="2" s="1"/>
  <c r="AV50" i="2"/>
  <c r="B50" i="2"/>
  <c r="C50" i="2" s="1"/>
  <c r="AQ50" i="2"/>
  <c r="AL50" i="2"/>
  <c r="AB50" i="2"/>
  <c r="W50" i="2"/>
  <c r="R50" i="2"/>
  <c r="B48" i="2"/>
  <c r="C48" i="2" s="1"/>
  <c r="B47" i="2"/>
  <c r="C47" i="2" s="1"/>
  <c r="B46" i="2"/>
  <c r="C46" i="2" s="1"/>
  <c r="B45" i="2"/>
  <c r="C45" i="2" s="1"/>
  <c r="B44" i="2"/>
  <c r="C44" i="2" s="1"/>
  <c r="B43" i="2"/>
  <c r="C43" i="2" s="1"/>
  <c r="B42" i="2"/>
  <c r="C42" i="2" s="1"/>
  <c r="B41" i="2"/>
  <c r="C41" i="2" s="1"/>
  <c r="B40" i="2"/>
  <c r="C40" i="2" s="1"/>
  <c r="B39" i="2"/>
  <c r="C39" i="2" s="1"/>
  <c r="B38" i="2"/>
  <c r="C38" i="2" s="1"/>
  <c r="AV37" i="2"/>
  <c r="B37" i="2"/>
  <c r="C37" i="2" s="1"/>
  <c r="AQ37" i="2"/>
  <c r="AL37" i="2"/>
  <c r="AG37" i="2"/>
  <c r="AB37" i="2"/>
  <c r="W37" i="2"/>
  <c r="R37" i="2"/>
  <c r="B35" i="2"/>
  <c r="C35" i="2" s="1"/>
  <c r="B34" i="2"/>
  <c r="C34" i="2" s="1"/>
  <c r="B33" i="2"/>
  <c r="C33" i="2" s="1"/>
  <c r="B32" i="2"/>
  <c r="C32" i="2" s="1"/>
  <c r="B31" i="2"/>
  <c r="C31" i="2" s="1"/>
  <c r="B30" i="2"/>
  <c r="C30" i="2" s="1"/>
  <c r="B29" i="2"/>
  <c r="C29" i="2" s="1"/>
  <c r="B28" i="2"/>
  <c r="C28" i="2" s="1"/>
  <c r="B27" i="2"/>
  <c r="C27" i="2" s="1"/>
  <c r="B26" i="2"/>
  <c r="C26" i="2" s="1"/>
  <c r="B25" i="2"/>
  <c r="C25" i="2" s="1"/>
  <c r="AV24" i="2"/>
  <c r="B24" i="2"/>
  <c r="C24" i="2" s="1"/>
  <c r="AQ24" i="2"/>
  <c r="AL24" i="2"/>
  <c r="AG24" i="2"/>
  <c r="AB24" i="2"/>
  <c r="W24" i="2"/>
  <c r="R24" i="2"/>
  <c r="B22" i="2"/>
  <c r="C22" i="2" s="1"/>
  <c r="B21" i="2"/>
  <c r="C21" i="2" s="1"/>
  <c r="B20" i="2"/>
  <c r="C20" i="2" s="1"/>
  <c r="B19" i="2"/>
  <c r="C19" i="2" s="1"/>
  <c r="B18" i="2"/>
  <c r="C18" i="2" s="1"/>
  <c r="B17" i="2"/>
  <c r="C17" i="2" s="1"/>
  <c r="B16" i="2"/>
  <c r="C16" i="2" s="1"/>
  <c r="B15" i="2"/>
  <c r="C15" i="2" s="1"/>
  <c r="B14" i="2"/>
  <c r="C14" i="2" s="1"/>
  <c r="B13" i="2"/>
  <c r="C13" i="2" s="1"/>
  <c r="C12" i="2"/>
  <c r="B11" i="2"/>
  <c r="C11" i="2" s="1"/>
  <c r="N11" i="2" s="1"/>
  <c r="AV11" i="6"/>
  <c r="AV100" i="6" s="1"/>
  <c r="B100" i="6"/>
  <c r="C100" i="6" s="1"/>
  <c r="E90" i="6"/>
  <c r="E91" i="6" s="1"/>
  <c r="E92" i="6" s="1"/>
  <c r="E93" i="6" s="1"/>
  <c r="E94" i="6" s="1"/>
  <c r="G22" i="6"/>
  <c r="G35" i="6" s="1"/>
  <c r="G48" i="6" s="1"/>
  <c r="G61" i="6" s="1"/>
  <c r="G74" i="6" s="1"/>
  <c r="G87" i="6" s="1"/>
  <c r="G100" i="6" s="1"/>
  <c r="I22" i="6"/>
  <c r="I35" i="6" s="1"/>
  <c r="I48" i="6" s="1"/>
  <c r="I61" i="6" s="1"/>
  <c r="I74" i="6" s="1"/>
  <c r="I87" i="6" s="1"/>
  <c r="I100" i="6" s="1"/>
  <c r="AQ11" i="6"/>
  <c r="AQ99" i="6" s="1"/>
  <c r="AL11" i="6"/>
  <c r="AG11" i="6"/>
  <c r="AG69" i="6" s="1"/>
  <c r="AB11" i="6"/>
  <c r="AB100" i="6" s="1"/>
  <c r="W11" i="6"/>
  <c r="W99" i="6" s="1"/>
  <c r="R11" i="6"/>
  <c r="AV99" i="6"/>
  <c r="B99" i="6"/>
  <c r="C99" i="6" s="1"/>
  <c r="G21" i="6"/>
  <c r="G34" i="6" s="1"/>
  <c r="G47" i="6" s="1"/>
  <c r="G60" i="6" s="1"/>
  <c r="G73" i="6" s="1"/>
  <c r="G86" i="6" s="1"/>
  <c r="G99" i="6" s="1"/>
  <c r="I21" i="6"/>
  <c r="I34" i="6" s="1"/>
  <c r="I47" i="6" s="1"/>
  <c r="I60" i="6" s="1"/>
  <c r="I73" i="6" s="1"/>
  <c r="I86" i="6" s="1"/>
  <c r="I99" i="6" s="1"/>
  <c r="B98" i="6"/>
  <c r="C98" i="6" s="1"/>
  <c r="G33" i="6"/>
  <c r="G46" i="6" s="1"/>
  <c r="G59" i="6" s="1"/>
  <c r="G72" i="6" s="1"/>
  <c r="G85" i="6" s="1"/>
  <c r="G98" i="6" s="1"/>
  <c r="I20" i="6"/>
  <c r="I33" i="6"/>
  <c r="I46" i="6" s="1"/>
  <c r="I59" i="6" s="1"/>
  <c r="I72" i="6" s="1"/>
  <c r="I85" i="6" s="1"/>
  <c r="I98" i="6" s="1"/>
  <c r="R98" i="6"/>
  <c r="B97" i="6"/>
  <c r="C97" i="6" s="1"/>
  <c r="G19" i="6"/>
  <c r="G32" i="6" s="1"/>
  <c r="G45" i="6" s="1"/>
  <c r="G58" i="6" s="1"/>
  <c r="G71" i="6" s="1"/>
  <c r="G84" i="6" s="1"/>
  <c r="G97" i="6" s="1"/>
  <c r="I19" i="6"/>
  <c r="I32" i="6" s="1"/>
  <c r="I45" i="6" s="1"/>
  <c r="I58" i="6" s="1"/>
  <c r="I71" i="6" s="1"/>
  <c r="I84" i="6" s="1"/>
  <c r="I97" i="6" s="1"/>
  <c r="AG97" i="6"/>
  <c r="AV96" i="6"/>
  <c r="B96" i="6"/>
  <c r="C96" i="6" s="1"/>
  <c r="G18" i="6"/>
  <c r="G31" i="6" s="1"/>
  <c r="G44" i="6" s="1"/>
  <c r="G57" i="6" s="1"/>
  <c r="G70" i="6" s="1"/>
  <c r="G83" i="6" s="1"/>
  <c r="G96" i="6" s="1"/>
  <c r="I18" i="6"/>
  <c r="I31" i="6" s="1"/>
  <c r="I44" i="6" s="1"/>
  <c r="I57" i="6" s="1"/>
  <c r="I70" i="6" s="1"/>
  <c r="I83" i="6" s="1"/>
  <c r="I96" i="6" s="1"/>
  <c r="AB96" i="6"/>
  <c r="R96" i="6"/>
  <c r="B95" i="6"/>
  <c r="C95" i="6" s="1"/>
  <c r="G30" i="6"/>
  <c r="G43" i="6" s="1"/>
  <c r="G56" i="6" s="1"/>
  <c r="G69" i="6" s="1"/>
  <c r="G82" i="6" s="1"/>
  <c r="G95" i="6" s="1"/>
  <c r="I17" i="6"/>
  <c r="I30" i="6" s="1"/>
  <c r="I43" i="6" s="1"/>
  <c r="I56" i="6" s="1"/>
  <c r="I69" i="6" s="1"/>
  <c r="I82" i="6" s="1"/>
  <c r="I95" i="6" s="1"/>
  <c r="AL95" i="6"/>
  <c r="AV94" i="6"/>
  <c r="B94" i="6"/>
  <c r="C94" i="6" s="1"/>
  <c r="G16" i="6"/>
  <c r="G29" i="6" s="1"/>
  <c r="G42" i="6" s="1"/>
  <c r="G55" i="6" s="1"/>
  <c r="G68" i="6" s="1"/>
  <c r="G81" i="6" s="1"/>
  <c r="G94" i="6" s="1"/>
  <c r="I16" i="6"/>
  <c r="I29" i="6"/>
  <c r="I42" i="6" s="1"/>
  <c r="I55" i="6" s="1"/>
  <c r="I68" i="6" s="1"/>
  <c r="I81" i="6" s="1"/>
  <c r="I94" i="6" s="1"/>
  <c r="R94" i="6"/>
  <c r="AV93" i="6"/>
  <c r="B93" i="6"/>
  <c r="C93" i="6" s="1"/>
  <c r="G15" i="6"/>
  <c r="G28" i="6" s="1"/>
  <c r="G41" i="6" s="1"/>
  <c r="G54" i="6" s="1"/>
  <c r="G67" i="6" s="1"/>
  <c r="G80" i="6" s="1"/>
  <c r="G93" i="6" s="1"/>
  <c r="I15" i="6"/>
  <c r="I28" i="6" s="1"/>
  <c r="I41" i="6" s="1"/>
  <c r="I54" i="6" s="1"/>
  <c r="I67" i="6" s="1"/>
  <c r="I80" i="6" s="1"/>
  <c r="I93" i="6" s="1"/>
  <c r="AL93" i="6"/>
  <c r="AB93" i="6"/>
  <c r="R93" i="6"/>
  <c r="B92" i="6"/>
  <c r="C92" i="6" s="1"/>
  <c r="G27" i="6"/>
  <c r="G40" i="6" s="1"/>
  <c r="G53" i="6" s="1"/>
  <c r="G66" i="6" s="1"/>
  <c r="G79" i="6"/>
  <c r="G92" i="6" s="1"/>
  <c r="I14" i="6"/>
  <c r="I27" i="6" s="1"/>
  <c r="I40" i="6"/>
  <c r="I53" i="6" s="1"/>
  <c r="I66" i="6" s="1"/>
  <c r="I79" i="6" s="1"/>
  <c r="I92" i="6" s="1"/>
  <c r="AL92" i="6"/>
  <c r="R92" i="6"/>
  <c r="AV91" i="6"/>
  <c r="B91" i="6"/>
  <c r="C91" i="6" s="1"/>
  <c r="G13" i="6"/>
  <c r="G26" i="6" s="1"/>
  <c r="G39" i="6" s="1"/>
  <c r="G52" i="6" s="1"/>
  <c r="G65" i="6"/>
  <c r="G78" i="6" s="1"/>
  <c r="G91" i="6" s="1"/>
  <c r="I26" i="6"/>
  <c r="I39" i="6" s="1"/>
  <c r="I52" i="6" s="1"/>
  <c r="I65" i="6" s="1"/>
  <c r="I78" i="6" s="1"/>
  <c r="I91" i="6" s="1"/>
  <c r="AL91" i="6"/>
  <c r="R91" i="6"/>
  <c r="AV90" i="6"/>
  <c r="B90" i="6"/>
  <c r="C90" i="6" s="1"/>
  <c r="G12" i="6"/>
  <c r="G25" i="6" s="1"/>
  <c r="G38" i="6" s="1"/>
  <c r="G51" i="6" s="1"/>
  <c r="G64" i="6" s="1"/>
  <c r="G77" i="6" s="1"/>
  <c r="G90" i="6" s="1"/>
  <c r="I25" i="6"/>
  <c r="I38" i="6" s="1"/>
  <c r="I51" i="6" s="1"/>
  <c r="AL90" i="6"/>
  <c r="R90" i="6"/>
  <c r="AV89" i="6"/>
  <c r="B89" i="6"/>
  <c r="C89" i="6" s="1"/>
  <c r="G24" i="6"/>
  <c r="G37" i="6" s="1"/>
  <c r="G50" i="6" s="1"/>
  <c r="G63" i="6" s="1"/>
  <c r="I24" i="6"/>
  <c r="I37" i="6" s="1"/>
  <c r="I50" i="6" s="1"/>
  <c r="I63" i="6" s="1"/>
  <c r="I76" i="6" s="1"/>
  <c r="I89" i="6" s="1"/>
  <c r="AQ89" i="6"/>
  <c r="AL89" i="6"/>
  <c r="AG89" i="6"/>
  <c r="AB89" i="6"/>
  <c r="W89" i="6"/>
  <c r="R89" i="6"/>
  <c r="AV87" i="6"/>
  <c r="B87" i="6"/>
  <c r="C87" i="6" s="1"/>
  <c r="AL87" i="6"/>
  <c r="AB87" i="6"/>
  <c r="R87" i="6"/>
  <c r="AV86" i="6"/>
  <c r="B86" i="6"/>
  <c r="C86" i="6" s="1"/>
  <c r="E77" i="6"/>
  <c r="E78" i="6" s="1"/>
  <c r="AL86" i="6"/>
  <c r="AB86" i="6"/>
  <c r="R86" i="6"/>
  <c r="AV85" i="6"/>
  <c r="B85" i="6"/>
  <c r="C85" i="6" s="1"/>
  <c r="AB85" i="6"/>
  <c r="R85" i="6"/>
  <c r="AV84" i="6"/>
  <c r="B84" i="6"/>
  <c r="C84" i="6" s="1"/>
  <c r="AG84" i="6"/>
  <c r="AB84" i="6"/>
  <c r="AV83" i="6"/>
  <c r="B83" i="6"/>
  <c r="C83" i="6" s="1"/>
  <c r="AL83" i="6"/>
  <c r="AG83" i="6"/>
  <c r="AB83" i="6"/>
  <c r="R83" i="6"/>
  <c r="AV82" i="6"/>
  <c r="B82" i="6"/>
  <c r="C82" i="6" s="1"/>
  <c r="AQ82" i="6"/>
  <c r="AB82" i="6"/>
  <c r="AV81" i="6"/>
  <c r="B81" i="6"/>
  <c r="C81" i="6" s="1"/>
  <c r="AB81" i="6"/>
  <c r="AV80" i="6"/>
  <c r="B80" i="6"/>
  <c r="C80" i="6" s="1"/>
  <c r="AQ80" i="6"/>
  <c r="AL80" i="6"/>
  <c r="AB80" i="6"/>
  <c r="R80" i="6"/>
  <c r="AV79" i="6"/>
  <c r="B79" i="6"/>
  <c r="C79" i="6" s="1"/>
  <c r="AL79" i="6"/>
  <c r="AB79" i="6"/>
  <c r="R79" i="6"/>
  <c r="AV78" i="6"/>
  <c r="B78" i="6"/>
  <c r="C78" i="6" s="1"/>
  <c r="AL78" i="6"/>
  <c r="AB78" i="6"/>
  <c r="R78" i="6"/>
  <c r="AV77" i="6"/>
  <c r="B77" i="6"/>
  <c r="C77" i="6" s="1"/>
  <c r="AQ77" i="6"/>
  <c r="AL77" i="6"/>
  <c r="AB77" i="6"/>
  <c r="R77" i="6"/>
  <c r="AV76" i="6"/>
  <c r="B76" i="6"/>
  <c r="C76" i="6" s="1"/>
  <c r="AQ76" i="6"/>
  <c r="AL76" i="6"/>
  <c r="AG76" i="6"/>
  <c r="AB76" i="6"/>
  <c r="W76" i="6"/>
  <c r="R76" i="6"/>
  <c r="AV74" i="6"/>
  <c r="B74" i="6"/>
  <c r="C74" i="6" s="1"/>
  <c r="AQ74" i="6"/>
  <c r="AL74" i="6"/>
  <c r="AG74" i="6"/>
  <c r="AB74" i="6"/>
  <c r="R74" i="6"/>
  <c r="AV73" i="6"/>
  <c r="B73" i="6"/>
  <c r="C73" i="6" s="1"/>
  <c r="AL73" i="6"/>
  <c r="AG73" i="6"/>
  <c r="AB73" i="6"/>
  <c r="R73" i="6"/>
  <c r="AV72" i="6"/>
  <c r="B72" i="6"/>
  <c r="C72" i="6" s="1"/>
  <c r="AB72" i="6"/>
  <c r="R72" i="6"/>
  <c r="AV71" i="6"/>
  <c r="B71" i="6"/>
  <c r="C71" i="6" s="1"/>
  <c r="N71" i="6" s="1"/>
  <c r="AL71" i="6"/>
  <c r="AB71" i="6"/>
  <c r="R71" i="6"/>
  <c r="AV70" i="6"/>
  <c r="B70" i="6"/>
  <c r="C70" i="6" s="1"/>
  <c r="E64" i="6"/>
  <c r="E65" i="6" s="1"/>
  <c r="AL70" i="6"/>
  <c r="AG70" i="6"/>
  <c r="AB70" i="6"/>
  <c r="R70" i="6"/>
  <c r="AV69" i="6"/>
  <c r="B69" i="6"/>
  <c r="C69" i="6" s="1"/>
  <c r="AQ69" i="6"/>
  <c r="AL69" i="6"/>
  <c r="AB69" i="6"/>
  <c r="R69" i="6"/>
  <c r="AV68" i="6"/>
  <c r="B68" i="6"/>
  <c r="C68" i="6" s="1"/>
  <c r="N68" i="6" s="1"/>
  <c r="AQ68" i="6"/>
  <c r="AL68" i="6"/>
  <c r="AB68" i="6"/>
  <c r="R68" i="6"/>
  <c r="AV67" i="6"/>
  <c r="B67" i="6"/>
  <c r="C67" i="6" s="1"/>
  <c r="AL67" i="6"/>
  <c r="AB67" i="6"/>
  <c r="R67" i="6"/>
  <c r="AV66" i="6"/>
  <c r="B66" i="6"/>
  <c r="C66" i="6"/>
  <c r="AL66" i="6"/>
  <c r="AG66" i="6"/>
  <c r="AB66" i="6"/>
  <c r="R66" i="6"/>
  <c r="AV65" i="6"/>
  <c r="B65" i="6"/>
  <c r="C65" i="6" s="1"/>
  <c r="AG65" i="6"/>
  <c r="AB65" i="6"/>
  <c r="R65" i="6"/>
  <c r="AV64" i="6"/>
  <c r="B64" i="6"/>
  <c r="C64" i="6" s="1"/>
  <c r="AQ64" i="6"/>
  <c r="AL64" i="6"/>
  <c r="AG64" i="6"/>
  <c r="AB64" i="6"/>
  <c r="R64" i="6"/>
  <c r="AV63" i="6"/>
  <c r="B63" i="6"/>
  <c r="C63" i="6" s="1"/>
  <c r="AQ63" i="6"/>
  <c r="AL63" i="6"/>
  <c r="AG63" i="6"/>
  <c r="AB63" i="6"/>
  <c r="W63" i="6"/>
  <c r="R63" i="6"/>
  <c r="AV61" i="6"/>
  <c r="B61" i="6"/>
  <c r="C61" i="6" s="1"/>
  <c r="AH61" i="6" s="1"/>
  <c r="AJ61" i="6" s="1"/>
  <c r="AL61" i="6"/>
  <c r="AG61" i="6"/>
  <c r="AB61" i="6"/>
  <c r="R61" i="6"/>
  <c r="AV60" i="6"/>
  <c r="B60" i="6"/>
  <c r="C60" i="6" s="1"/>
  <c r="AQ60" i="6"/>
  <c r="AG60" i="6"/>
  <c r="AB60" i="6"/>
  <c r="W60" i="6"/>
  <c r="R60" i="6"/>
  <c r="AV59" i="6"/>
  <c r="B59" i="6"/>
  <c r="C59" i="6"/>
  <c r="AQ59" i="6"/>
  <c r="AL59" i="6"/>
  <c r="AG59" i="6"/>
  <c r="AB59" i="6"/>
  <c r="R59" i="6"/>
  <c r="AV58" i="6"/>
  <c r="B58" i="6"/>
  <c r="C58" i="6"/>
  <c r="AQ58" i="6"/>
  <c r="AL58" i="6"/>
  <c r="AG58" i="6"/>
  <c r="AB58" i="6"/>
  <c r="R58" i="6"/>
  <c r="AV57" i="6"/>
  <c r="B57" i="6"/>
  <c r="C57" i="6" s="1"/>
  <c r="E51" i="6"/>
  <c r="E52" i="6" s="1"/>
  <c r="E53" i="6" s="1"/>
  <c r="AQ57" i="6"/>
  <c r="AL57" i="6"/>
  <c r="AB57" i="6"/>
  <c r="R57" i="6"/>
  <c r="AV56" i="6"/>
  <c r="B56" i="6"/>
  <c r="C56" i="6" s="1"/>
  <c r="AL56" i="6"/>
  <c r="AG56" i="6"/>
  <c r="AB56" i="6"/>
  <c r="R56" i="6"/>
  <c r="AV55" i="6"/>
  <c r="B55" i="6"/>
  <c r="C55" i="6" s="1"/>
  <c r="AH55" i="6" s="1"/>
  <c r="AJ55" i="6" s="1"/>
  <c r="AG55" i="6"/>
  <c r="AB55" i="6"/>
  <c r="R55" i="6"/>
  <c r="AV54" i="6"/>
  <c r="B54" i="6"/>
  <c r="C54" i="6" s="1"/>
  <c r="AL54" i="6"/>
  <c r="AB54" i="6"/>
  <c r="R54" i="6"/>
  <c r="AV53" i="6"/>
  <c r="B53" i="6"/>
  <c r="C53" i="6" s="1"/>
  <c r="AL53" i="6"/>
  <c r="AG53" i="6"/>
  <c r="AB53" i="6"/>
  <c r="R53" i="6"/>
  <c r="AV52" i="6"/>
  <c r="B52" i="6"/>
  <c r="C52" i="6" s="1"/>
  <c r="AQ52" i="6"/>
  <c r="AL52" i="6"/>
  <c r="AG52" i="6"/>
  <c r="AB52" i="6"/>
  <c r="W52" i="6"/>
  <c r="R52" i="6"/>
  <c r="AV51" i="6"/>
  <c r="B51" i="6"/>
  <c r="C51" i="6" s="1"/>
  <c r="AQ51" i="6"/>
  <c r="AL51" i="6"/>
  <c r="AB51" i="6"/>
  <c r="W51" i="6"/>
  <c r="R51" i="6"/>
  <c r="AV50" i="6"/>
  <c r="B50" i="6"/>
  <c r="C50" i="6" s="1"/>
  <c r="J50" i="6"/>
  <c r="K50" i="6" s="1"/>
  <c r="AQ50" i="6"/>
  <c r="AL50" i="6"/>
  <c r="AG50" i="6"/>
  <c r="AB50" i="6"/>
  <c r="W50" i="6"/>
  <c r="R50" i="6"/>
  <c r="AV48" i="6"/>
  <c r="B48" i="6"/>
  <c r="C48" i="6" s="1"/>
  <c r="AL48" i="6"/>
  <c r="AB48" i="6"/>
  <c r="R48" i="6"/>
  <c r="AV47" i="6"/>
  <c r="B47" i="6"/>
  <c r="C47" i="6" s="1"/>
  <c r="AQ47" i="6"/>
  <c r="AL47" i="6"/>
  <c r="AB47" i="6"/>
  <c r="R47" i="6"/>
  <c r="AV46" i="6"/>
  <c r="B46" i="6"/>
  <c r="C46" i="6" s="1"/>
  <c r="AL46" i="6"/>
  <c r="AG46" i="6"/>
  <c r="AB46" i="6"/>
  <c r="R46" i="6"/>
  <c r="AV45" i="6"/>
  <c r="B45" i="6"/>
  <c r="C45" i="6" s="1"/>
  <c r="N45" i="6" s="1"/>
  <c r="AL45" i="6"/>
  <c r="AG45" i="6"/>
  <c r="AB45" i="6"/>
  <c r="R45" i="6"/>
  <c r="AV44" i="6"/>
  <c r="B44" i="6"/>
  <c r="C44" i="6" s="1"/>
  <c r="E38" i="6"/>
  <c r="E39" i="6" s="1"/>
  <c r="AL44" i="6"/>
  <c r="AG44" i="6"/>
  <c r="AB44" i="6"/>
  <c r="R44" i="6"/>
  <c r="AV43" i="6"/>
  <c r="B43" i="6"/>
  <c r="C43" i="6" s="1"/>
  <c r="AL43" i="6"/>
  <c r="AG43" i="6"/>
  <c r="AB43" i="6"/>
  <c r="R43" i="6"/>
  <c r="AV42" i="6"/>
  <c r="B42" i="6"/>
  <c r="C42" i="6" s="1"/>
  <c r="AL42" i="6"/>
  <c r="AG42" i="6"/>
  <c r="AB42" i="6"/>
  <c r="W42" i="6"/>
  <c r="R42" i="6"/>
  <c r="AV41" i="6"/>
  <c r="B41" i="6"/>
  <c r="C41" i="6" s="1"/>
  <c r="AL41" i="6"/>
  <c r="AB41" i="6"/>
  <c r="W41" i="6"/>
  <c r="R41" i="6"/>
  <c r="AV40" i="6"/>
  <c r="B40" i="6"/>
  <c r="C40" i="6" s="1"/>
  <c r="AQ40" i="6"/>
  <c r="AL40" i="6"/>
  <c r="AG40" i="6"/>
  <c r="AB40" i="6"/>
  <c r="R40" i="6"/>
  <c r="AV39" i="6"/>
  <c r="B39" i="6"/>
  <c r="C39" i="6" s="1"/>
  <c r="AL39" i="6"/>
  <c r="AG39" i="6"/>
  <c r="AB39" i="6"/>
  <c r="R39" i="6"/>
  <c r="AV38" i="6"/>
  <c r="B38" i="6"/>
  <c r="C38" i="6" s="1"/>
  <c r="AL38" i="6"/>
  <c r="AG38" i="6"/>
  <c r="AB38" i="6"/>
  <c r="R38" i="6"/>
  <c r="AV37" i="6"/>
  <c r="B37" i="6"/>
  <c r="C37" i="6" s="1"/>
  <c r="J37" i="6"/>
  <c r="K37" i="6" s="1"/>
  <c r="AQ37" i="6"/>
  <c r="AL37" i="6"/>
  <c r="AG37" i="6"/>
  <c r="AB37" i="6"/>
  <c r="W37" i="6"/>
  <c r="R37" i="6"/>
  <c r="AV35" i="6"/>
  <c r="B35" i="6"/>
  <c r="C35" i="6" s="1"/>
  <c r="N35" i="6" s="1"/>
  <c r="AQ35" i="6"/>
  <c r="AL35" i="6"/>
  <c r="AG35" i="6"/>
  <c r="AB35" i="6"/>
  <c r="R35" i="6"/>
  <c r="AV34" i="6"/>
  <c r="B34" i="6"/>
  <c r="C34" i="6" s="1"/>
  <c r="E25" i="6"/>
  <c r="AL34" i="6"/>
  <c r="AG34" i="6"/>
  <c r="AB34" i="6"/>
  <c r="W34" i="6"/>
  <c r="R34" i="6"/>
  <c r="AV33" i="6"/>
  <c r="B33" i="6"/>
  <c r="C33" i="6" s="1"/>
  <c r="AL33" i="6"/>
  <c r="AG33" i="6"/>
  <c r="AB33" i="6"/>
  <c r="R33" i="6"/>
  <c r="AV32" i="6"/>
  <c r="B32" i="6"/>
  <c r="C32" i="6" s="1"/>
  <c r="AQ32" i="6"/>
  <c r="AL32" i="6"/>
  <c r="AG32" i="6"/>
  <c r="AB32" i="6"/>
  <c r="R32" i="6"/>
  <c r="AV31" i="6"/>
  <c r="B31" i="6"/>
  <c r="C31" i="6" s="1"/>
  <c r="AQ31" i="6"/>
  <c r="AL31" i="6"/>
  <c r="AG31" i="6"/>
  <c r="AB31" i="6"/>
  <c r="R31" i="6"/>
  <c r="AV30" i="6"/>
  <c r="B30" i="6"/>
  <c r="C30" i="6" s="1"/>
  <c r="AL30" i="6"/>
  <c r="AG30" i="6"/>
  <c r="AB30" i="6"/>
  <c r="R30" i="6"/>
  <c r="AV29" i="6"/>
  <c r="B29" i="6"/>
  <c r="C29" i="6" s="1"/>
  <c r="AQ29" i="6"/>
  <c r="AL29" i="6"/>
  <c r="AG29" i="6"/>
  <c r="AB29" i="6"/>
  <c r="R29" i="6"/>
  <c r="AV28" i="6"/>
  <c r="B28" i="6"/>
  <c r="C28" i="6" s="1"/>
  <c r="AQ28" i="6"/>
  <c r="AL28" i="6"/>
  <c r="AG28" i="6"/>
  <c r="AB28" i="6"/>
  <c r="R28" i="6"/>
  <c r="AV27" i="6"/>
  <c r="B27" i="6"/>
  <c r="C27" i="6" s="1"/>
  <c r="AL27" i="6"/>
  <c r="AG27" i="6"/>
  <c r="AB27" i="6"/>
  <c r="R27" i="6"/>
  <c r="AV26" i="6"/>
  <c r="B26" i="6"/>
  <c r="C26" i="6" s="1"/>
  <c r="AL26" i="6"/>
  <c r="AG26" i="6"/>
  <c r="AB26" i="6"/>
  <c r="R26" i="6"/>
  <c r="AV25" i="6"/>
  <c r="B25" i="6"/>
  <c r="C25" i="6" s="1"/>
  <c r="AL25" i="6"/>
  <c r="AG25" i="6"/>
  <c r="AB25" i="6"/>
  <c r="R25" i="6"/>
  <c r="AV24" i="6"/>
  <c r="B24" i="6"/>
  <c r="C24" i="6" s="1"/>
  <c r="J24" i="6"/>
  <c r="K24" i="6" s="1"/>
  <c r="AQ24" i="6"/>
  <c r="AL24" i="6"/>
  <c r="AG24" i="6"/>
  <c r="AB24" i="6"/>
  <c r="W24" i="6"/>
  <c r="R24" i="6"/>
  <c r="AV22" i="6"/>
  <c r="B22" i="6"/>
  <c r="C22" i="6" s="1"/>
  <c r="AL22" i="6"/>
  <c r="AG22" i="6"/>
  <c r="AB22" i="6"/>
  <c r="R22" i="6"/>
  <c r="AV21" i="6"/>
  <c r="B21" i="6"/>
  <c r="C21" i="6" s="1"/>
  <c r="E12" i="6"/>
  <c r="E13" i="6" s="1"/>
  <c r="E14" i="6" s="1"/>
  <c r="AL21" i="6"/>
  <c r="AG21" i="6"/>
  <c r="AB21" i="6"/>
  <c r="R21" i="6"/>
  <c r="AV20" i="6"/>
  <c r="B20" i="6"/>
  <c r="C20" i="6" s="1"/>
  <c r="AL20" i="6"/>
  <c r="AG20" i="6"/>
  <c r="AB20" i="6"/>
  <c r="R20" i="6"/>
  <c r="AV19" i="6"/>
  <c r="B19" i="6"/>
  <c r="C19" i="6" s="1"/>
  <c r="AL19" i="6"/>
  <c r="AG19" i="6"/>
  <c r="AB19" i="6"/>
  <c r="R19" i="6"/>
  <c r="AV18" i="6"/>
  <c r="B18" i="6"/>
  <c r="C18" i="6" s="1"/>
  <c r="AQ18" i="6"/>
  <c r="AL18" i="6"/>
  <c r="AG18" i="6"/>
  <c r="AB18" i="6"/>
  <c r="R18" i="6"/>
  <c r="AV17" i="6"/>
  <c r="B17" i="6"/>
  <c r="C17" i="6" s="1"/>
  <c r="AL17" i="6"/>
  <c r="AG17" i="6"/>
  <c r="AB17" i="6"/>
  <c r="R17" i="6"/>
  <c r="AV16" i="6"/>
  <c r="B16" i="6"/>
  <c r="C16" i="6" s="1"/>
  <c r="AQ16" i="6"/>
  <c r="AL16" i="6"/>
  <c r="AG16" i="6"/>
  <c r="AB16" i="6"/>
  <c r="R16" i="6"/>
  <c r="AV15" i="6"/>
  <c r="B15" i="6"/>
  <c r="C15" i="6" s="1"/>
  <c r="AQ15" i="6"/>
  <c r="AL15" i="6"/>
  <c r="AG15" i="6"/>
  <c r="AB15" i="6"/>
  <c r="R15" i="6"/>
  <c r="AV14" i="6"/>
  <c r="B14" i="6"/>
  <c r="C14" i="6"/>
  <c r="AQ14" i="6"/>
  <c r="AL14" i="6"/>
  <c r="AG14" i="6"/>
  <c r="AB14" i="6"/>
  <c r="R14" i="6"/>
  <c r="AV13" i="6"/>
  <c r="B13" i="6"/>
  <c r="C13" i="6" s="1"/>
  <c r="J13" i="6"/>
  <c r="K13" i="6" s="1"/>
  <c r="AQ13" i="6"/>
  <c r="AL13" i="6"/>
  <c r="AG13" i="6"/>
  <c r="AB13" i="6"/>
  <c r="R13" i="6"/>
  <c r="AV12" i="6"/>
  <c r="B12" i="6"/>
  <c r="C12" i="6" s="1"/>
  <c r="AL12" i="6"/>
  <c r="AG12" i="6"/>
  <c r="AB12" i="6"/>
  <c r="R12" i="6"/>
  <c r="B11" i="6"/>
  <c r="C11" i="6" s="1"/>
  <c r="J11" i="6"/>
  <c r="K11" i="6" s="1"/>
  <c r="AV11" i="4"/>
  <c r="AV100" i="4"/>
  <c r="B100" i="4"/>
  <c r="C100" i="4" s="1"/>
  <c r="AQ11" i="4"/>
  <c r="AQ74" i="4" s="1"/>
  <c r="AL11" i="4"/>
  <c r="AL95" i="4" s="1"/>
  <c r="AL100" i="4"/>
  <c r="AG11" i="4"/>
  <c r="AB11" i="4"/>
  <c r="AB100" i="4"/>
  <c r="W11" i="4"/>
  <c r="W84" i="4" s="1"/>
  <c r="R11" i="4"/>
  <c r="R95" i="4" s="1"/>
  <c r="R100" i="4"/>
  <c r="AV99" i="4"/>
  <c r="B99" i="4"/>
  <c r="C99" i="4" s="1"/>
  <c r="AB99" i="4"/>
  <c r="R99" i="4"/>
  <c r="AV98" i="4"/>
  <c r="B98" i="4"/>
  <c r="C98" i="4" s="1"/>
  <c r="AL98" i="4"/>
  <c r="AB98" i="4"/>
  <c r="W98" i="4"/>
  <c r="R98" i="4"/>
  <c r="AV97" i="4"/>
  <c r="B97" i="4"/>
  <c r="C97" i="4" s="1"/>
  <c r="AL97" i="4"/>
  <c r="AB97" i="4"/>
  <c r="R97" i="4"/>
  <c r="AV96" i="4"/>
  <c r="B96" i="4"/>
  <c r="C96" i="4" s="1"/>
  <c r="AQ96" i="4"/>
  <c r="AL96" i="4"/>
  <c r="AB96" i="4"/>
  <c r="R96" i="4"/>
  <c r="AV95" i="4"/>
  <c r="B95" i="4"/>
  <c r="C95" i="4" s="1"/>
  <c r="AB95" i="4"/>
  <c r="AV94" i="4"/>
  <c r="B94" i="4"/>
  <c r="C94" i="4" s="1"/>
  <c r="AL94" i="4"/>
  <c r="AB94" i="4"/>
  <c r="W94" i="4"/>
  <c r="R94" i="4"/>
  <c r="AV93" i="4"/>
  <c r="B93" i="4"/>
  <c r="C93" i="4" s="1"/>
  <c r="AQ93" i="4"/>
  <c r="AL93" i="4"/>
  <c r="AB93" i="4"/>
  <c r="W93" i="4"/>
  <c r="R93" i="4"/>
  <c r="AV92" i="4"/>
  <c r="B92" i="4"/>
  <c r="C92" i="4"/>
  <c r="AL92" i="4"/>
  <c r="AB92" i="4"/>
  <c r="W92" i="4"/>
  <c r="R92" i="4"/>
  <c r="AV91" i="4"/>
  <c r="B91" i="4"/>
  <c r="C91" i="4" s="1"/>
  <c r="AL91" i="4"/>
  <c r="AB91" i="4"/>
  <c r="R91" i="4"/>
  <c r="AV90" i="4"/>
  <c r="B90" i="4"/>
  <c r="C90" i="4" s="1"/>
  <c r="AL90" i="4"/>
  <c r="AB90" i="4"/>
  <c r="W90" i="4"/>
  <c r="R90" i="4"/>
  <c r="AV89" i="4"/>
  <c r="B89" i="4"/>
  <c r="C89" i="4"/>
  <c r="AQ89" i="4"/>
  <c r="AL89" i="4"/>
  <c r="AG89" i="4"/>
  <c r="AB89" i="4"/>
  <c r="W89" i="4"/>
  <c r="R89" i="4"/>
  <c r="AV87" i="4"/>
  <c r="B87" i="4"/>
  <c r="C87" i="4" s="1"/>
  <c r="AL87" i="4"/>
  <c r="AB87" i="4"/>
  <c r="W87" i="4"/>
  <c r="R87" i="4"/>
  <c r="AV86" i="4"/>
  <c r="B86" i="4"/>
  <c r="C86" i="4" s="1"/>
  <c r="AL86" i="4"/>
  <c r="AB86" i="4"/>
  <c r="W86" i="4"/>
  <c r="R86" i="4"/>
  <c r="AV85" i="4"/>
  <c r="B85" i="4"/>
  <c r="C85" i="4" s="1"/>
  <c r="AL85" i="4"/>
  <c r="AB85" i="4"/>
  <c r="W85" i="4"/>
  <c r="R85" i="4"/>
  <c r="AV84" i="4"/>
  <c r="B84" i="4"/>
  <c r="C84" i="4" s="1"/>
  <c r="AL84" i="4"/>
  <c r="AB84" i="4"/>
  <c r="R84" i="4"/>
  <c r="AV83" i="4"/>
  <c r="B83" i="4"/>
  <c r="C83" i="4" s="1"/>
  <c r="AL83" i="4"/>
  <c r="AB83" i="4"/>
  <c r="W83" i="4"/>
  <c r="R83" i="4"/>
  <c r="AV82" i="4"/>
  <c r="B82" i="4"/>
  <c r="C82" i="4" s="1"/>
  <c r="AQ82" i="4"/>
  <c r="AL82" i="4"/>
  <c r="AB82" i="4"/>
  <c r="W82" i="4"/>
  <c r="R82" i="4"/>
  <c r="AV81" i="4"/>
  <c r="B81" i="4"/>
  <c r="C81" i="4" s="1"/>
  <c r="AQ81" i="4"/>
  <c r="AL81" i="4"/>
  <c r="AB81" i="4"/>
  <c r="W81" i="4"/>
  <c r="R81" i="4"/>
  <c r="AV80" i="4"/>
  <c r="B80" i="4"/>
  <c r="C80" i="4" s="1"/>
  <c r="AL80" i="4"/>
  <c r="AB80" i="4"/>
  <c r="R80" i="4"/>
  <c r="AV79" i="4"/>
  <c r="B79" i="4"/>
  <c r="C79" i="4"/>
  <c r="AL79" i="4"/>
  <c r="AB79" i="4"/>
  <c r="W79" i="4"/>
  <c r="R79" i="4"/>
  <c r="AV78" i="4"/>
  <c r="B78" i="4"/>
  <c r="C78" i="4" s="1"/>
  <c r="AL78" i="4"/>
  <c r="AB78" i="4"/>
  <c r="W78" i="4"/>
  <c r="R78" i="4"/>
  <c r="AV77" i="4"/>
  <c r="B77" i="4"/>
  <c r="C77" i="4" s="1"/>
  <c r="AL77" i="4"/>
  <c r="AB77" i="4"/>
  <c r="W77" i="4"/>
  <c r="R77" i="4"/>
  <c r="AV76" i="4"/>
  <c r="B76" i="4"/>
  <c r="C76" i="4" s="1"/>
  <c r="AQ76" i="4"/>
  <c r="AL76" i="4"/>
  <c r="AG76" i="4"/>
  <c r="AB76" i="4"/>
  <c r="W76" i="4"/>
  <c r="R76" i="4"/>
  <c r="AV74" i="4"/>
  <c r="B74" i="4"/>
  <c r="C74" i="4" s="1"/>
  <c r="AL74" i="4"/>
  <c r="AB74" i="4"/>
  <c r="W74" i="4"/>
  <c r="R74" i="4"/>
  <c r="AV73" i="4"/>
  <c r="B73" i="4"/>
  <c r="C73" i="4"/>
  <c r="AL73" i="4"/>
  <c r="AG73" i="4"/>
  <c r="AB73" i="4"/>
  <c r="W73" i="4"/>
  <c r="R73" i="4"/>
  <c r="AV72" i="4"/>
  <c r="B72" i="4"/>
  <c r="C72" i="4"/>
  <c r="AQ72" i="4"/>
  <c r="AL72" i="4"/>
  <c r="AB72" i="4"/>
  <c r="W72" i="4"/>
  <c r="R72" i="4"/>
  <c r="AV71" i="4"/>
  <c r="B71" i="4"/>
  <c r="C71" i="4" s="1"/>
  <c r="AL71" i="4"/>
  <c r="AB71" i="4"/>
  <c r="R71" i="4"/>
  <c r="AV70" i="4"/>
  <c r="B70" i="4"/>
  <c r="C70" i="4"/>
  <c r="AL70" i="4"/>
  <c r="AB70" i="4"/>
  <c r="W70" i="4"/>
  <c r="R70" i="4"/>
  <c r="AV69" i="4"/>
  <c r="B69" i="4"/>
  <c r="C69" i="4" s="1"/>
  <c r="AL69" i="4"/>
  <c r="AB69" i="4"/>
  <c r="W69" i="4"/>
  <c r="R69" i="4"/>
  <c r="AV68" i="4"/>
  <c r="B68" i="4"/>
  <c r="C68" i="4"/>
  <c r="AQ68" i="4"/>
  <c r="AL68" i="4"/>
  <c r="AB68" i="4"/>
  <c r="W68" i="4"/>
  <c r="R68" i="4"/>
  <c r="AV67" i="4"/>
  <c r="B67" i="4"/>
  <c r="C67" i="4" s="1"/>
  <c r="AL67" i="4"/>
  <c r="AB67" i="4"/>
  <c r="R67" i="4"/>
  <c r="AV66" i="4"/>
  <c r="B66" i="4"/>
  <c r="C66" i="4"/>
  <c r="AQ66" i="4"/>
  <c r="AL66" i="4"/>
  <c r="AB66" i="4"/>
  <c r="W66" i="4"/>
  <c r="R66" i="4"/>
  <c r="AV65" i="4"/>
  <c r="B65" i="4"/>
  <c r="C65" i="4"/>
  <c r="AQ65" i="4"/>
  <c r="AL65" i="4"/>
  <c r="AB65" i="4"/>
  <c r="W65" i="4"/>
  <c r="R65" i="4"/>
  <c r="AV64" i="4"/>
  <c r="B64" i="4"/>
  <c r="C64" i="4"/>
  <c r="AQ64" i="4"/>
  <c r="AL64" i="4"/>
  <c r="AB64" i="4"/>
  <c r="W64" i="4"/>
  <c r="R64" i="4"/>
  <c r="AV63" i="4"/>
  <c r="B63" i="4"/>
  <c r="C63" i="4" s="1"/>
  <c r="AQ63" i="4"/>
  <c r="AL63" i="4"/>
  <c r="AG63" i="4"/>
  <c r="AB63" i="4"/>
  <c r="W63" i="4"/>
  <c r="R63" i="4"/>
  <c r="AV61" i="4"/>
  <c r="B61" i="4"/>
  <c r="C61" i="4"/>
  <c r="AL61" i="4"/>
  <c r="AB61" i="4"/>
  <c r="W61" i="4"/>
  <c r="R61" i="4"/>
  <c r="AV60" i="4"/>
  <c r="B60" i="4"/>
  <c r="C60" i="4" s="1"/>
  <c r="AQ60" i="4"/>
  <c r="AL60" i="4"/>
  <c r="AB60" i="4"/>
  <c r="W60" i="4"/>
  <c r="R60" i="4"/>
  <c r="AV59" i="4"/>
  <c r="B59" i="4"/>
  <c r="C59" i="4"/>
  <c r="AQ59" i="4"/>
  <c r="AL59" i="4"/>
  <c r="AB59" i="4"/>
  <c r="W59" i="4"/>
  <c r="R59" i="4"/>
  <c r="AV58" i="4"/>
  <c r="B58" i="4"/>
  <c r="C58" i="4" s="1"/>
  <c r="AL58" i="4"/>
  <c r="AB58" i="4"/>
  <c r="W58" i="4"/>
  <c r="R58" i="4"/>
  <c r="AV57" i="4"/>
  <c r="B57" i="4"/>
  <c r="C57" i="4"/>
  <c r="AQ57" i="4"/>
  <c r="AL57" i="4"/>
  <c r="AB57" i="4"/>
  <c r="W57" i="4"/>
  <c r="R57" i="4"/>
  <c r="AV56" i="4"/>
  <c r="B56" i="4"/>
  <c r="C56" i="4" s="1"/>
  <c r="AQ56" i="4"/>
  <c r="AL56" i="4"/>
  <c r="AB56" i="4"/>
  <c r="W56" i="4"/>
  <c r="R56" i="4"/>
  <c r="AV55" i="4"/>
  <c r="B55" i="4"/>
  <c r="C55" i="4"/>
  <c r="AQ55" i="4"/>
  <c r="AL55" i="4"/>
  <c r="AB55" i="4"/>
  <c r="W55" i="4"/>
  <c r="R55" i="4"/>
  <c r="AV54" i="4"/>
  <c r="B54" i="4"/>
  <c r="C54" i="4" s="1"/>
  <c r="AL54" i="4"/>
  <c r="AB54" i="4"/>
  <c r="W54" i="4"/>
  <c r="R54" i="4"/>
  <c r="AV53" i="4"/>
  <c r="B53" i="4"/>
  <c r="C53" i="4" s="1"/>
  <c r="AQ53" i="4"/>
  <c r="AL53" i="4"/>
  <c r="AB53" i="4"/>
  <c r="W53" i="4"/>
  <c r="R53" i="4"/>
  <c r="AV52" i="4"/>
  <c r="B52" i="4"/>
  <c r="C52" i="4" s="1"/>
  <c r="AQ52" i="4"/>
  <c r="AL52" i="4"/>
  <c r="AB52" i="4"/>
  <c r="W52" i="4"/>
  <c r="R52" i="4"/>
  <c r="AV51" i="4"/>
  <c r="B51" i="4"/>
  <c r="C51" i="4" s="1"/>
  <c r="AQ51" i="4"/>
  <c r="AL51" i="4"/>
  <c r="AB51" i="4"/>
  <c r="W51" i="4"/>
  <c r="R51" i="4"/>
  <c r="AV50" i="4"/>
  <c r="B50" i="4"/>
  <c r="C50" i="4" s="1"/>
  <c r="AQ50" i="4"/>
  <c r="AL50" i="4"/>
  <c r="AG50" i="4"/>
  <c r="AB50" i="4"/>
  <c r="W50" i="4"/>
  <c r="R50" i="4"/>
  <c r="AV48" i="4"/>
  <c r="B48" i="4"/>
  <c r="C48" i="4" s="1"/>
  <c r="AQ48" i="4"/>
  <c r="AL48" i="4"/>
  <c r="AB48" i="4"/>
  <c r="W48" i="4"/>
  <c r="R48" i="4"/>
  <c r="AV47" i="4"/>
  <c r="B47" i="4"/>
  <c r="C47" i="4" s="1"/>
  <c r="AQ47" i="4"/>
  <c r="AL47" i="4"/>
  <c r="AB47" i="4"/>
  <c r="W47" i="4"/>
  <c r="R47" i="4"/>
  <c r="AV46" i="4"/>
  <c r="B46" i="4"/>
  <c r="C46" i="4" s="1"/>
  <c r="AQ46" i="4"/>
  <c r="AL46" i="4"/>
  <c r="AB46" i="4"/>
  <c r="W46" i="4"/>
  <c r="R46" i="4"/>
  <c r="AV45" i="4"/>
  <c r="B45" i="4"/>
  <c r="C45" i="4" s="1"/>
  <c r="AL45" i="4"/>
  <c r="AB45" i="4"/>
  <c r="W45" i="4"/>
  <c r="R45" i="4"/>
  <c r="AV44" i="4"/>
  <c r="B44" i="4"/>
  <c r="C44" i="4" s="1"/>
  <c r="AQ44" i="4"/>
  <c r="AL44" i="4"/>
  <c r="AB44" i="4"/>
  <c r="W44" i="4"/>
  <c r="R44" i="4"/>
  <c r="AV43" i="4"/>
  <c r="B43" i="4"/>
  <c r="C43" i="4" s="1"/>
  <c r="AQ43" i="4"/>
  <c r="AL43" i="4"/>
  <c r="AG43" i="4"/>
  <c r="AB43" i="4"/>
  <c r="W43" i="4"/>
  <c r="R43" i="4"/>
  <c r="AV42" i="4"/>
  <c r="B42" i="4"/>
  <c r="C42" i="4" s="1"/>
  <c r="AQ42" i="4"/>
  <c r="AL42" i="4"/>
  <c r="AB42" i="4"/>
  <c r="W42" i="4"/>
  <c r="R42" i="4"/>
  <c r="AV41" i="4"/>
  <c r="B41" i="4"/>
  <c r="C41" i="4" s="1"/>
  <c r="AL41" i="4"/>
  <c r="AB41" i="4"/>
  <c r="W41" i="4"/>
  <c r="R41" i="4"/>
  <c r="AV40" i="4"/>
  <c r="B40" i="4"/>
  <c r="C40" i="4"/>
  <c r="AQ40" i="4"/>
  <c r="AL40" i="4"/>
  <c r="AB40" i="4"/>
  <c r="W40" i="4"/>
  <c r="R40" i="4"/>
  <c r="AV39" i="4"/>
  <c r="B39" i="4"/>
  <c r="C39" i="4"/>
  <c r="AQ39" i="4"/>
  <c r="AL39" i="4"/>
  <c r="AB39" i="4"/>
  <c r="W39" i="4"/>
  <c r="R39" i="4"/>
  <c r="AV38" i="4"/>
  <c r="B38" i="4"/>
  <c r="C38" i="4" s="1"/>
  <c r="AQ38" i="4"/>
  <c r="AL38" i="4"/>
  <c r="AB38" i="4"/>
  <c r="W38" i="4"/>
  <c r="R38" i="4"/>
  <c r="AV37" i="4"/>
  <c r="B37" i="4"/>
  <c r="C37" i="4" s="1"/>
  <c r="AQ37" i="4"/>
  <c r="AL37" i="4"/>
  <c r="AG37" i="4"/>
  <c r="AB37" i="4"/>
  <c r="W37" i="4"/>
  <c r="R37" i="4"/>
  <c r="AV35" i="4"/>
  <c r="B35" i="4"/>
  <c r="C35" i="4"/>
  <c r="AQ35" i="4"/>
  <c r="AL35" i="4"/>
  <c r="AB35" i="4"/>
  <c r="W35" i="4"/>
  <c r="R35" i="4"/>
  <c r="AV34" i="4"/>
  <c r="B34" i="4"/>
  <c r="C34" i="4"/>
  <c r="AQ34" i="4"/>
  <c r="AL34" i="4"/>
  <c r="AB34" i="4"/>
  <c r="W34" i="4"/>
  <c r="R34" i="4"/>
  <c r="AV33" i="4"/>
  <c r="B33" i="4"/>
  <c r="C33" i="4"/>
  <c r="AQ33" i="4"/>
  <c r="AL33" i="4"/>
  <c r="AB33" i="4"/>
  <c r="W33" i="4"/>
  <c r="R33" i="4"/>
  <c r="AV32" i="4"/>
  <c r="B32" i="4"/>
  <c r="C32" i="4" s="1"/>
  <c r="AL32" i="4"/>
  <c r="AB32" i="4"/>
  <c r="W32" i="4"/>
  <c r="R32" i="4"/>
  <c r="AV31" i="4"/>
  <c r="B31" i="4"/>
  <c r="C31" i="4" s="1"/>
  <c r="AQ31" i="4"/>
  <c r="AL31" i="4"/>
  <c r="AB31" i="4"/>
  <c r="W31" i="4"/>
  <c r="R31" i="4"/>
  <c r="AV30" i="4"/>
  <c r="B30" i="4"/>
  <c r="C30" i="4" s="1"/>
  <c r="AQ30" i="4"/>
  <c r="AL30" i="4"/>
  <c r="AB30" i="4"/>
  <c r="W30" i="4"/>
  <c r="R30" i="4"/>
  <c r="AV29" i="4"/>
  <c r="B29" i="4"/>
  <c r="C29" i="4"/>
  <c r="AQ29" i="4"/>
  <c r="AL29" i="4"/>
  <c r="AB29" i="4"/>
  <c r="W29" i="4"/>
  <c r="R29" i="4"/>
  <c r="AV28" i="4"/>
  <c r="B28" i="4"/>
  <c r="C28" i="4" s="1"/>
  <c r="AQ28" i="4"/>
  <c r="AL28" i="4"/>
  <c r="AB28" i="4"/>
  <c r="W28" i="4"/>
  <c r="R28" i="4"/>
  <c r="AV27" i="4"/>
  <c r="B27" i="4"/>
  <c r="C27" i="4"/>
  <c r="AQ27" i="4"/>
  <c r="AL27" i="4"/>
  <c r="AB27" i="4"/>
  <c r="W27" i="4"/>
  <c r="R27" i="4"/>
  <c r="AV26" i="4"/>
  <c r="B26" i="4"/>
  <c r="C26" i="4" s="1"/>
  <c r="AQ26" i="4"/>
  <c r="AL26" i="4"/>
  <c r="AB26" i="4"/>
  <c r="W26" i="4"/>
  <c r="R26" i="4"/>
  <c r="AV25" i="4"/>
  <c r="B25" i="4"/>
  <c r="C25" i="4" s="1"/>
  <c r="AQ25" i="4"/>
  <c r="AL25" i="4"/>
  <c r="AB25" i="4"/>
  <c r="W25" i="4"/>
  <c r="R25" i="4"/>
  <c r="AV24" i="4"/>
  <c r="B24" i="4"/>
  <c r="C24" i="4"/>
  <c r="AQ24" i="4"/>
  <c r="AL24" i="4"/>
  <c r="AG24" i="4"/>
  <c r="AB24" i="4"/>
  <c r="W24" i="4"/>
  <c r="R24" i="4"/>
  <c r="B12" i="4"/>
  <c r="C12" i="4" s="1"/>
  <c r="AV12" i="4"/>
  <c r="B13" i="4"/>
  <c r="C13" i="4" s="1"/>
  <c r="AV13" i="4"/>
  <c r="B14" i="4"/>
  <c r="C14" i="4" s="1"/>
  <c r="AV14" i="4"/>
  <c r="B15" i="4"/>
  <c r="C15" i="4" s="1"/>
  <c r="AV15" i="4"/>
  <c r="B16" i="4"/>
  <c r="C16" i="4" s="1"/>
  <c r="AV16" i="4"/>
  <c r="B17" i="4"/>
  <c r="C17" i="4" s="1"/>
  <c r="AV17" i="4"/>
  <c r="B18" i="4"/>
  <c r="C18" i="4" s="1"/>
  <c r="AV18" i="4"/>
  <c r="B19" i="4"/>
  <c r="C19" i="4" s="1"/>
  <c r="AV19" i="4"/>
  <c r="B20" i="4"/>
  <c r="C20" i="4"/>
  <c r="AV20" i="4"/>
  <c r="B21" i="4"/>
  <c r="C21" i="4" s="1"/>
  <c r="AV21" i="4"/>
  <c r="B22" i="4"/>
  <c r="C22" i="4" s="1"/>
  <c r="AV22" i="4"/>
  <c r="AQ12" i="4"/>
  <c r="AQ13" i="4"/>
  <c r="AQ14" i="4"/>
  <c r="AQ15" i="4"/>
  <c r="AQ16" i="4"/>
  <c r="AQ17" i="4"/>
  <c r="AQ18" i="4"/>
  <c r="AQ19" i="4"/>
  <c r="AQ20" i="4"/>
  <c r="AQ21" i="4"/>
  <c r="AQ22" i="4"/>
  <c r="AL12" i="4"/>
  <c r="AL13" i="4"/>
  <c r="AL14" i="4"/>
  <c r="AL15" i="4"/>
  <c r="AL16" i="4"/>
  <c r="AL17" i="4"/>
  <c r="AL18" i="4"/>
  <c r="AL19" i="4"/>
  <c r="AL20" i="4"/>
  <c r="AL21" i="4"/>
  <c r="AL22" i="4"/>
  <c r="AG17" i="4"/>
  <c r="AB12" i="4"/>
  <c r="AB13" i="4"/>
  <c r="AB14" i="4"/>
  <c r="AB15" i="4"/>
  <c r="AB16" i="4"/>
  <c r="AB17" i="4"/>
  <c r="AB18" i="4"/>
  <c r="AB19" i="4"/>
  <c r="AB20" i="4"/>
  <c r="AB21" i="4"/>
  <c r="AB22" i="4"/>
  <c r="W12" i="4"/>
  <c r="W13" i="4"/>
  <c r="W14" i="4"/>
  <c r="W15" i="4"/>
  <c r="W16" i="4"/>
  <c r="W17" i="4"/>
  <c r="W18" i="4"/>
  <c r="W19" i="4"/>
  <c r="W20" i="4"/>
  <c r="W21" i="4"/>
  <c r="W22" i="4"/>
  <c r="R12" i="4"/>
  <c r="R13" i="4"/>
  <c r="R14" i="4"/>
  <c r="R15" i="4"/>
  <c r="R16" i="4"/>
  <c r="R17" i="4"/>
  <c r="R18" i="4"/>
  <c r="R19" i="4"/>
  <c r="R20" i="4"/>
  <c r="R21" i="4"/>
  <c r="R22" i="4"/>
  <c r="B11" i="4"/>
  <c r="C11" i="4" s="1"/>
  <c r="AC11" i="4" s="1"/>
  <c r="A12" i="10"/>
  <c r="B12" i="10"/>
  <c r="A11" i="6"/>
  <c r="A12" i="6"/>
  <c r="A13" i="6"/>
  <c r="A14" i="6"/>
  <c r="A15" i="6"/>
  <c r="A16" i="6"/>
  <c r="A17" i="6"/>
  <c r="A18" i="6"/>
  <c r="A19" i="6"/>
  <c r="A20" i="6"/>
  <c r="A21" i="6"/>
  <c r="A22" i="6"/>
  <c r="A24" i="6"/>
  <c r="A25" i="6"/>
  <c r="A26" i="6"/>
  <c r="A27" i="6"/>
  <c r="A28" i="6"/>
  <c r="A29" i="6"/>
  <c r="A30" i="6"/>
  <c r="A31" i="6"/>
  <c r="A32" i="6"/>
  <c r="A33" i="6"/>
  <c r="A34" i="6"/>
  <c r="A35" i="6"/>
  <c r="A37" i="6"/>
  <c r="A38" i="6"/>
  <c r="A39" i="6"/>
  <c r="A40" i="6"/>
  <c r="A41" i="6"/>
  <c r="A42" i="6"/>
  <c r="A43" i="6"/>
  <c r="A44" i="6"/>
  <c r="A45" i="6"/>
  <c r="A46" i="6"/>
  <c r="A47" i="6"/>
  <c r="A48" i="6"/>
  <c r="A50" i="6"/>
  <c r="A51" i="6"/>
  <c r="A52" i="6"/>
  <c r="A53" i="6"/>
  <c r="A54" i="6"/>
  <c r="A55" i="6"/>
  <c r="A56" i="6"/>
  <c r="A57" i="6"/>
  <c r="A58" i="6"/>
  <c r="A59" i="6"/>
  <c r="A60" i="6"/>
  <c r="A61" i="6"/>
  <c r="A63" i="6"/>
  <c r="A64" i="6"/>
  <c r="A65" i="6"/>
  <c r="A66" i="6"/>
  <c r="A67" i="6"/>
  <c r="A68" i="6"/>
  <c r="A69" i="6"/>
  <c r="A70" i="6"/>
  <c r="A71" i="6"/>
  <c r="A72" i="6"/>
  <c r="A73" i="6"/>
  <c r="A74" i="6"/>
  <c r="A76" i="6"/>
  <c r="A77" i="6"/>
  <c r="A78" i="6"/>
  <c r="A79" i="6"/>
  <c r="A80" i="6"/>
  <c r="A81" i="6"/>
  <c r="A82" i="6"/>
  <c r="A83" i="6"/>
  <c r="A84" i="6"/>
  <c r="A85" i="6"/>
  <c r="A86" i="6"/>
  <c r="A87" i="6"/>
  <c r="A89" i="6"/>
  <c r="A90" i="6"/>
  <c r="A91" i="6"/>
  <c r="A92" i="6"/>
  <c r="A93" i="6"/>
  <c r="A94" i="6"/>
  <c r="A95" i="6"/>
  <c r="A96" i="6"/>
  <c r="A97" i="6"/>
  <c r="A98" i="6"/>
  <c r="A99" i="6"/>
  <c r="A100" i="6"/>
  <c r="A11" i="4"/>
  <c r="J11" i="4"/>
  <c r="K11" i="4" s="1"/>
  <c r="A12" i="4"/>
  <c r="E12" i="4"/>
  <c r="J12" i="4" s="1"/>
  <c r="K12" i="4" s="1"/>
  <c r="G12" i="4"/>
  <c r="A13" i="4"/>
  <c r="G13" i="4"/>
  <c r="A14" i="4"/>
  <c r="I14" i="4"/>
  <c r="I27" i="4" s="1"/>
  <c r="I40" i="4" s="1"/>
  <c r="A15" i="4"/>
  <c r="G15" i="4"/>
  <c r="I15" i="4"/>
  <c r="I28" i="4" s="1"/>
  <c r="I41" i="4" s="1"/>
  <c r="I54" i="4" s="1"/>
  <c r="I67" i="4" s="1"/>
  <c r="A16" i="4"/>
  <c r="G16" i="4"/>
  <c r="I16" i="4"/>
  <c r="A17" i="4"/>
  <c r="I17" i="4"/>
  <c r="I30" i="4" s="1"/>
  <c r="I43" i="4" s="1"/>
  <c r="I56" i="4" s="1"/>
  <c r="I69" i="4" s="1"/>
  <c r="I82" i="4" s="1"/>
  <c r="I95" i="4" s="1"/>
  <c r="A18" i="4"/>
  <c r="G18" i="4"/>
  <c r="G31" i="4" s="1"/>
  <c r="I18" i="4"/>
  <c r="I31" i="4" s="1"/>
  <c r="I44" i="4" s="1"/>
  <c r="I57" i="4" s="1"/>
  <c r="I70" i="4" s="1"/>
  <c r="I83" i="4" s="1"/>
  <c r="I96" i="4" s="1"/>
  <c r="A19" i="4"/>
  <c r="G19" i="4"/>
  <c r="G32" i="4" s="1"/>
  <c r="G45" i="4" s="1"/>
  <c r="G58" i="4" s="1"/>
  <c r="G71" i="4" s="1"/>
  <c r="G84" i="4" s="1"/>
  <c r="G97" i="4" s="1"/>
  <c r="I19" i="4"/>
  <c r="I32" i="4" s="1"/>
  <c r="A20" i="4"/>
  <c r="I20" i="4"/>
  <c r="A21" i="4"/>
  <c r="G21" i="4"/>
  <c r="G34" i="4" s="1"/>
  <c r="I21" i="4"/>
  <c r="I34" i="4" s="1"/>
  <c r="I47" i="4" s="1"/>
  <c r="I60" i="4" s="1"/>
  <c r="I73" i="4" s="1"/>
  <c r="I86" i="4" s="1"/>
  <c r="I99" i="4" s="1"/>
  <c r="A22" i="4"/>
  <c r="G22" i="4"/>
  <c r="G35" i="4" s="1"/>
  <c r="G48" i="4" s="1"/>
  <c r="G61" i="4" s="1"/>
  <c r="G74" i="4" s="1"/>
  <c r="G87" i="4" s="1"/>
  <c r="G100" i="4" s="1"/>
  <c r="I22" i="4"/>
  <c r="I35" i="4" s="1"/>
  <c r="I48" i="4" s="1"/>
  <c r="A24" i="4"/>
  <c r="G24" i="4"/>
  <c r="I24" i="4"/>
  <c r="J24" i="4" s="1"/>
  <c r="K24" i="4" s="1"/>
  <c r="X24" i="4" s="1"/>
  <c r="A25" i="4"/>
  <c r="E25" i="4"/>
  <c r="J25" i="4" s="1"/>
  <c r="K25" i="4" s="1"/>
  <c r="G25" i="4"/>
  <c r="G38" i="4" s="1"/>
  <c r="G51" i="4" s="1"/>
  <c r="I25" i="4"/>
  <c r="A26" i="4"/>
  <c r="G26" i="4"/>
  <c r="I26" i="4"/>
  <c r="I39" i="4" s="1"/>
  <c r="I52" i="4" s="1"/>
  <c r="I65" i="4" s="1"/>
  <c r="I78" i="4" s="1"/>
  <c r="I91" i="4" s="1"/>
  <c r="A27" i="4"/>
  <c r="G27" i="4"/>
  <c r="A28" i="4"/>
  <c r="G28" i="4"/>
  <c r="A29" i="4"/>
  <c r="G29" i="4"/>
  <c r="I29" i="4"/>
  <c r="A30" i="4"/>
  <c r="G30" i="4"/>
  <c r="A31" i="4"/>
  <c r="A32" i="4"/>
  <c r="A33" i="4"/>
  <c r="G33" i="4"/>
  <c r="G46" i="4" s="1"/>
  <c r="G59" i="4" s="1"/>
  <c r="I33" i="4"/>
  <c r="A34" i="4"/>
  <c r="A35" i="4"/>
  <c r="A37" i="4"/>
  <c r="G37" i="4"/>
  <c r="A38" i="4"/>
  <c r="E38" i="4"/>
  <c r="J38" i="4" s="1"/>
  <c r="K38" i="4" s="1"/>
  <c r="I38" i="4"/>
  <c r="A39" i="4"/>
  <c r="G39" i="4"/>
  <c r="A40" i="4"/>
  <c r="G40" i="4"/>
  <c r="G53" i="4" s="1"/>
  <c r="G66" i="4" s="1"/>
  <c r="G79" i="4" s="1"/>
  <c r="G92" i="4" s="1"/>
  <c r="A41" i="4"/>
  <c r="G41" i="4"/>
  <c r="A42" i="4"/>
  <c r="G42" i="4"/>
  <c r="I42" i="4"/>
  <c r="I55" i="4" s="1"/>
  <c r="I68" i="4" s="1"/>
  <c r="I81" i="4" s="1"/>
  <c r="I94" i="4" s="1"/>
  <c r="A43" i="4"/>
  <c r="G43" i="4"/>
  <c r="G56" i="4" s="1"/>
  <c r="G69" i="4" s="1"/>
  <c r="G82" i="4" s="1"/>
  <c r="G95" i="4" s="1"/>
  <c r="A44" i="4"/>
  <c r="G44" i="4"/>
  <c r="A45" i="4"/>
  <c r="I45" i="4"/>
  <c r="I58" i="4" s="1"/>
  <c r="I71" i="4" s="1"/>
  <c r="I84" i="4" s="1"/>
  <c r="I97" i="4" s="1"/>
  <c r="A46" i="4"/>
  <c r="I46" i="4"/>
  <c r="A47" i="4"/>
  <c r="G47" i="4"/>
  <c r="G60" i="4" s="1"/>
  <c r="G73" i="4" s="1"/>
  <c r="G86" i="4" s="1"/>
  <c r="G99" i="4" s="1"/>
  <c r="A48" i="4"/>
  <c r="A50" i="4"/>
  <c r="G50" i="4"/>
  <c r="A51" i="4"/>
  <c r="E51" i="4"/>
  <c r="I51" i="4"/>
  <c r="I64" i="4" s="1"/>
  <c r="I77" i="4" s="1"/>
  <c r="I90" i="4" s="1"/>
  <c r="A52" i="4"/>
  <c r="E52" i="4"/>
  <c r="A53" i="4"/>
  <c r="I53" i="4"/>
  <c r="A54" i="4"/>
  <c r="G54" i="4"/>
  <c r="A55" i="4"/>
  <c r="G55" i="4"/>
  <c r="G68" i="4" s="1"/>
  <c r="G81" i="4" s="1"/>
  <c r="G94" i="4" s="1"/>
  <c r="A56" i="4"/>
  <c r="A57" i="4"/>
  <c r="G57" i="4"/>
  <c r="G70" i="4" s="1"/>
  <c r="G83" i="4" s="1"/>
  <c r="G96" i="4" s="1"/>
  <c r="A58" i="4"/>
  <c r="A59" i="4"/>
  <c r="I59" i="4"/>
  <c r="I72" i="4" s="1"/>
  <c r="I85" i="4" s="1"/>
  <c r="I98" i="4" s="1"/>
  <c r="A60" i="4"/>
  <c r="A61" i="4"/>
  <c r="I61" i="4"/>
  <c r="A63" i="4"/>
  <c r="G63" i="4"/>
  <c r="A64" i="4"/>
  <c r="E64" i="4"/>
  <c r="G64" i="4"/>
  <c r="G77" i="4" s="1"/>
  <c r="A65" i="4"/>
  <c r="A66" i="4"/>
  <c r="I66" i="4"/>
  <c r="I79" i="4" s="1"/>
  <c r="A67" i="4"/>
  <c r="G67" i="4"/>
  <c r="G80" i="4" s="1"/>
  <c r="G93" i="4" s="1"/>
  <c r="A68" i="4"/>
  <c r="A69" i="4"/>
  <c r="A70" i="4"/>
  <c r="A71" i="4"/>
  <c r="A72" i="4"/>
  <c r="G72" i="4"/>
  <c r="G85" i="4" s="1"/>
  <c r="G98" i="4" s="1"/>
  <c r="A73" i="4"/>
  <c r="A74" i="4"/>
  <c r="I74" i="4"/>
  <c r="I87" i="4" s="1"/>
  <c r="I100" i="4" s="1"/>
  <c r="A76" i="4"/>
  <c r="A77" i="4"/>
  <c r="E77" i="4"/>
  <c r="A78" i="4"/>
  <c r="E78" i="4"/>
  <c r="E79" i="4" s="1"/>
  <c r="E80" i="4" s="1"/>
  <c r="A79" i="4"/>
  <c r="A80" i="4"/>
  <c r="I80" i="4"/>
  <c r="I93" i="4" s="1"/>
  <c r="A81" i="4"/>
  <c r="A82" i="4"/>
  <c r="A83" i="4"/>
  <c r="A84" i="4"/>
  <c r="A85" i="4"/>
  <c r="A86" i="4"/>
  <c r="A87" i="4"/>
  <c r="A89" i="4"/>
  <c r="A90" i="4"/>
  <c r="E90" i="4"/>
  <c r="E91" i="4" s="1"/>
  <c r="A91" i="4"/>
  <c r="A92" i="4"/>
  <c r="A93" i="4"/>
  <c r="A94" i="4"/>
  <c r="A95" i="4"/>
  <c r="A96" i="4"/>
  <c r="A97" i="4"/>
  <c r="A98" i="4"/>
  <c r="A99" i="4"/>
  <c r="A100" i="4"/>
  <c r="E90" i="2"/>
  <c r="E91" i="2" s="1"/>
  <c r="E92" i="2" s="1"/>
  <c r="G22" i="2"/>
  <c r="G35" i="2" s="1"/>
  <c r="G48" i="2" s="1"/>
  <c r="G61" i="2" s="1"/>
  <c r="G74" i="2" s="1"/>
  <c r="G87" i="2" s="1"/>
  <c r="G100" i="2" s="1"/>
  <c r="G21" i="2"/>
  <c r="G34" i="2" s="1"/>
  <c r="G47" i="2" s="1"/>
  <c r="G60" i="2" s="1"/>
  <c r="G73" i="2" s="1"/>
  <c r="G86" i="2" s="1"/>
  <c r="G99" i="2" s="1"/>
  <c r="G33" i="2"/>
  <c r="G46" i="2"/>
  <c r="G59" i="2" s="1"/>
  <c r="G72" i="2" s="1"/>
  <c r="G85" i="2" s="1"/>
  <c r="G98" i="2" s="1"/>
  <c r="G19" i="2"/>
  <c r="G32" i="2" s="1"/>
  <c r="G45" i="2" s="1"/>
  <c r="G58" i="2" s="1"/>
  <c r="G71" i="2" s="1"/>
  <c r="G84" i="2" s="1"/>
  <c r="G97" i="2" s="1"/>
  <c r="G18" i="2"/>
  <c r="G31" i="2" s="1"/>
  <c r="G44" i="2" s="1"/>
  <c r="G57" i="2" s="1"/>
  <c r="G70" i="2" s="1"/>
  <c r="G83" i="2" s="1"/>
  <c r="G96" i="2" s="1"/>
  <c r="G30" i="2"/>
  <c r="G43" i="2" s="1"/>
  <c r="G56" i="2" s="1"/>
  <c r="G69" i="2" s="1"/>
  <c r="G82" i="2" s="1"/>
  <c r="G95" i="2" s="1"/>
  <c r="G16" i="2"/>
  <c r="G29" i="2" s="1"/>
  <c r="G42" i="2" s="1"/>
  <c r="G55" i="2" s="1"/>
  <c r="G68" i="2" s="1"/>
  <c r="G81" i="2" s="1"/>
  <c r="G94" i="2" s="1"/>
  <c r="G15" i="2"/>
  <c r="G28" i="2" s="1"/>
  <c r="G41" i="2" s="1"/>
  <c r="G54" i="2" s="1"/>
  <c r="G67" i="2" s="1"/>
  <c r="G80" i="2" s="1"/>
  <c r="G93" i="2" s="1"/>
  <c r="G27" i="2"/>
  <c r="G40" i="2" s="1"/>
  <c r="E77" i="2"/>
  <c r="E78" i="2"/>
  <c r="E79" i="2" s="1"/>
  <c r="E80" i="2" s="1"/>
  <c r="E81" i="2" s="1"/>
  <c r="E51" i="2"/>
  <c r="E52" i="2" s="1"/>
  <c r="E38" i="2"/>
  <c r="E39" i="2" s="1"/>
  <c r="E40" i="2" s="1"/>
  <c r="E41" i="2" s="1"/>
  <c r="E25" i="2"/>
  <c r="E26" i="2" s="1"/>
  <c r="E27" i="2" s="1"/>
  <c r="E28" i="2" s="1"/>
  <c r="E12" i="2"/>
  <c r="K11" i="2"/>
  <c r="I21" i="2"/>
  <c r="I34" i="2" s="1"/>
  <c r="I47" i="2" s="1"/>
  <c r="I60" i="2" s="1"/>
  <c r="I73" i="2" s="1"/>
  <c r="I86" i="2" s="1"/>
  <c r="I99" i="2" s="1"/>
  <c r="I22" i="2"/>
  <c r="I35" i="2" s="1"/>
  <c r="I48" i="2" s="1"/>
  <c r="I61" i="2" s="1"/>
  <c r="I74" i="2" s="1"/>
  <c r="I87" i="2" s="1"/>
  <c r="I100" i="2" s="1"/>
  <c r="I20" i="2"/>
  <c r="I33" i="2" s="1"/>
  <c r="I46" i="2" s="1"/>
  <c r="I59" i="2" s="1"/>
  <c r="I72" i="2" s="1"/>
  <c r="I85" i="2" s="1"/>
  <c r="I98" i="2" s="1"/>
  <c r="I19" i="2"/>
  <c r="I32" i="2" s="1"/>
  <c r="I45" i="2" s="1"/>
  <c r="I58" i="2" s="1"/>
  <c r="I71" i="2" s="1"/>
  <c r="I84" i="2" s="1"/>
  <c r="I97" i="2" s="1"/>
  <c r="I18" i="2"/>
  <c r="I31" i="2"/>
  <c r="I44" i="2" s="1"/>
  <c r="I57" i="2" s="1"/>
  <c r="I70" i="2" s="1"/>
  <c r="I83" i="2" s="1"/>
  <c r="I96" i="2" s="1"/>
  <c r="I17" i="2"/>
  <c r="I30" i="2" s="1"/>
  <c r="I43" i="2" s="1"/>
  <c r="I56" i="2" s="1"/>
  <c r="I69" i="2" s="1"/>
  <c r="I82" i="2" s="1"/>
  <c r="I95" i="2" s="1"/>
  <c r="I16" i="2"/>
  <c r="I29" i="2" s="1"/>
  <c r="I42" i="2" s="1"/>
  <c r="I55" i="2" s="1"/>
  <c r="I68" i="2" s="1"/>
  <c r="I81" i="2" s="1"/>
  <c r="I94" i="2" s="1"/>
  <c r="I15" i="2"/>
  <c r="I28" i="2" s="1"/>
  <c r="I41" i="2" s="1"/>
  <c r="I54" i="2" s="1"/>
  <c r="I67" i="2" s="1"/>
  <c r="I14" i="2"/>
  <c r="I27" i="2"/>
  <c r="G13" i="2"/>
  <c r="G26" i="2"/>
  <c r="G39" i="2" s="1"/>
  <c r="I26" i="2"/>
  <c r="I39" i="2" s="1"/>
  <c r="I52" i="2" s="1"/>
  <c r="I65" i="2" s="1"/>
  <c r="I78" i="2" s="1"/>
  <c r="I91" i="2" s="1"/>
  <c r="G12" i="2"/>
  <c r="G25" i="2" s="1"/>
  <c r="G38" i="2" s="1"/>
  <c r="I25" i="2"/>
  <c r="I38" i="2" s="1"/>
  <c r="I51" i="2" s="1"/>
  <c r="I64" i="2" s="1"/>
  <c r="I77" i="2" s="1"/>
  <c r="I90" i="2" s="1"/>
  <c r="G24" i="2"/>
  <c r="J24" i="2" s="1"/>
  <c r="K24" i="2" s="1"/>
  <c r="I24" i="2"/>
  <c r="I37" i="2"/>
  <c r="I50" i="2" s="1"/>
  <c r="I63" i="2" s="1"/>
  <c r="I76" i="2" s="1"/>
  <c r="I89" i="2" s="1"/>
  <c r="E64" i="2"/>
  <c r="E65" i="2"/>
  <c r="E66" i="2" s="1"/>
  <c r="E67" i="2" s="1"/>
  <c r="E68" i="2" s="1"/>
  <c r="A100" i="2"/>
  <c r="A99" i="2"/>
  <c r="A98" i="2"/>
  <c r="A97" i="2"/>
  <c r="A96" i="2"/>
  <c r="A95" i="2"/>
  <c r="A94" i="2"/>
  <c r="A93" i="2"/>
  <c r="A92" i="2"/>
  <c r="A91" i="2"/>
  <c r="A90" i="2"/>
  <c r="A89" i="2"/>
  <c r="A87" i="2"/>
  <c r="A86" i="2"/>
  <c r="A85" i="2"/>
  <c r="A84" i="2"/>
  <c r="A83" i="2"/>
  <c r="A82" i="2"/>
  <c r="A81" i="2"/>
  <c r="A80" i="2"/>
  <c r="A79" i="2"/>
  <c r="A78" i="2"/>
  <c r="A77" i="2"/>
  <c r="A76" i="2"/>
  <c r="A74" i="2"/>
  <c r="A73" i="2"/>
  <c r="A72" i="2"/>
  <c r="A71" i="2"/>
  <c r="A70" i="2"/>
  <c r="A69" i="2"/>
  <c r="A68" i="2"/>
  <c r="A67" i="2"/>
  <c r="A66" i="2"/>
  <c r="A65" i="2"/>
  <c r="A64" i="2"/>
  <c r="A63" i="2"/>
  <c r="A61" i="2"/>
  <c r="A60" i="2"/>
  <c r="A59" i="2"/>
  <c r="A58" i="2"/>
  <c r="A57" i="2"/>
  <c r="A56" i="2"/>
  <c r="A55" i="2"/>
  <c r="A54" i="2"/>
  <c r="A53" i="2"/>
  <c r="A52" i="2"/>
  <c r="A51" i="2"/>
  <c r="A50" i="2"/>
  <c r="A48" i="2"/>
  <c r="A47" i="2"/>
  <c r="A46" i="2"/>
  <c r="A45" i="2"/>
  <c r="A44" i="2"/>
  <c r="A43" i="2"/>
  <c r="A42" i="2"/>
  <c r="A41" i="2"/>
  <c r="A40" i="2"/>
  <c r="A39" i="2"/>
  <c r="A38" i="2"/>
  <c r="A37" i="2"/>
  <c r="A35" i="2"/>
  <c r="A34" i="2"/>
  <c r="A33" i="2"/>
  <c r="A32" i="2"/>
  <c r="A31" i="2"/>
  <c r="A30" i="2"/>
  <c r="A29" i="2"/>
  <c r="A28" i="2"/>
  <c r="A27" i="2"/>
  <c r="A26" i="2"/>
  <c r="A25" i="2"/>
  <c r="A24" i="2"/>
  <c r="A12" i="2"/>
  <c r="A13" i="2"/>
  <c r="A14" i="2"/>
  <c r="A15" i="2"/>
  <c r="A16" i="2"/>
  <c r="A17" i="2"/>
  <c r="A18" i="2"/>
  <c r="A19" i="2"/>
  <c r="A20" i="2"/>
  <c r="A21" i="2"/>
  <c r="A22" i="2"/>
  <c r="A11" i="2"/>
  <c r="N38" i="4" l="1"/>
  <c r="AC42" i="6"/>
  <c r="AH59" i="6"/>
  <c r="AH60" i="6"/>
  <c r="AQ86" i="6"/>
  <c r="AQ94" i="6"/>
  <c r="W85" i="6"/>
  <c r="W92" i="6"/>
  <c r="AW72" i="6"/>
  <c r="AX72" i="6" s="1"/>
  <c r="AM48" i="6"/>
  <c r="AO48" i="6" s="1"/>
  <c r="AQ73" i="6"/>
  <c r="AV95" i="6"/>
  <c r="AQ12" i="6"/>
  <c r="AQ27" i="6"/>
  <c r="AQ46" i="6"/>
  <c r="AQ56" i="6"/>
  <c r="AQ67" i="6"/>
  <c r="AQ72" i="6"/>
  <c r="AR73" i="6"/>
  <c r="AQ79" i="6"/>
  <c r="AQ85" i="6"/>
  <c r="AQ21" i="6"/>
  <c r="AQ22" i="6"/>
  <c r="AQ25" i="6"/>
  <c r="AQ26" i="6"/>
  <c r="AQ44" i="6"/>
  <c r="AQ45" i="6"/>
  <c r="S48" i="6"/>
  <c r="U48" i="6" s="1"/>
  <c r="AQ55" i="6"/>
  <c r="AQ66" i="6"/>
  <c r="AQ20" i="6"/>
  <c r="AQ43" i="6"/>
  <c r="AQ65" i="6"/>
  <c r="AQ71" i="6"/>
  <c r="AQ78" i="6"/>
  <c r="AQ81" i="6"/>
  <c r="AQ84" i="6"/>
  <c r="AB91" i="6"/>
  <c r="AV92" i="6"/>
  <c r="AB95" i="6"/>
  <c r="AV98" i="6"/>
  <c r="AQ19" i="6"/>
  <c r="AH24" i="6"/>
  <c r="AQ33" i="6"/>
  <c r="AQ34" i="6"/>
  <c r="AQ41" i="6"/>
  <c r="AQ42" i="6"/>
  <c r="AQ54" i="6"/>
  <c r="AQ70" i="6"/>
  <c r="AB90" i="6"/>
  <c r="AB92" i="6"/>
  <c r="AB94" i="6"/>
  <c r="AV97" i="6"/>
  <c r="AQ17" i="6"/>
  <c r="AQ30" i="6"/>
  <c r="AQ38" i="6"/>
  <c r="AQ39" i="6"/>
  <c r="AQ48" i="6"/>
  <c r="AR48" i="6" s="1"/>
  <c r="AQ53" i="6"/>
  <c r="AQ61" i="6"/>
  <c r="AQ83" i="6"/>
  <c r="AQ87" i="6"/>
  <c r="AQ98" i="6"/>
  <c r="AM13" i="6"/>
  <c r="AN13" i="6" s="1"/>
  <c r="S72" i="6"/>
  <c r="T72" i="6" s="1"/>
  <c r="AW74" i="6"/>
  <c r="AL74" i="2"/>
  <c r="R18" i="2"/>
  <c r="AB22" i="2"/>
  <c r="R59" i="2"/>
  <c r="R43" i="2"/>
  <c r="R28" i="2"/>
  <c r="S28" i="2" s="1"/>
  <c r="R78" i="2"/>
  <c r="R55" i="2"/>
  <c r="R22" i="2"/>
  <c r="R39" i="2"/>
  <c r="R66" i="2"/>
  <c r="R19" i="2"/>
  <c r="R29" i="2"/>
  <c r="R34" i="2"/>
  <c r="R40" i="2"/>
  <c r="R44" i="2"/>
  <c r="R51" i="2"/>
  <c r="R56" i="2"/>
  <c r="R60" i="2"/>
  <c r="R48" i="2"/>
  <c r="R68" i="2"/>
  <c r="S68" i="2" s="1"/>
  <c r="R80" i="2"/>
  <c r="R16" i="2"/>
  <c r="R20" i="2"/>
  <c r="R26" i="2"/>
  <c r="R35" i="2"/>
  <c r="R41" i="2"/>
  <c r="R45" i="2"/>
  <c r="R57" i="2"/>
  <c r="R74" i="2"/>
  <c r="R14" i="2"/>
  <c r="R12" i="2"/>
  <c r="S12" i="2" s="1"/>
  <c r="R31" i="2"/>
  <c r="R53" i="2"/>
  <c r="R64" i="2"/>
  <c r="R17" i="2"/>
  <c r="R21" i="2"/>
  <c r="R27" i="2"/>
  <c r="S27" i="2" s="1"/>
  <c r="R38" i="2"/>
  <c r="R42" i="2"/>
  <c r="R46" i="2"/>
  <c r="R58" i="2"/>
  <c r="R70" i="2"/>
  <c r="R82" i="2"/>
  <c r="R72" i="2"/>
  <c r="R13" i="2"/>
  <c r="S13" i="2" s="1"/>
  <c r="R32" i="2"/>
  <c r="J63" i="6"/>
  <c r="K63" i="6" s="1"/>
  <c r="N63" i="6" s="1"/>
  <c r="G76" i="6"/>
  <c r="AR47" i="6"/>
  <c r="AM47" i="6"/>
  <c r="I37" i="4"/>
  <c r="AR11" i="4"/>
  <c r="W22" i="6"/>
  <c r="X22" i="6" s="1"/>
  <c r="W53" i="6"/>
  <c r="W54" i="6"/>
  <c r="W55" i="6"/>
  <c r="W56" i="6"/>
  <c r="W83" i="6"/>
  <c r="W84" i="6"/>
  <c r="J27" i="2"/>
  <c r="K27" i="2" s="1"/>
  <c r="E26" i="4"/>
  <c r="E27" i="4" s="1"/>
  <c r="W13" i="6"/>
  <c r="X13" i="6" s="1"/>
  <c r="W35" i="6"/>
  <c r="X35" i="6" s="1"/>
  <c r="W43" i="6"/>
  <c r="AW45" i="6"/>
  <c r="AY45" i="6" s="1"/>
  <c r="N48" i="6"/>
  <c r="W57" i="6"/>
  <c r="AM58" i="6"/>
  <c r="AO58" i="6" s="1"/>
  <c r="W64" i="6"/>
  <c r="W70" i="6"/>
  <c r="W82" i="6"/>
  <c r="W90" i="6"/>
  <c r="E39" i="4"/>
  <c r="E40" i="4" s="1"/>
  <c r="AR24" i="4"/>
  <c r="AT24" i="4" s="1"/>
  <c r="W14" i="6"/>
  <c r="X14" i="6" s="1"/>
  <c r="W25" i="6"/>
  <c r="W44" i="6"/>
  <c r="W65" i="6"/>
  <c r="W66" i="6"/>
  <c r="W68" i="6"/>
  <c r="W69" i="6"/>
  <c r="W93" i="6"/>
  <c r="W97" i="6"/>
  <c r="E13" i="2"/>
  <c r="J13" i="2" s="1"/>
  <c r="K13" i="2" s="1"/>
  <c r="J12" i="2"/>
  <c r="K12" i="2" s="1"/>
  <c r="W15" i="6"/>
  <c r="W16" i="6"/>
  <c r="W26" i="6"/>
  <c r="W27" i="6"/>
  <c r="AH35" i="6"/>
  <c r="AW48" i="6"/>
  <c r="AX48" i="6" s="1"/>
  <c r="W67" i="6"/>
  <c r="S71" i="6"/>
  <c r="U71" i="6" s="1"/>
  <c r="W81" i="6"/>
  <c r="W91" i="6"/>
  <c r="W94" i="6"/>
  <c r="N13" i="2"/>
  <c r="J12" i="6"/>
  <c r="K12" i="6" s="1"/>
  <c r="W17" i="6"/>
  <c r="W18" i="6"/>
  <c r="W28" i="6"/>
  <c r="W29" i="6"/>
  <c r="AM35" i="6"/>
  <c r="AN35" i="6" s="1"/>
  <c r="W45" i="6"/>
  <c r="AW55" i="6"/>
  <c r="AX55" i="6" s="1"/>
  <c r="W58" i="6"/>
  <c r="X58" i="6" s="1"/>
  <c r="Z58" i="6" s="1"/>
  <c r="W73" i="6"/>
  <c r="X73" i="6" s="1"/>
  <c r="W80" i="6"/>
  <c r="W19" i="6"/>
  <c r="W20" i="6"/>
  <c r="W30" i="6"/>
  <c r="W31" i="6"/>
  <c r="W38" i="6"/>
  <c r="AW42" i="6"/>
  <c r="AX42" i="6" s="1"/>
  <c r="W46" i="6"/>
  <c r="X46" i="6" s="1"/>
  <c r="W71" i="6"/>
  <c r="X71" i="6" s="1"/>
  <c r="W79" i="6"/>
  <c r="W86" i="6"/>
  <c r="W87" i="6"/>
  <c r="X87" i="6" s="1"/>
  <c r="W98" i="6"/>
  <c r="R12" i="10"/>
  <c r="AV12" i="10"/>
  <c r="W12" i="6"/>
  <c r="W21" i="6"/>
  <c r="W32" i="6"/>
  <c r="W33" i="6"/>
  <c r="W39" i="6"/>
  <c r="W40" i="6"/>
  <c r="W47" i="6"/>
  <c r="AW47" i="6"/>
  <c r="AX47" i="6" s="1"/>
  <c r="W48" i="6"/>
  <c r="X48" i="6" s="1"/>
  <c r="W59" i="6"/>
  <c r="X59" i="6" s="1"/>
  <c r="W61" i="6"/>
  <c r="X61" i="6" s="1"/>
  <c r="W72" i="6"/>
  <c r="X72" i="6" s="1"/>
  <c r="AH73" i="6"/>
  <c r="AJ73" i="6" s="1"/>
  <c r="W74" i="6"/>
  <c r="X74" i="6" s="1"/>
  <c r="W77" i="6"/>
  <c r="W78" i="6"/>
  <c r="W100" i="6"/>
  <c r="R96" i="2"/>
  <c r="AV67" i="2"/>
  <c r="AV31" i="2"/>
  <c r="R91" i="2"/>
  <c r="R93" i="2"/>
  <c r="AQ30" i="2"/>
  <c r="W40" i="2"/>
  <c r="AB41" i="2"/>
  <c r="AB20" i="2"/>
  <c r="AV25" i="2"/>
  <c r="AW25" i="2" s="1"/>
  <c r="AB68" i="2"/>
  <c r="AC68" i="2" s="1"/>
  <c r="AB13" i="2"/>
  <c r="AB39" i="2"/>
  <c r="AL86" i="2"/>
  <c r="AB18" i="2"/>
  <c r="AB27" i="2"/>
  <c r="AB70" i="2"/>
  <c r="AQ17" i="2"/>
  <c r="AV33" i="2"/>
  <c r="AQ38" i="2"/>
  <c r="AR38" i="2" s="1"/>
  <c r="AL40" i="2"/>
  <c r="AV30" i="2"/>
  <c r="AV42" i="2"/>
  <c r="AV45" i="2"/>
  <c r="AV14" i="2"/>
  <c r="AV22" i="2"/>
  <c r="AV38" i="2"/>
  <c r="AV80" i="2"/>
  <c r="AV12" i="2"/>
  <c r="AV20" i="2"/>
  <c r="W46" i="2"/>
  <c r="AQ77" i="2"/>
  <c r="AV35" i="2"/>
  <c r="AL41" i="2"/>
  <c r="AB44" i="2"/>
  <c r="AV99" i="2"/>
  <c r="AV16" i="2"/>
  <c r="AV21" i="2"/>
  <c r="AL38" i="2"/>
  <c r="W16" i="2"/>
  <c r="AQ41" i="2"/>
  <c r="AB46" i="2"/>
  <c r="AB55" i="2"/>
  <c r="AB58" i="2"/>
  <c r="AB71" i="2"/>
  <c r="AQ47" i="2"/>
  <c r="W12" i="2"/>
  <c r="W14" i="2"/>
  <c r="AB29" i="2"/>
  <c r="AB42" i="2"/>
  <c r="AB56" i="2"/>
  <c r="AB69" i="2"/>
  <c r="W72" i="2"/>
  <c r="AB82" i="2"/>
  <c r="W17" i="2"/>
  <c r="AB32" i="2"/>
  <c r="AB35" i="2"/>
  <c r="AB53" i="2"/>
  <c r="AB66" i="2"/>
  <c r="W33" i="2"/>
  <c r="AQ39" i="2"/>
  <c r="AB14" i="2"/>
  <c r="AB16" i="2"/>
  <c r="AV19" i="2"/>
  <c r="W26" i="2"/>
  <c r="AV27" i="2"/>
  <c r="AW27" i="2" s="1"/>
  <c r="W30" i="2"/>
  <c r="AV40" i="2"/>
  <c r="AQ42" i="2"/>
  <c r="AB54" i="2"/>
  <c r="AV58" i="2"/>
  <c r="AV69" i="2"/>
  <c r="AV77" i="2"/>
  <c r="W13" i="2"/>
  <c r="X13" i="2" s="1"/>
  <c r="W22" i="2"/>
  <c r="AB26" i="2"/>
  <c r="AB30" i="2"/>
  <c r="W32" i="2"/>
  <c r="AB34" i="2"/>
  <c r="AV44" i="2"/>
  <c r="AB47" i="2"/>
  <c r="AB51" i="2"/>
  <c r="AQ54" i="2"/>
  <c r="AV56" i="2"/>
  <c r="AB15" i="2"/>
  <c r="AQ18" i="2"/>
  <c r="AV28" i="2"/>
  <c r="AB40" i="2"/>
  <c r="AB57" i="2"/>
  <c r="AV59" i="2"/>
  <c r="AQ65" i="2"/>
  <c r="AB74" i="2"/>
  <c r="AQ82" i="2"/>
  <c r="AB12" i="2"/>
  <c r="AC12" i="2" s="1"/>
  <c r="AV13" i="2"/>
  <c r="AW13" i="2" s="1"/>
  <c r="AV15" i="2"/>
  <c r="AB17" i="2"/>
  <c r="AV18" i="2"/>
  <c r="W27" i="2"/>
  <c r="X27" i="2" s="1"/>
  <c r="W29" i="2"/>
  <c r="AB33" i="2"/>
  <c r="AQ35" i="2"/>
  <c r="AQ40" i="2"/>
  <c r="AV43" i="2"/>
  <c r="AV47" i="2"/>
  <c r="AB60" i="2"/>
  <c r="AV65" i="2"/>
  <c r="AB80" i="2"/>
  <c r="AB91" i="2"/>
  <c r="AV54" i="2"/>
  <c r="AV61" i="2"/>
  <c r="AV78" i="2"/>
  <c r="AV83" i="2"/>
  <c r="AV52" i="2"/>
  <c r="AG59" i="2"/>
  <c r="AV71" i="2"/>
  <c r="AV81" i="2"/>
  <c r="AV94" i="2"/>
  <c r="AV48" i="2"/>
  <c r="AV74" i="2"/>
  <c r="AV79" i="2"/>
  <c r="AV84" i="2"/>
  <c r="AG64" i="2"/>
  <c r="AG67" i="2"/>
  <c r="AG40" i="2"/>
  <c r="AG41" i="2"/>
  <c r="W58" i="2"/>
  <c r="W80" i="2"/>
  <c r="AV85" i="2"/>
  <c r="AV95" i="2"/>
  <c r="AV51" i="2"/>
  <c r="AV82" i="2"/>
  <c r="R15" i="2"/>
  <c r="AQ16" i="2"/>
  <c r="AB19" i="2"/>
  <c r="AB21" i="2"/>
  <c r="R25" i="2"/>
  <c r="W28" i="2"/>
  <c r="X28" i="2" s="1"/>
  <c r="AV29" i="2"/>
  <c r="W31" i="2"/>
  <c r="AV32" i="2"/>
  <c r="AB38" i="2"/>
  <c r="AB43" i="2"/>
  <c r="W45" i="2"/>
  <c r="AV46" i="2"/>
  <c r="W48" i="2"/>
  <c r="R52" i="2"/>
  <c r="AV53" i="2"/>
  <c r="W59" i="2"/>
  <c r="R61" i="2"/>
  <c r="AV64" i="2"/>
  <c r="AV66" i="2"/>
  <c r="AV68" i="2"/>
  <c r="AV70" i="2"/>
  <c r="AV72" i="2"/>
  <c r="R77" i="2"/>
  <c r="AB79" i="2"/>
  <c r="R81" i="2"/>
  <c r="R83" i="2"/>
  <c r="R95" i="2"/>
  <c r="R97" i="2"/>
  <c r="W15" i="2"/>
  <c r="AV17" i="2"/>
  <c r="AB25" i="2"/>
  <c r="AC25" i="2" s="1"/>
  <c r="AV26" i="2"/>
  <c r="AB28" i="2"/>
  <c r="AC28" i="2" s="1"/>
  <c r="R30" i="2"/>
  <c r="AB31" i="2"/>
  <c r="R33" i="2"/>
  <c r="AV34" i="2"/>
  <c r="AV39" i="2"/>
  <c r="AW39" i="2" s="1"/>
  <c r="AV41" i="2"/>
  <c r="AB45" i="2"/>
  <c r="R47" i="2"/>
  <c r="AB48" i="2"/>
  <c r="AB52" i="2"/>
  <c r="R54" i="2"/>
  <c r="AV55" i="2"/>
  <c r="AV57" i="2"/>
  <c r="AB59" i="2"/>
  <c r="AB61" i="2"/>
  <c r="R65" i="2"/>
  <c r="R67" i="2"/>
  <c r="R69" i="2"/>
  <c r="R71" i="2"/>
  <c r="R73" i="2"/>
  <c r="AB77" i="2"/>
  <c r="AB83" i="2"/>
  <c r="AQ86" i="2"/>
  <c r="R92" i="2"/>
  <c r="AB95" i="2"/>
  <c r="AB87" i="2"/>
  <c r="AG14" i="2"/>
  <c r="AG19" i="2"/>
  <c r="AG22" i="2"/>
  <c r="AG39" i="2"/>
  <c r="AH39" i="2" s="1"/>
  <c r="W47" i="2"/>
  <c r="AG72" i="2"/>
  <c r="AG74" i="2"/>
  <c r="AG79" i="2"/>
  <c r="AG13" i="2"/>
  <c r="AG38" i="2"/>
  <c r="W52" i="2"/>
  <c r="AG58" i="2"/>
  <c r="AG61" i="2"/>
  <c r="AG69" i="2"/>
  <c r="AG99" i="2"/>
  <c r="AG18" i="2"/>
  <c r="AG21" i="2"/>
  <c r="AG44" i="2"/>
  <c r="AG55" i="2"/>
  <c r="AG66" i="2"/>
  <c r="AG12" i="2"/>
  <c r="AG17" i="2"/>
  <c r="AG35" i="2"/>
  <c r="W60" i="2"/>
  <c r="W65" i="2"/>
  <c r="AG71" i="2"/>
  <c r="AG16" i="2"/>
  <c r="AG26" i="2"/>
  <c r="W51" i="2"/>
  <c r="AG54" i="2"/>
  <c r="AG65" i="2"/>
  <c r="AG68" i="2"/>
  <c r="AH68" i="2" s="1"/>
  <c r="AG73" i="2"/>
  <c r="AG78" i="2"/>
  <c r="W83" i="2"/>
  <c r="AG91" i="2"/>
  <c r="AG20" i="2"/>
  <c r="AG25" i="2"/>
  <c r="AH25" i="2" s="1"/>
  <c r="AG43" i="2"/>
  <c r="AG60" i="2"/>
  <c r="AG15" i="2"/>
  <c r="AG42" i="2"/>
  <c r="W64" i="2"/>
  <c r="W67" i="2"/>
  <c r="AG70" i="2"/>
  <c r="AG77" i="2"/>
  <c r="AG82" i="2"/>
  <c r="AQ70" i="2"/>
  <c r="W84" i="2"/>
  <c r="R86" i="2"/>
  <c r="R79" i="2"/>
  <c r="AQ74" i="2"/>
  <c r="R85" i="2"/>
  <c r="R87" i="2"/>
  <c r="R100" i="2"/>
  <c r="W85" i="2"/>
  <c r="W78" i="2"/>
  <c r="W81" i="2"/>
  <c r="R84" i="2"/>
  <c r="R90" i="2"/>
  <c r="AL34" i="2"/>
  <c r="AL53" i="2"/>
  <c r="AL61" i="2"/>
  <c r="AQ13" i="2"/>
  <c r="AR13" i="2" s="1"/>
  <c r="AQ14" i="2"/>
  <c r="AQ15" i="2"/>
  <c r="AQ29" i="2"/>
  <c r="AQ34" i="2"/>
  <c r="AQ46" i="2"/>
  <c r="AQ53" i="2"/>
  <c r="AQ57" i="2"/>
  <c r="AL58" i="2"/>
  <c r="AL59" i="2"/>
  <c r="AL60" i="2"/>
  <c r="AQ61" i="2"/>
  <c r="AQ64" i="2"/>
  <c r="AQ69" i="2"/>
  <c r="AL73" i="2"/>
  <c r="AQ81" i="2"/>
  <c r="AL91" i="2"/>
  <c r="W96" i="2"/>
  <c r="AV97" i="2"/>
  <c r="AQ12" i="2"/>
  <c r="AR12" i="2" s="1"/>
  <c r="AQ33" i="2"/>
  <c r="AQ52" i="2"/>
  <c r="AQ58" i="2"/>
  <c r="AQ59" i="2"/>
  <c r="AQ60" i="2"/>
  <c r="AQ73" i="2"/>
  <c r="AQ85" i="2"/>
  <c r="AL90" i="2"/>
  <c r="AQ91" i="2"/>
  <c r="W93" i="2"/>
  <c r="W95" i="2"/>
  <c r="AQ96" i="2"/>
  <c r="AQ98" i="2"/>
  <c r="AV100" i="2"/>
  <c r="AQ28" i="2"/>
  <c r="AR28" i="2" s="1"/>
  <c r="AQ45" i="2"/>
  <c r="AQ68" i="2"/>
  <c r="AQ80" i="2"/>
  <c r="AQ90" i="2"/>
  <c r="AQ93" i="2"/>
  <c r="AL21" i="2"/>
  <c r="AQ32" i="2"/>
  <c r="AQ44" i="2"/>
  <c r="AQ51" i="2"/>
  <c r="AQ56" i="2"/>
  <c r="AQ72" i="2"/>
  <c r="AQ79" i="2"/>
  <c r="AQ84" i="2"/>
  <c r="AG87" i="2"/>
  <c r="AQ95" i="2"/>
  <c r="R99" i="2"/>
  <c r="AL19" i="2"/>
  <c r="AQ20" i="2"/>
  <c r="AQ21" i="2"/>
  <c r="AL22" i="2"/>
  <c r="AL25" i="2"/>
  <c r="AQ27" i="2"/>
  <c r="AR27" i="2" s="1"/>
  <c r="AQ31" i="2"/>
  <c r="AQ67" i="2"/>
  <c r="AQ71" i="2"/>
  <c r="AL87" i="2"/>
  <c r="AL18" i="2"/>
  <c r="AQ19" i="2"/>
  <c r="AQ22" i="2"/>
  <c r="AQ25" i="2"/>
  <c r="AR25" i="2" s="1"/>
  <c r="AQ26" i="2"/>
  <c r="AL39" i="2"/>
  <c r="AM39" i="2" s="1"/>
  <c r="AL42" i="2"/>
  <c r="AQ43" i="2"/>
  <c r="AQ48" i="2"/>
  <c r="AQ55" i="2"/>
  <c r="AQ66" i="2"/>
  <c r="AQ78" i="2"/>
  <c r="AQ83" i="2"/>
  <c r="AG86" i="2"/>
  <c r="AQ87" i="2"/>
  <c r="W91" i="2"/>
  <c r="AQ92" i="2"/>
  <c r="AQ94" i="2"/>
  <c r="AQ97" i="2"/>
  <c r="AQ99" i="2"/>
  <c r="AL100" i="2"/>
  <c r="AL12" i="2"/>
  <c r="AM12" i="2" s="1"/>
  <c r="AL13" i="2"/>
  <c r="W18" i="2"/>
  <c r="W19" i="2"/>
  <c r="AL26" i="2"/>
  <c r="AG27" i="2"/>
  <c r="AG28" i="2"/>
  <c r="AH28" i="2" s="1"/>
  <c r="AG29" i="2"/>
  <c r="AG30" i="2"/>
  <c r="AG31" i="2"/>
  <c r="W34" i="2"/>
  <c r="AL43" i="2"/>
  <c r="AL44" i="2"/>
  <c r="AG45" i="2"/>
  <c r="AG46" i="2"/>
  <c r="AG47" i="2"/>
  <c r="W53" i="2"/>
  <c r="AL64" i="2"/>
  <c r="AL65" i="2"/>
  <c r="AL66" i="2"/>
  <c r="AL67" i="2"/>
  <c r="AL68" i="2"/>
  <c r="AL69" i="2"/>
  <c r="AL70" i="2"/>
  <c r="AL71" i="2"/>
  <c r="AL72" i="2"/>
  <c r="AL77" i="2"/>
  <c r="AL78" i="2"/>
  <c r="AL79" i="2"/>
  <c r="AG80" i="2"/>
  <c r="AL81" i="2"/>
  <c r="AL82" i="2"/>
  <c r="AG83" i="2"/>
  <c r="AG84" i="2"/>
  <c r="AL85" i="2"/>
  <c r="AV93" i="2"/>
  <c r="AG95" i="2"/>
  <c r="AL97" i="2"/>
  <c r="AV98" i="2"/>
  <c r="AL14" i="2"/>
  <c r="W20" i="2"/>
  <c r="AL27" i="2"/>
  <c r="AL28" i="2"/>
  <c r="AM28" i="2" s="1"/>
  <c r="AL29" i="2"/>
  <c r="AL30" i="2"/>
  <c r="AL31" i="2"/>
  <c r="AG32" i="2"/>
  <c r="AG33" i="2"/>
  <c r="W35" i="2"/>
  <c r="AL45" i="2"/>
  <c r="AL46" i="2"/>
  <c r="AL47" i="2"/>
  <c r="AG48" i="2"/>
  <c r="AG51" i="2"/>
  <c r="AG52" i="2"/>
  <c r="W54" i="2"/>
  <c r="W55" i="2"/>
  <c r="AL80" i="2"/>
  <c r="AL83" i="2"/>
  <c r="AL84" i="2"/>
  <c r="AV90" i="2"/>
  <c r="AV92" i="2"/>
  <c r="W94" i="2"/>
  <c r="AL95" i="2"/>
  <c r="AG96" i="2"/>
  <c r="AL15" i="2"/>
  <c r="AL16" i="2"/>
  <c r="AL17" i="2"/>
  <c r="W21" i="2"/>
  <c r="AL32" i="2"/>
  <c r="AL33" i="2"/>
  <c r="AG34" i="2"/>
  <c r="W38" i="2"/>
  <c r="X38" i="2" s="1"/>
  <c r="W39" i="2"/>
  <c r="AL48" i="2"/>
  <c r="AL51" i="2"/>
  <c r="AL52" i="2"/>
  <c r="AG53" i="2"/>
  <c r="W56" i="2"/>
  <c r="W57" i="2"/>
  <c r="AV60" i="2"/>
  <c r="AV73" i="2"/>
  <c r="AV86" i="2"/>
  <c r="AV87" i="2"/>
  <c r="AV91" i="2"/>
  <c r="AL96" i="2"/>
  <c r="W99" i="2"/>
  <c r="W100" i="2"/>
  <c r="AL20" i="2"/>
  <c r="W25" i="2"/>
  <c r="AL35" i="2"/>
  <c r="W41" i="2"/>
  <c r="W42" i="2"/>
  <c r="AL54" i="2"/>
  <c r="AL55" i="2"/>
  <c r="AG56" i="2"/>
  <c r="AG57" i="2"/>
  <c r="W61" i="2"/>
  <c r="W74" i="2"/>
  <c r="W87" i="2"/>
  <c r="W92" i="2"/>
  <c r="AL93" i="2"/>
  <c r="AL99" i="2"/>
  <c r="W43" i="2"/>
  <c r="W44" i="2"/>
  <c r="AL56" i="2"/>
  <c r="AL57" i="2"/>
  <c r="W66" i="2"/>
  <c r="W68" i="2"/>
  <c r="W69" i="2"/>
  <c r="W70" i="2"/>
  <c r="W71" i="2"/>
  <c r="W73" i="2"/>
  <c r="W77" i="2"/>
  <c r="W79" i="2"/>
  <c r="W82" i="2"/>
  <c r="W86" i="2"/>
  <c r="W90" i="2"/>
  <c r="AL92" i="2"/>
  <c r="W98" i="2"/>
  <c r="AJ24" i="6"/>
  <c r="AI24" i="6"/>
  <c r="AS73" i="6"/>
  <c r="AT73" i="6"/>
  <c r="AC13" i="6"/>
  <c r="AE13" i="6" s="1"/>
  <c r="S24" i="6"/>
  <c r="U24" i="6" s="1"/>
  <c r="S35" i="6"/>
  <c r="T35" i="6" s="1"/>
  <c r="AR35" i="6"/>
  <c r="AS35" i="6" s="1"/>
  <c r="AM42" i="6"/>
  <c r="AN42" i="6" s="1"/>
  <c r="AW58" i="6"/>
  <c r="AY58" i="6" s="1"/>
  <c r="AW59" i="6"/>
  <c r="AX59" i="6" s="1"/>
  <c r="N73" i="6"/>
  <c r="AC74" i="6"/>
  <c r="AE74" i="6" s="1"/>
  <c r="N12" i="6"/>
  <c r="AW35" i="6"/>
  <c r="AX35" i="6" s="1"/>
  <c r="N42" i="6"/>
  <c r="P42" i="6" s="1"/>
  <c r="N47" i="6"/>
  <c r="O47" i="6" s="1"/>
  <c r="T48" i="6"/>
  <c r="N55" i="6"/>
  <c r="AC55" i="6"/>
  <c r="AC59" i="6"/>
  <c r="AD59" i="6" s="1"/>
  <c r="N60" i="6"/>
  <c r="O60" i="6" s="1"/>
  <c r="AC60" i="6"/>
  <c r="X24" i="6"/>
  <c r="Y24" i="6" s="1"/>
  <c r="AR24" i="6"/>
  <c r="AT24" i="6" s="1"/>
  <c r="S42" i="6"/>
  <c r="T42" i="6" s="1"/>
  <c r="S47" i="6"/>
  <c r="AC48" i="6"/>
  <c r="AH58" i="6"/>
  <c r="AI58" i="6" s="1"/>
  <c r="AH74" i="6"/>
  <c r="AJ74" i="6" s="1"/>
  <c r="AC35" i="6"/>
  <c r="AD35" i="6" s="1"/>
  <c r="AR42" i="6"/>
  <c r="AI55" i="6"/>
  <c r="AC24" i="6"/>
  <c r="AW24" i="6"/>
  <c r="AY24" i="6" s="1"/>
  <c r="X42" i="6"/>
  <c r="Y42" i="6" s="1"/>
  <c r="S45" i="6"/>
  <c r="AX45" i="6"/>
  <c r="S55" i="6"/>
  <c r="N59" i="6"/>
  <c r="O59" i="6" s="1"/>
  <c r="AM59" i="6"/>
  <c r="S60" i="6"/>
  <c r="N58" i="6"/>
  <c r="O58" i="6" s="1"/>
  <c r="S59" i="6"/>
  <c r="T59" i="6" s="1"/>
  <c r="AR68" i="6"/>
  <c r="AT68" i="6" s="1"/>
  <c r="AW60" i="6"/>
  <c r="AH42" i="6"/>
  <c r="AI42" i="6" s="1"/>
  <c r="AC45" i="6"/>
  <c r="AD45" i="6" s="1"/>
  <c r="G52" i="2"/>
  <c r="G65" i="2" s="1"/>
  <c r="G78" i="2" s="1"/>
  <c r="G91" i="2" s="1"/>
  <c r="J39" i="2"/>
  <c r="K39" i="2" s="1"/>
  <c r="J67" i="2"/>
  <c r="K67" i="2" s="1"/>
  <c r="I80" i="2"/>
  <c r="I93" i="2" s="1"/>
  <c r="J77" i="4"/>
  <c r="K77" i="4" s="1"/>
  <c r="N77" i="4" s="1"/>
  <c r="G90" i="4"/>
  <c r="J90" i="4" s="1"/>
  <c r="K90" i="4" s="1"/>
  <c r="E29" i="2"/>
  <c r="J28" i="2"/>
  <c r="K28" i="2" s="1"/>
  <c r="J79" i="4"/>
  <c r="K79" i="4" s="1"/>
  <c r="AM79" i="4" s="1"/>
  <c r="I92" i="4"/>
  <c r="E69" i="2"/>
  <c r="J68" i="2"/>
  <c r="K68" i="2" s="1"/>
  <c r="E14" i="2"/>
  <c r="J81" i="2"/>
  <c r="K81" i="2" s="1"/>
  <c r="S24" i="2"/>
  <c r="AC24" i="2"/>
  <c r="J38" i="2"/>
  <c r="K38" i="2" s="1"/>
  <c r="G51" i="2"/>
  <c r="J41" i="2"/>
  <c r="K41" i="2" s="1"/>
  <c r="E93" i="2"/>
  <c r="AS24" i="6"/>
  <c r="I40" i="2"/>
  <c r="I53" i="2" s="1"/>
  <c r="I66" i="2" s="1"/>
  <c r="I79" i="2" s="1"/>
  <c r="I92" i="2" s="1"/>
  <c r="J25" i="2"/>
  <c r="K25" i="2" s="1"/>
  <c r="J80" i="2"/>
  <c r="K80" i="2" s="1"/>
  <c r="E82" i="2"/>
  <c r="G53" i="2"/>
  <c r="G66" i="2" s="1"/>
  <c r="G79" i="2" s="1"/>
  <c r="G92" i="2" s="1"/>
  <c r="J92" i="2" s="1"/>
  <c r="K92" i="2" s="1"/>
  <c r="J51" i="4"/>
  <c r="K51" i="4" s="1"/>
  <c r="J37" i="4"/>
  <c r="K37" i="4" s="1"/>
  <c r="AC37" i="4" s="1"/>
  <c r="I50" i="4"/>
  <c r="I63" i="4" s="1"/>
  <c r="I76" i="4" s="1"/>
  <c r="I89" i="4" s="1"/>
  <c r="AW77" i="4"/>
  <c r="AC77" i="4"/>
  <c r="X77" i="4"/>
  <c r="AD11" i="4"/>
  <c r="AE11" i="4"/>
  <c r="J80" i="4"/>
  <c r="K80" i="4" s="1"/>
  <c r="S80" i="4" s="1"/>
  <c r="E81" i="4"/>
  <c r="G76" i="4"/>
  <c r="G52" i="4"/>
  <c r="G65" i="4" s="1"/>
  <c r="G78" i="4" s="1"/>
  <c r="G91" i="4" s="1"/>
  <c r="J91" i="4" s="1"/>
  <c r="K91" i="4" s="1"/>
  <c r="J39" i="4"/>
  <c r="K39" i="4" s="1"/>
  <c r="X39" i="4" s="1"/>
  <c r="AC80" i="4"/>
  <c r="I64" i="6"/>
  <c r="J51" i="6"/>
  <c r="K51" i="6" s="1"/>
  <c r="J50" i="4"/>
  <c r="K50" i="4" s="1"/>
  <c r="P38" i="4"/>
  <c r="O38" i="4"/>
  <c r="J26" i="4"/>
  <c r="K26" i="4" s="1"/>
  <c r="AM26" i="4" s="1"/>
  <c r="Z24" i="4"/>
  <c r="Y24" i="4"/>
  <c r="AW25" i="4"/>
  <c r="AM25" i="4"/>
  <c r="AC25" i="4"/>
  <c r="S25" i="4"/>
  <c r="AR25" i="4"/>
  <c r="X25" i="4"/>
  <c r="N25" i="4"/>
  <c r="AS24" i="4"/>
  <c r="J26" i="2"/>
  <c r="K26" i="2" s="1"/>
  <c r="J91" i="2"/>
  <c r="K91" i="2" s="1"/>
  <c r="E92" i="4"/>
  <c r="AW24" i="4"/>
  <c r="AM24" i="4"/>
  <c r="AC24" i="4"/>
  <c r="S24" i="4"/>
  <c r="AH24" i="4"/>
  <c r="X79" i="4"/>
  <c r="S79" i="4"/>
  <c r="AC79" i="4"/>
  <c r="G37" i="2"/>
  <c r="E42" i="2"/>
  <c r="E53" i="2"/>
  <c r="AG99" i="4"/>
  <c r="AG91" i="4"/>
  <c r="AG97" i="4"/>
  <c r="AG100" i="4"/>
  <c r="AG95" i="4"/>
  <c r="AG80" i="4"/>
  <c r="AH80" i="4" s="1"/>
  <c r="AG71" i="4"/>
  <c r="AG54" i="4"/>
  <c r="AG45" i="4"/>
  <c r="AG98" i="4"/>
  <c r="AG87" i="4"/>
  <c r="AG79" i="4"/>
  <c r="AH79" i="4" s="1"/>
  <c r="AG70" i="4"/>
  <c r="AG61" i="4"/>
  <c r="AG86" i="4"/>
  <c r="AG78" i="4"/>
  <c r="AG69" i="4"/>
  <c r="AG96" i="4"/>
  <c r="AG90" i="4"/>
  <c r="AG85" i="4"/>
  <c r="AG77" i="4"/>
  <c r="AG84" i="4"/>
  <c r="AG67" i="4"/>
  <c r="AG58" i="4"/>
  <c r="AG41" i="4"/>
  <c r="AG32" i="4"/>
  <c r="AG82" i="4"/>
  <c r="AG72" i="4"/>
  <c r="AG68" i="4"/>
  <c r="AG66" i="4"/>
  <c r="AG57" i="4"/>
  <c r="AG42" i="4"/>
  <c r="AG39" i="4"/>
  <c r="AG30" i="4"/>
  <c r="AG94" i="4"/>
  <c r="AG65" i="4"/>
  <c r="AG53" i="4"/>
  <c r="AG38" i="4"/>
  <c r="AH38" i="4" s="1"/>
  <c r="AG35" i="4"/>
  <c r="AG29" i="4"/>
  <c r="AG74" i="4"/>
  <c r="AG59" i="4"/>
  <c r="AG56" i="4"/>
  <c r="AG31" i="4"/>
  <c r="AG28" i="4"/>
  <c r="AG81" i="4"/>
  <c r="AG55" i="4"/>
  <c r="AG52" i="4"/>
  <c r="AG34" i="4"/>
  <c r="AG27" i="4"/>
  <c r="AG12" i="4"/>
  <c r="AG14" i="4"/>
  <c r="AG16" i="4"/>
  <c r="AG18" i="4"/>
  <c r="AG20" i="4"/>
  <c r="AG22" i="4"/>
  <c r="AG92" i="4"/>
  <c r="AG51" i="4"/>
  <c r="AH51" i="4" s="1"/>
  <c r="AG48" i="4"/>
  <c r="AG33" i="4"/>
  <c r="AG26" i="4"/>
  <c r="AG93" i="4"/>
  <c r="AG47" i="4"/>
  <c r="AG40" i="4"/>
  <c r="AG83" i="4"/>
  <c r="AG19" i="4"/>
  <c r="AG44" i="4"/>
  <c r="AG25" i="4"/>
  <c r="AH25" i="4" s="1"/>
  <c r="AG46" i="4"/>
  <c r="AG13" i="4"/>
  <c r="AG21" i="4"/>
  <c r="AG64" i="4"/>
  <c r="AH64" i="4" s="1"/>
  <c r="AG60" i="4"/>
  <c r="AG15" i="4"/>
  <c r="AR11" i="6"/>
  <c r="X11" i="6"/>
  <c r="J64" i="4"/>
  <c r="K64" i="4" s="1"/>
  <c r="X64" i="4" s="1"/>
  <c r="E53" i="4"/>
  <c r="E13" i="4"/>
  <c r="N11" i="4"/>
  <c r="X11" i="4"/>
  <c r="AW12" i="4"/>
  <c r="N24" i="4"/>
  <c r="X11" i="2"/>
  <c r="S11" i="2"/>
  <c r="AR38" i="4"/>
  <c r="X38" i="4"/>
  <c r="AW38" i="4"/>
  <c r="AM38" i="4"/>
  <c r="AC38" i="4"/>
  <c r="S38" i="4"/>
  <c r="AE45" i="6"/>
  <c r="AM12" i="4"/>
  <c r="AC12" i="4"/>
  <c r="S12" i="4"/>
  <c r="N12" i="4"/>
  <c r="AH12" i="4"/>
  <c r="X12" i="4"/>
  <c r="AC90" i="4"/>
  <c r="AO13" i="6"/>
  <c r="AI35" i="6"/>
  <c r="AJ35" i="6"/>
  <c r="E65" i="4"/>
  <c r="AM11" i="4"/>
  <c r="AH11" i="4"/>
  <c r="S11" i="4"/>
  <c r="AW11" i="4"/>
  <c r="AW50" i="4"/>
  <c r="AW26" i="4"/>
  <c r="AC26" i="4"/>
  <c r="N26" i="4"/>
  <c r="S39" i="4"/>
  <c r="AM39" i="4"/>
  <c r="N64" i="4"/>
  <c r="P35" i="6"/>
  <c r="O35" i="6"/>
  <c r="J14" i="6"/>
  <c r="K14" i="6" s="1"/>
  <c r="E15" i="6"/>
  <c r="P45" i="6"/>
  <c r="O45" i="6"/>
  <c r="J92" i="6"/>
  <c r="K92" i="6" s="1"/>
  <c r="AW92" i="6" s="1"/>
  <c r="AR12" i="4"/>
  <c r="S50" i="4"/>
  <c r="AC50" i="4"/>
  <c r="AM50" i="4"/>
  <c r="AE24" i="6"/>
  <c r="AD24" i="6"/>
  <c r="AJ60" i="6"/>
  <c r="AI60" i="6"/>
  <c r="N50" i="4"/>
  <c r="AW51" i="4"/>
  <c r="AM51" i="4"/>
  <c r="AC51" i="4"/>
  <c r="S51" i="4"/>
  <c r="AR51" i="4"/>
  <c r="X51" i="4"/>
  <c r="AW14" i="6"/>
  <c r="AM14" i="6"/>
  <c r="AC14" i="6"/>
  <c r="S14" i="6"/>
  <c r="AR14" i="6"/>
  <c r="AH14" i="6"/>
  <c r="N14" i="6"/>
  <c r="AW22" i="6"/>
  <c r="AM22" i="6"/>
  <c r="AC22" i="6"/>
  <c r="S22" i="6"/>
  <c r="AR22" i="6"/>
  <c r="AH22" i="6"/>
  <c r="N22" i="6"/>
  <c r="AQ99" i="4"/>
  <c r="AQ91" i="4"/>
  <c r="AQ100" i="4"/>
  <c r="AQ97" i="4"/>
  <c r="AQ95" i="4"/>
  <c r="AQ92" i="4"/>
  <c r="AQ80" i="4"/>
  <c r="AQ71" i="4"/>
  <c r="AQ54" i="4"/>
  <c r="AQ45" i="4"/>
  <c r="AQ94" i="4"/>
  <c r="AQ87" i="4"/>
  <c r="AQ79" i="4"/>
  <c r="AQ70" i="4"/>
  <c r="AQ61" i="4"/>
  <c r="AQ86" i="4"/>
  <c r="AQ78" i="4"/>
  <c r="AQ69" i="4"/>
  <c r="AQ85" i="4"/>
  <c r="AQ77" i="4"/>
  <c r="AR77" i="4" s="1"/>
  <c r="AQ98" i="4"/>
  <c r="AQ90" i="4"/>
  <c r="AQ84" i="4"/>
  <c r="AQ67" i="4"/>
  <c r="AQ58" i="4"/>
  <c r="AQ41" i="4"/>
  <c r="AQ32" i="4"/>
  <c r="S37" i="4"/>
  <c r="AM37" i="4"/>
  <c r="AQ73" i="4"/>
  <c r="AQ83" i="4"/>
  <c r="P12" i="6"/>
  <c r="O12" i="6"/>
  <c r="N37" i="4"/>
  <c r="X50" i="4"/>
  <c r="AH50" i="4"/>
  <c r="AR50" i="4"/>
  <c r="N51" i="4"/>
  <c r="N13" i="6"/>
  <c r="AW13" i="6"/>
  <c r="AH13" i="6"/>
  <c r="S13" i="6"/>
  <c r="AR13" i="6"/>
  <c r="AR53" i="6"/>
  <c r="N53" i="6"/>
  <c r="J39" i="6"/>
  <c r="K39" i="6" s="1"/>
  <c r="E40" i="6"/>
  <c r="AJ58" i="6"/>
  <c r="S63" i="6"/>
  <c r="AW63" i="6"/>
  <c r="AR63" i="6"/>
  <c r="AM63" i="6"/>
  <c r="X63" i="6"/>
  <c r="AH63" i="6"/>
  <c r="U72" i="6"/>
  <c r="W67" i="4"/>
  <c r="AH90" i="4"/>
  <c r="AW46" i="6"/>
  <c r="N46" i="6"/>
  <c r="AR46" i="6"/>
  <c r="AC46" i="6"/>
  <c r="AM46" i="6"/>
  <c r="AH46" i="6"/>
  <c r="S46" i="6"/>
  <c r="P59" i="6"/>
  <c r="AC63" i="6"/>
  <c r="AI73" i="6"/>
  <c r="W99" i="4"/>
  <c r="W91" i="4"/>
  <c r="W97" i="4"/>
  <c r="W95" i="4"/>
  <c r="W100" i="4"/>
  <c r="AM11" i="6"/>
  <c r="AW11" i="6"/>
  <c r="S11" i="6"/>
  <c r="AC11" i="6"/>
  <c r="Y35" i="6"/>
  <c r="Z35" i="6"/>
  <c r="O71" i="6"/>
  <c r="P71" i="6"/>
  <c r="AH11" i="6"/>
  <c r="E26" i="6"/>
  <c r="J25" i="6"/>
  <c r="K25" i="6" s="1"/>
  <c r="N25" i="6" s="1"/>
  <c r="AW37" i="6"/>
  <c r="AM37" i="6"/>
  <c r="AC37" i="6"/>
  <c r="S37" i="6"/>
  <c r="N37" i="6"/>
  <c r="X37" i="6"/>
  <c r="AH37" i="6"/>
  <c r="AR37" i="6"/>
  <c r="AD42" i="6"/>
  <c r="AE42" i="6"/>
  <c r="J76" i="6"/>
  <c r="K76" i="6" s="1"/>
  <c r="G89" i="6"/>
  <c r="J89" i="6" s="1"/>
  <c r="K89" i="6" s="1"/>
  <c r="AC89" i="6" s="1"/>
  <c r="N24" i="6"/>
  <c r="AS47" i="6"/>
  <c r="AT47" i="6"/>
  <c r="AR52" i="6"/>
  <c r="AI59" i="6"/>
  <c r="AJ59" i="6"/>
  <c r="AC71" i="6"/>
  <c r="AR71" i="6"/>
  <c r="AM71" i="6"/>
  <c r="AW71" i="6"/>
  <c r="W71" i="4"/>
  <c r="W80" i="4"/>
  <c r="W96" i="4"/>
  <c r="N11" i="6"/>
  <c r="AW12" i="6"/>
  <c r="AM12" i="6"/>
  <c r="AC12" i="6"/>
  <c r="S12" i="6"/>
  <c r="AR12" i="6"/>
  <c r="AH12" i="6"/>
  <c r="X12" i="6"/>
  <c r="AM24" i="6"/>
  <c r="AC39" i="6"/>
  <c r="U47" i="6"/>
  <c r="T47" i="6"/>
  <c r="AW50" i="6"/>
  <c r="AM50" i="6"/>
  <c r="AC50" i="6"/>
  <c r="S50" i="6"/>
  <c r="AR50" i="6"/>
  <c r="N50" i="6"/>
  <c r="X50" i="6"/>
  <c r="AH50" i="6"/>
  <c r="J53" i="6"/>
  <c r="K53" i="6" s="1"/>
  <c r="E54" i="6"/>
  <c r="AX58" i="6"/>
  <c r="P68" i="6"/>
  <c r="O68" i="6"/>
  <c r="J65" i="6"/>
  <c r="K65" i="6" s="1"/>
  <c r="E66" i="6"/>
  <c r="AY74" i="6"/>
  <c r="AX74" i="6"/>
  <c r="P55" i="6"/>
  <c r="O55" i="6"/>
  <c r="E79" i="6"/>
  <c r="J78" i="6"/>
  <c r="K78" i="6" s="1"/>
  <c r="AW87" i="6"/>
  <c r="AM87" i="6"/>
  <c r="AC87" i="6"/>
  <c r="S87" i="6"/>
  <c r="N87" i="6"/>
  <c r="J93" i="6"/>
  <c r="K93" i="6" s="1"/>
  <c r="S93" i="6" s="1"/>
  <c r="AL99" i="4"/>
  <c r="AM25" i="6"/>
  <c r="Y58" i="6"/>
  <c r="S58" i="6"/>
  <c r="AC58" i="6"/>
  <c r="N72" i="6"/>
  <c r="AW93" i="6"/>
  <c r="N93" i="6"/>
  <c r="AW68" i="6"/>
  <c r="AM68" i="6"/>
  <c r="AC68" i="6"/>
  <c r="S68" i="6"/>
  <c r="X68" i="6"/>
  <c r="AO35" i="6"/>
  <c r="AY42" i="6"/>
  <c r="AR45" i="6"/>
  <c r="AH45" i="6"/>
  <c r="X45" i="6"/>
  <c r="AM45" i="6"/>
  <c r="P60" i="6"/>
  <c r="AI61" i="6"/>
  <c r="AW61" i="6"/>
  <c r="AM61" i="6"/>
  <c r="AC61" i="6"/>
  <c r="S61" i="6"/>
  <c r="N61" i="6"/>
  <c r="AR61" i="6"/>
  <c r="J38" i="6"/>
  <c r="K38" i="6" s="1"/>
  <c r="AH38" i="6" s="1"/>
  <c r="AC47" i="6"/>
  <c r="AR74" i="6"/>
  <c r="AM74" i="6"/>
  <c r="N74" i="6"/>
  <c r="AR58" i="6"/>
  <c r="AC72" i="6"/>
  <c r="AR72" i="6"/>
  <c r="S74" i="6"/>
  <c r="AR87" i="6"/>
  <c r="X47" i="6"/>
  <c r="AG47" i="6"/>
  <c r="AH47" i="6" s="1"/>
  <c r="AG48" i="6"/>
  <c r="AH48" i="6" s="1"/>
  <c r="N27" i="2"/>
  <c r="AM38" i="2"/>
  <c r="AG100" i="6"/>
  <c r="AG98" i="6"/>
  <c r="AG96" i="6"/>
  <c r="AG95" i="6"/>
  <c r="AG86" i="6"/>
  <c r="AG80" i="6"/>
  <c r="AG94" i="6"/>
  <c r="AG93" i="6"/>
  <c r="AG92" i="6"/>
  <c r="AG91" i="6"/>
  <c r="AG90" i="6"/>
  <c r="AG87" i="6"/>
  <c r="AH87" i="6" s="1"/>
  <c r="AG85" i="6"/>
  <c r="AG77" i="6"/>
  <c r="AG81" i="6"/>
  <c r="AG79" i="6"/>
  <c r="AG57" i="6"/>
  <c r="AG51" i="6"/>
  <c r="N28" i="2"/>
  <c r="AG54" i="6"/>
  <c r="AR55" i="6"/>
  <c r="J52" i="6"/>
  <c r="K52" i="6" s="1"/>
  <c r="AM52" i="6" s="1"/>
  <c r="AR59" i="6"/>
  <c r="AR60" i="6"/>
  <c r="AG68" i="6"/>
  <c r="AH68" i="6" s="1"/>
  <c r="AW73" i="6"/>
  <c r="AM73" i="6"/>
  <c r="AC73" i="6"/>
  <c r="S73" i="6"/>
  <c r="AM92" i="6"/>
  <c r="S92" i="6"/>
  <c r="X92" i="6"/>
  <c r="AG99" i="6"/>
  <c r="E95" i="6"/>
  <c r="J94" i="6"/>
  <c r="K94" i="6" s="1"/>
  <c r="N25" i="2"/>
  <c r="AG41" i="6"/>
  <c r="X55" i="6"/>
  <c r="X60" i="6"/>
  <c r="AG67" i="6"/>
  <c r="AG71" i="6"/>
  <c r="AH71" i="6" s="1"/>
  <c r="AG72" i="6"/>
  <c r="AH72" i="6" s="1"/>
  <c r="AW76" i="6"/>
  <c r="AM76" i="6"/>
  <c r="AC76" i="6"/>
  <c r="S76" i="6"/>
  <c r="AG78" i="6"/>
  <c r="AG82" i="6"/>
  <c r="J91" i="6"/>
  <c r="K91" i="6" s="1"/>
  <c r="AW91" i="6" s="1"/>
  <c r="AL99" i="6"/>
  <c r="AL98" i="6"/>
  <c r="AL100" i="6"/>
  <c r="AL97" i="6"/>
  <c r="AL94" i="6"/>
  <c r="AL82" i="6"/>
  <c r="AL84" i="6"/>
  <c r="AL96" i="6"/>
  <c r="AL81" i="6"/>
  <c r="AL55" i="6"/>
  <c r="AM55" i="6" s="1"/>
  <c r="AL60" i="6"/>
  <c r="AM60" i="6" s="1"/>
  <c r="AL65" i="6"/>
  <c r="AL72" i="6"/>
  <c r="AM72" i="6" s="1"/>
  <c r="AL85" i="6"/>
  <c r="R99" i="6"/>
  <c r="R97" i="6"/>
  <c r="R82" i="6"/>
  <c r="R100" i="6"/>
  <c r="R84" i="6"/>
  <c r="R95" i="6"/>
  <c r="R81" i="6"/>
  <c r="AW11" i="2"/>
  <c r="AQ96" i="6"/>
  <c r="AQ95" i="6"/>
  <c r="AQ100" i="6"/>
  <c r="N12" i="2"/>
  <c r="AQ90" i="6"/>
  <c r="AQ91" i="6"/>
  <c r="AQ92" i="6"/>
  <c r="AQ93" i="6"/>
  <c r="AR93" i="6" s="1"/>
  <c r="AB99" i="6"/>
  <c r="AB98" i="6"/>
  <c r="AB97" i="6"/>
  <c r="AR24" i="2"/>
  <c r="AH24" i="2"/>
  <c r="X24" i="2"/>
  <c r="N24" i="2"/>
  <c r="AM24" i="2"/>
  <c r="AW24" i="2"/>
  <c r="AH11" i="2"/>
  <c r="AC11" i="2"/>
  <c r="AR11" i="2"/>
  <c r="AM11" i="2"/>
  <c r="N39" i="2"/>
  <c r="AQ97" i="6"/>
  <c r="W95" i="6"/>
  <c r="W96" i="6"/>
  <c r="N68" i="2"/>
  <c r="AB100" i="2"/>
  <c r="AB94" i="2"/>
  <c r="AB85" i="2"/>
  <c r="AB93" i="2"/>
  <c r="AB84" i="2"/>
  <c r="AB98" i="2"/>
  <c r="AB90" i="2"/>
  <c r="AB81" i="2"/>
  <c r="AB97" i="2"/>
  <c r="AB67" i="2"/>
  <c r="AB92" i="2"/>
  <c r="AB86" i="2"/>
  <c r="AB73" i="2"/>
  <c r="AB65" i="2"/>
  <c r="AB99" i="2"/>
  <c r="AB72" i="2"/>
  <c r="AB64" i="2"/>
  <c r="AB78" i="2"/>
  <c r="N81" i="2"/>
  <c r="AG98" i="2"/>
  <c r="AG90" i="2"/>
  <c r="AG81" i="2"/>
  <c r="AG97" i="2"/>
  <c r="AG94" i="2"/>
  <c r="AG85" i="2"/>
  <c r="AG93" i="2"/>
  <c r="AG92" i="2"/>
  <c r="M12" i="10"/>
  <c r="AG12" i="10"/>
  <c r="R98" i="2"/>
  <c r="AL98" i="2"/>
  <c r="AX24" i="6" l="1"/>
  <c r="AN48" i="6"/>
  <c r="AY72" i="6"/>
  <c r="X53" i="6"/>
  <c r="Y53" i="6" s="1"/>
  <c r="P58" i="6"/>
  <c r="Y87" i="6"/>
  <c r="Z87" i="6"/>
  <c r="AE59" i="6"/>
  <c r="U59" i="6"/>
  <c r="T24" i="6"/>
  <c r="U35" i="6"/>
  <c r="Z42" i="6"/>
  <c r="T71" i="6"/>
  <c r="AI74" i="6"/>
  <c r="Y59" i="6"/>
  <c r="Z59" i="6"/>
  <c r="U42" i="6"/>
  <c r="AN58" i="6"/>
  <c r="AY59" i="6"/>
  <c r="AY47" i="6"/>
  <c r="AW38" i="2"/>
  <c r="AY38" i="2" s="1"/>
  <c r="AC80" i="2"/>
  <c r="AD80" i="2" s="1"/>
  <c r="O63" i="6"/>
  <c r="P63" i="6"/>
  <c r="Y74" i="6"/>
  <c r="Z74" i="6"/>
  <c r="AC93" i="6"/>
  <c r="AD93" i="6" s="1"/>
  <c r="AW39" i="4"/>
  <c r="N92" i="6"/>
  <c r="AM93" i="6"/>
  <c r="AN93" i="6" s="1"/>
  <c r="AY35" i="6"/>
  <c r="AR25" i="6"/>
  <c r="AS25" i="6" s="1"/>
  <c r="AM53" i="6"/>
  <c r="AN53" i="6" s="1"/>
  <c r="AW79" i="4"/>
  <c r="AW37" i="4"/>
  <c r="AX37" i="4" s="1"/>
  <c r="J52" i="2"/>
  <c r="K52" i="2" s="1"/>
  <c r="AY55" i="6"/>
  <c r="AY48" i="6"/>
  <c r="AM68" i="2"/>
  <c r="AO68" i="2" s="1"/>
  <c r="AH27" i="2"/>
  <c r="AJ27" i="2" s="1"/>
  <c r="AM25" i="2"/>
  <c r="AO25" i="2" s="1"/>
  <c r="AR81" i="2"/>
  <c r="AS81" i="2" s="1"/>
  <c r="AH65" i="2"/>
  <c r="AW28" i="2"/>
  <c r="AY28" i="2" s="1"/>
  <c r="X12" i="2"/>
  <c r="Y12" i="2" s="1"/>
  <c r="E28" i="4"/>
  <c r="J27" i="4"/>
  <c r="K27" i="4" s="1"/>
  <c r="AM67" i="2"/>
  <c r="AO67" i="2" s="1"/>
  <c r="AC38" i="2"/>
  <c r="AE38" i="2" s="1"/>
  <c r="AH41" i="2"/>
  <c r="AJ41" i="2" s="1"/>
  <c r="AT11" i="4"/>
  <c r="AS11" i="4"/>
  <c r="AR92" i="6"/>
  <c r="AS92" i="6" s="1"/>
  <c r="AC92" i="6"/>
  <c r="AD92" i="6" s="1"/>
  <c r="AH92" i="6"/>
  <c r="AI92" i="6" s="1"/>
  <c r="AH25" i="6"/>
  <c r="AI25" i="6" s="1"/>
  <c r="AH53" i="6"/>
  <c r="AJ53" i="6" s="1"/>
  <c r="Z24" i="6"/>
  <c r="N39" i="4"/>
  <c r="S26" i="4"/>
  <c r="AH77" i="4"/>
  <c r="AI77" i="4" s="1"/>
  <c r="N79" i="4"/>
  <c r="J65" i="2"/>
  <c r="K65" i="2" s="1"/>
  <c r="AW65" i="2" s="1"/>
  <c r="AY65" i="2" s="1"/>
  <c r="AW80" i="4"/>
  <c r="AX80" i="4" s="1"/>
  <c r="S77" i="4"/>
  <c r="X41" i="2"/>
  <c r="Y41" i="2" s="1"/>
  <c r="AH12" i="2"/>
  <c r="AR39" i="2"/>
  <c r="AS39" i="2" s="1"/>
  <c r="AW12" i="2"/>
  <c r="AX12" i="2" s="1"/>
  <c r="X25" i="6"/>
  <c r="Y25" i="6" s="1"/>
  <c r="AC39" i="4"/>
  <c r="AM80" i="4"/>
  <c r="AO80" i="4" s="1"/>
  <c r="AM65" i="2"/>
  <c r="AN65" i="2" s="1"/>
  <c r="X91" i="2"/>
  <c r="Z91" i="2" s="1"/>
  <c r="X67" i="2"/>
  <c r="Z67" i="2" s="1"/>
  <c r="AW41" i="2"/>
  <c r="AX41" i="2" s="1"/>
  <c r="J40" i="4"/>
  <c r="K40" i="4" s="1"/>
  <c r="E41" i="4"/>
  <c r="O48" i="6"/>
  <c r="P48" i="6"/>
  <c r="X93" i="6"/>
  <c r="Z93" i="6" s="1"/>
  <c r="X91" i="6"/>
  <c r="Y91" i="6" s="1"/>
  <c r="S38" i="2"/>
  <c r="U38" i="2" s="1"/>
  <c r="X89" i="6"/>
  <c r="Z89" i="6" s="1"/>
  <c r="AH93" i="6"/>
  <c r="AI93" i="6" s="1"/>
  <c r="AR80" i="4"/>
  <c r="AR39" i="4"/>
  <c r="X80" i="4"/>
  <c r="Z80" i="4" s="1"/>
  <c r="AM77" i="4"/>
  <c r="AO77" i="4" s="1"/>
  <c r="X25" i="2"/>
  <c r="Z25" i="2" s="1"/>
  <c r="X39" i="2"/>
  <c r="Y39" i="2" s="1"/>
  <c r="AM27" i="2"/>
  <c r="AO27" i="2" s="1"/>
  <c r="AO47" i="6"/>
  <c r="AN47" i="6"/>
  <c r="AR91" i="6"/>
  <c r="N80" i="4"/>
  <c r="P80" i="4" s="1"/>
  <c r="AH38" i="2"/>
  <c r="AJ38" i="2" s="1"/>
  <c r="AC91" i="6"/>
  <c r="AE91" i="6" s="1"/>
  <c r="N38" i="2"/>
  <c r="P38" i="2" s="1"/>
  <c r="AO42" i="6"/>
  <c r="AR79" i="4"/>
  <c r="AT79" i="4" s="1"/>
  <c r="AH39" i="4"/>
  <c r="J78" i="2"/>
  <c r="K78" i="2" s="1"/>
  <c r="AR78" i="2" s="1"/>
  <c r="AW68" i="2"/>
  <c r="AX68" i="2" s="1"/>
  <c r="S25" i="2"/>
  <c r="T25" i="2" s="1"/>
  <c r="AR41" i="2"/>
  <c r="AT41" i="2" s="1"/>
  <c r="AM91" i="2"/>
  <c r="AN91" i="2" s="1"/>
  <c r="AC27" i="2"/>
  <c r="AD27" i="2" s="1"/>
  <c r="Z48" i="6"/>
  <c r="Y48" i="6"/>
  <c r="AC91" i="2"/>
  <c r="AE91" i="2" s="1"/>
  <c r="AH52" i="2"/>
  <c r="AJ52" i="2" s="1"/>
  <c r="Z73" i="6"/>
  <c r="Y73" i="6"/>
  <c r="Y61" i="6"/>
  <c r="Z61" i="6"/>
  <c r="AD74" i="6"/>
  <c r="AJ42" i="6"/>
  <c r="AS68" i="6"/>
  <c r="AT35" i="6"/>
  <c r="O42" i="6"/>
  <c r="AX60" i="6"/>
  <c r="AY60" i="6"/>
  <c r="U55" i="6"/>
  <c r="T55" i="6"/>
  <c r="AS48" i="6"/>
  <c r="AT48" i="6"/>
  <c r="AO59" i="6"/>
  <c r="AN59" i="6"/>
  <c r="AD55" i="6"/>
  <c r="AE55" i="6"/>
  <c r="P73" i="6"/>
  <c r="O73" i="6"/>
  <c r="AD13" i="6"/>
  <c r="AS42" i="6"/>
  <c r="AT42" i="6"/>
  <c r="AD60" i="6"/>
  <c r="AE60" i="6"/>
  <c r="AE35" i="6"/>
  <c r="T45" i="6"/>
  <c r="U45" i="6"/>
  <c r="P47" i="6"/>
  <c r="U60" i="6"/>
  <c r="T60" i="6"/>
  <c r="AE48" i="6"/>
  <c r="AD48" i="6"/>
  <c r="X92" i="2"/>
  <c r="S92" i="2"/>
  <c r="AR92" i="2"/>
  <c r="AH92" i="2"/>
  <c r="AM92" i="2"/>
  <c r="AC92" i="2"/>
  <c r="AW92" i="2"/>
  <c r="N92" i="2"/>
  <c r="AT80" i="4"/>
  <c r="AS80" i="4"/>
  <c r="AH91" i="4"/>
  <c r="AW91" i="4"/>
  <c r="AC91" i="4"/>
  <c r="N91" i="4"/>
  <c r="AM91" i="4"/>
  <c r="X91" i="4"/>
  <c r="AR91" i="4"/>
  <c r="S91" i="4"/>
  <c r="AO72" i="6"/>
  <c r="AN72" i="6"/>
  <c r="AI25" i="4"/>
  <c r="AJ25" i="4"/>
  <c r="AJ79" i="4"/>
  <c r="AI79" i="4"/>
  <c r="P77" i="4"/>
  <c r="O77" i="4"/>
  <c r="AT92" i="6"/>
  <c r="AI38" i="6"/>
  <c r="AJ38" i="6"/>
  <c r="AE89" i="6"/>
  <c r="AD89" i="6"/>
  <c r="AS77" i="4"/>
  <c r="AT77" i="4"/>
  <c r="U80" i="4"/>
  <c r="T80" i="4"/>
  <c r="AX91" i="6"/>
  <c r="AY91" i="6"/>
  <c r="Z64" i="4"/>
  <c r="Y64" i="4"/>
  <c r="AO52" i="6"/>
  <c r="AN52" i="6"/>
  <c r="AI71" i="6"/>
  <c r="AJ71" i="6"/>
  <c r="AJ80" i="4"/>
  <c r="AI80" i="4"/>
  <c r="AT93" i="6"/>
  <c r="AS93" i="6"/>
  <c r="AI72" i="6"/>
  <c r="AJ72" i="6"/>
  <c r="O68" i="2"/>
  <c r="P68" i="2"/>
  <c r="AY24" i="2"/>
  <c r="AX24" i="2"/>
  <c r="AM94" i="6"/>
  <c r="S94" i="6"/>
  <c r="AR94" i="6"/>
  <c r="Z28" i="2"/>
  <c r="Y28" i="2"/>
  <c r="AO38" i="2"/>
  <c r="AN38" i="2"/>
  <c r="AS61" i="6"/>
  <c r="AT61" i="6"/>
  <c r="AJ93" i="6"/>
  <c r="P87" i="6"/>
  <c r="O87" i="6"/>
  <c r="O50" i="6"/>
  <c r="P50" i="6"/>
  <c r="AX12" i="6"/>
  <c r="AY12" i="6"/>
  <c r="Y71" i="6"/>
  <c r="Z71" i="6"/>
  <c r="AS52" i="6"/>
  <c r="AT52" i="6"/>
  <c r="AD37" i="6"/>
  <c r="AE37" i="6"/>
  <c r="AJ11" i="6"/>
  <c r="AI11" i="6"/>
  <c r="AO46" i="6"/>
  <c r="AN46" i="6"/>
  <c r="AJ90" i="4"/>
  <c r="AI90" i="4"/>
  <c r="AY63" i="6"/>
  <c r="AX63" i="6"/>
  <c r="Z13" i="6"/>
  <c r="Y13" i="6"/>
  <c r="P22" i="6"/>
  <c r="O22" i="6"/>
  <c r="P14" i="6"/>
  <c r="O14" i="6"/>
  <c r="AI51" i="4"/>
  <c r="AJ51" i="4"/>
  <c r="AT12" i="4"/>
  <c r="AS12" i="4"/>
  <c r="AJ64" i="4"/>
  <c r="AI64" i="4"/>
  <c r="AO39" i="4"/>
  <c r="AN39" i="4"/>
  <c r="AX11" i="4"/>
  <c r="AY11" i="4"/>
  <c r="AN12" i="4"/>
  <c r="AO12" i="4"/>
  <c r="Z38" i="4"/>
  <c r="Y38" i="4"/>
  <c r="E14" i="4"/>
  <c r="J13" i="4"/>
  <c r="K13" i="4" s="1"/>
  <c r="J37" i="2"/>
  <c r="K37" i="2" s="1"/>
  <c r="G50" i="2"/>
  <c r="P79" i="4"/>
  <c r="O79" i="4"/>
  <c r="U25" i="4"/>
  <c r="T25" i="4"/>
  <c r="AY37" i="4"/>
  <c r="S78" i="2"/>
  <c r="AW78" i="2"/>
  <c r="AC78" i="2"/>
  <c r="AE77" i="4"/>
  <c r="AD77" i="4"/>
  <c r="X81" i="2"/>
  <c r="AH81" i="2"/>
  <c r="AW81" i="2"/>
  <c r="AM81" i="2"/>
  <c r="J29" i="2"/>
  <c r="K29" i="2" s="1"/>
  <c r="E30" i="2"/>
  <c r="AW91" i="2"/>
  <c r="N78" i="2"/>
  <c r="T68" i="2"/>
  <c r="U68" i="2"/>
  <c r="N52" i="2"/>
  <c r="AX39" i="2"/>
  <c r="AY39" i="2"/>
  <c r="AT11" i="2"/>
  <c r="AS11" i="2"/>
  <c r="AN24" i="2"/>
  <c r="AO24" i="2"/>
  <c r="AT13" i="2"/>
  <c r="AS13" i="2"/>
  <c r="AY11" i="2"/>
  <c r="AX11" i="2"/>
  <c r="AH91" i="6"/>
  <c r="AO55" i="6"/>
  <c r="AN55" i="6"/>
  <c r="AJ25" i="2"/>
  <c r="AI25" i="2"/>
  <c r="E96" i="6"/>
  <c r="J95" i="6"/>
  <c r="K95" i="6" s="1"/>
  <c r="AN92" i="6"/>
  <c r="AO92" i="6"/>
  <c r="AT60" i="6"/>
  <c r="AS60" i="6"/>
  <c r="AS28" i="2"/>
  <c r="AT28" i="2"/>
  <c r="AI27" i="2"/>
  <c r="AS72" i="6"/>
  <c r="AT72" i="6"/>
  <c r="AR38" i="6"/>
  <c r="AE47" i="6"/>
  <c r="AD47" i="6"/>
  <c r="AH89" i="6"/>
  <c r="P61" i="6"/>
  <c r="O61" i="6"/>
  <c r="AO45" i="6"/>
  <c r="AN45" i="6"/>
  <c r="P72" i="6"/>
  <c r="O72" i="6"/>
  <c r="T87" i="6"/>
  <c r="U87" i="6"/>
  <c r="AT50" i="6"/>
  <c r="AS50" i="6"/>
  <c r="P11" i="6"/>
  <c r="O11" i="6"/>
  <c r="O24" i="6"/>
  <c r="P24" i="6"/>
  <c r="AH76" i="6"/>
  <c r="AR76" i="6"/>
  <c r="X76" i="6"/>
  <c r="N76" i="6"/>
  <c r="AO37" i="6"/>
  <c r="AN37" i="6"/>
  <c r="AD11" i="6"/>
  <c r="AE11" i="6"/>
  <c r="Z46" i="6"/>
  <c r="Y46" i="6"/>
  <c r="U63" i="6"/>
  <c r="T63" i="6"/>
  <c r="AC53" i="6"/>
  <c r="O13" i="6"/>
  <c r="P13" i="6"/>
  <c r="AO37" i="4"/>
  <c r="AN37" i="4"/>
  <c r="Y22" i="6"/>
  <c r="Z22" i="6"/>
  <c r="Y14" i="6"/>
  <c r="Z14" i="6"/>
  <c r="AS51" i="4"/>
  <c r="AT51" i="4"/>
  <c r="AR64" i="4"/>
  <c r="O39" i="4"/>
  <c r="P39" i="4"/>
  <c r="O26" i="4"/>
  <c r="P26" i="4"/>
  <c r="U11" i="4"/>
  <c r="T11" i="4"/>
  <c r="AJ38" i="4"/>
  <c r="AI38" i="4"/>
  <c r="T11" i="2"/>
  <c r="U11" i="2"/>
  <c r="J53" i="4"/>
  <c r="K53" i="4" s="1"/>
  <c r="E54" i="4"/>
  <c r="AD79" i="4"/>
  <c r="AE79" i="4"/>
  <c r="N65" i="2"/>
  <c r="AR65" i="2"/>
  <c r="AE25" i="4"/>
  <c r="AD25" i="4"/>
  <c r="Z39" i="4"/>
  <c r="Y39" i="4"/>
  <c r="AN77" i="4"/>
  <c r="J82" i="2"/>
  <c r="K82" i="2" s="1"/>
  <c r="E83" i="2"/>
  <c r="N41" i="2"/>
  <c r="AC41" i="2"/>
  <c r="AM41" i="2"/>
  <c r="S41" i="2"/>
  <c r="AM13" i="2"/>
  <c r="AH13" i="2"/>
  <c r="AC13" i="2"/>
  <c r="J40" i="2"/>
  <c r="K40" i="2" s="1"/>
  <c r="AD68" i="2"/>
  <c r="AE68" i="2"/>
  <c r="AM38" i="6"/>
  <c r="AW38" i="6"/>
  <c r="S38" i="6"/>
  <c r="AE39" i="4"/>
  <c r="AD39" i="4"/>
  <c r="AM90" i="4"/>
  <c r="N90" i="4"/>
  <c r="AW90" i="4"/>
  <c r="X90" i="4"/>
  <c r="S90" i="4"/>
  <c r="AR90" i="4"/>
  <c r="AC81" i="2"/>
  <c r="AH94" i="6"/>
  <c r="N91" i="6"/>
  <c r="Z60" i="6"/>
  <c r="Y60" i="6"/>
  <c r="AT25" i="2"/>
  <c r="AS25" i="2"/>
  <c r="Z92" i="6"/>
  <c r="Y92" i="6"/>
  <c r="U28" i="2"/>
  <c r="T28" i="2"/>
  <c r="T27" i="2"/>
  <c r="U27" i="2"/>
  <c r="AI47" i="6"/>
  <c r="AJ47" i="6"/>
  <c r="Z25" i="6"/>
  <c r="P74" i="6"/>
  <c r="O74" i="6"/>
  <c r="AC38" i="6"/>
  <c r="N89" i="6"/>
  <c r="AD61" i="6"/>
  <c r="AE61" i="6"/>
  <c r="AJ45" i="6"/>
  <c r="AI45" i="6"/>
  <c r="U68" i="6"/>
  <c r="T68" i="6"/>
  <c r="T93" i="6"/>
  <c r="U93" i="6"/>
  <c r="AN87" i="6"/>
  <c r="AO87" i="6"/>
  <c r="E55" i="6"/>
  <c r="J54" i="6"/>
  <c r="K54" i="6" s="1"/>
  <c r="AD50" i="6"/>
  <c r="AE50" i="6"/>
  <c r="AI12" i="6"/>
  <c r="AJ12" i="6"/>
  <c r="AX71" i="6"/>
  <c r="AY71" i="6"/>
  <c r="AC52" i="6"/>
  <c r="AT37" i="6"/>
  <c r="AS37" i="6"/>
  <c r="AX11" i="6"/>
  <c r="AY11" i="6"/>
  <c r="AT46" i="6"/>
  <c r="AS46" i="6"/>
  <c r="AT50" i="4"/>
  <c r="AS50" i="4"/>
  <c r="X38" i="6"/>
  <c r="U37" i="4"/>
  <c r="T37" i="4"/>
  <c r="AS22" i="6"/>
  <c r="AT22" i="6"/>
  <c r="AS14" i="6"/>
  <c r="AT14" i="6"/>
  <c r="AE51" i="4"/>
  <c r="AD51" i="4"/>
  <c r="AD50" i="4"/>
  <c r="AE50" i="4"/>
  <c r="S64" i="4"/>
  <c r="AT39" i="4"/>
  <c r="AS39" i="4"/>
  <c r="AE26" i="4"/>
  <c r="AD26" i="4"/>
  <c r="AO11" i="4"/>
  <c r="AN11" i="4"/>
  <c r="Z12" i="4"/>
  <c r="Y12" i="4"/>
  <c r="Z11" i="6"/>
  <c r="Y11" i="6"/>
  <c r="T79" i="4"/>
  <c r="U79" i="4"/>
  <c r="U24" i="4"/>
  <c r="T24" i="4"/>
  <c r="AC26" i="2"/>
  <c r="N26" i="2"/>
  <c r="X26" i="2"/>
  <c r="S26" i="2"/>
  <c r="AR26" i="2"/>
  <c r="AM26" i="2"/>
  <c r="AH26" i="2"/>
  <c r="AW26" i="2"/>
  <c r="AY25" i="4"/>
  <c r="AX25" i="4"/>
  <c r="I77" i="6"/>
  <c r="J64" i="6"/>
  <c r="K64" i="6" s="1"/>
  <c r="G89" i="4"/>
  <c r="J89" i="4" s="1"/>
  <c r="K89" i="4" s="1"/>
  <c r="J76" i="4"/>
  <c r="K76" i="4" s="1"/>
  <c r="Z77" i="4"/>
  <c r="Y77" i="4"/>
  <c r="AO12" i="2"/>
  <c r="AN12" i="2"/>
  <c r="X68" i="2"/>
  <c r="AR68" i="2"/>
  <c r="O81" i="2"/>
  <c r="P81" i="2"/>
  <c r="AX13" i="2"/>
  <c r="AY13" i="2"/>
  <c r="Z91" i="6"/>
  <c r="AN39" i="2"/>
  <c r="AO39" i="2"/>
  <c r="P24" i="2"/>
  <c r="O24" i="2"/>
  <c r="T13" i="2"/>
  <c r="U13" i="2"/>
  <c r="AT91" i="6"/>
  <c r="AS91" i="6"/>
  <c r="O28" i="2"/>
  <c r="P28" i="2"/>
  <c r="AJ25" i="6"/>
  <c r="Y45" i="6"/>
  <c r="Z45" i="6"/>
  <c r="Y68" i="6"/>
  <c r="Z68" i="6"/>
  <c r="AX37" i="6"/>
  <c r="AY37" i="6"/>
  <c r="AT25" i="6"/>
  <c r="P51" i="4"/>
  <c r="O51" i="4"/>
  <c r="AI14" i="6"/>
  <c r="AJ14" i="6"/>
  <c r="AN50" i="4"/>
  <c r="AO50" i="4"/>
  <c r="E15" i="2"/>
  <c r="J14" i="2"/>
  <c r="K14" i="2" s="1"/>
  <c r="N80" i="2"/>
  <c r="AH91" i="2"/>
  <c r="AC52" i="2"/>
  <c r="AJ11" i="2"/>
  <c r="AI11" i="2"/>
  <c r="Z24" i="2"/>
  <c r="Y24" i="2"/>
  <c r="P12" i="2"/>
  <c r="O12" i="2"/>
  <c r="Z38" i="2"/>
  <c r="Y38" i="2"/>
  <c r="S81" i="2"/>
  <c r="AR91" i="2"/>
  <c r="AM52" i="2"/>
  <c r="AJ39" i="2"/>
  <c r="AI39" i="2"/>
  <c r="AJ24" i="2"/>
  <c r="AI24" i="2"/>
  <c r="AE12" i="2"/>
  <c r="AD12" i="2"/>
  <c r="X94" i="6"/>
  <c r="S91" i="6"/>
  <c r="T76" i="6"/>
  <c r="U76" i="6"/>
  <c r="Z55" i="6"/>
  <c r="Y55" i="6"/>
  <c r="T73" i="6"/>
  <c r="U73" i="6"/>
  <c r="AT55" i="6"/>
  <c r="AS55" i="6"/>
  <c r="AE28" i="2"/>
  <c r="AD28" i="2"/>
  <c r="Y47" i="6"/>
  <c r="Z47" i="6"/>
  <c r="AO74" i="6"/>
  <c r="AN74" i="6"/>
  <c r="S89" i="6"/>
  <c r="AO61" i="6"/>
  <c r="AN61" i="6"/>
  <c r="AT45" i="6"/>
  <c r="AS45" i="6"/>
  <c r="AE68" i="6"/>
  <c r="AD68" i="6"/>
  <c r="AW25" i="6"/>
  <c r="AX87" i="6"/>
  <c r="AY87" i="6"/>
  <c r="Z53" i="6"/>
  <c r="AO50" i="6"/>
  <c r="AN50" i="6"/>
  <c r="AS12" i="6"/>
  <c r="AT12" i="6"/>
  <c r="AN71" i="6"/>
  <c r="AO71" i="6"/>
  <c r="AH52" i="6"/>
  <c r="AJ37" i="6"/>
  <c r="AI37" i="6"/>
  <c r="AN11" i="6"/>
  <c r="AO11" i="6"/>
  <c r="AE63" i="6"/>
  <c r="AD63" i="6"/>
  <c r="O46" i="6"/>
  <c r="P46" i="6"/>
  <c r="AI63" i="6"/>
  <c r="AJ63" i="6"/>
  <c r="E41" i="6"/>
  <c r="J40" i="6"/>
  <c r="K40" i="6" s="1"/>
  <c r="AT13" i="6"/>
  <c r="AS13" i="6"/>
  <c r="AJ50" i="4"/>
  <c r="AI50" i="4"/>
  <c r="U22" i="6"/>
  <c r="T22" i="6"/>
  <c r="T14" i="6"/>
  <c r="U14" i="6"/>
  <c r="AO51" i="4"/>
  <c r="AN51" i="4"/>
  <c r="T50" i="4"/>
  <c r="U50" i="4"/>
  <c r="AC64" i="4"/>
  <c r="U39" i="4"/>
  <c r="T39" i="4"/>
  <c r="AO26" i="4"/>
  <c r="AN26" i="4"/>
  <c r="J65" i="4"/>
  <c r="K65" i="4" s="1"/>
  <c r="E66" i="4"/>
  <c r="AJ12" i="4"/>
  <c r="AI12" i="4"/>
  <c r="U38" i="4"/>
  <c r="T38" i="4"/>
  <c r="O24" i="4"/>
  <c r="P24" i="4"/>
  <c r="AT11" i="6"/>
  <c r="AS11" i="6"/>
  <c r="AX79" i="4"/>
  <c r="AY79" i="4"/>
  <c r="AE24" i="4"/>
  <c r="AD24" i="4"/>
  <c r="J66" i="2"/>
  <c r="K66" i="2" s="1"/>
  <c r="P25" i="4"/>
  <c r="O25" i="4"/>
  <c r="AD80" i="4"/>
  <c r="AE80" i="4"/>
  <c r="J63" i="4"/>
  <c r="K63" i="4" s="1"/>
  <c r="J51" i="2"/>
  <c r="K51" i="2" s="1"/>
  <c r="G64" i="2"/>
  <c r="J69" i="2"/>
  <c r="K69" i="2" s="1"/>
  <c r="E70" i="2"/>
  <c r="O27" i="2"/>
  <c r="P27" i="2"/>
  <c r="Y27" i="2"/>
  <c r="Z27" i="2"/>
  <c r="T50" i="6"/>
  <c r="U50" i="6"/>
  <c r="AD90" i="4"/>
  <c r="AE90" i="4"/>
  <c r="N91" i="2"/>
  <c r="AT38" i="2"/>
  <c r="AS38" i="2"/>
  <c r="AT58" i="6"/>
  <c r="AS58" i="6"/>
  <c r="AT74" i="6"/>
  <c r="AS74" i="6"/>
  <c r="AW89" i="6"/>
  <c r="AN68" i="6"/>
  <c r="AO68" i="6"/>
  <c r="AO93" i="6"/>
  <c r="AN25" i="6"/>
  <c r="AO25" i="6"/>
  <c r="AM78" i="6"/>
  <c r="AW78" i="6"/>
  <c r="S78" i="6"/>
  <c r="AH78" i="6"/>
  <c r="AR78" i="6"/>
  <c r="N78" i="6"/>
  <c r="AC78" i="6"/>
  <c r="X78" i="6"/>
  <c r="J66" i="6"/>
  <c r="K66" i="6" s="1"/>
  <c r="E67" i="6"/>
  <c r="X52" i="6"/>
  <c r="AX50" i="6"/>
  <c r="AY50" i="6"/>
  <c r="AO24" i="6"/>
  <c r="AN24" i="6"/>
  <c r="T12" i="6"/>
  <c r="U12" i="6"/>
  <c r="AS71" i="6"/>
  <c r="AT71" i="6"/>
  <c r="N52" i="6"/>
  <c r="Z37" i="6"/>
  <c r="Y37" i="6"/>
  <c r="P25" i="6"/>
  <c r="O25" i="6"/>
  <c r="AY46" i="6"/>
  <c r="AX46" i="6"/>
  <c r="Z63" i="6"/>
  <c r="Y63" i="6"/>
  <c r="AR39" i="6"/>
  <c r="AM39" i="6"/>
  <c r="X39" i="6"/>
  <c r="AW39" i="6"/>
  <c r="AH39" i="6"/>
  <c r="S39" i="6"/>
  <c r="N39" i="6"/>
  <c r="P53" i="6"/>
  <c r="O53" i="6"/>
  <c r="U13" i="6"/>
  <c r="T13" i="6"/>
  <c r="Z50" i="4"/>
  <c r="Y50" i="4"/>
  <c r="AE22" i="6"/>
  <c r="AD22" i="6"/>
  <c r="AD14" i="6"/>
  <c r="AE14" i="6"/>
  <c r="AY51" i="4"/>
  <c r="AX51" i="4"/>
  <c r="AM64" i="4"/>
  <c r="AJ39" i="4"/>
  <c r="AI39" i="4"/>
  <c r="AY26" i="4"/>
  <c r="AX26" i="4"/>
  <c r="J78" i="4"/>
  <c r="K78" i="4" s="1"/>
  <c r="O12" i="4"/>
  <c r="P12" i="4"/>
  <c r="AD38" i="4"/>
  <c r="AE38" i="4"/>
  <c r="AY12" i="4"/>
  <c r="AX12" i="4"/>
  <c r="Y11" i="4"/>
  <c r="Z11" i="4"/>
  <c r="J52" i="4"/>
  <c r="K52" i="4" s="1"/>
  <c r="Z79" i="4"/>
  <c r="Y79" i="4"/>
  <c r="AO24" i="4"/>
  <c r="AN24" i="4"/>
  <c r="Y25" i="4"/>
  <c r="Z25" i="4"/>
  <c r="J93" i="2"/>
  <c r="K93" i="2" s="1"/>
  <c r="E94" i="2"/>
  <c r="AX38" i="2"/>
  <c r="AH67" i="2"/>
  <c r="N67" i="2"/>
  <c r="AW67" i="2"/>
  <c r="AR67" i="2"/>
  <c r="S67" i="2"/>
  <c r="AC67" i="2"/>
  <c r="AO11" i="2"/>
  <c r="AN11" i="2"/>
  <c r="AS12" i="2"/>
  <c r="AT12" i="2"/>
  <c r="O25" i="2"/>
  <c r="P25" i="2"/>
  <c r="U74" i="6"/>
  <c r="T74" i="6"/>
  <c r="AS59" i="6"/>
  <c r="AT59" i="6"/>
  <c r="AJ48" i="6"/>
  <c r="AI48" i="6"/>
  <c r="U61" i="6"/>
  <c r="T61" i="6"/>
  <c r="AE39" i="6"/>
  <c r="AD39" i="6"/>
  <c r="T11" i="6"/>
  <c r="U11" i="6"/>
  <c r="AE37" i="4"/>
  <c r="AD37" i="4"/>
  <c r="P64" i="4"/>
  <c r="O64" i="4"/>
  <c r="Y11" i="2"/>
  <c r="Z11" i="2"/>
  <c r="AJ24" i="4"/>
  <c r="AI24" i="4"/>
  <c r="AO25" i="4"/>
  <c r="AN25" i="4"/>
  <c r="AW51" i="6"/>
  <c r="AM51" i="6"/>
  <c r="AH51" i="6"/>
  <c r="AC51" i="6"/>
  <c r="X51" i="6"/>
  <c r="S51" i="6"/>
  <c r="AY77" i="4"/>
  <c r="AX77" i="4"/>
  <c r="AR80" i="2"/>
  <c r="S80" i="2"/>
  <c r="X80" i="2"/>
  <c r="AM78" i="2"/>
  <c r="AT24" i="2"/>
  <c r="AS24" i="2"/>
  <c r="AE25" i="2"/>
  <c r="AD25" i="2"/>
  <c r="AO28" i="2"/>
  <c r="AN28" i="2"/>
  <c r="AY61" i="6"/>
  <c r="AX61" i="6"/>
  <c r="AW80" i="2"/>
  <c r="S91" i="2"/>
  <c r="X78" i="2"/>
  <c r="Y67" i="2"/>
  <c r="P39" i="2"/>
  <c r="O39" i="2"/>
  <c r="O13" i="2"/>
  <c r="P13" i="2"/>
  <c r="AW94" i="6"/>
  <c r="AM91" i="6"/>
  <c r="AO76" i="6"/>
  <c r="AN76" i="6"/>
  <c r="AN25" i="2"/>
  <c r="P92" i="6"/>
  <c r="O92" i="6"/>
  <c r="AO73" i="6"/>
  <c r="AN73" i="6"/>
  <c r="N51" i="6"/>
  <c r="O38" i="2"/>
  <c r="AX27" i="2"/>
  <c r="AY27" i="2"/>
  <c r="AM89" i="6"/>
  <c r="AY68" i="6"/>
  <c r="AX68" i="6"/>
  <c r="N38" i="6"/>
  <c r="AX93" i="6"/>
  <c r="AY93" i="6"/>
  <c r="AE58" i="6"/>
  <c r="AD58" i="6"/>
  <c r="AC25" i="6"/>
  <c r="J79" i="6"/>
  <c r="K79" i="6" s="1"/>
  <c r="E80" i="6"/>
  <c r="AR65" i="6"/>
  <c r="AM65" i="6"/>
  <c r="X65" i="6"/>
  <c r="AH65" i="6"/>
  <c r="AW65" i="6"/>
  <c r="S65" i="6"/>
  <c r="N65" i="6"/>
  <c r="AC65" i="6"/>
  <c r="AJ50" i="6"/>
  <c r="AI50" i="6"/>
  <c r="AD12" i="6"/>
  <c r="AE12" i="6"/>
  <c r="AE71" i="6"/>
  <c r="AD71" i="6"/>
  <c r="AW52" i="6"/>
  <c r="P37" i="6"/>
  <c r="O37" i="6"/>
  <c r="E27" i="6"/>
  <c r="J26" i="6"/>
  <c r="K26" i="6" s="1"/>
  <c r="T46" i="6"/>
  <c r="U46" i="6"/>
  <c r="AO63" i="6"/>
  <c r="AN63" i="6"/>
  <c r="AW53" i="6"/>
  <c r="AJ13" i="6"/>
  <c r="AI13" i="6"/>
  <c r="AO22" i="6"/>
  <c r="AN22" i="6"/>
  <c r="AN14" i="6"/>
  <c r="AO14" i="6"/>
  <c r="O50" i="4"/>
  <c r="P50" i="4"/>
  <c r="J15" i="6"/>
  <c r="K15" i="6" s="1"/>
  <c r="E16" i="6"/>
  <c r="AW64" i="4"/>
  <c r="AY39" i="4"/>
  <c r="AX39" i="4"/>
  <c r="T12" i="4"/>
  <c r="U12" i="4"/>
  <c r="AN38" i="4"/>
  <c r="AO38" i="4"/>
  <c r="E54" i="2"/>
  <c r="J53" i="2"/>
  <c r="K53" i="2" s="1"/>
  <c r="AY24" i="4"/>
  <c r="AX24" i="4"/>
  <c r="X26" i="4"/>
  <c r="AR26" i="4"/>
  <c r="AH26" i="4"/>
  <c r="J81" i="4"/>
  <c r="K81" i="4" s="1"/>
  <c r="E82" i="4"/>
  <c r="AR37" i="4"/>
  <c r="X37" i="4"/>
  <c r="AH37" i="4"/>
  <c r="AE24" i="2"/>
  <c r="AD24" i="2"/>
  <c r="AC39" i="2"/>
  <c r="S39" i="2"/>
  <c r="AO60" i="6"/>
  <c r="AN60" i="6"/>
  <c r="AI68" i="6"/>
  <c r="AJ68" i="6"/>
  <c r="AO65" i="2"/>
  <c r="Z13" i="2"/>
  <c r="Y13" i="2"/>
  <c r="AE11" i="2"/>
  <c r="AD11" i="2"/>
  <c r="AX92" i="6"/>
  <c r="AY92" i="6"/>
  <c r="AE72" i="6"/>
  <c r="AD72" i="6"/>
  <c r="AR89" i="6"/>
  <c r="P93" i="6"/>
  <c r="O93" i="6"/>
  <c r="AD87" i="6"/>
  <c r="AE87" i="6"/>
  <c r="Y12" i="6"/>
  <c r="Z12" i="6"/>
  <c r="AD46" i="6"/>
  <c r="AE46" i="6"/>
  <c r="AS53" i="6"/>
  <c r="AT53" i="6"/>
  <c r="AI22" i="6"/>
  <c r="AJ22" i="6"/>
  <c r="U51" i="4"/>
  <c r="T51" i="4"/>
  <c r="U26" i="4"/>
  <c r="T26" i="4"/>
  <c r="AI11" i="4"/>
  <c r="AJ11" i="4"/>
  <c r="AT38" i="4"/>
  <c r="AS38" i="4"/>
  <c r="AN79" i="4"/>
  <c r="AO79" i="4"/>
  <c r="AY12" i="2"/>
  <c r="AH80" i="2"/>
  <c r="AW52" i="2"/>
  <c r="AR52" i="2"/>
  <c r="U12" i="2"/>
  <c r="T12" i="2"/>
  <c r="N94" i="6"/>
  <c r="AE76" i="6"/>
  <c r="AD76" i="6"/>
  <c r="AR51" i="6"/>
  <c r="AE73" i="6"/>
  <c r="AD73" i="6"/>
  <c r="AJ87" i="6"/>
  <c r="AI87" i="6"/>
  <c r="AM80" i="2"/>
  <c r="AH78" i="2"/>
  <c r="AJ65" i="2"/>
  <c r="AI65" i="2"/>
  <c r="AJ68" i="2"/>
  <c r="AI68" i="2"/>
  <c r="O11" i="2"/>
  <c r="P11" i="2"/>
  <c r="AJ12" i="2"/>
  <c r="AI12" i="2"/>
  <c r="AC94" i="6"/>
  <c r="AY76" i="6"/>
  <c r="AX76" i="6"/>
  <c r="AY25" i="2"/>
  <c r="AX25" i="2"/>
  <c r="T92" i="6"/>
  <c r="U92" i="6"/>
  <c r="AX73" i="6"/>
  <c r="AY73" i="6"/>
  <c r="AI28" i="2"/>
  <c r="AJ28" i="2"/>
  <c r="AT27" i="2"/>
  <c r="AS27" i="2"/>
  <c r="AS87" i="6"/>
  <c r="AT87" i="6"/>
  <c r="Z72" i="6"/>
  <c r="Y72" i="6"/>
  <c r="U58" i="6"/>
  <c r="T58" i="6"/>
  <c r="S25" i="6"/>
  <c r="Y50" i="6"/>
  <c r="Z50" i="6"/>
  <c r="AN12" i="6"/>
  <c r="AO12" i="6"/>
  <c r="S52" i="6"/>
  <c r="U37" i="6"/>
  <c r="T37" i="6"/>
  <c r="AJ46" i="6"/>
  <c r="AI46" i="6"/>
  <c r="AT63" i="6"/>
  <c r="AS63" i="6"/>
  <c r="S53" i="6"/>
  <c r="AY13" i="6"/>
  <c r="AX13" i="6"/>
  <c r="P37" i="4"/>
  <c r="O37" i="4"/>
  <c r="AY22" i="6"/>
  <c r="AX22" i="6"/>
  <c r="AX14" i="6"/>
  <c r="AY14" i="6"/>
  <c r="Z51" i="4"/>
  <c r="Y51" i="4"/>
  <c r="AX50" i="4"/>
  <c r="AY50" i="4"/>
  <c r="AD12" i="4"/>
  <c r="AE12" i="4"/>
  <c r="AY38" i="4"/>
  <c r="AX38" i="4"/>
  <c r="O11" i="4"/>
  <c r="P11" i="4"/>
  <c r="E43" i="2"/>
  <c r="J42" i="2"/>
  <c r="K42" i="2" s="1"/>
  <c r="J92" i="4"/>
  <c r="K92" i="4" s="1"/>
  <c r="E93" i="4"/>
  <c r="AS25" i="4"/>
  <c r="AT25" i="4"/>
  <c r="U77" i="4"/>
  <c r="T77" i="4"/>
  <c r="J79" i="2"/>
  <c r="K79" i="2" s="1"/>
  <c r="U24" i="2"/>
  <c r="T24" i="2"/>
  <c r="AD38" i="2" l="1"/>
  <c r="O80" i="4"/>
  <c r="Y80" i="4"/>
  <c r="AY80" i="4"/>
  <c r="AJ77" i="4"/>
  <c r="AN80" i="4"/>
  <c r="AE92" i="6"/>
  <c r="AJ92" i="6"/>
  <c r="AO53" i="6"/>
  <c r="Y89" i="6"/>
  <c r="Y93" i="6"/>
  <c r="AI53" i="6"/>
  <c r="AD91" i="6"/>
  <c r="Z12" i="2"/>
  <c r="AN68" i="2"/>
  <c r="Z41" i="2"/>
  <c r="AY41" i="2"/>
  <c r="AE80" i="2"/>
  <c r="U25" i="2"/>
  <c r="AN27" i="2"/>
  <c r="AE27" i="2"/>
  <c r="AN67" i="2"/>
  <c r="AX28" i="2"/>
  <c r="AY68" i="2"/>
  <c r="AT39" i="2"/>
  <c r="AS41" i="2"/>
  <c r="Y91" i="2"/>
  <c r="Y25" i="2"/>
  <c r="T38" i="2"/>
  <c r="Z39" i="2"/>
  <c r="AT81" i="2"/>
  <c r="AX65" i="2"/>
  <c r="AO91" i="2"/>
  <c r="AT78" i="2"/>
  <c r="AS78" i="2"/>
  <c r="AI38" i="2"/>
  <c r="AI41" i="2"/>
  <c r="AC65" i="2"/>
  <c r="E29" i="4"/>
  <c r="J28" i="4"/>
  <c r="K28" i="4" s="1"/>
  <c r="AE93" i="6"/>
  <c r="X52" i="2"/>
  <c r="S52" i="2"/>
  <c r="AS79" i="4"/>
  <c r="X65" i="2"/>
  <c r="S65" i="2"/>
  <c r="E42" i="4"/>
  <c r="J41" i="4"/>
  <c r="K41" i="4" s="1"/>
  <c r="AC40" i="4"/>
  <c r="N40" i="4"/>
  <c r="AH40" i="4"/>
  <c r="AM40" i="4"/>
  <c r="X40" i="4"/>
  <c r="AW40" i="4"/>
  <c r="S40" i="4"/>
  <c r="AR40" i="4"/>
  <c r="AW27" i="4"/>
  <c r="AM27" i="4"/>
  <c r="AC27" i="4"/>
  <c r="S27" i="4"/>
  <c r="N27" i="4"/>
  <c r="AR27" i="4"/>
  <c r="AH27" i="4"/>
  <c r="X27" i="4"/>
  <c r="AD91" i="2"/>
  <c r="AI52" i="2"/>
  <c r="U51" i="6"/>
  <c r="T51" i="6"/>
  <c r="AY39" i="6"/>
  <c r="AX39" i="6"/>
  <c r="J93" i="4"/>
  <c r="K93" i="4" s="1"/>
  <c r="E94" i="4"/>
  <c r="AD94" i="6"/>
  <c r="AE94" i="6"/>
  <c r="AY52" i="2"/>
  <c r="AX52" i="2"/>
  <c r="AT37" i="4"/>
  <c r="AS37" i="4"/>
  <c r="T65" i="6"/>
  <c r="U65" i="6"/>
  <c r="AD25" i="6"/>
  <c r="AE25" i="6"/>
  <c r="AO89" i="6"/>
  <c r="AN89" i="6"/>
  <c r="AN91" i="6"/>
  <c r="AO91" i="6"/>
  <c r="AE67" i="2"/>
  <c r="AD67" i="2"/>
  <c r="E95" i="2"/>
  <c r="J94" i="2"/>
  <c r="K94" i="2" s="1"/>
  <c r="U39" i="6"/>
  <c r="T39" i="6"/>
  <c r="E68" i="6"/>
  <c r="J67" i="6"/>
  <c r="K67" i="6" s="1"/>
  <c r="AY78" i="6"/>
  <c r="AX78" i="6"/>
  <c r="AY89" i="6"/>
  <c r="AX89" i="6"/>
  <c r="G77" i="2"/>
  <c r="J64" i="2"/>
  <c r="K64" i="2" s="1"/>
  <c r="E67" i="4"/>
  <c r="J66" i="4"/>
  <c r="K66" i="4" s="1"/>
  <c r="AE64" i="4"/>
  <c r="AD64" i="4"/>
  <c r="AS68" i="2"/>
  <c r="AT68" i="2"/>
  <c r="AC89" i="4"/>
  <c r="AM89" i="4"/>
  <c r="X89" i="4"/>
  <c r="N89" i="4"/>
  <c r="AW89" i="4"/>
  <c r="AH89" i="4"/>
  <c r="AR89" i="4"/>
  <c r="S89" i="4"/>
  <c r="AI26" i="2"/>
  <c r="AJ26" i="2"/>
  <c r="Y38" i="6"/>
  <c r="Z38" i="6"/>
  <c r="P91" i="6"/>
  <c r="O91" i="6"/>
  <c r="AX90" i="4"/>
  <c r="AY90" i="4"/>
  <c r="U41" i="2"/>
  <c r="T41" i="2"/>
  <c r="AN81" i="2"/>
  <c r="AO81" i="2"/>
  <c r="AY78" i="2"/>
  <c r="AX78" i="2"/>
  <c r="J14" i="4"/>
  <c r="K14" i="4" s="1"/>
  <c r="E15" i="4"/>
  <c r="AY91" i="4"/>
  <c r="AX91" i="4"/>
  <c r="AE92" i="2"/>
  <c r="AD92" i="2"/>
  <c r="AR92" i="4"/>
  <c r="AH92" i="4"/>
  <c r="AC92" i="4"/>
  <c r="X92" i="4"/>
  <c r="AW92" i="4"/>
  <c r="AM92" i="4"/>
  <c r="S92" i="4"/>
  <c r="N92" i="4"/>
  <c r="AT51" i="6"/>
  <c r="AS51" i="6"/>
  <c r="T39" i="2"/>
  <c r="U39" i="2"/>
  <c r="J82" i="4"/>
  <c r="K82" i="4" s="1"/>
  <c r="E83" i="4"/>
  <c r="AY65" i="6"/>
  <c r="AX65" i="6"/>
  <c r="AX94" i="6"/>
  <c r="AY94" i="6"/>
  <c r="U67" i="2"/>
  <c r="T67" i="2"/>
  <c r="N93" i="2"/>
  <c r="AM93" i="2"/>
  <c r="AC93" i="2"/>
  <c r="AW93" i="2"/>
  <c r="X93" i="2"/>
  <c r="S93" i="2"/>
  <c r="AR93" i="2"/>
  <c r="AH93" i="2"/>
  <c r="AJ39" i="6"/>
  <c r="AI39" i="6"/>
  <c r="S66" i="6"/>
  <c r="AH66" i="6"/>
  <c r="AW66" i="6"/>
  <c r="N66" i="6"/>
  <c r="AR66" i="6"/>
  <c r="AM66" i="6"/>
  <c r="AC66" i="6"/>
  <c r="X66" i="6"/>
  <c r="AO78" i="6"/>
  <c r="AN78" i="6"/>
  <c r="P91" i="2"/>
  <c r="O91" i="2"/>
  <c r="S51" i="2"/>
  <c r="AR51" i="2"/>
  <c r="AW51" i="2"/>
  <c r="AC51" i="2"/>
  <c r="AH51" i="2"/>
  <c r="X51" i="2"/>
  <c r="N51" i="2"/>
  <c r="AM51" i="2"/>
  <c r="S65" i="4"/>
  <c r="AW65" i="4"/>
  <c r="AH65" i="4"/>
  <c r="N65" i="4"/>
  <c r="AC65" i="4"/>
  <c r="AM65" i="4"/>
  <c r="X65" i="4"/>
  <c r="AR65" i="4"/>
  <c r="AI52" i="6"/>
  <c r="AJ52" i="6"/>
  <c r="AE52" i="2"/>
  <c r="AD52" i="2"/>
  <c r="Z68" i="2"/>
  <c r="Y68" i="2"/>
  <c r="AO26" i="2"/>
  <c r="AN26" i="2"/>
  <c r="AJ94" i="6"/>
  <c r="AI94" i="6"/>
  <c r="P90" i="4"/>
  <c r="O90" i="4"/>
  <c r="AO41" i="2"/>
  <c r="AN41" i="2"/>
  <c r="AE53" i="6"/>
  <c r="AD53" i="6"/>
  <c r="AX81" i="2"/>
  <c r="AY81" i="2"/>
  <c r="U78" i="2"/>
  <c r="T78" i="2"/>
  <c r="AJ91" i="4"/>
  <c r="AI91" i="4"/>
  <c r="AO92" i="2"/>
  <c r="AN92" i="2"/>
  <c r="N81" i="4"/>
  <c r="AM81" i="4"/>
  <c r="X81" i="4"/>
  <c r="AH81" i="4"/>
  <c r="S81" i="4"/>
  <c r="AR81" i="4"/>
  <c r="AC81" i="4"/>
  <c r="AW81" i="4"/>
  <c r="AS26" i="2"/>
  <c r="AT26" i="2"/>
  <c r="S54" i="6"/>
  <c r="AM54" i="6"/>
  <c r="AW54" i="6"/>
  <c r="N54" i="6"/>
  <c r="AC54" i="6"/>
  <c r="X54" i="6"/>
  <c r="AR54" i="6"/>
  <c r="AH54" i="6"/>
  <c r="P76" i="6"/>
  <c r="O76" i="6"/>
  <c r="AJ81" i="2"/>
  <c r="AI81" i="2"/>
  <c r="AJ92" i="2"/>
  <c r="AI92" i="2"/>
  <c r="Z51" i="6"/>
  <c r="Y51" i="6"/>
  <c r="AD78" i="6"/>
  <c r="AE78" i="6"/>
  <c r="P41" i="2"/>
  <c r="O41" i="2"/>
  <c r="AS94" i="6"/>
  <c r="AT94" i="6"/>
  <c r="AT92" i="2"/>
  <c r="AS92" i="2"/>
  <c r="AN80" i="2"/>
  <c r="AO80" i="2"/>
  <c r="P94" i="6"/>
  <c r="O94" i="6"/>
  <c r="AS89" i="6"/>
  <c r="AT89" i="6"/>
  <c r="J16" i="6"/>
  <c r="K16" i="6" s="1"/>
  <c r="E17" i="6"/>
  <c r="J27" i="6"/>
  <c r="K27" i="6" s="1"/>
  <c r="E28" i="6"/>
  <c r="AN65" i="6"/>
  <c r="AO65" i="6"/>
  <c r="Z78" i="2"/>
  <c r="Y78" i="2"/>
  <c r="AE51" i="6"/>
  <c r="AD51" i="6"/>
  <c r="P67" i="2"/>
  <c r="O67" i="2"/>
  <c r="AO39" i="6"/>
  <c r="AN39" i="6"/>
  <c r="O78" i="6"/>
  <c r="P78" i="6"/>
  <c r="AX25" i="6"/>
  <c r="AY25" i="6"/>
  <c r="AJ91" i="2"/>
  <c r="AI91" i="2"/>
  <c r="J77" i="6"/>
  <c r="K77" i="6" s="1"/>
  <c r="I90" i="6"/>
  <c r="J90" i="6" s="1"/>
  <c r="K90" i="6" s="1"/>
  <c r="Y26" i="2"/>
  <c r="Z26" i="2"/>
  <c r="AE81" i="2"/>
  <c r="AD81" i="2"/>
  <c r="S40" i="2"/>
  <c r="AR40" i="2"/>
  <c r="X40" i="2"/>
  <c r="N40" i="2"/>
  <c r="AH40" i="2"/>
  <c r="AC40" i="2"/>
  <c r="AW40" i="2"/>
  <c r="AM40" i="2"/>
  <c r="AT76" i="6"/>
  <c r="AS76" i="6"/>
  <c r="AJ89" i="6"/>
  <c r="AI89" i="6"/>
  <c r="AW95" i="6"/>
  <c r="AM95" i="6"/>
  <c r="AH95" i="6"/>
  <c r="AC95" i="6"/>
  <c r="S95" i="6"/>
  <c r="X95" i="6"/>
  <c r="N95" i="6"/>
  <c r="AR95" i="6"/>
  <c r="U94" i="6"/>
  <c r="T94" i="6"/>
  <c r="Y91" i="4"/>
  <c r="Z91" i="4"/>
  <c r="U92" i="2"/>
  <c r="T92" i="2"/>
  <c r="Z78" i="6"/>
  <c r="Y78" i="6"/>
  <c r="AO52" i="2"/>
  <c r="AN52" i="2"/>
  <c r="AE41" i="2"/>
  <c r="AD41" i="2"/>
  <c r="AI80" i="2"/>
  <c r="AJ80" i="2"/>
  <c r="AO78" i="2"/>
  <c r="AN78" i="2"/>
  <c r="U26" i="2"/>
  <c r="T26" i="2"/>
  <c r="X53" i="4"/>
  <c r="S53" i="4"/>
  <c r="AM53" i="4"/>
  <c r="AC53" i="4"/>
  <c r="N53" i="4"/>
  <c r="AW53" i="4"/>
  <c r="AR53" i="4"/>
  <c r="AH53" i="4"/>
  <c r="AR15" i="6"/>
  <c r="AC15" i="6"/>
  <c r="AM15" i="6"/>
  <c r="AH15" i="6"/>
  <c r="X15" i="6"/>
  <c r="AW15" i="6"/>
  <c r="N15" i="6"/>
  <c r="S15" i="6"/>
  <c r="U91" i="2"/>
  <c r="T91" i="2"/>
  <c r="AJ51" i="6"/>
  <c r="AI51" i="6"/>
  <c r="AJ67" i="2"/>
  <c r="AI67" i="2"/>
  <c r="X52" i="4"/>
  <c r="AW52" i="4"/>
  <c r="AH52" i="4"/>
  <c r="S52" i="4"/>
  <c r="N52" i="4"/>
  <c r="AC52" i="4"/>
  <c r="AR52" i="4"/>
  <c r="AM52" i="4"/>
  <c r="AT39" i="6"/>
  <c r="AS39" i="6"/>
  <c r="AT78" i="6"/>
  <c r="AS78" i="6"/>
  <c r="N40" i="6"/>
  <c r="AM40" i="6"/>
  <c r="X40" i="6"/>
  <c r="AC40" i="6"/>
  <c r="S40" i="6"/>
  <c r="AR40" i="6"/>
  <c r="AH40" i="6"/>
  <c r="AW40" i="6"/>
  <c r="U89" i="6"/>
  <c r="T89" i="6"/>
  <c r="AT91" i="2"/>
  <c r="AS91" i="2"/>
  <c r="O80" i="2"/>
  <c r="P80" i="2"/>
  <c r="P26" i="2"/>
  <c r="O26" i="2"/>
  <c r="T64" i="4"/>
  <c r="U64" i="4"/>
  <c r="AS90" i="4"/>
  <c r="AT90" i="4"/>
  <c r="T38" i="6"/>
  <c r="U38" i="6"/>
  <c r="AD13" i="2"/>
  <c r="AE13" i="2"/>
  <c r="E84" i="2"/>
  <c r="J83" i="2"/>
  <c r="K83" i="2" s="1"/>
  <c r="AT65" i="2"/>
  <c r="AS65" i="2"/>
  <c r="AI76" i="6"/>
  <c r="AJ76" i="6"/>
  <c r="E97" i="6"/>
  <c r="J96" i="6"/>
  <c r="K96" i="6" s="1"/>
  <c r="G63" i="2"/>
  <c r="J50" i="2"/>
  <c r="K50" i="2" s="1"/>
  <c r="AN94" i="6"/>
  <c r="AO94" i="6"/>
  <c r="AO91" i="4"/>
  <c r="AN91" i="4"/>
  <c r="Z92" i="2"/>
  <c r="Y92" i="2"/>
  <c r="N42" i="2"/>
  <c r="AM42" i="2"/>
  <c r="AW42" i="2"/>
  <c r="S42" i="2"/>
  <c r="AH42" i="2"/>
  <c r="X42" i="2"/>
  <c r="AC42" i="2"/>
  <c r="AR42" i="2"/>
  <c r="AD39" i="2"/>
  <c r="AE39" i="2"/>
  <c r="AI65" i="6"/>
  <c r="AJ65" i="6"/>
  <c r="AT67" i="2"/>
  <c r="AS67" i="2"/>
  <c r="AN64" i="4"/>
  <c r="AO64" i="4"/>
  <c r="AN90" i="4"/>
  <c r="AO90" i="4"/>
  <c r="P78" i="2"/>
  <c r="O78" i="2"/>
  <c r="J43" i="2"/>
  <c r="K43" i="2" s="1"/>
  <c r="E44" i="2"/>
  <c r="E55" i="2"/>
  <c r="J54" i="2"/>
  <c r="K54" i="2" s="1"/>
  <c r="N26" i="6"/>
  <c r="AR26" i="6"/>
  <c r="X26" i="6"/>
  <c r="AM26" i="6"/>
  <c r="AW26" i="6"/>
  <c r="AC26" i="6"/>
  <c r="AH26" i="6"/>
  <c r="S26" i="6"/>
  <c r="AY67" i="2"/>
  <c r="AX67" i="2"/>
  <c r="Z94" i="6"/>
  <c r="Y94" i="6"/>
  <c r="AW64" i="6"/>
  <c r="S64" i="6"/>
  <c r="N64" i="6"/>
  <c r="AR64" i="6"/>
  <c r="AH64" i="6"/>
  <c r="AC64" i="6"/>
  <c r="X64" i="6"/>
  <c r="AM64" i="6"/>
  <c r="AD52" i="6"/>
  <c r="AE52" i="6"/>
  <c r="Y76" i="6"/>
  <c r="Z76" i="6"/>
  <c r="AY91" i="2"/>
  <c r="AX91" i="2"/>
  <c r="P38" i="6"/>
  <c r="O38" i="6"/>
  <c r="U52" i="6"/>
  <c r="T52" i="6"/>
  <c r="AJ37" i="4"/>
  <c r="AI37" i="4"/>
  <c r="AT26" i="4"/>
  <c r="AS26" i="4"/>
  <c r="AY53" i="6"/>
  <c r="AX53" i="6"/>
  <c r="AD65" i="6"/>
  <c r="AE65" i="6"/>
  <c r="J80" i="6"/>
  <c r="K80" i="6" s="1"/>
  <c r="E81" i="6"/>
  <c r="AX80" i="2"/>
  <c r="AY80" i="2"/>
  <c r="T80" i="2"/>
  <c r="U80" i="2"/>
  <c r="AO51" i="6"/>
  <c r="AN51" i="6"/>
  <c r="P52" i="6"/>
  <c r="O52" i="6"/>
  <c r="AJ78" i="6"/>
  <c r="AI78" i="6"/>
  <c r="E71" i="2"/>
  <c r="J70" i="2"/>
  <c r="K70" i="2" s="1"/>
  <c r="E42" i="6"/>
  <c r="J41" i="6"/>
  <c r="K41" i="6" s="1"/>
  <c r="U81" i="2"/>
  <c r="T81" i="2"/>
  <c r="AM14" i="2"/>
  <c r="AW14" i="2"/>
  <c r="X14" i="2"/>
  <c r="S14" i="2"/>
  <c r="AH14" i="2"/>
  <c r="AC14" i="2"/>
  <c r="AR14" i="2"/>
  <c r="N14" i="2"/>
  <c r="AE26" i="2"/>
  <c r="AD26" i="2"/>
  <c r="P89" i="6"/>
  <c r="O89" i="6"/>
  <c r="T90" i="4"/>
  <c r="U90" i="4"/>
  <c r="AX38" i="6"/>
  <c r="AY38" i="6"/>
  <c r="AJ13" i="2"/>
  <c r="AI13" i="2"/>
  <c r="AH82" i="2"/>
  <c r="X82" i="2"/>
  <c r="AR82" i="2"/>
  <c r="AW82" i="2"/>
  <c r="AM82" i="2"/>
  <c r="AC82" i="2"/>
  <c r="S82" i="2"/>
  <c r="N82" i="2"/>
  <c r="O65" i="2"/>
  <c r="P65" i="2"/>
  <c r="AT64" i="4"/>
  <c r="AS64" i="4"/>
  <c r="E31" i="2"/>
  <c r="J30" i="2"/>
  <c r="K30" i="2" s="1"/>
  <c r="AR37" i="2"/>
  <c r="AM37" i="2"/>
  <c r="X37" i="2"/>
  <c r="AW37" i="2"/>
  <c r="N37" i="2"/>
  <c r="AC37" i="2"/>
  <c r="S37" i="2"/>
  <c r="AH37" i="2"/>
  <c r="P91" i="4"/>
  <c r="O91" i="4"/>
  <c r="O92" i="2"/>
  <c r="P92" i="2"/>
  <c r="N53" i="2"/>
  <c r="AW53" i="2"/>
  <c r="AR53" i="2"/>
  <c r="X53" i="2"/>
  <c r="AH53" i="2"/>
  <c r="AM53" i="2"/>
  <c r="AC53" i="2"/>
  <c r="S53" i="2"/>
  <c r="AM63" i="4"/>
  <c r="N63" i="4"/>
  <c r="AC63" i="4"/>
  <c r="AW63" i="4"/>
  <c r="AR63" i="4"/>
  <c r="AH63" i="4"/>
  <c r="X63" i="4"/>
  <c r="S63" i="4"/>
  <c r="T91" i="6"/>
  <c r="U91" i="6"/>
  <c r="J54" i="4"/>
  <c r="K54" i="4" s="1"/>
  <c r="E55" i="4"/>
  <c r="AI91" i="6"/>
  <c r="AJ91" i="6"/>
  <c r="U91" i="4"/>
  <c r="T91" i="4"/>
  <c r="T25" i="6"/>
  <c r="U25" i="6"/>
  <c r="AI78" i="2"/>
  <c r="AJ78" i="2"/>
  <c r="AY64" i="4"/>
  <c r="AX64" i="4"/>
  <c r="Y65" i="6"/>
  <c r="Z65" i="6"/>
  <c r="AC78" i="4"/>
  <c r="AW78" i="4"/>
  <c r="X78" i="4"/>
  <c r="N78" i="4"/>
  <c r="AR78" i="4"/>
  <c r="AH78" i="4"/>
  <c r="S78" i="4"/>
  <c r="AM78" i="4"/>
  <c r="Z39" i="6"/>
  <c r="Y39" i="6"/>
  <c r="E56" i="6"/>
  <c r="J55" i="6"/>
  <c r="Y81" i="2"/>
  <c r="Z81" i="2"/>
  <c r="AT91" i="4"/>
  <c r="AS91" i="4"/>
  <c r="AJ26" i="4"/>
  <c r="AI26" i="4"/>
  <c r="AT65" i="6"/>
  <c r="AS65" i="6"/>
  <c r="Y80" i="2"/>
  <c r="Z80" i="2"/>
  <c r="X79" i="2"/>
  <c r="S79" i="2"/>
  <c r="N79" i="2"/>
  <c r="AH79" i="2"/>
  <c r="AR79" i="2"/>
  <c r="AW79" i="2"/>
  <c r="AM79" i="2"/>
  <c r="AC79" i="2"/>
  <c r="U53" i="6"/>
  <c r="T53" i="6"/>
  <c r="AT52" i="2"/>
  <c r="AS52" i="2"/>
  <c r="Z37" i="4"/>
  <c r="Y37" i="4"/>
  <c r="Z26" i="4"/>
  <c r="Y26" i="4"/>
  <c r="AY52" i="6"/>
  <c r="AX52" i="6"/>
  <c r="P65" i="6"/>
  <c r="O65" i="6"/>
  <c r="AH79" i="6"/>
  <c r="AR79" i="6"/>
  <c r="N79" i="6"/>
  <c r="X79" i="6"/>
  <c r="S79" i="6"/>
  <c r="AC79" i="6"/>
  <c r="AW79" i="6"/>
  <c r="AM79" i="6"/>
  <c r="P51" i="6"/>
  <c r="O51" i="6"/>
  <c r="AS80" i="2"/>
  <c r="AT80" i="2"/>
  <c r="AY51" i="6"/>
  <c r="AX51" i="6"/>
  <c r="O39" i="6"/>
  <c r="P39" i="6"/>
  <c r="Y52" i="6"/>
  <c r="Z52" i="6"/>
  <c r="U78" i="6"/>
  <c r="T78" i="6"/>
  <c r="AW69" i="2"/>
  <c r="N69" i="2"/>
  <c r="AM69" i="2"/>
  <c r="AR69" i="2"/>
  <c r="AH69" i="2"/>
  <c r="X69" i="2"/>
  <c r="AC69" i="2"/>
  <c r="S69" i="2"/>
  <c r="AR66" i="2"/>
  <c r="X66" i="2"/>
  <c r="AH66" i="2"/>
  <c r="AW66" i="2"/>
  <c r="AM66" i="2"/>
  <c r="AC66" i="2"/>
  <c r="N66" i="2"/>
  <c r="S66" i="2"/>
  <c r="J15" i="2"/>
  <c r="K15" i="2" s="1"/>
  <c r="E16" i="2"/>
  <c r="AH76" i="4"/>
  <c r="AR76" i="4"/>
  <c r="X76" i="4"/>
  <c r="AM76" i="4"/>
  <c r="AC76" i="4"/>
  <c r="S76" i="4"/>
  <c r="N76" i="4"/>
  <c r="AW76" i="4"/>
  <c r="AY26" i="2"/>
  <c r="AX26" i="2"/>
  <c r="AD38" i="6"/>
  <c r="AE38" i="6"/>
  <c r="Z90" i="4"/>
  <c r="Y90" i="4"/>
  <c r="AN38" i="6"/>
  <c r="AO38" i="6"/>
  <c r="AN13" i="2"/>
  <c r="AO13" i="2"/>
  <c r="AS38" i="6"/>
  <c r="AT38" i="6"/>
  <c r="P52" i="2"/>
  <c r="O52" i="2"/>
  <c r="S29" i="2"/>
  <c r="N29" i="2"/>
  <c r="AW29" i="2"/>
  <c r="AH29" i="2"/>
  <c r="AM29" i="2"/>
  <c r="AR29" i="2"/>
  <c r="X29" i="2"/>
  <c r="AC29" i="2"/>
  <c r="AE78" i="2"/>
  <c r="AD78" i="2"/>
  <c r="X13" i="4"/>
  <c r="AW13" i="4"/>
  <c r="N13" i="4"/>
  <c r="AM13" i="4"/>
  <c r="AC13" i="4"/>
  <c r="S13" i="4"/>
  <c r="AR13" i="4"/>
  <c r="AH13" i="4"/>
  <c r="AE91" i="4"/>
  <c r="AD91" i="4"/>
  <c r="AY92" i="2"/>
  <c r="AX92" i="2"/>
  <c r="AY27" i="4" l="1"/>
  <c r="AX27" i="4"/>
  <c r="AD40" i="4"/>
  <c r="AE40" i="4"/>
  <c r="Y27" i="4"/>
  <c r="Z27" i="4"/>
  <c r="AS40" i="4"/>
  <c r="AT40" i="4"/>
  <c r="AM41" i="4"/>
  <c r="N41" i="4"/>
  <c r="AW41" i="4"/>
  <c r="AH41" i="4"/>
  <c r="X41" i="4"/>
  <c r="AR41" i="4"/>
  <c r="AC41" i="4"/>
  <c r="S41" i="4"/>
  <c r="S28" i="4"/>
  <c r="AC28" i="4"/>
  <c r="AW28" i="4"/>
  <c r="AM28" i="4"/>
  <c r="X28" i="4"/>
  <c r="AH28" i="4"/>
  <c r="N28" i="4"/>
  <c r="AR28" i="4"/>
  <c r="AI27" i="4"/>
  <c r="AJ27" i="4"/>
  <c r="U40" i="4"/>
  <c r="T40" i="4"/>
  <c r="J42" i="4"/>
  <c r="K42" i="4" s="1"/>
  <c r="E43" i="4"/>
  <c r="J29" i="4"/>
  <c r="K29" i="4" s="1"/>
  <c r="E30" i="4"/>
  <c r="AS27" i="4"/>
  <c r="AT27" i="4"/>
  <c r="U65" i="2"/>
  <c r="T65" i="2"/>
  <c r="AX40" i="4"/>
  <c r="AY40" i="4"/>
  <c r="O27" i="4"/>
  <c r="P27" i="4"/>
  <c r="Y40" i="4"/>
  <c r="Z40" i="4"/>
  <c r="Z65" i="2"/>
  <c r="Y65" i="2"/>
  <c r="AE65" i="2"/>
  <c r="AD65" i="2"/>
  <c r="U27" i="4"/>
  <c r="T27" i="4"/>
  <c r="AN40" i="4"/>
  <c r="AO40" i="4"/>
  <c r="AE27" i="4"/>
  <c r="AD27" i="4"/>
  <c r="AI40" i="4"/>
  <c r="AJ40" i="4"/>
  <c r="U52" i="2"/>
  <c r="T52" i="2"/>
  <c r="AO27" i="4"/>
  <c r="AN27" i="4"/>
  <c r="O40" i="4"/>
  <c r="P40" i="4"/>
  <c r="Y52" i="2"/>
  <c r="Z52" i="2"/>
  <c r="U13" i="4"/>
  <c r="T13" i="4"/>
  <c r="AE13" i="4"/>
  <c r="AD13" i="4"/>
  <c r="Z76" i="4"/>
  <c r="Y76" i="4"/>
  <c r="AO66" i="2"/>
  <c r="AN66" i="2"/>
  <c r="AJ69" i="2"/>
  <c r="AI69" i="2"/>
  <c r="AJ79" i="6"/>
  <c r="AI79" i="6"/>
  <c r="AT79" i="2"/>
  <c r="AS79" i="2"/>
  <c r="AT78" i="4"/>
  <c r="AS78" i="4"/>
  <c r="AT63" i="4"/>
  <c r="AS63" i="4"/>
  <c r="AE53" i="2"/>
  <c r="AD53" i="2"/>
  <c r="Y37" i="2"/>
  <c r="Z37" i="2"/>
  <c r="AJ82" i="2"/>
  <c r="AI82" i="2"/>
  <c r="Y14" i="2"/>
  <c r="Z14" i="2"/>
  <c r="J71" i="2"/>
  <c r="K71" i="2" s="1"/>
  <c r="E72" i="2"/>
  <c r="P64" i="6"/>
  <c r="O64" i="6"/>
  <c r="AJ26" i="6"/>
  <c r="AI26" i="6"/>
  <c r="J55" i="2"/>
  <c r="K55" i="2" s="1"/>
  <c r="E56" i="2"/>
  <c r="AE42" i="2"/>
  <c r="AD42" i="2"/>
  <c r="E98" i="6"/>
  <c r="J97" i="6"/>
  <c r="K97" i="6" s="1"/>
  <c r="AJ40" i="6"/>
  <c r="AI40" i="6"/>
  <c r="AJ52" i="4"/>
  <c r="AI52" i="4"/>
  <c r="AT15" i="6"/>
  <c r="AS15" i="6"/>
  <c r="Y53" i="4"/>
  <c r="Z53" i="4"/>
  <c r="O95" i="6"/>
  <c r="P95" i="6"/>
  <c r="AJ40" i="2"/>
  <c r="AI40" i="2"/>
  <c r="AM27" i="6"/>
  <c r="AC27" i="6"/>
  <c r="S27" i="6"/>
  <c r="N27" i="6"/>
  <c r="AH27" i="6"/>
  <c r="AR27" i="6"/>
  <c r="X27" i="6"/>
  <c r="AW27" i="6"/>
  <c r="AE54" i="6"/>
  <c r="AD54" i="6"/>
  <c r="AD81" i="4"/>
  <c r="AE81" i="4"/>
  <c r="AJ65" i="4"/>
  <c r="AI65" i="4"/>
  <c r="AX51" i="2"/>
  <c r="AY51" i="2"/>
  <c r="AD66" i="6"/>
  <c r="AE66" i="6"/>
  <c r="P93" i="2"/>
  <c r="O93" i="2"/>
  <c r="AW82" i="4"/>
  <c r="AM82" i="4"/>
  <c r="AC82" i="4"/>
  <c r="S82" i="4"/>
  <c r="N82" i="4"/>
  <c r="AH82" i="4"/>
  <c r="X82" i="4"/>
  <c r="AR82" i="4"/>
  <c r="AY92" i="4"/>
  <c r="AX92" i="4"/>
  <c r="Z89" i="4"/>
  <c r="Y89" i="4"/>
  <c r="J67" i="4"/>
  <c r="K67" i="4" s="1"/>
  <c r="E68" i="4"/>
  <c r="E69" i="6"/>
  <c r="J68" i="6"/>
  <c r="U69" i="2"/>
  <c r="T69" i="2"/>
  <c r="AE37" i="2"/>
  <c r="AD37" i="2"/>
  <c r="AY82" i="2"/>
  <c r="AX82" i="2"/>
  <c r="X83" i="2"/>
  <c r="AW83" i="2"/>
  <c r="AC83" i="2"/>
  <c r="N83" i="2"/>
  <c r="AH83" i="2"/>
  <c r="AR83" i="2"/>
  <c r="S83" i="2"/>
  <c r="AM83" i="2"/>
  <c r="AE52" i="4"/>
  <c r="AD52" i="4"/>
  <c r="AN40" i="2"/>
  <c r="AO40" i="2"/>
  <c r="Z51" i="2"/>
  <c r="Y51" i="2"/>
  <c r="E95" i="4"/>
  <c r="J94" i="4"/>
  <c r="K94" i="4" s="1"/>
  <c r="AE76" i="4"/>
  <c r="AD76" i="4"/>
  <c r="O79" i="6"/>
  <c r="P79" i="6"/>
  <c r="AT82" i="2"/>
  <c r="AS82" i="2"/>
  <c r="AJ64" i="6"/>
  <c r="AI64" i="6"/>
  <c r="P42" i="2"/>
  <c r="O42" i="2"/>
  <c r="P40" i="6"/>
  <c r="O40" i="6"/>
  <c r="AN53" i="4"/>
  <c r="AO53" i="4"/>
  <c r="AY95" i="6"/>
  <c r="AX95" i="6"/>
  <c r="AD93" i="2"/>
  <c r="AE93" i="2"/>
  <c r="AY89" i="4"/>
  <c r="AX89" i="4"/>
  <c r="AC93" i="4"/>
  <c r="N93" i="4"/>
  <c r="AM93" i="4"/>
  <c r="X93" i="4"/>
  <c r="AW93" i="4"/>
  <c r="AH93" i="4"/>
  <c r="S93" i="4"/>
  <c r="AR93" i="4"/>
  <c r="AO76" i="4"/>
  <c r="AN76" i="4"/>
  <c r="AJ78" i="4"/>
  <c r="AI78" i="4"/>
  <c r="AI63" i="4"/>
  <c r="AJ63" i="4"/>
  <c r="Z82" i="2"/>
  <c r="Y82" i="2"/>
  <c r="S54" i="2"/>
  <c r="AH54" i="2"/>
  <c r="AC54" i="2"/>
  <c r="N54" i="2"/>
  <c r="AM54" i="2"/>
  <c r="AW54" i="2"/>
  <c r="X54" i="2"/>
  <c r="AR54" i="2"/>
  <c r="X96" i="6"/>
  <c r="AH96" i="6"/>
  <c r="N96" i="6"/>
  <c r="S96" i="6"/>
  <c r="AR96" i="6"/>
  <c r="AC96" i="6"/>
  <c r="AM96" i="6"/>
  <c r="AW96" i="6"/>
  <c r="AE15" i="6"/>
  <c r="AD15" i="6"/>
  <c r="AE40" i="2"/>
  <c r="AD40" i="2"/>
  <c r="Z54" i="6"/>
  <c r="Y54" i="6"/>
  <c r="O65" i="4"/>
  <c r="P65" i="4"/>
  <c r="Y66" i="6"/>
  <c r="Z66" i="6"/>
  <c r="AO92" i="4"/>
  <c r="AN92" i="4"/>
  <c r="AW66" i="4"/>
  <c r="AH66" i="4"/>
  <c r="S66" i="4"/>
  <c r="AR66" i="4"/>
  <c r="AC66" i="4"/>
  <c r="N66" i="4"/>
  <c r="AM66" i="4"/>
  <c r="X66" i="4"/>
  <c r="AO29" i="2"/>
  <c r="AN29" i="2"/>
  <c r="AX13" i="4"/>
  <c r="AY13" i="4"/>
  <c r="AY66" i="2"/>
  <c r="AX66" i="2"/>
  <c r="AO79" i="6"/>
  <c r="AN79" i="6"/>
  <c r="AX63" i="4"/>
  <c r="AY63" i="4"/>
  <c r="AO53" i="2"/>
  <c r="AN53" i="2"/>
  <c r="AO37" i="2"/>
  <c r="AN37" i="2"/>
  <c r="P82" i="2"/>
  <c r="O82" i="2"/>
  <c r="AX14" i="2"/>
  <c r="AY14" i="2"/>
  <c r="T64" i="6"/>
  <c r="U64" i="6"/>
  <c r="AE26" i="6"/>
  <c r="AD26" i="6"/>
  <c r="E45" i="2"/>
  <c r="J44" i="2"/>
  <c r="K44" i="2" s="1"/>
  <c r="Y42" i="2"/>
  <c r="Z42" i="2"/>
  <c r="AT40" i="6"/>
  <c r="AS40" i="6"/>
  <c r="AY52" i="4"/>
  <c r="AX52" i="4"/>
  <c r="U15" i="6"/>
  <c r="T15" i="6"/>
  <c r="AI53" i="4"/>
  <c r="AJ53" i="4"/>
  <c r="Y95" i="6"/>
  <c r="Z95" i="6"/>
  <c r="P40" i="2"/>
  <c r="O40" i="2"/>
  <c r="AH90" i="6"/>
  <c r="AC90" i="6"/>
  <c r="S90" i="6"/>
  <c r="AR90" i="6"/>
  <c r="N90" i="6"/>
  <c r="X90" i="6"/>
  <c r="AM90" i="6"/>
  <c r="AW90" i="6"/>
  <c r="J17" i="6"/>
  <c r="K17" i="6" s="1"/>
  <c r="E18" i="6"/>
  <c r="P54" i="6"/>
  <c r="O54" i="6"/>
  <c r="AT81" i="4"/>
  <c r="AS81" i="4"/>
  <c r="AY65" i="4"/>
  <c r="AX65" i="4"/>
  <c r="AT51" i="2"/>
  <c r="AS51" i="2"/>
  <c r="AN66" i="6"/>
  <c r="AO66" i="6"/>
  <c r="AI93" i="2"/>
  <c r="AJ93" i="2"/>
  <c r="Z92" i="4"/>
  <c r="Y92" i="4"/>
  <c r="E16" i="4"/>
  <c r="J15" i="4"/>
  <c r="K15" i="4" s="1"/>
  <c r="AO89" i="4"/>
  <c r="AN89" i="4"/>
  <c r="AW64" i="2"/>
  <c r="S64" i="2"/>
  <c r="AC64" i="2"/>
  <c r="N64" i="2"/>
  <c r="AM64" i="2"/>
  <c r="X64" i="2"/>
  <c r="AR64" i="2"/>
  <c r="AH64" i="2"/>
  <c r="AE29" i="2"/>
  <c r="AD29" i="2"/>
  <c r="U76" i="4"/>
  <c r="T76" i="4"/>
  <c r="Z79" i="6"/>
  <c r="Y79" i="6"/>
  <c r="AE79" i="2"/>
  <c r="AD79" i="2"/>
  <c r="U63" i="4"/>
  <c r="T63" i="4"/>
  <c r="AE14" i="2"/>
  <c r="AD14" i="2"/>
  <c r="J81" i="6"/>
  <c r="K81" i="6" s="1"/>
  <c r="E82" i="6"/>
  <c r="AT26" i="6"/>
  <c r="AS26" i="6"/>
  <c r="AW50" i="2"/>
  <c r="AR50" i="2"/>
  <c r="N50" i="2"/>
  <c r="S50" i="2"/>
  <c r="AH50" i="2"/>
  <c r="AC50" i="2"/>
  <c r="X50" i="2"/>
  <c r="AM50" i="2"/>
  <c r="AO40" i="6"/>
  <c r="AN40" i="6"/>
  <c r="AD53" i="4"/>
  <c r="AE53" i="4"/>
  <c r="AN95" i="6"/>
  <c r="AO95" i="6"/>
  <c r="AO81" i="4"/>
  <c r="AN81" i="4"/>
  <c r="AO65" i="4"/>
  <c r="AN65" i="4"/>
  <c r="P92" i="4"/>
  <c r="O92" i="4"/>
  <c r="AJ89" i="4"/>
  <c r="AI89" i="4"/>
  <c r="Z29" i="2"/>
  <c r="Y29" i="2"/>
  <c r="P66" i="2"/>
  <c r="O66" i="2"/>
  <c r="Z63" i="4"/>
  <c r="Y63" i="4"/>
  <c r="O37" i="2"/>
  <c r="P37" i="2"/>
  <c r="AI14" i="2"/>
  <c r="AJ14" i="2"/>
  <c r="O26" i="6"/>
  <c r="P26" i="6"/>
  <c r="AO15" i="6"/>
  <c r="AN15" i="6"/>
  <c r="AX40" i="2"/>
  <c r="AY40" i="2"/>
  <c r="AS54" i="6"/>
  <c r="AT54" i="6"/>
  <c r="AJ51" i="2"/>
  <c r="AI51" i="2"/>
  <c r="T66" i="6"/>
  <c r="U66" i="6"/>
  <c r="AO13" i="4"/>
  <c r="AN13" i="4"/>
  <c r="AE66" i="2"/>
  <c r="AD66" i="2"/>
  <c r="AS79" i="6"/>
  <c r="AT79" i="6"/>
  <c r="AY37" i="2"/>
  <c r="AX37" i="2"/>
  <c r="T14" i="2"/>
  <c r="U14" i="2"/>
  <c r="U26" i="6"/>
  <c r="T26" i="6"/>
  <c r="AS42" i="2"/>
  <c r="AT42" i="2"/>
  <c r="U52" i="4"/>
  <c r="T52" i="4"/>
  <c r="T53" i="4"/>
  <c r="U53" i="4"/>
  <c r="AT95" i="6"/>
  <c r="AS95" i="6"/>
  <c r="E29" i="6"/>
  <c r="J28" i="6"/>
  <c r="K28" i="6" s="1"/>
  <c r="AX81" i="4"/>
  <c r="AY81" i="4"/>
  <c r="AE51" i="2"/>
  <c r="AD51" i="2"/>
  <c r="E84" i="4"/>
  <c r="J83" i="4"/>
  <c r="K83" i="4" s="1"/>
  <c r="P89" i="4"/>
  <c r="O89" i="4"/>
  <c r="N67" i="6"/>
  <c r="AR67" i="6"/>
  <c r="AM67" i="6"/>
  <c r="S67" i="6"/>
  <c r="X67" i="6"/>
  <c r="AH67" i="6"/>
  <c r="AC67" i="6"/>
  <c r="AW67" i="6"/>
  <c r="P13" i="4"/>
  <c r="O13" i="4"/>
  <c r="AJ29" i="2"/>
  <c r="AI29" i="2"/>
  <c r="AS69" i="2"/>
  <c r="AT69" i="2"/>
  <c r="AJ79" i="2"/>
  <c r="AI79" i="2"/>
  <c r="E56" i="4"/>
  <c r="J55" i="4"/>
  <c r="K55" i="4" s="1"/>
  <c r="Y13" i="4"/>
  <c r="Z13" i="4"/>
  <c r="AY29" i="2"/>
  <c r="AX29" i="2"/>
  <c r="AJ76" i="4"/>
  <c r="AI76" i="4"/>
  <c r="AI66" i="2"/>
  <c r="AJ66" i="2"/>
  <c r="AO69" i="2"/>
  <c r="AN69" i="2"/>
  <c r="AY79" i="6"/>
  <c r="AX79" i="6"/>
  <c r="P79" i="2"/>
  <c r="O79" i="2"/>
  <c r="J56" i="6"/>
  <c r="K56" i="6" s="1"/>
  <c r="E57" i="6"/>
  <c r="Z78" i="4"/>
  <c r="Y78" i="4"/>
  <c r="AM54" i="4"/>
  <c r="AW54" i="4"/>
  <c r="AH54" i="4"/>
  <c r="X54" i="4"/>
  <c r="N54" i="4"/>
  <c r="S54" i="4"/>
  <c r="AC54" i="4"/>
  <c r="AR54" i="4"/>
  <c r="AE63" i="4"/>
  <c r="AD63" i="4"/>
  <c r="AJ53" i="2"/>
  <c r="AI53" i="2"/>
  <c r="AS37" i="2"/>
  <c r="AT37" i="2"/>
  <c r="U82" i="2"/>
  <c r="T82" i="2"/>
  <c r="AO14" i="2"/>
  <c r="AN14" i="2"/>
  <c r="AX64" i="6"/>
  <c r="AY64" i="6"/>
  <c r="AY26" i="6"/>
  <c r="AX26" i="6"/>
  <c r="AW43" i="2"/>
  <c r="N43" i="2"/>
  <c r="AC43" i="2"/>
  <c r="AH43" i="2"/>
  <c r="AM43" i="2"/>
  <c r="AR43" i="2"/>
  <c r="X43" i="2"/>
  <c r="S43" i="2"/>
  <c r="AI42" i="2"/>
  <c r="AJ42" i="2"/>
  <c r="U40" i="6"/>
  <c r="T40" i="6"/>
  <c r="Z52" i="4"/>
  <c r="Y52" i="4"/>
  <c r="O15" i="6"/>
  <c r="P15" i="6"/>
  <c r="AS53" i="4"/>
  <c r="AT53" i="4"/>
  <c r="U95" i="6"/>
  <c r="T95" i="6"/>
  <c r="Z40" i="2"/>
  <c r="Y40" i="2"/>
  <c r="AC77" i="6"/>
  <c r="X77" i="6"/>
  <c r="AR77" i="6"/>
  <c r="S77" i="6"/>
  <c r="AW77" i="6"/>
  <c r="AH77" i="6"/>
  <c r="N77" i="6"/>
  <c r="AM77" i="6"/>
  <c r="AR16" i="6"/>
  <c r="AC16" i="6"/>
  <c r="AH16" i="6"/>
  <c r="X16" i="6"/>
  <c r="AW16" i="6"/>
  <c r="N16" i="6"/>
  <c r="AM16" i="6"/>
  <c r="S16" i="6"/>
  <c r="AY54" i="6"/>
  <c r="AX54" i="6"/>
  <c r="U81" i="4"/>
  <c r="T81" i="4"/>
  <c r="U65" i="4"/>
  <c r="T65" i="4"/>
  <c r="U51" i="2"/>
  <c r="T51" i="2"/>
  <c r="AT66" i="6"/>
  <c r="AS66" i="6"/>
  <c r="AS93" i="2"/>
  <c r="AT93" i="2"/>
  <c r="AE92" i="4"/>
  <c r="AD92" i="4"/>
  <c r="AW14" i="4"/>
  <c r="AM14" i="4"/>
  <c r="AC14" i="4"/>
  <c r="S14" i="4"/>
  <c r="AR14" i="4"/>
  <c r="N14" i="4"/>
  <c r="AH14" i="4"/>
  <c r="X14" i="4"/>
  <c r="AE89" i="4"/>
  <c r="AD89" i="4"/>
  <c r="J77" i="2"/>
  <c r="K77" i="2" s="1"/>
  <c r="G90" i="2"/>
  <c r="J90" i="2" s="1"/>
  <c r="K90" i="2" s="1"/>
  <c r="U66" i="2"/>
  <c r="T66" i="2"/>
  <c r="AO78" i="4"/>
  <c r="AN78" i="4"/>
  <c r="AE64" i="6"/>
  <c r="AD64" i="6"/>
  <c r="AO42" i="2"/>
  <c r="AN42" i="2"/>
  <c r="AJ54" i="6"/>
  <c r="AI54" i="6"/>
  <c r="AX93" i="2"/>
  <c r="AY93" i="2"/>
  <c r="AE69" i="2"/>
  <c r="AD69" i="2"/>
  <c r="AO79" i="2"/>
  <c r="AN79" i="2"/>
  <c r="P53" i="2"/>
  <c r="O53" i="2"/>
  <c r="AH80" i="6"/>
  <c r="X80" i="6"/>
  <c r="AM80" i="6"/>
  <c r="S80" i="6"/>
  <c r="AC80" i="6"/>
  <c r="AW80" i="6"/>
  <c r="N80" i="6"/>
  <c r="AR80" i="6"/>
  <c r="J84" i="2"/>
  <c r="K84" i="2" s="1"/>
  <c r="E85" i="2"/>
  <c r="O52" i="4"/>
  <c r="P52" i="4"/>
  <c r="P81" i="4"/>
  <c r="O81" i="4"/>
  <c r="AE65" i="4"/>
  <c r="AD65" i="4"/>
  <c r="U92" i="4"/>
  <c r="T92" i="4"/>
  <c r="AT29" i="2"/>
  <c r="AS29" i="2"/>
  <c r="Z69" i="2"/>
  <c r="Y69" i="2"/>
  <c r="AY79" i="2"/>
  <c r="AX79" i="2"/>
  <c r="U53" i="2"/>
  <c r="T53" i="2"/>
  <c r="AW70" i="2"/>
  <c r="AM70" i="2"/>
  <c r="N70" i="2"/>
  <c r="S70" i="2"/>
  <c r="X70" i="2"/>
  <c r="AC70" i="2"/>
  <c r="AR70" i="2"/>
  <c r="AH70" i="2"/>
  <c r="AT64" i="6"/>
  <c r="AS64" i="6"/>
  <c r="AY40" i="6"/>
  <c r="AX40" i="6"/>
  <c r="AN93" i="2"/>
  <c r="AO93" i="2"/>
  <c r="AT76" i="4"/>
  <c r="AS76" i="4"/>
  <c r="P78" i="4"/>
  <c r="O78" i="4"/>
  <c r="AI13" i="4"/>
  <c r="AJ13" i="4"/>
  <c r="P29" i="2"/>
  <c r="O29" i="2"/>
  <c r="AY76" i="4"/>
  <c r="AX76" i="4"/>
  <c r="E17" i="2"/>
  <c r="J16" i="2"/>
  <c r="K16" i="2" s="1"/>
  <c r="Y66" i="2"/>
  <c r="Z66" i="2"/>
  <c r="P69" i="2"/>
  <c r="O69" i="2"/>
  <c r="AE79" i="6"/>
  <c r="AD79" i="6"/>
  <c r="T79" i="2"/>
  <c r="U79" i="2"/>
  <c r="AY78" i="4"/>
  <c r="AX78" i="4"/>
  <c r="P63" i="4"/>
  <c r="O63" i="4"/>
  <c r="Z53" i="2"/>
  <c r="Y53" i="2"/>
  <c r="AI37" i="2"/>
  <c r="AJ37" i="2"/>
  <c r="AM30" i="2"/>
  <c r="AR30" i="2"/>
  <c r="AH30" i="2"/>
  <c r="AC30" i="2"/>
  <c r="S30" i="2"/>
  <c r="AW30" i="2"/>
  <c r="X30" i="2"/>
  <c r="N30" i="2"/>
  <c r="AE82" i="2"/>
  <c r="AD82" i="2"/>
  <c r="P14" i="2"/>
  <c r="O14" i="2"/>
  <c r="AO64" i="6"/>
  <c r="AN64" i="6"/>
  <c r="AO26" i="6"/>
  <c r="AN26" i="6"/>
  <c r="T42" i="2"/>
  <c r="U42" i="2"/>
  <c r="AE40" i="6"/>
  <c r="AD40" i="6"/>
  <c r="AO52" i="4"/>
  <c r="AN52" i="4"/>
  <c r="AY15" i="6"/>
  <c r="AX15" i="6"/>
  <c r="AX53" i="4"/>
  <c r="AY53" i="4"/>
  <c r="AE95" i="6"/>
  <c r="AD95" i="6"/>
  <c r="AT40" i="2"/>
  <c r="AS40" i="2"/>
  <c r="AN54" i="6"/>
  <c r="AO54" i="6"/>
  <c r="AJ81" i="4"/>
  <c r="AI81" i="4"/>
  <c r="AT65" i="4"/>
  <c r="AS65" i="4"/>
  <c r="AO51" i="2"/>
  <c r="AN51" i="2"/>
  <c r="O66" i="6"/>
  <c r="P66" i="6"/>
  <c r="T93" i="2"/>
  <c r="U93" i="2"/>
  <c r="AI92" i="4"/>
  <c r="AJ92" i="4"/>
  <c r="U89" i="4"/>
  <c r="T89" i="4"/>
  <c r="AM94" i="2"/>
  <c r="AC94" i="2"/>
  <c r="S94" i="2"/>
  <c r="AW94" i="2"/>
  <c r="AH94" i="2"/>
  <c r="N94" i="2"/>
  <c r="AR94" i="2"/>
  <c r="X94" i="2"/>
  <c r="AY53" i="2"/>
  <c r="AX53" i="2"/>
  <c r="AC41" i="6"/>
  <c r="AM41" i="6"/>
  <c r="AH41" i="6"/>
  <c r="X41" i="6"/>
  <c r="AW41" i="6"/>
  <c r="N41" i="6"/>
  <c r="AR41" i="6"/>
  <c r="S41" i="6"/>
  <c r="AJ15" i="6"/>
  <c r="AI15" i="6"/>
  <c r="AJ66" i="6"/>
  <c r="AI66" i="6"/>
  <c r="U78" i="4"/>
  <c r="T78" i="4"/>
  <c r="E43" i="6"/>
  <c r="J42" i="6"/>
  <c r="G76" i="2"/>
  <c r="J63" i="2"/>
  <c r="K63" i="2" s="1"/>
  <c r="AS13" i="4"/>
  <c r="AT13" i="4"/>
  <c r="U29" i="2"/>
  <c r="T29" i="2"/>
  <c r="P76" i="4"/>
  <c r="O76" i="4"/>
  <c r="S15" i="2"/>
  <c r="AM15" i="2"/>
  <c r="AC15" i="2"/>
  <c r="N15" i="2"/>
  <c r="AW15" i="2"/>
  <c r="AR15" i="2"/>
  <c r="X15" i="2"/>
  <c r="AH15" i="2"/>
  <c r="AS66" i="2"/>
  <c r="AT66" i="2"/>
  <c r="AY69" i="2"/>
  <c r="AX69" i="2"/>
  <c r="U79" i="6"/>
  <c r="T79" i="6"/>
  <c r="Z79" i="2"/>
  <c r="Y79" i="2"/>
  <c r="AE78" i="4"/>
  <c r="AD78" i="4"/>
  <c r="AO63" i="4"/>
  <c r="AN63" i="4"/>
  <c r="AS53" i="2"/>
  <c r="AT53" i="2"/>
  <c r="U37" i="2"/>
  <c r="T37" i="2"/>
  <c r="J31" i="2"/>
  <c r="K31" i="2" s="1"/>
  <c r="E32" i="2"/>
  <c r="AO82" i="2"/>
  <c r="AN82" i="2"/>
  <c r="AS14" i="2"/>
  <c r="AT14" i="2"/>
  <c r="Y64" i="6"/>
  <c r="Z64" i="6"/>
  <c r="Z26" i="6"/>
  <c r="Y26" i="6"/>
  <c r="AY42" i="2"/>
  <c r="AX42" i="2"/>
  <c r="Y40" i="6"/>
  <c r="Z40" i="6"/>
  <c r="AT52" i="4"/>
  <c r="AS52" i="4"/>
  <c r="Z15" i="6"/>
  <c r="Y15" i="6"/>
  <c r="P53" i="4"/>
  <c r="O53" i="4"/>
  <c r="AJ95" i="6"/>
  <c r="AI95" i="6"/>
  <c r="U40" i="2"/>
  <c r="T40" i="2"/>
  <c r="U54" i="6"/>
  <c r="T54" i="6"/>
  <c r="Z81" i="4"/>
  <c r="Y81" i="4"/>
  <c r="Z65" i="4"/>
  <c r="Y65" i="4"/>
  <c r="P51" i="2"/>
  <c r="O51" i="2"/>
  <c r="AX66" i="6"/>
  <c r="AY66" i="6"/>
  <c r="Y93" i="2"/>
  <c r="Z93" i="2"/>
  <c r="AS92" i="4"/>
  <c r="AT92" i="4"/>
  <c r="AT89" i="4"/>
  <c r="AS89" i="4"/>
  <c r="E96" i="2"/>
  <c r="J95" i="2"/>
  <c r="K95" i="2" s="1"/>
  <c r="J30" i="4" l="1"/>
  <c r="K30" i="4" s="1"/>
  <c r="E31" i="4"/>
  <c r="AS28" i="4"/>
  <c r="AT28" i="4"/>
  <c r="T41" i="4"/>
  <c r="U41" i="4"/>
  <c r="X29" i="4"/>
  <c r="AW29" i="4"/>
  <c r="AM29" i="4"/>
  <c r="AC29" i="4"/>
  <c r="S29" i="4"/>
  <c r="N29" i="4"/>
  <c r="AR29" i="4"/>
  <c r="AH29" i="4"/>
  <c r="P28" i="4"/>
  <c r="O28" i="4"/>
  <c r="AD41" i="4"/>
  <c r="AE41" i="4"/>
  <c r="J43" i="4"/>
  <c r="K43" i="4" s="1"/>
  <c r="E44" i="4"/>
  <c r="AJ28" i="4"/>
  <c r="AI28" i="4"/>
  <c r="AT41" i="4"/>
  <c r="AS41" i="4"/>
  <c r="AC42" i="4"/>
  <c r="S42" i="4"/>
  <c r="AR42" i="4"/>
  <c r="X42" i="4"/>
  <c r="AH42" i="4"/>
  <c r="N42" i="4"/>
  <c r="AW42" i="4"/>
  <c r="AM42" i="4"/>
  <c r="Y28" i="4"/>
  <c r="Z28" i="4"/>
  <c r="Z41" i="4"/>
  <c r="Y41" i="4"/>
  <c r="AO28" i="4"/>
  <c r="AN28" i="4"/>
  <c r="AI41" i="4"/>
  <c r="AJ41" i="4"/>
  <c r="AY28" i="4"/>
  <c r="AX28" i="4"/>
  <c r="AY41" i="4"/>
  <c r="AX41" i="4"/>
  <c r="AD28" i="4"/>
  <c r="AE28" i="4"/>
  <c r="O41" i="4"/>
  <c r="P41" i="4"/>
  <c r="U28" i="4"/>
  <c r="T28" i="4"/>
  <c r="AN41" i="4"/>
  <c r="AO41" i="4"/>
  <c r="AY94" i="2"/>
  <c r="AX94" i="2"/>
  <c r="AC16" i="2"/>
  <c r="S16" i="2"/>
  <c r="AH16" i="2"/>
  <c r="N16" i="2"/>
  <c r="X16" i="2"/>
  <c r="AR16" i="2"/>
  <c r="AW16" i="2"/>
  <c r="AM16" i="2"/>
  <c r="U80" i="6"/>
  <c r="T80" i="6"/>
  <c r="AN14" i="4"/>
  <c r="AO14" i="4"/>
  <c r="U54" i="4"/>
  <c r="T54" i="4"/>
  <c r="AE96" i="6"/>
  <c r="AD96" i="6"/>
  <c r="AT83" i="2"/>
  <c r="AS83" i="2"/>
  <c r="AT41" i="6"/>
  <c r="AS41" i="6"/>
  <c r="AX70" i="2"/>
  <c r="AY70" i="2"/>
  <c r="AX14" i="4"/>
  <c r="AY14" i="4"/>
  <c r="AD77" i="6"/>
  <c r="AE77" i="6"/>
  <c r="P54" i="4"/>
  <c r="O54" i="4"/>
  <c r="AN67" i="6"/>
  <c r="AO67" i="6"/>
  <c r="AE64" i="2"/>
  <c r="AD64" i="2"/>
  <c r="AM17" i="6"/>
  <c r="X17" i="6"/>
  <c r="AW17" i="6"/>
  <c r="AC17" i="6"/>
  <c r="AR17" i="6"/>
  <c r="S17" i="6"/>
  <c r="AH17" i="6"/>
  <c r="N17" i="6"/>
  <c r="E46" i="2"/>
  <c r="J45" i="2"/>
  <c r="K45" i="2" s="1"/>
  <c r="AN54" i="2"/>
  <c r="AO54" i="2"/>
  <c r="AY93" i="4"/>
  <c r="AX93" i="4"/>
  <c r="AJ83" i="2"/>
  <c r="AI83" i="2"/>
  <c r="X67" i="4"/>
  <c r="AR67" i="4"/>
  <c r="N67" i="4"/>
  <c r="AH67" i="4"/>
  <c r="AM67" i="4"/>
  <c r="AW67" i="4"/>
  <c r="AC67" i="4"/>
  <c r="S67" i="4"/>
  <c r="O82" i="4"/>
  <c r="P82" i="4"/>
  <c r="T27" i="6"/>
  <c r="U27" i="6"/>
  <c r="E99" i="6"/>
  <c r="J98" i="6"/>
  <c r="K98" i="6" s="1"/>
  <c r="N95" i="2"/>
  <c r="AW95" i="2"/>
  <c r="AM95" i="2"/>
  <c r="AH95" i="2"/>
  <c r="AC95" i="2"/>
  <c r="S95" i="2"/>
  <c r="AR95" i="2"/>
  <c r="X95" i="2"/>
  <c r="AT15" i="2"/>
  <c r="AS15" i="2"/>
  <c r="P41" i="6"/>
  <c r="O41" i="6"/>
  <c r="AD94" i="2"/>
  <c r="AE94" i="2"/>
  <c r="AD30" i="2"/>
  <c r="AE30" i="2"/>
  <c r="AJ70" i="2"/>
  <c r="AI70" i="2"/>
  <c r="E86" i="2"/>
  <c r="J85" i="2"/>
  <c r="K85" i="2" s="1"/>
  <c r="Z80" i="6"/>
  <c r="Y80" i="6"/>
  <c r="Z14" i="4"/>
  <c r="Y14" i="4"/>
  <c r="T16" i="6"/>
  <c r="U16" i="6"/>
  <c r="AN77" i="6"/>
  <c r="AO77" i="6"/>
  <c r="AT43" i="2"/>
  <c r="AS43" i="2"/>
  <c r="Z54" i="4"/>
  <c r="Y54" i="4"/>
  <c r="N55" i="4"/>
  <c r="AR55" i="4"/>
  <c r="AH55" i="4"/>
  <c r="X55" i="4"/>
  <c r="AM55" i="4"/>
  <c r="AW55" i="4"/>
  <c r="AC55" i="4"/>
  <c r="S55" i="4"/>
  <c r="AT67" i="6"/>
  <c r="AS67" i="6"/>
  <c r="AT50" i="2"/>
  <c r="AS50" i="2"/>
  <c r="T64" i="2"/>
  <c r="U64" i="2"/>
  <c r="AX90" i="6"/>
  <c r="AY90" i="6"/>
  <c r="Y66" i="4"/>
  <c r="Z66" i="4"/>
  <c r="U96" i="6"/>
  <c r="T96" i="6"/>
  <c r="O54" i="2"/>
  <c r="P54" i="2"/>
  <c r="Z93" i="4"/>
  <c r="Y93" i="4"/>
  <c r="O83" i="2"/>
  <c r="P83" i="2"/>
  <c r="U82" i="4"/>
  <c r="T82" i="4"/>
  <c r="AD27" i="6"/>
  <c r="AE27" i="6"/>
  <c r="J72" i="2"/>
  <c r="K72" i="2" s="1"/>
  <c r="E73" i="2"/>
  <c r="AX30" i="2"/>
  <c r="AY30" i="2"/>
  <c r="AD16" i="6"/>
  <c r="AE16" i="6"/>
  <c r="AH44" i="2"/>
  <c r="X44" i="2"/>
  <c r="AW44" i="2"/>
  <c r="S44" i="2"/>
  <c r="AM44" i="2"/>
  <c r="AC44" i="2"/>
  <c r="AR44" i="2"/>
  <c r="N44" i="2"/>
  <c r="S97" i="6"/>
  <c r="AW97" i="6"/>
  <c r="AR97" i="6"/>
  <c r="AH97" i="6"/>
  <c r="X97" i="6"/>
  <c r="AM97" i="6"/>
  <c r="N97" i="6"/>
  <c r="AC97" i="6"/>
  <c r="AS16" i="6"/>
  <c r="AT16" i="6"/>
  <c r="AX15" i="2"/>
  <c r="AY15" i="2"/>
  <c r="AT70" i="2"/>
  <c r="AS70" i="2"/>
  <c r="AH84" i="2"/>
  <c r="S84" i="2"/>
  <c r="AR84" i="2"/>
  <c r="AC84" i="2"/>
  <c r="N84" i="2"/>
  <c r="AM84" i="2"/>
  <c r="X84" i="2"/>
  <c r="AW84" i="2"/>
  <c r="AJ14" i="4"/>
  <c r="AI14" i="4"/>
  <c r="AN16" i="6"/>
  <c r="AO16" i="6"/>
  <c r="P77" i="6"/>
  <c r="O77" i="6"/>
  <c r="AN43" i="2"/>
  <c r="AO43" i="2"/>
  <c r="AJ54" i="4"/>
  <c r="AI54" i="4"/>
  <c r="E57" i="4"/>
  <c r="J56" i="4"/>
  <c r="K56" i="4" s="1"/>
  <c r="O67" i="6"/>
  <c r="P67" i="6"/>
  <c r="AY50" i="2"/>
  <c r="AX50" i="2"/>
  <c r="AY64" i="2"/>
  <c r="AX64" i="2"/>
  <c r="AN90" i="6"/>
  <c r="AO90" i="6"/>
  <c r="AN66" i="4"/>
  <c r="AO66" i="4"/>
  <c r="P96" i="6"/>
  <c r="O96" i="6"/>
  <c r="AD54" i="2"/>
  <c r="AE54" i="2"/>
  <c r="AO93" i="4"/>
  <c r="AN93" i="4"/>
  <c r="AE83" i="2"/>
  <c r="AD83" i="2"/>
  <c r="AE82" i="4"/>
  <c r="AD82" i="4"/>
  <c r="AN27" i="6"/>
  <c r="AO27" i="6"/>
  <c r="AM71" i="2"/>
  <c r="AH71" i="2"/>
  <c r="AR71" i="2"/>
  <c r="N71" i="2"/>
  <c r="S71" i="2"/>
  <c r="AC71" i="2"/>
  <c r="AW71" i="2"/>
  <c r="X71" i="2"/>
  <c r="AI15" i="2"/>
  <c r="AJ15" i="2"/>
  <c r="U41" i="6"/>
  <c r="T41" i="6"/>
  <c r="T43" i="2"/>
  <c r="U43" i="2"/>
  <c r="J57" i="6"/>
  <c r="K57" i="6" s="1"/>
  <c r="E58" i="6"/>
  <c r="P64" i="2"/>
  <c r="O64" i="2"/>
  <c r="E19" i="6"/>
  <c r="J18" i="6"/>
  <c r="K18" i="6" s="1"/>
  <c r="P27" i="6"/>
  <c r="O27" i="6"/>
  <c r="J43" i="6"/>
  <c r="K43" i="6" s="1"/>
  <c r="E44" i="6"/>
  <c r="T30" i="2"/>
  <c r="U30" i="2"/>
  <c r="E18" i="2"/>
  <c r="J17" i="2"/>
  <c r="K17" i="2" s="1"/>
  <c r="Z43" i="2"/>
  <c r="Y43" i="2"/>
  <c r="AH56" i="6"/>
  <c r="X56" i="6"/>
  <c r="AW56" i="6"/>
  <c r="AM56" i="6"/>
  <c r="S56" i="6"/>
  <c r="AC56" i="6"/>
  <c r="N56" i="6"/>
  <c r="AR56" i="6"/>
  <c r="P50" i="2"/>
  <c r="O50" i="2"/>
  <c r="AJ90" i="6"/>
  <c r="AI90" i="6"/>
  <c r="AX66" i="4"/>
  <c r="AY66" i="4"/>
  <c r="AS96" i="6"/>
  <c r="AT96" i="6"/>
  <c r="E97" i="2"/>
  <c r="J96" i="2"/>
  <c r="K96" i="2" s="1"/>
  <c r="AX41" i="6"/>
  <c r="AY41" i="6"/>
  <c r="AN94" i="2"/>
  <c r="AO94" i="2"/>
  <c r="AJ30" i="2"/>
  <c r="AI30" i="2"/>
  <c r="AJ80" i="6"/>
  <c r="AI80" i="6"/>
  <c r="J32" i="2"/>
  <c r="K32" i="2" s="1"/>
  <c r="E33" i="2"/>
  <c r="P15" i="2"/>
  <c r="O15" i="2"/>
  <c r="Y41" i="6"/>
  <c r="Z41" i="6"/>
  <c r="Z94" i="2"/>
  <c r="Y94" i="2"/>
  <c r="AT30" i="2"/>
  <c r="AS30" i="2"/>
  <c r="AD70" i="2"/>
  <c r="AE70" i="2"/>
  <c r="AT80" i="6"/>
  <c r="AS80" i="6"/>
  <c r="O14" i="4"/>
  <c r="P14" i="4"/>
  <c r="P16" i="6"/>
  <c r="O16" i="6"/>
  <c r="AJ77" i="6"/>
  <c r="AI77" i="6"/>
  <c r="AJ43" i="2"/>
  <c r="AI43" i="2"/>
  <c r="AY54" i="4"/>
  <c r="AX54" i="4"/>
  <c r="AX67" i="6"/>
  <c r="AY67" i="6"/>
  <c r="AO50" i="2"/>
  <c r="AN50" i="2"/>
  <c r="AI64" i="2"/>
  <c r="AJ64" i="2"/>
  <c r="Z90" i="6"/>
  <c r="Y90" i="6"/>
  <c r="O66" i="4"/>
  <c r="P66" i="4"/>
  <c r="AJ96" i="6"/>
  <c r="AI96" i="6"/>
  <c r="AI54" i="2"/>
  <c r="AJ54" i="2"/>
  <c r="O93" i="4"/>
  <c r="P93" i="4"/>
  <c r="AH94" i="4"/>
  <c r="AW94" i="4"/>
  <c r="AM94" i="4"/>
  <c r="AC94" i="4"/>
  <c r="N94" i="4"/>
  <c r="S94" i="4"/>
  <c r="AR94" i="4"/>
  <c r="X94" i="4"/>
  <c r="AY83" i="2"/>
  <c r="AX83" i="2"/>
  <c r="AO82" i="4"/>
  <c r="AN82" i="4"/>
  <c r="AX27" i="6"/>
  <c r="AY27" i="6"/>
  <c r="E57" i="2"/>
  <c r="J56" i="2"/>
  <c r="K56" i="2" s="1"/>
  <c r="Y96" i="6"/>
  <c r="Z96" i="6"/>
  <c r="T54" i="2"/>
  <c r="U54" i="2"/>
  <c r="AE93" i="4"/>
  <c r="AD93" i="4"/>
  <c r="J95" i="4"/>
  <c r="K95" i="4" s="1"/>
  <c r="E96" i="4"/>
  <c r="Z83" i="2"/>
  <c r="Y83" i="2"/>
  <c r="AY82" i="4"/>
  <c r="AX82" i="4"/>
  <c r="Y27" i="6"/>
  <c r="Z27" i="6"/>
  <c r="AM55" i="2"/>
  <c r="AR55" i="2"/>
  <c r="N55" i="2"/>
  <c r="AH55" i="2"/>
  <c r="X55" i="2"/>
  <c r="AW55" i="2"/>
  <c r="S55" i="2"/>
  <c r="AC55" i="2"/>
  <c r="Y77" i="6"/>
  <c r="Z77" i="6"/>
  <c r="U67" i="6"/>
  <c r="T67" i="6"/>
  <c r="T50" i="2"/>
  <c r="U50" i="2"/>
  <c r="AI66" i="4"/>
  <c r="AJ66" i="4"/>
  <c r="AJ93" i="4"/>
  <c r="AI93" i="4"/>
  <c r="AJ82" i="4"/>
  <c r="AI82" i="4"/>
  <c r="AO80" i="6"/>
  <c r="AN80" i="6"/>
  <c r="AC31" i="2"/>
  <c r="AM31" i="2"/>
  <c r="AW31" i="2"/>
  <c r="N31" i="2"/>
  <c r="AR31" i="2"/>
  <c r="AH31" i="2"/>
  <c r="X31" i="2"/>
  <c r="S31" i="2"/>
  <c r="AJ41" i="6"/>
  <c r="AI41" i="6"/>
  <c r="Z70" i="2"/>
  <c r="Y70" i="2"/>
  <c r="AT14" i="4"/>
  <c r="AS14" i="4"/>
  <c r="AX77" i="6"/>
  <c r="AY77" i="6"/>
  <c r="AO54" i="4"/>
  <c r="AN54" i="4"/>
  <c r="Z50" i="2"/>
  <c r="Y50" i="2"/>
  <c r="O90" i="6"/>
  <c r="P90" i="6"/>
  <c r="AD66" i="4"/>
  <c r="AE66" i="4"/>
  <c r="N63" i="2"/>
  <c r="AC63" i="2"/>
  <c r="AR63" i="2"/>
  <c r="X63" i="2"/>
  <c r="S63" i="2"/>
  <c r="AH63" i="2"/>
  <c r="AM63" i="2"/>
  <c r="AW63" i="2"/>
  <c r="AO41" i="6"/>
  <c r="AN41" i="6"/>
  <c r="P94" i="2"/>
  <c r="O94" i="2"/>
  <c r="O30" i="2"/>
  <c r="P30" i="2"/>
  <c r="T70" i="2"/>
  <c r="U70" i="2"/>
  <c r="AY80" i="6"/>
  <c r="AX80" i="6"/>
  <c r="AR90" i="2"/>
  <c r="X90" i="2"/>
  <c r="AH90" i="2"/>
  <c r="N90" i="2"/>
  <c r="AW90" i="2"/>
  <c r="AC90" i="2"/>
  <c r="AM90" i="2"/>
  <c r="S90" i="2"/>
  <c r="T14" i="4"/>
  <c r="U14" i="4"/>
  <c r="Y16" i="6"/>
  <c r="Z16" i="6"/>
  <c r="T77" i="6"/>
  <c r="U77" i="6"/>
  <c r="O43" i="2"/>
  <c r="P43" i="2"/>
  <c r="AS54" i="4"/>
  <c r="AT54" i="4"/>
  <c r="AJ67" i="6"/>
  <c r="AI67" i="6"/>
  <c r="AW83" i="4"/>
  <c r="AM83" i="4"/>
  <c r="AC83" i="4"/>
  <c r="S83" i="4"/>
  <c r="AR83" i="4"/>
  <c r="X83" i="4"/>
  <c r="AH83" i="4"/>
  <c r="N83" i="4"/>
  <c r="S28" i="6"/>
  <c r="AW28" i="6"/>
  <c r="AH28" i="6"/>
  <c r="AC28" i="6"/>
  <c r="X28" i="6"/>
  <c r="AM28" i="6"/>
  <c r="AR28" i="6"/>
  <c r="N28" i="6"/>
  <c r="AE50" i="2"/>
  <c r="AD50" i="2"/>
  <c r="J82" i="6"/>
  <c r="K82" i="6" s="1"/>
  <c r="E83" i="6"/>
  <c r="Y64" i="2"/>
  <c r="Z64" i="2"/>
  <c r="AH15" i="4"/>
  <c r="N15" i="4"/>
  <c r="X15" i="4"/>
  <c r="AM15" i="4"/>
  <c r="AC15" i="4"/>
  <c r="S15" i="4"/>
  <c r="AW15" i="4"/>
  <c r="AR15" i="4"/>
  <c r="AT90" i="6"/>
  <c r="AS90" i="6"/>
  <c r="AS66" i="4"/>
  <c r="AT66" i="4"/>
  <c r="AY96" i="6"/>
  <c r="AX96" i="6"/>
  <c r="AT54" i="2"/>
  <c r="AS54" i="2"/>
  <c r="AT93" i="4"/>
  <c r="AS93" i="4"/>
  <c r="AO83" i="2"/>
  <c r="AN83" i="2"/>
  <c r="AT82" i="4"/>
  <c r="AS82" i="4"/>
  <c r="AS27" i="6"/>
  <c r="AT27" i="6"/>
  <c r="AN70" i="2"/>
  <c r="AO70" i="2"/>
  <c r="AD90" i="6"/>
  <c r="AE90" i="6"/>
  <c r="AX54" i="2"/>
  <c r="AY54" i="2"/>
  <c r="J68" i="4"/>
  <c r="K68" i="4" s="1"/>
  <c r="E69" i="4"/>
  <c r="Z15" i="2"/>
  <c r="Y15" i="2"/>
  <c r="U94" i="2"/>
  <c r="T94" i="2"/>
  <c r="AE15" i="2"/>
  <c r="AD15" i="2"/>
  <c r="AT94" i="2"/>
  <c r="AS94" i="2"/>
  <c r="AN30" i="2"/>
  <c r="AO30" i="2"/>
  <c r="P80" i="6"/>
  <c r="O80" i="6"/>
  <c r="AX16" i="6"/>
  <c r="AY16" i="6"/>
  <c r="AD43" i="2"/>
  <c r="AE43" i="2"/>
  <c r="AE67" i="6"/>
  <c r="AD67" i="6"/>
  <c r="AS64" i="2"/>
  <c r="AT64" i="2"/>
  <c r="AO15" i="2"/>
  <c r="AN15" i="2"/>
  <c r="T15" i="2"/>
  <c r="U15" i="2"/>
  <c r="J76" i="2"/>
  <c r="K76" i="2" s="1"/>
  <c r="G89" i="2"/>
  <c r="J89" i="2" s="1"/>
  <c r="K89" i="2" s="1"/>
  <c r="AE41" i="6"/>
  <c r="AD41" i="6"/>
  <c r="AI94" i="2"/>
  <c r="AJ94" i="2"/>
  <c r="Z30" i="2"/>
  <c r="Y30" i="2"/>
  <c r="P70" i="2"/>
  <c r="O70" i="2"/>
  <c r="AE80" i="6"/>
  <c r="AD80" i="6"/>
  <c r="AH77" i="2"/>
  <c r="AR77" i="2"/>
  <c r="X77" i="2"/>
  <c r="AC77" i="2"/>
  <c r="N77" i="2"/>
  <c r="AW77" i="2"/>
  <c r="AM77" i="2"/>
  <c r="S77" i="2"/>
  <c r="AD14" i="4"/>
  <c r="AE14" i="4"/>
  <c r="AI16" i="6"/>
  <c r="AJ16" i="6"/>
  <c r="AS77" i="6"/>
  <c r="AT77" i="6"/>
  <c r="AY43" i="2"/>
  <c r="AX43" i="2"/>
  <c r="AE54" i="4"/>
  <c r="AD54" i="4"/>
  <c r="Z67" i="6"/>
  <c r="Y67" i="6"/>
  <c r="E85" i="4"/>
  <c r="J84" i="4"/>
  <c r="K84" i="4" s="1"/>
  <c r="E30" i="6"/>
  <c r="J29" i="6"/>
  <c r="K29" i="6" s="1"/>
  <c r="AJ50" i="2"/>
  <c r="AI50" i="2"/>
  <c r="AC81" i="6"/>
  <c r="X81" i="6"/>
  <c r="N81" i="6"/>
  <c r="AR81" i="6"/>
  <c r="AM81" i="6"/>
  <c r="AH81" i="6"/>
  <c r="AW81" i="6"/>
  <c r="S81" i="6"/>
  <c r="AN64" i="2"/>
  <c r="AO64" i="2"/>
  <c r="J16" i="4"/>
  <c r="K16" i="4" s="1"/>
  <c r="E17" i="4"/>
  <c r="T90" i="6"/>
  <c r="U90" i="6"/>
  <c r="T66" i="4"/>
  <c r="U66" i="4"/>
  <c r="AO96" i="6"/>
  <c r="AN96" i="6"/>
  <c r="Z54" i="2"/>
  <c r="Y54" i="2"/>
  <c r="U93" i="4"/>
  <c r="T93" i="4"/>
  <c r="U83" i="2"/>
  <c r="T83" i="2"/>
  <c r="E70" i="6"/>
  <c r="J69" i="6"/>
  <c r="K69" i="6" s="1"/>
  <c r="Z82" i="4"/>
  <c r="Y82" i="4"/>
  <c r="AI27" i="6"/>
  <c r="AJ27" i="6"/>
  <c r="AO42" i="4" l="1"/>
  <c r="AN42" i="4"/>
  <c r="AX29" i="4"/>
  <c r="AY29" i="4"/>
  <c r="AY42" i="4"/>
  <c r="AX42" i="4"/>
  <c r="Z29" i="4"/>
  <c r="Y29" i="4"/>
  <c r="P42" i="4"/>
  <c r="O42" i="4"/>
  <c r="AJ29" i="4"/>
  <c r="AI29" i="4"/>
  <c r="AJ42" i="4"/>
  <c r="AI42" i="4"/>
  <c r="AS29" i="4"/>
  <c r="AT29" i="4"/>
  <c r="Y42" i="4"/>
  <c r="Z42" i="4"/>
  <c r="J44" i="4"/>
  <c r="K44" i="4" s="1"/>
  <c r="E45" i="4"/>
  <c r="P29" i="4"/>
  <c r="O29" i="4"/>
  <c r="AS42" i="4"/>
  <c r="AT42" i="4"/>
  <c r="AC43" i="4"/>
  <c r="N43" i="4"/>
  <c r="AW43" i="4"/>
  <c r="X43" i="4"/>
  <c r="AH43" i="4"/>
  <c r="AM43" i="4"/>
  <c r="S43" i="4"/>
  <c r="AR43" i="4"/>
  <c r="U42" i="4"/>
  <c r="T42" i="4"/>
  <c r="AE29" i="4"/>
  <c r="AD29" i="4"/>
  <c r="J31" i="4"/>
  <c r="K31" i="4" s="1"/>
  <c r="E32" i="4"/>
  <c r="T29" i="4"/>
  <c r="U29" i="4"/>
  <c r="AE42" i="4"/>
  <c r="AD42" i="4"/>
  <c r="AN29" i="4"/>
  <c r="AO29" i="4"/>
  <c r="N30" i="4"/>
  <c r="AM30" i="4"/>
  <c r="AC30" i="4"/>
  <c r="AH30" i="4"/>
  <c r="AW30" i="4"/>
  <c r="S30" i="4"/>
  <c r="X30" i="4"/>
  <c r="AR30" i="4"/>
  <c r="AS81" i="6"/>
  <c r="AT81" i="6"/>
  <c r="Z55" i="4"/>
  <c r="Y55" i="4"/>
  <c r="AT28" i="6"/>
  <c r="AS28" i="6"/>
  <c r="AD77" i="2"/>
  <c r="AE77" i="2"/>
  <c r="AY55" i="2"/>
  <c r="AX55" i="2"/>
  <c r="AD56" i="6"/>
  <c r="AE56" i="6"/>
  <c r="AM17" i="2"/>
  <c r="X17" i="2"/>
  <c r="AH17" i="2"/>
  <c r="AC17" i="2"/>
  <c r="N17" i="2"/>
  <c r="AW17" i="2"/>
  <c r="AR17" i="2"/>
  <c r="S17" i="2"/>
  <c r="Z71" i="2"/>
  <c r="Y71" i="2"/>
  <c r="N56" i="4"/>
  <c r="AR56" i="4"/>
  <c r="AM56" i="4"/>
  <c r="AH56" i="4"/>
  <c r="X56" i="4"/>
  <c r="AW56" i="4"/>
  <c r="S56" i="4"/>
  <c r="AC56" i="4"/>
  <c r="AD84" i="2"/>
  <c r="AE84" i="2"/>
  <c r="AI97" i="6"/>
  <c r="AJ97" i="6"/>
  <c r="U44" i="2"/>
  <c r="T44" i="2"/>
  <c r="E74" i="2"/>
  <c r="J74" i="2" s="1"/>
  <c r="K74" i="2" s="1"/>
  <c r="J73" i="2"/>
  <c r="K73" i="2" s="1"/>
  <c r="AT55" i="4"/>
  <c r="AS55" i="4"/>
  <c r="AJ95" i="2"/>
  <c r="AI95" i="2"/>
  <c r="AT67" i="4"/>
  <c r="AS67" i="4"/>
  <c r="AE17" i="6"/>
  <c r="AD17" i="6"/>
  <c r="O16" i="2"/>
  <c r="P16" i="2"/>
  <c r="AX77" i="2"/>
  <c r="AY77" i="2"/>
  <c r="P83" i="4"/>
  <c r="O83" i="4"/>
  <c r="J70" i="6"/>
  <c r="K70" i="6" s="1"/>
  <c r="E71" i="6"/>
  <c r="AI15" i="4"/>
  <c r="AJ15" i="4"/>
  <c r="AO71" i="2"/>
  <c r="AN71" i="2"/>
  <c r="AO28" i="6"/>
  <c r="AN28" i="6"/>
  <c r="Z90" i="2"/>
  <c r="Y90" i="2"/>
  <c r="Z77" i="2"/>
  <c r="Y77" i="2"/>
  <c r="AY15" i="4"/>
  <c r="AX15" i="4"/>
  <c r="Z28" i="6"/>
  <c r="Y28" i="6"/>
  <c r="AS83" i="4"/>
  <c r="AT83" i="4"/>
  <c r="AT90" i="2"/>
  <c r="AS90" i="2"/>
  <c r="T63" i="2"/>
  <c r="U63" i="2"/>
  <c r="AS31" i="2"/>
  <c r="AT31" i="2"/>
  <c r="Z55" i="2"/>
  <c r="Y55" i="2"/>
  <c r="P94" i="4"/>
  <c r="O94" i="4"/>
  <c r="T56" i="6"/>
  <c r="U56" i="6"/>
  <c r="J18" i="2"/>
  <c r="K18" i="2" s="1"/>
  <c r="E19" i="2"/>
  <c r="AX71" i="2"/>
  <c r="AY71" i="2"/>
  <c r="J57" i="4"/>
  <c r="K57" i="4" s="1"/>
  <c r="E58" i="4"/>
  <c r="AS84" i="2"/>
  <c r="AT84" i="2"/>
  <c r="AS97" i="6"/>
  <c r="AT97" i="6"/>
  <c r="AY44" i="2"/>
  <c r="AX44" i="2"/>
  <c r="AM72" i="2"/>
  <c r="AH72" i="2"/>
  <c r="AC72" i="2"/>
  <c r="AW72" i="2"/>
  <c r="AR72" i="2"/>
  <c r="X72" i="2"/>
  <c r="S72" i="2"/>
  <c r="N72" i="2"/>
  <c r="P55" i="4"/>
  <c r="O55" i="4"/>
  <c r="AO95" i="2"/>
  <c r="AN95" i="2"/>
  <c r="Z67" i="4"/>
  <c r="Y67" i="4"/>
  <c r="AY17" i="6"/>
  <c r="AX17" i="6"/>
  <c r="AJ16" i="2"/>
  <c r="AI16" i="2"/>
  <c r="N84" i="4"/>
  <c r="AR84" i="4"/>
  <c r="X84" i="4"/>
  <c r="AH84" i="4"/>
  <c r="AM84" i="4"/>
  <c r="AW84" i="4"/>
  <c r="AC84" i="4"/>
  <c r="S84" i="4"/>
  <c r="E70" i="4"/>
  <c r="J69" i="4"/>
  <c r="K69" i="4" s="1"/>
  <c r="O28" i="6"/>
  <c r="P28" i="6"/>
  <c r="P90" i="2"/>
  <c r="O90" i="2"/>
  <c r="AE44" i="2"/>
  <c r="AD44" i="2"/>
  <c r="AT16" i="2"/>
  <c r="AS16" i="2"/>
  <c r="J85" i="4"/>
  <c r="K85" i="4" s="1"/>
  <c r="E86" i="4"/>
  <c r="AI90" i="2"/>
  <c r="AJ90" i="2"/>
  <c r="U55" i="2"/>
  <c r="T55" i="2"/>
  <c r="AW32" i="2"/>
  <c r="N32" i="2"/>
  <c r="S32" i="2"/>
  <c r="X32" i="2"/>
  <c r="AM32" i="2"/>
  <c r="AC32" i="2"/>
  <c r="AR32" i="2"/>
  <c r="AH32" i="2"/>
  <c r="P84" i="2"/>
  <c r="O84" i="2"/>
  <c r="J86" i="2"/>
  <c r="K86" i="2" s="1"/>
  <c r="E87" i="2"/>
  <c r="J87" i="2" s="1"/>
  <c r="K87" i="2" s="1"/>
  <c r="P67" i="4"/>
  <c r="O67" i="4"/>
  <c r="Y83" i="4"/>
  <c r="Z83" i="4"/>
  <c r="AJ63" i="2"/>
  <c r="AI63" i="2"/>
  <c r="T94" i="4"/>
  <c r="U94" i="4"/>
  <c r="AE81" i="6"/>
  <c r="AD81" i="6"/>
  <c r="U81" i="6"/>
  <c r="T81" i="6"/>
  <c r="AS77" i="2"/>
  <c r="AT77" i="2"/>
  <c r="U15" i="4"/>
  <c r="T15" i="4"/>
  <c r="E84" i="6"/>
  <c r="J83" i="6"/>
  <c r="K83" i="6" s="1"/>
  <c r="AE28" i="6"/>
  <c r="AD28" i="6"/>
  <c r="U83" i="4"/>
  <c r="T83" i="4"/>
  <c r="T90" i="2"/>
  <c r="U90" i="2"/>
  <c r="Z63" i="2"/>
  <c r="Y63" i="2"/>
  <c r="P31" i="2"/>
  <c r="O31" i="2"/>
  <c r="AI55" i="2"/>
  <c r="AJ55" i="2"/>
  <c r="AD94" i="4"/>
  <c r="AE94" i="4"/>
  <c r="AO56" i="6"/>
  <c r="AN56" i="6"/>
  <c r="S18" i="6"/>
  <c r="AW18" i="6"/>
  <c r="AR18" i="6"/>
  <c r="AH18" i="6"/>
  <c r="N18" i="6"/>
  <c r="X18" i="6"/>
  <c r="AM18" i="6"/>
  <c r="AC18" i="6"/>
  <c r="AE71" i="2"/>
  <c r="AD71" i="2"/>
  <c r="T84" i="2"/>
  <c r="U84" i="2"/>
  <c r="AY97" i="6"/>
  <c r="AX97" i="6"/>
  <c r="Y44" i="2"/>
  <c r="Z44" i="2"/>
  <c r="T55" i="4"/>
  <c r="U55" i="4"/>
  <c r="AY95" i="2"/>
  <c r="AX95" i="2"/>
  <c r="U67" i="4"/>
  <c r="T67" i="4"/>
  <c r="AM45" i="2"/>
  <c r="N45" i="2"/>
  <c r="AW45" i="2"/>
  <c r="X45" i="2"/>
  <c r="AH45" i="2"/>
  <c r="AR45" i="2"/>
  <c r="AC45" i="2"/>
  <c r="S45" i="2"/>
  <c r="Z17" i="6"/>
  <c r="Y17" i="6"/>
  <c r="U16" i="2"/>
  <c r="T16" i="2"/>
  <c r="E18" i="4"/>
  <c r="J17" i="4"/>
  <c r="K17" i="4" s="1"/>
  <c r="AY63" i="2"/>
  <c r="AX63" i="2"/>
  <c r="AW56" i="2"/>
  <c r="S56" i="2"/>
  <c r="AH56" i="2"/>
  <c r="AM56" i="2"/>
  <c r="AR56" i="2"/>
  <c r="AC56" i="2"/>
  <c r="X56" i="2"/>
  <c r="N56" i="2"/>
  <c r="AT56" i="6"/>
  <c r="AS56" i="6"/>
  <c r="U95" i="2"/>
  <c r="T95" i="2"/>
  <c r="U17" i="6"/>
  <c r="T17" i="6"/>
  <c r="N76" i="2"/>
  <c r="AR76" i="2"/>
  <c r="AC76" i="2"/>
  <c r="X76" i="2"/>
  <c r="AM76" i="2"/>
  <c r="AW76" i="2"/>
  <c r="AH76" i="2"/>
  <c r="S76" i="2"/>
  <c r="E58" i="2"/>
  <c r="J57" i="2"/>
  <c r="K57" i="2" s="1"/>
  <c r="Z97" i="6"/>
  <c r="Y97" i="6"/>
  <c r="AT17" i="6"/>
  <c r="AS17" i="6"/>
  <c r="Y81" i="6"/>
  <c r="Z81" i="6"/>
  <c r="N82" i="6"/>
  <c r="AR82" i="6"/>
  <c r="AC82" i="6"/>
  <c r="AW82" i="6"/>
  <c r="X82" i="6"/>
  <c r="AM82" i="6"/>
  <c r="S82" i="6"/>
  <c r="AH82" i="6"/>
  <c r="AJ28" i="6"/>
  <c r="AI28" i="6"/>
  <c r="AE83" i="4"/>
  <c r="AD83" i="4"/>
  <c r="AO90" i="2"/>
  <c r="AN90" i="2"/>
  <c r="AT63" i="2"/>
  <c r="AS63" i="2"/>
  <c r="AX31" i="2"/>
  <c r="AY31" i="2"/>
  <c r="P55" i="2"/>
  <c r="O55" i="2"/>
  <c r="AN94" i="4"/>
  <c r="AO94" i="4"/>
  <c r="AY56" i="6"/>
  <c r="AX56" i="6"/>
  <c r="E20" i="6"/>
  <c r="J19" i="6"/>
  <c r="K19" i="6" s="1"/>
  <c r="U71" i="2"/>
  <c r="T71" i="2"/>
  <c r="AI84" i="2"/>
  <c r="AJ84" i="2"/>
  <c r="U97" i="6"/>
  <c r="T97" i="6"/>
  <c r="AI44" i="2"/>
  <c r="AJ44" i="2"/>
  <c r="AD55" i="4"/>
  <c r="AE55" i="4"/>
  <c r="P95" i="2"/>
  <c r="O95" i="2"/>
  <c r="AE67" i="4"/>
  <c r="AD67" i="4"/>
  <c r="J46" i="2"/>
  <c r="K46" i="2" s="1"/>
  <c r="E47" i="2"/>
  <c r="AO17" i="6"/>
  <c r="AN17" i="6"/>
  <c r="AE16" i="2"/>
  <c r="AD16" i="2"/>
  <c r="N69" i="6"/>
  <c r="X69" i="6"/>
  <c r="AR69" i="6"/>
  <c r="AM69" i="6"/>
  <c r="AH69" i="6"/>
  <c r="S69" i="6"/>
  <c r="AW69" i="6"/>
  <c r="AC69" i="6"/>
  <c r="P15" i="4"/>
  <c r="O15" i="4"/>
  <c r="U31" i="2"/>
  <c r="T31" i="2"/>
  <c r="Y94" i="4"/>
  <c r="Z94" i="4"/>
  <c r="E34" i="2"/>
  <c r="J33" i="2"/>
  <c r="K33" i="2" s="1"/>
  <c r="AJ71" i="2"/>
  <c r="AI71" i="2"/>
  <c r="AO97" i="6"/>
  <c r="AN97" i="6"/>
  <c r="P81" i="6"/>
  <c r="O81" i="6"/>
  <c r="AW68" i="4"/>
  <c r="AM68" i="4"/>
  <c r="AR68" i="4"/>
  <c r="AC68" i="4"/>
  <c r="S68" i="4"/>
  <c r="AH68" i="4"/>
  <c r="N68" i="4"/>
  <c r="X68" i="4"/>
  <c r="AI83" i="4"/>
  <c r="AJ83" i="4"/>
  <c r="AO63" i="2"/>
  <c r="AN63" i="2"/>
  <c r="P56" i="6"/>
  <c r="O56" i="6"/>
  <c r="AE95" i="2"/>
  <c r="AD95" i="2"/>
  <c r="AS15" i="4"/>
  <c r="AT15" i="4"/>
  <c r="AI31" i="2"/>
  <c r="AJ31" i="2"/>
  <c r="AX81" i="6"/>
  <c r="AY81" i="6"/>
  <c r="AI77" i="2"/>
  <c r="AJ77" i="2"/>
  <c r="AI81" i="6"/>
  <c r="AJ81" i="6"/>
  <c r="T77" i="2"/>
  <c r="U77" i="2"/>
  <c r="AY28" i="6"/>
  <c r="AX28" i="6"/>
  <c r="AO83" i="4"/>
  <c r="AN83" i="4"/>
  <c r="AD90" i="2"/>
  <c r="AE90" i="2"/>
  <c r="AD63" i="2"/>
  <c r="AE63" i="2"/>
  <c r="AN31" i="2"/>
  <c r="AO31" i="2"/>
  <c r="AT55" i="2"/>
  <c r="AS55" i="2"/>
  <c r="E97" i="4"/>
  <c r="J96" i="4"/>
  <c r="K96" i="4" s="1"/>
  <c r="AX94" i="4"/>
  <c r="AY94" i="4"/>
  <c r="N96" i="2"/>
  <c r="AC96" i="2"/>
  <c r="AW96" i="2"/>
  <c r="AH96" i="2"/>
  <c r="AR96" i="2"/>
  <c r="X96" i="2"/>
  <c r="S96" i="2"/>
  <c r="AM96" i="2"/>
  <c r="Y56" i="6"/>
  <c r="Z56" i="6"/>
  <c r="J44" i="6"/>
  <c r="K44" i="6" s="1"/>
  <c r="E45" i="6"/>
  <c r="O71" i="2"/>
  <c r="P71" i="2"/>
  <c r="AX84" i="2"/>
  <c r="AY84" i="2"/>
  <c r="AE97" i="6"/>
  <c r="AD97" i="6"/>
  <c r="P44" i="2"/>
  <c r="O44" i="2"/>
  <c r="AY55" i="4"/>
  <c r="AX55" i="4"/>
  <c r="Z95" i="2"/>
  <c r="Y95" i="2"/>
  <c r="AR98" i="6"/>
  <c r="S98" i="6"/>
  <c r="AM98" i="6"/>
  <c r="AH98" i="6"/>
  <c r="AC98" i="6"/>
  <c r="N98" i="6"/>
  <c r="X98" i="6"/>
  <c r="AW98" i="6"/>
  <c r="AY67" i="4"/>
  <c r="AX67" i="4"/>
  <c r="O17" i="6"/>
  <c r="P17" i="6"/>
  <c r="AN16" i="2"/>
  <c r="AO16" i="2"/>
  <c r="X89" i="2"/>
  <c r="AW89" i="2"/>
  <c r="AR89" i="2"/>
  <c r="AH89" i="2"/>
  <c r="AC89" i="2"/>
  <c r="S89" i="2"/>
  <c r="AM89" i="2"/>
  <c r="N89" i="2"/>
  <c r="AD55" i="2"/>
  <c r="AE55" i="2"/>
  <c r="J58" i="6"/>
  <c r="E59" i="6"/>
  <c r="AN84" i="2"/>
  <c r="AO84" i="2"/>
  <c r="AM85" i="2"/>
  <c r="S85" i="2"/>
  <c r="AW85" i="2"/>
  <c r="AC85" i="2"/>
  <c r="N85" i="2"/>
  <c r="X85" i="2"/>
  <c r="AR85" i="2"/>
  <c r="AH85" i="2"/>
  <c r="AJ67" i="4"/>
  <c r="AI67" i="4"/>
  <c r="AM16" i="4"/>
  <c r="AC16" i="4"/>
  <c r="S16" i="4"/>
  <c r="X16" i="4"/>
  <c r="N16" i="4"/>
  <c r="AW16" i="4"/>
  <c r="AH16" i="4"/>
  <c r="AR16" i="4"/>
  <c r="O77" i="2"/>
  <c r="P77" i="2"/>
  <c r="Y31" i="2"/>
  <c r="Z31" i="2"/>
  <c r="AS94" i="4"/>
  <c r="AT94" i="4"/>
  <c r="S57" i="6"/>
  <c r="AC57" i="6"/>
  <c r="AM57" i="6"/>
  <c r="X57" i="6"/>
  <c r="N57" i="6"/>
  <c r="AW57" i="6"/>
  <c r="AR57" i="6"/>
  <c r="AH57" i="6"/>
  <c r="AO44" i="2"/>
  <c r="AN44" i="2"/>
  <c r="AJ55" i="4"/>
  <c r="AI55" i="4"/>
  <c r="Z16" i="2"/>
  <c r="Y16" i="2"/>
  <c r="AE15" i="4"/>
  <c r="AD15" i="4"/>
  <c r="N29" i="6"/>
  <c r="X29" i="6"/>
  <c r="S29" i="6"/>
  <c r="AW29" i="6"/>
  <c r="AM29" i="6"/>
  <c r="AC29" i="6"/>
  <c r="AR29" i="6"/>
  <c r="AH29" i="6"/>
  <c r="AO15" i="4"/>
  <c r="AN15" i="4"/>
  <c r="AO81" i="6"/>
  <c r="AN81" i="6"/>
  <c r="E31" i="6"/>
  <c r="J30" i="6"/>
  <c r="K30" i="6" s="1"/>
  <c r="AN77" i="2"/>
  <c r="AO77" i="2"/>
  <c r="Y15" i="4"/>
  <c r="Z15" i="4"/>
  <c r="U28" i="6"/>
  <c r="T28" i="6"/>
  <c r="AY83" i="4"/>
  <c r="AX83" i="4"/>
  <c r="AX90" i="2"/>
  <c r="AY90" i="2"/>
  <c r="P63" i="2"/>
  <c r="O63" i="2"/>
  <c r="AE31" i="2"/>
  <c r="AD31" i="2"/>
  <c r="AO55" i="2"/>
  <c r="AN55" i="2"/>
  <c r="AH95" i="4"/>
  <c r="AW95" i="4"/>
  <c r="S95" i="4"/>
  <c r="AR95" i="4"/>
  <c r="AC95" i="4"/>
  <c r="X95" i="4"/>
  <c r="AM95" i="4"/>
  <c r="N95" i="4"/>
  <c r="AI94" i="4"/>
  <c r="AJ94" i="4"/>
  <c r="E98" i="2"/>
  <c r="J97" i="2"/>
  <c r="K97" i="2" s="1"/>
  <c r="AJ56" i="6"/>
  <c r="AI56" i="6"/>
  <c r="AH43" i="6"/>
  <c r="AR43" i="6"/>
  <c r="X43" i="6"/>
  <c r="S43" i="6"/>
  <c r="AW43" i="6"/>
  <c r="AM43" i="6"/>
  <c r="AC43" i="6"/>
  <c r="N43" i="6"/>
  <c r="AT71" i="2"/>
  <c r="AS71" i="2"/>
  <c r="Y84" i="2"/>
  <c r="Z84" i="2"/>
  <c r="P97" i="6"/>
  <c r="O97" i="6"/>
  <c r="AS44" i="2"/>
  <c r="AT44" i="2"/>
  <c r="AO55" i="4"/>
  <c r="AN55" i="4"/>
  <c r="AT95" i="2"/>
  <c r="AS95" i="2"/>
  <c r="J99" i="6"/>
  <c r="K99" i="6" s="1"/>
  <c r="E100" i="6"/>
  <c r="J100" i="6" s="1"/>
  <c r="K100" i="6" s="1"/>
  <c r="AO67" i="4"/>
  <c r="AN67" i="4"/>
  <c r="AJ17" i="6"/>
  <c r="AI17" i="6"/>
  <c r="AY16" i="2"/>
  <c r="AX16" i="2"/>
  <c r="AJ30" i="4" l="1"/>
  <c r="AI30" i="4"/>
  <c r="AS43" i="4"/>
  <c r="AT43" i="4"/>
  <c r="AE30" i="4"/>
  <c r="AD30" i="4"/>
  <c r="U43" i="4"/>
  <c r="T43" i="4"/>
  <c r="AO30" i="4"/>
  <c r="AN30" i="4"/>
  <c r="E33" i="4"/>
  <c r="J32" i="4"/>
  <c r="K32" i="4" s="1"/>
  <c r="AO43" i="4"/>
  <c r="AN43" i="4"/>
  <c r="P30" i="4"/>
  <c r="O30" i="4"/>
  <c r="AM31" i="4"/>
  <c r="X31" i="4"/>
  <c r="S31" i="4"/>
  <c r="AW31" i="4"/>
  <c r="AH31" i="4"/>
  <c r="N31" i="4"/>
  <c r="AR31" i="4"/>
  <c r="AC31" i="4"/>
  <c r="AJ43" i="4"/>
  <c r="AI43" i="4"/>
  <c r="AT30" i="4"/>
  <c r="AS30" i="4"/>
  <c r="Z43" i="4"/>
  <c r="Y43" i="4"/>
  <c r="J45" i="4"/>
  <c r="K45" i="4" s="1"/>
  <c r="E46" i="4"/>
  <c r="Y30" i="4"/>
  <c r="Z30" i="4"/>
  <c r="AY43" i="4"/>
  <c r="AX43" i="4"/>
  <c r="AR44" i="4"/>
  <c r="AM44" i="4"/>
  <c r="S44" i="4"/>
  <c r="AW44" i="4"/>
  <c r="AH44" i="4"/>
  <c r="AC44" i="4"/>
  <c r="N44" i="4"/>
  <c r="X44" i="4"/>
  <c r="U30" i="4"/>
  <c r="T30" i="4"/>
  <c r="O43" i="4"/>
  <c r="P43" i="4"/>
  <c r="AY30" i="4"/>
  <c r="AX30" i="4"/>
  <c r="AE43" i="4"/>
  <c r="AD43" i="4"/>
  <c r="AW97" i="2"/>
  <c r="AH97" i="2"/>
  <c r="S97" i="2"/>
  <c r="AC97" i="2"/>
  <c r="AR97" i="2"/>
  <c r="AM97" i="2"/>
  <c r="X97" i="2"/>
  <c r="N97" i="2"/>
  <c r="AE29" i="6"/>
  <c r="AD29" i="6"/>
  <c r="U85" i="2"/>
  <c r="T85" i="2"/>
  <c r="AO96" i="2"/>
  <c r="AN96" i="2"/>
  <c r="U56" i="2"/>
  <c r="T56" i="2"/>
  <c r="P45" i="2"/>
  <c r="O45" i="2"/>
  <c r="AX18" i="6"/>
  <c r="AY18" i="6"/>
  <c r="P32" i="2"/>
  <c r="O32" i="2"/>
  <c r="J86" i="4"/>
  <c r="K86" i="4" s="1"/>
  <c r="E87" i="4"/>
  <c r="J87" i="4" s="1"/>
  <c r="K87" i="4" s="1"/>
  <c r="U84" i="4"/>
  <c r="T84" i="4"/>
  <c r="AX72" i="2"/>
  <c r="AY72" i="2"/>
  <c r="J71" i="6"/>
  <c r="E72" i="6"/>
  <c r="AT56" i="4"/>
  <c r="AS56" i="4"/>
  <c r="AE17" i="2"/>
  <c r="AD17" i="2"/>
  <c r="AX43" i="6"/>
  <c r="AY43" i="6"/>
  <c r="J98" i="2"/>
  <c r="K98" i="2" s="1"/>
  <c r="E99" i="2"/>
  <c r="U95" i="4"/>
  <c r="T95" i="4"/>
  <c r="AO29" i="6"/>
  <c r="AN29" i="6"/>
  <c r="U57" i="6"/>
  <c r="T57" i="6"/>
  <c r="AJ16" i="4"/>
  <c r="AI16" i="4"/>
  <c r="AO85" i="2"/>
  <c r="AN85" i="2"/>
  <c r="AN89" i="2"/>
  <c r="AO89" i="2"/>
  <c r="AD98" i="6"/>
  <c r="AE98" i="6"/>
  <c r="U96" i="2"/>
  <c r="T96" i="2"/>
  <c r="AS68" i="4"/>
  <c r="AT68" i="4"/>
  <c r="O69" i="6"/>
  <c r="P69" i="6"/>
  <c r="E21" i="6"/>
  <c r="J20" i="6"/>
  <c r="K20" i="6" s="1"/>
  <c r="P82" i="6"/>
  <c r="O82" i="6"/>
  <c r="AE76" i="2"/>
  <c r="AD76" i="2"/>
  <c r="AY56" i="2"/>
  <c r="AX56" i="2"/>
  <c r="AO45" i="2"/>
  <c r="AN45" i="2"/>
  <c r="T18" i="6"/>
  <c r="U18" i="6"/>
  <c r="AY32" i="2"/>
  <c r="AX32" i="2"/>
  <c r="AM85" i="4"/>
  <c r="AC85" i="4"/>
  <c r="S85" i="4"/>
  <c r="N85" i="4"/>
  <c r="AR85" i="4"/>
  <c r="AH85" i="4"/>
  <c r="X85" i="4"/>
  <c r="AW85" i="4"/>
  <c r="AE84" i="4"/>
  <c r="AD84" i="4"/>
  <c r="AE72" i="2"/>
  <c r="AD72" i="2"/>
  <c r="AC70" i="6"/>
  <c r="X70" i="6"/>
  <c r="S70" i="6"/>
  <c r="AW70" i="6"/>
  <c r="N70" i="6"/>
  <c r="AM70" i="6"/>
  <c r="AR70" i="6"/>
  <c r="AH70" i="6"/>
  <c r="O56" i="4"/>
  <c r="P56" i="4"/>
  <c r="AI17" i="2"/>
  <c r="AJ17" i="2"/>
  <c r="AE57" i="6"/>
  <c r="AD57" i="6"/>
  <c r="Z69" i="6"/>
  <c r="Y69" i="6"/>
  <c r="AY16" i="4"/>
  <c r="AX16" i="4"/>
  <c r="AE69" i="6"/>
  <c r="AD69" i="6"/>
  <c r="P56" i="2"/>
  <c r="O56" i="2"/>
  <c r="AD18" i="6"/>
  <c r="AE18" i="6"/>
  <c r="J58" i="4"/>
  <c r="K58" i="4" s="1"/>
  <c r="E59" i="4"/>
  <c r="AE56" i="4"/>
  <c r="AD56" i="4"/>
  <c r="Y43" i="6"/>
  <c r="Z43" i="6"/>
  <c r="AJ95" i="4"/>
  <c r="AI95" i="4"/>
  <c r="U29" i="6"/>
  <c r="T29" i="6"/>
  <c r="AT57" i="6"/>
  <c r="AS57" i="6"/>
  <c r="O16" i="4"/>
  <c r="P16" i="4"/>
  <c r="AS85" i="2"/>
  <c r="AT85" i="2"/>
  <c r="AD89" i="2"/>
  <c r="AE89" i="2"/>
  <c r="AN98" i="6"/>
  <c r="AO98" i="6"/>
  <c r="AT96" i="2"/>
  <c r="AS96" i="2"/>
  <c r="E98" i="4"/>
  <c r="J97" i="4"/>
  <c r="K97" i="4" s="1"/>
  <c r="AY68" i="4"/>
  <c r="AX68" i="4"/>
  <c r="E35" i="2"/>
  <c r="J35" i="2" s="1"/>
  <c r="K35" i="2" s="1"/>
  <c r="J34" i="2"/>
  <c r="K34" i="2" s="1"/>
  <c r="AY69" i="6"/>
  <c r="AX69" i="6"/>
  <c r="U82" i="6"/>
  <c r="T82" i="6"/>
  <c r="J58" i="2"/>
  <c r="K58" i="2" s="1"/>
  <c r="E59" i="2"/>
  <c r="O76" i="2"/>
  <c r="P76" i="2"/>
  <c r="Z56" i="2"/>
  <c r="Y56" i="2"/>
  <c r="AE45" i="2"/>
  <c r="AD45" i="2"/>
  <c r="AN18" i="6"/>
  <c r="AO18" i="6"/>
  <c r="E85" i="6"/>
  <c r="J84" i="6"/>
  <c r="K84" i="6" s="1"/>
  <c r="AT32" i="2"/>
  <c r="AS32" i="2"/>
  <c r="AO84" i="4"/>
  <c r="AN84" i="4"/>
  <c r="AO72" i="2"/>
  <c r="AN72" i="2"/>
  <c r="X57" i="4"/>
  <c r="AM57" i="4"/>
  <c r="AW57" i="4"/>
  <c r="AH57" i="4"/>
  <c r="S57" i="4"/>
  <c r="AR57" i="4"/>
  <c r="AC57" i="4"/>
  <c r="N57" i="4"/>
  <c r="AH74" i="2"/>
  <c r="N74" i="2"/>
  <c r="AR74" i="2"/>
  <c r="X74" i="2"/>
  <c r="AC74" i="2"/>
  <c r="AW74" i="2"/>
  <c r="AM74" i="2"/>
  <c r="S74" i="2"/>
  <c r="U56" i="4"/>
  <c r="T56" i="4"/>
  <c r="AO17" i="2"/>
  <c r="AN17" i="2"/>
  <c r="AO43" i="6"/>
  <c r="AN43" i="6"/>
  <c r="O98" i="6"/>
  <c r="P98" i="6"/>
  <c r="Y76" i="2"/>
  <c r="Z76" i="2"/>
  <c r="AY95" i="4"/>
  <c r="AX95" i="4"/>
  <c r="AY29" i="6"/>
  <c r="AX29" i="6"/>
  <c r="T89" i="2"/>
  <c r="U89" i="2"/>
  <c r="AI98" i="6"/>
  <c r="AJ98" i="6"/>
  <c r="AO68" i="4"/>
  <c r="AN68" i="4"/>
  <c r="AT76" i="2"/>
  <c r="AS76" i="2"/>
  <c r="AM83" i="6"/>
  <c r="AC83" i="6"/>
  <c r="S83" i="6"/>
  <c r="AW83" i="6"/>
  <c r="N83" i="6"/>
  <c r="AR83" i="6"/>
  <c r="X83" i="6"/>
  <c r="AH83" i="6"/>
  <c r="AJ32" i="2"/>
  <c r="AI32" i="2"/>
  <c r="AY84" i="4"/>
  <c r="AX84" i="4"/>
  <c r="AI72" i="2"/>
  <c r="AJ72" i="2"/>
  <c r="X73" i="2"/>
  <c r="AC73" i="2"/>
  <c r="S73" i="2"/>
  <c r="AR73" i="2"/>
  <c r="N73" i="2"/>
  <c r="AM73" i="2"/>
  <c r="AH73" i="2"/>
  <c r="AW73" i="2"/>
  <c r="AT43" i="6"/>
  <c r="AS43" i="6"/>
  <c r="P95" i="4"/>
  <c r="O95" i="4"/>
  <c r="Y29" i="6"/>
  <c r="Z29" i="6"/>
  <c r="AY57" i="6"/>
  <c r="AX57" i="6"/>
  <c r="Z16" i="4"/>
  <c r="Y16" i="4"/>
  <c r="Y85" i="2"/>
  <c r="Z85" i="2"/>
  <c r="J59" i="6"/>
  <c r="E60" i="6"/>
  <c r="AI89" i="2"/>
  <c r="AJ89" i="2"/>
  <c r="U98" i="6"/>
  <c r="T98" i="6"/>
  <c r="E46" i="6"/>
  <c r="J45" i="6"/>
  <c r="AJ96" i="2"/>
  <c r="AI96" i="2"/>
  <c r="Y68" i="4"/>
  <c r="Z68" i="4"/>
  <c r="U69" i="6"/>
  <c r="T69" i="6"/>
  <c r="AO82" i="6"/>
  <c r="AN82" i="6"/>
  <c r="U76" i="2"/>
  <c r="T76" i="2"/>
  <c r="AE56" i="2"/>
  <c r="AD56" i="2"/>
  <c r="N17" i="4"/>
  <c r="X17" i="4"/>
  <c r="AW17" i="4"/>
  <c r="AM17" i="4"/>
  <c r="AC17" i="4"/>
  <c r="S17" i="4"/>
  <c r="AR17" i="4"/>
  <c r="AH17" i="4"/>
  <c r="AT45" i="2"/>
  <c r="AS45" i="2"/>
  <c r="Y18" i="6"/>
  <c r="Z18" i="6"/>
  <c r="AD32" i="2"/>
  <c r="AE32" i="2"/>
  <c r="S69" i="4"/>
  <c r="AM69" i="4"/>
  <c r="N69" i="4"/>
  <c r="AR69" i="4"/>
  <c r="AH69" i="4"/>
  <c r="AC69" i="4"/>
  <c r="AW69" i="4"/>
  <c r="X69" i="4"/>
  <c r="AI84" i="4"/>
  <c r="AJ84" i="4"/>
  <c r="P72" i="2"/>
  <c r="O72" i="2"/>
  <c r="AY56" i="4"/>
  <c r="AX56" i="4"/>
  <c r="U17" i="2"/>
  <c r="T17" i="2"/>
  <c r="O89" i="2"/>
  <c r="P89" i="2"/>
  <c r="S19" i="6"/>
  <c r="AW19" i="6"/>
  <c r="AH19" i="6"/>
  <c r="AR19" i="6"/>
  <c r="AC19" i="6"/>
  <c r="AM19" i="6"/>
  <c r="N19" i="6"/>
  <c r="X19" i="6"/>
  <c r="AJ57" i="6"/>
  <c r="AI57" i="6"/>
  <c r="Z96" i="2"/>
  <c r="Y96" i="2"/>
  <c r="AO95" i="4"/>
  <c r="AN95" i="4"/>
  <c r="AT98" i="6"/>
  <c r="AS98" i="6"/>
  <c r="AM44" i="6"/>
  <c r="N44" i="6"/>
  <c r="AR44" i="6"/>
  <c r="X44" i="6"/>
  <c r="AW44" i="6"/>
  <c r="S44" i="6"/>
  <c r="AC44" i="6"/>
  <c r="AH44" i="6"/>
  <c r="AY96" i="2"/>
  <c r="AX96" i="2"/>
  <c r="P68" i="4"/>
  <c r="O68" i="4"/>
  <c r="AI69" i="6"/>
  <c r="AJ69" i="6"/>
  <c r="Y82" i="6"/>
  <c r="Z82" i="6"/>
  <c r="AJ76" i="2"/>
  <c r="AI76" i="2"/>
  <c r="AT56" i="2"/>
  <c r="AS56" i="2"/>
  <c r="J18" i="4"/>
  <c r="K18" i="4" s="1"/>
  <c r="E19" i="4"/>
  <c r="AJ45" i="2"/>
  <c r="AI45" i="2"/>
  <c r="P18" i="6"/>
  <c r="O18" i="6"/>
  <c r="AO32" i="2"/>
  <c r="AN32" i="2"/>
  <c r="E71" i="4"/>
  <c r="J70" i="4"/>
  <c r="K70" i="4" s="1"/>
  <c r="Z84" i="4"/>
  <c r="Y84" i="4"/>
  <c r="T72" i="2"/>
  <c r="U72" i="2"/>
  <c r="Z56" i="4"/>
  <c r="Y56" i="4"/>
  <c r="AS17" i="2"/>
  <c r="AT17" i="2"/>
  <c r="AT16" i="4"/>
  <c r="AS16" i="4"/>
  <c r="N96" i="4"/>
  <c r="AW96" i="4"/>
  <c r="AH96" i="4"/>
  <c r="AM96" i="4"/>
  <c r="AC96" i="4"/>
  <c r="S96" i="4"/>
  <c r="AR96" i="4"/>
  <c r="X96" i="4"/>
  <c r="AW57" i="2"/>
  <c r="X57" i="2"/>
  <c r="AR57" i="2"/>
  <c r="AM57" i="2"/>
  <c r="S57" i="2"/>
  <c r="N57" i="2"/>
  <c r="AC57" i="2"/>
  <c r="AH57" i="2"/>
  <c r="T16" i="4"/>
  <c r="U16" i="4"/>
  <c r="Y95" i="4"/>
  <c r="Z95" i="4"/>
  <c r="AD16" i="4"/>
  <c r="AE16" i="4"/>
  <c r="AX89" i="2"/>
  <c r="AY89" i="2"/>
  <c r="AE96" i="2"/>
  <c r="AD96" i="2"/>
  <c r="AJ68" i="4"/>
  <c r="AI68" i="4"/>
  <c r="AO69" i="6"/>
  <c r="AN69" i="6"/>
  <c r="E48" i="2"/>
  <c r="J48" i="2" s="1"/>
  <c r="K48" i="2" s="1"/>
  <c r="J47" i="2"/>
  <c r="K47" i="2" s="1"/>
  <c r="AY82" i="6"/>
  <c r="AX82" i="6"/>
  <c r="AY76" i="2"/>
  <c r="AX76" i="2"/>
  <c r="AO56" i="2"/>
  <c r="AN56" i="2"/>
  <c r="Z45" i="2"/>
  <c r="Y45" i="2"/>
  <c r="AI18" i="6"/>
  <c r="AJ18" i="6"/>
  <c r="N87" i="2"/>
  <c r="AW87" i="2"/>
  <c r="AM87" i="2"/>
  <c r="AR87" i="2"/>
  <c r="S87" i="2"/>
  <c r="AC87" i="2"/>
  <c r="X87" i="2"/>
  <c r="AH87" i="2"/>
  <c r="Z32" i="2"/>
  <c r="Y32" i="2"/>
  <c r="AT84" i="4"/>
  <c r="AS84" i="4"/>
  <c r="Y72" i="2"/>
  <c r="Z72" i="2"/>
  <c r="J19" i="2"/>
  <c r="K19" i="2" s="1"/>
  <c r="E20" i="2"/>
  <c r="AJ56" i="4"/>
  <c r="AI56" i="4"/>
  <c r="AY17" i="2"/>
  <c r="AX17" i="2"/>
  <c r="AT95" i="4"/>
  <c r="AS95" i="4"/>
  <c r="AE68" i="4"/>
  <c r="AD68" i="4"/>
  <c r="AT82" i="6"/>
  <c r="AS82" i="6"/>
  <c r="U43" i="6"/>
  <c r="T43" i="6"/>
  <c r="AI85" i="2"/>
  <c r="AJ85" i="2"/>
  <c r="X33" i="2"/>
  <c r="AW33" i="2"/>
  <c r="AC33" i="2"/>
  <c r="N33" i="2"/>
  <c r="AM33" i="2"/>
  <c r="S33" i="2"/>
  <c r="AH33" i="2"/>
  <c r="AR33" i="2"/>
  <c r="AJ82" i="6"/>
  <c r="AI82" i="6"/>
  <c r="U45" i="2"/>
  <c r="T45" i="2"/>
  <c r="Y17" i="2"/>
  <c r="Z17" i="2"/>
  <c r="AJ43" i="6"/>
  <c r="AI43" i="6"/>
  <c r="P29" i="6"/>
  <c r="O29" i="6"/>
  <c r="P57" i="6"/>
  <c r="O57" i="6"/>
  <c r="P85" i="2"/>
  <c r="O85" i="2"/>
  <c r="AS89" i="2"/>
  <c r="AT89" i="2"/>
  <c r="AR100" i="6"/>
  <c r="AC100" i="6"/>
  <c r="S100" i="6"/>
  <c r="X100" i="6"/>
  <c r="N100" i="6"/>
  <c r="AM100" i="6"/>
  <c r="AW100" i="6"/>
  <c r="AH100" i="6"/>
  <c r="P43" i="6"/>
  <c r="O43" i="6"/>
  <c r="AW30" i="6"/>
  <c r="AC30" i="6"/>
  <c r="AM30" i="6"/>
  <c r="S30" i="6"/>
  <c r="AR30" i="6"/>
  <c r="N30" i="6"/>
  <c r="AH30" i="6"/>
  <c r="X30" i="6"/>
  <c r="AI29" i="6"/>
  <c r="AJ29" i="6"/>
  <c r="Z57" i="6"/>
  <c r="Y57" i="6"/>
  <c r="AD85" i="2"/>
  <c r="AE85" i="2"/>
  <c r="AX98" i="6"/>
  <c r="AY98" i="6"/>
  <c r="N99" i="6"/>
  <c r="AM99" i="6"/>
  <c r="AR99" i="6"/>
  <c r="X99" i="6"/>
  <c r="AH99" i="6"/>
  <c r="AW99" i="6"/>
  <c r="AC99" i="6"/>
  <c r="S99" i="6"/>
  <c r="AE43" i="6"/>
  <c r="AD43" i="6"/>
  <c r="AE95" i="4"/>
  <c r="AD95" i="4"/>
  <c r="J31" i="6"/>
  <c r="K31" i="6" s="1"/>
  <c r="E32" i="6"/>
  <c r="AS29" i="6"/>
  <c r="AT29" i="6"/>
  <c r="AO57" i="6"/>
  <c r="AN57" i="6"/>
  <c r="AN16" i="4"/>
  <c r="AO16" i="4"/>
  <c r="AX85" i="2"/>
  <c r="AY85" i="2"/>
  <c r="Y89" i="2"/>
  <c r="Z89" i="2"/>
  <c r="Z98" i="6"/>
  <c r="Y98" i="6"/>
  <c r="O96" i="2"/>
  <c r="P96" i="2"/>
  <c r="U68" i="4"/>
  <c r="T68" i="4"/>
  <c r="AS69" i="6"/>
  <c r="AT69" i="6"/>
  <c r="N46" i="2"/>
  <c r="AM46" i="2"/>
  <c r="S46" i="2"/>
  <c r="X46" i="2"/>
  <c r="AC46" i="2"/>
  <c r="AH46" i="2"/>
  <c r="AR46" i="2"/>
  <c r="AW46" i="2"/>
  <c r="AE82" i="6"/>
  <c r="AD82" i="6"/>
  <c r="AO76" i="2"/>
  <c r="AN76" i="2"/>
  <c r="AJ56" i="2"/>
  <c r="AI56" i="2"/>
  <c r="AY45" i="2"/>
  <c r="AX45" i="2"/>
  <c r="AS18" i="6"/>
  <c r="AT18" i="6"/>
  <c r="N86" i="2"/>
  <c r="AM86" i="2"/>
  <c r="AC86" i="2"/>
  <c r="S86" i="2"/>
  <c r="X86" i="2"/>
  <c r="AR86" i="2"/>
  <c r="AH86" i="2"/>
  <c r="AW86" i="2"/>
  <c r="U32" i="2"/>
  <c r="T32" i="2"/>
  <c r="P84" i="4"/>
  <c r="O84" i="4"/>
  <c r="AS72" i="2"/>
  <c r="AT72" i="2"/>
  <c r="AH18" i="2"/>
  <c r="AR18" i="2"/>
  <c r="X18" i="2"/>
  <c r="N18" i="2"/>
  <c r="AW18" i="2"/>
  <c r="AM18" i="2"/>
  <c r="S18" i="2"/>
  <c r="AC18" i="2"/>
  <c r="AO56" i="4"/>
  <c r="AN56" i="4"/>
  <c r="O17" i="2"/>
  <c r="P17" i="2"/>
  <c r="AY44" i="4" l="1"/>
  <c r="AX44" i="4"/>
  <c r="E47" i="4"/>
  <c r="J46" i="4"/>
  <c r="K46" i="4" s="1"/>
  <c r="AD31" i="4"/>
  <c r="AE31" i="4"/>
  <c r="T44" i="4"/>
  <c r="U44" i="4"/>
  <c r="AH45" i="4"/>
  <c r="N45" i="4"/>
  <c r="X45" i="4"/>
  <c r="AR45" i="4"/>
  <c r="AM45" i="4"/>
  <c r="AW45" i="4"/>
  <c r="S45" i="4"/>
  <c r="AC45" i="4"/>
  <c r="AS31" i="4"/>
  <c r="AT31" i="4"/>
  <c r="AO44" i="4"/>
  <c r="AN44" i="4"/>
  <c r="P31" i="4"/>
  <c r="O31" i="4"/>
  <c r="AS44" i="4"/>
  <c r="AT44" i="4"/>
  <c r="AI31" i="4"/>
  <c r="AJ31" i="4"/>
  <c r="Y44" i="4"/>
  <c r="Z44" i="4"/>
  <c r="AY31" i="4"/>
  <c r="AX31" i="4"/>
  <c r="N32" i="4"/>
  <c r="X32" i="4"/>
  <c r="AW32" i="4"/>
  <c r="AH32" i="4"/>
  <c r="S32" i="4"/>
  <c r="AC32" i="4"/>
  <c r="AM32" i="4"/>
  <c r="AR32" i="4"/>
  <c r="P44" i="4"/>
  <c r="O44" i="4"/>
  <c r="T31" i="4"/>
  <c r="U31" i="4"/>
  <c r="E34" i="4"/>
  <c r="J33" i="4"/>
  <c r="K33" i="4" s="1"/>
  <c r="AD44" i="4"/>
  <c r="AE44" i="4"/>
  <c r="Y31" i="4"/>
  <c r="Z31" i="4"/>
  <c r="AI44" i="4"/>
  <c r="AJ44" i="4"/>
  <c r="AN31" i="4"/>
  <c r="AO31" i="4"/>
  <c r="AT86" i="2"/>
  <c r="AS86" i="2"/>
  <c r="AD100" i="6"/>
  <c r="AE100" i="6"/>
  <c r="AJ57" i="2"/>
  <c r="AI57" i="2"/>
  <c r="AO19" i="6"/>
  <c r="AN19" i="6"/>
  <c r="AE69" i="4"/>
  <c r="AD69" i="4"/>
  <c r="AT73" i="2"/>
  <c r="AS73" i="2"/>
  <c r="AX83" i="6"/>
  <c r="AY83" i="6"/>
  <c r="Y74" i="2"/>
  <c r="Z74" i="2"/>
  <c r="O57" i="4"/>
  <c r="P57" i="4"/>
  <c r="E60" i="2"/>
  <c r="J59" i="2"/>
  <c r="K59" i="2" s="1"/>
  <c r="S34" i="2"/>
  <c r="AR34" i="2"/>
  <c r="AW34" i="2"/>
  <c r="AH34" i="2"/>
  <c r="AC34" i="2"/>
  <c r="N34" i="2"/>
  <c r="AM34" i="2"/>
  <c r="X34" i="2"/>
  <c r="AY70" i="6"/>
  <c r="AX70" i="6"/>
  <c r="AE85" i="4"/>
  <c r="AD85" i="4"/>
  <c r="E73" i="6"/>
  <c r="J72" i="6"/>
  <c r="N87" i="4"/>
  <c r="AR87" i="4"/>
  <c r="AH87" i="4"/>
  <c r="X87" i="4"/>
  <c r="AM87" i="4"/>
  <c r="S87" i="4"/>
  <c r="AC87" i="4"/>
  <c r="AW87" i="4"/>
  <c r="P97" i="2"/>
  <c r="O97" i="2"/>
  <c r="T18" i="2"/>
  <c r="U18" i="2"/>
  <c r="Y86" i="2"/>
  <c r="Z86" i="2"/>
  <c r="AT46" i="2"/>
  <c r="AS46" i="2"/>
  <c r="AD99" i="6"/>
  <c r="AE99" i="6"/>
  <c r="AJ30" i="6"/>
  <c r="AI30" i="6"/>
  <c r="AT100" i="6"/>
  <c r="AS100" i="6"/>
  <c r="Z33" i="2"/>
  <c r="Y33" i="2"/>
  <c r="U87" i="2"/>
  <c r="T87" i="2"/>
  <c r="AW48" i="2"/>
  <c r="AM48" i="2"/>
  <c r="S48" i="2"/>
  <c r="X48" i="2"/>
  <c r="AR48" i="2"/>
  <c r="AH48" i="2"/>
  <c r="N48" i="2"/>
  <c r="AC48" i="2"/>
  <c r="AE57" i="2"/>
  <c r="AD57" i="2"/>
  <c r="AS96" i="4"/>
  <c r="AT96" i="4"/>
  <c r="J71" i="4"/>
  <c r="K71" i="4" s="1"/>
  <c r="E72" i="4"/>
  <c r="AH18" i="4"/>
  <c r="AC18" i="4"/>
  <c r="X18" i="4"/>
  <c r="N18" i="4"/>
  <c r="AW18" i="4"/>
  <c r="AM18" i="4"/>
  <c r="S18" i="4"/>
  <c r="AR18" i="4"/>
  <c r="AX44" i="6"/>
  <c r="AY44" i="6"/>
  <c r="AE19" i="6"/>
  <c r="AD19" i="6"/>
  <c r="AJ69" i="4"/>
  <c r="AI69" i="4"/>
  <c r="AX17" i="4"/>
  <c r="AY17" i="4"/>
  <c r="E47" i="6"/>
  <c r="J46" i="6"/>
  <c r="T73" i="2"/>
  <c r="U73" i="2"/>
  <c r="T83" i="6"/>
  <c r="U83" i="6"/>
  <c r="AS74" i="2"/>
  <c r="AT74" i="2"/>
  <c r="AD57" i="4"/>
  <c r="AE57" i="4"/>
  <c r="AC58" i="2"/>
  <c r="AM58" i="2"/>
  <c r="AH58" i="2"/>
  <c r="N58" i="2"/>
  <c r="AW58" i="2"/>
  <c r="X58" i="2"/>
  <c r="AR58" i="2"/>
  <c r="S58" i="2"/>
  <c r="AH35" i="2"/>
  <c r="AR35" i="2"/>
  <c r="N35" i="2"/>
  <c r="S35" i="2"/>
  <c r="X35" i="2"/>
  <c r="AM35" i="2"/>
  <c r="AW35" i="2"/>
  <c r="AC35" i="2"/>
  <c r="U70" i="6"/>
  <c r="T70" i="6"/>
  <c r="AO85" i="4"/>
  <c r="AN85" i="4"/>
  <c r="AW86" i="4"/>
  <c r="X86" i="4"/>
  <c r="N86" i="4"/>
  <c r="AR86" i="4"/>
  <c r="S86" i="4"/>
  <c r="AH86" i="4"/>
  <c r="AM86" i="4"/>
  <c r="AC86" i="4"/>
  <c r="Y97" i="2"/>
  <c r="Z97" i="2"/>
  <c r="AX46" i="2"/>
  <c r="AY46" i="2"/>
  <c r="AM70" i="4"/>
  <c r="AC70" i="4"/>
  <c r="AW70" i="4"/>
  <c r="S70" i="4"/>
  <c r="N70" i="4"/>
  <c r="AR70" i="4"/>
  <c r="AH70" i="4"/>
  <c r="X70" i="4"/>
  <c r="AO17" i="4"/>
  <c r="AN17" i="4"/>
  <c r="AJ46" i="2"/>
  <c r="AI46" i="2"/>
  <c r="O57" i="2"/>
  <c r="P57" i="2"/>
  <c r="Y17" i="4"/>
  <c r="Z17" i="4"/>
  <c r="AD83" i="6"/>
  <c r="AE83" i="6"/>
  <c r="P74" i="2"/>
  <c r="O74" i="2"/>
  <c r="AJ99" i="6"/>
  <c r="AI99" i="6"/>
  <c r="AY100" i="6"/>
  <c r="AX100" i="6"/>
  <c r="AJ33" i="2"/>
  <c r="AI33" i="2"/>
  <c r="U57" i="2"/>
  <c r="T57" i="2"/>
  <c r="AD96" i="4"/>
  <c r="AE96" i="4"/>
  <c r="AT44" i="6"/>
  <c r="AS44" i="6"/>
  <c r="AJ19" i="6"/>
  <c r="AI19" i="6"/>
  <c r="O69" i="4"/>
  <c r="P69" i="4"/>
  <c r="P17" i="4"/>
  <c r="O17" i="4"/>
  <c r="Z73" i="2"/>
  <c r="Y73" i="2"/>
  <c r="AN83" i="6"/>
  <c r="AO83" i="6"/>
  <c r="AI74" i="2"/>
  <c r="AJ74" i="2"/>
  <c r="T57" i="4"/>
  <c r="U57" i="4"/>
  <c r="AD70" i="6"/>
  <c r="AE70" i="6"/>
  <c r="Z85" i="4"/>
  <c r="Y85" i="4"/>
  <c r="AS97" i="2"/>
  <c r="AT97" i="2"/>
  <c r="Z30" i="6"/>
  <c r="Y30" i="6"/>
  <c r="U86" i="2"/>
  <c r="T86" i="2"/>
  <c r="AX99" i="6"/>
  <c r="AY99" i="6"/>
  <c r="AT69" i="4"/>
  <c r="AS69" i="4"/>
  <c r="AE73" i="2"/>
  <c r="AD73" i="2"/>
  <c r="AD46" i="2"/>
  <c r="AE46" i="2"/>
  <c r="N31" i="6"/>
  <c r="AW31" i="6"/>
  <c r="AM31" i="6"/>
  <c r="AC31" i="6"/>
  <c r="AR31" i="6"/>
  <c r="S31" i="6"/>
  <c r="AH31" i="6"/>
  <c r="X31" i="6"/>
  <c r="AT30" i="6"/>
  <c r="AS30" i="6"/>
  <c r="AO87" i="2"/>
  <c r="AN87" i="2"/>
  <c r="O18" i="2"/>
  <c r="P18" i="2"/>
  <c r="AO86" i="2"/>
  <c r="AN86" i="2"/>
  <c r="Z46" i="2"/>
  <c r="Y46" i="2"/>
  <c r="Y99" i="6"/>
  <c r="Z99" i="6"/>
  <c r="U30" i="6"/>
  <c r="T30" i="6"/>
  <c r="AO100" i="6"/>
  <c r="AN100" i="6"/>
  <c r="T33" i="2"/>
  <c r="U33" i="2"/>
  <c r="AY87" i="2"/>
  <c r="AX87" i="2"/>
  <c r="AO57" i="2"/>
  <c r="AN57" i="2"/>
  <c r="AN96" i="4"/>
  <c r="AO96" i="4"/>
  <c r="O44" i="6"/>
  <c r="P44" i="6"/>
  <c r="AY19" i="6"/>
  <c r="AX19" i="6"/>
  <c r="AO69" i="4"/>
  <c r="AN69" i="4"/>
  <c r="AI17" i="4"/>
  <c r="AJ17" i="4"/>
  <c r="AY73" i="2"/>
  <c r="AX73" i="2"/>
  <c r="AJ83" i="6"/>
  <c r="AI83" i="6"/>
  <c r="U74" i="2"/>
  <c r="T74" i="2"/>
  <c r="AI57" i="4"/>
  <c r="AJ57" i="4"/>
  <c r="X97" i="4"/>
  <c r="AW97" i="4"/>
  <c r="AM97" i="4"/>
  <c r="AH97" i="4"/>
  <c r="S97" i="4"/>
  <c r="N97" i="4"/>
  <c r="AR97" i="4"/>
  <c r="AC97" i="4"/>
  <c r="AI70" i="6"/>
  <c r="AJ70" i="6"/>
  <c r="AJ85" i="4"/>
  <c r="AI85" i="4"/>
  <c r="E100" i="2"/>
  <c r="J100" i="2" s="1"/>
  <c r="K100" i="2" s="1"/>
  <c r="J99" i="2"/>
  <c r="K99" i="2" s="1"/>
  <c r="AD97" i="2"/>
  <c r="AE97" i="2"/>
  <c r="AE87" i="2"/>
  <c r="AD87" i="2"/>
  <c r="AN18" i="2"/>
  <c r="AO18" i="2"/>
  <c r="AI100" i="6"/>
  <c r="AJ100" i="6"/>
  <c r="AT19" i="6"/>
  <c r="AS19" i="6"/>
  <c r="T46" i="2"/>
  <c r="U46" i="2"/>
  <c r="AO30" i="6"/>
  <c r="AN30" i="6"/>
  <c r="AN33" i="2"/>
  <c r="AO33" i="2"/>
  <c r="O87" i="2"/>
  <c r="P87" i="2"/>
  <c r="AT57" i="2"/>
  <c r="AS57" i="2"/>
  <c r="AJ96" i="4"/>
  <c r="AI96" i="4"/>
  <c r="AN44" i="6"/>
  <c r="AO44" i="6"/>
  <c r="U19" i="6"/>
  <c r="T19" i="6"/>
  <c r="U69" i="4"/>
  <c r="T69" i="4"/>
  <c r="AS17" i="4"/>
  <c r="AT17" i="4"/>
  <c r="AJ73" i="2"/>
  <c r="AI73" i="2"/>
  <c r="Z83" i="6"/>
  <c r="Y83" i="6"/>
  <c r="AO74" i="2"/>
  <c r="AN74" i="2"/>
  <c r="AX57" i="4"/>
  <c r="AY57" i="4"/>
  <c r="E99" i="4"/>
  <c r="J98" i="4"/>
  <c r="K98" i="4" s="1"/>
  <c r="AT70" i="6"/>
  <c r="AS70" i="6"/>
  <c r="AT85" i="4"/>
  <c r="AS85" i="4"/>
  <c r="AC98" i="2"/>
  <c r="S98" i="2"/>
  <c r="N98" i="2"/>
  <c r="AM98" i="2"/>
  <c r="AR98" i="2"/>
  <c r="AH98" i="2"/>
  <c r="X98" i="2"/>
  <c r="AW98" i="2"/>
  <c r="T97" i="2"/>
  <c r="U97" i="2"/>
  <c r="AY33" i="2"/>
  <c r="AX33" i="2"/>
  <c r="Z96" i="4"/>
  <c r="Y96" i="4"/>
  <c r="J19" i="4"/>
  <c r="K19" i="4" s="1"/>
  <c r="E20" i="4"/>
  <c r="E33" i="6"/>
  <c r="J32" i="6"/>
  <c r="K32" i="6" s="1"/>
  <c r="T96" i="4"/>
  <c r="U96" i="4"/>
  <c r="Z44" i="6"/>
  <c r="Y44" i="6"/>
  <c r="AS57" i="4"/>
  <c r="AT57" i="4"/>
  <c r="AY85" i="4"/>
  <c r="AX85" i="4"/>
  <c r="AX18" i="2"/>
  <c r="AY18" i="2"/>
  <c r="AT99" i="6"/>
  <c r="AS99" i="6"/>
  <c r="P100" i="6"/>
  <c r="O100" i="6"/>
  <c r="AY86" i="2"/>
  <c r="AX86" i="2"/>
  <c r="AN99" i="6"/>
  <c r="AO99" i="6"/>
  <c r="AE30" i="6"/>
  <c r="AD30" i="6"/>
  <c r="Z100" i="6"/>
  <c r="Y100" i="6"/>
  <c r="O33" i="2"/>
  <c r="P33" i="2"/>
  <c r="J20" i="2"/>
  <c r="K20" i="2" s="1"/>
  <c r="E21" i="2"/>
  <c r="AJ87" i="2"/>
  <c r="AI87" i="2"/>
  <c r="Z57" i="2"/>
  <c r="Y57" i="2"/>
  <c r="AX96" i="4"/>
  <c r="AY96" i="4"/>
  <c r="AI44" i="6"/>
  <c r="AJ44" i="6"/>
  <c r="Z19" i="6"/>
  <c r="Y19" i="6"/>
  <c r="Z69" i="4"/>
  <c r="Y69" i="4"/>
  <c r="U17" i="4"/>
  <c r="T17" i="4"/>
  <c r="E61" i="6"/>
  <c r="J61" i="6" s="1"/>
  <c r="J60" i="6"/>
  <c r="AO73" i="2"/>
  <c r="AN73" i="2"/>
  <c r="AT83" i="6"/>
  <c r="AS83" i="6"/>
  <c r="AY74" i="2"/>
  <c r="AX74" i="2"/>
  <c r="AN57" i="4"/>
  <c r="AO57" i="4"/>
  <c r="X84" i="6"/>
  <c r="N84" i="6"/>
  <c r="AR84" i="6"/>
  <c r="AH84" i="6"/>
  <c r="AC84" i="6"/>
  <c r="AW84" i="6"/>
  <c r="AM84" i="6"/>
  <c r="S84" i="6"/>
  <c r="E60" i="4"/>
  <c r="J59" i="4"/>
  <c r="K59" i="4" s="1"/>
  <c r="AO70" i="6"/>
  <c r="AN70" i="6"/>
  <c r="P85" i="4"/>
  <c r="O85" i="4"/>
  <c r="N20" i="6"/>
  <c r="X20" i="6"/>
  <c r="AW20" i="6"/>
  <c r="AM20" i="6"/>
  <c r="AC20" i="6"/>
  <c r="S20" i="6"/>
  <c r="AR20" i="6"/>
  <c r="AH20" i="6"/>
  <c r="AI97" i="2"/>
  <c r="AJ97" i="2"/>
  <c r="AD18" i="2"/>
  <c r="AE18" i="2"/>
  <c r="T99" i="6"/>
  <c r="U99" i="6"/>
  <c r="AR47" i="2"/>
  <c r="S47" i="2"/>
  <c r="AC47" i="2"/>
  <c r="AW47" i="2"/>
  <c r="AM47" i="2"/>
  <c r="X47" i="2"/>
  <c r="AH47" i="2"/>
  <c r="N47" i="2"/>
  <c r="T44" i="6"/>
  <c r="U44" i="6"/>
  <c r="P30" i="6"/>
  <c r="O30" i="6"/>
  <c r="AT33" i="2"/>
  <c r="AS33" i="2"/>
  <c r="AT87" i="2"/>
  <c r="AS87" i="2"/>
  <c r="Z70" i="6"/>
  <c r="Y70" i="6"/>
  <c r="AN97" i="2"/>
  <c r="AO97" i="2"/>
  <c r="AE86" i="2"/>
  <c r="AD86" i="2"/>
  <c r="Z18" i="2"/>
  <c r="Y18" i="2"/>
  <c r="P86" i="2"/>
  <c r="O86" i="2"/>
  <c r="AT18" i="2"/>
  <c r="AS18" i="2"/>
  <c r="AN46" i="2"/>
  <c r="AO46" i="2"/>
  <c r="AI18" i="2"/>
  <c r="AJ18" i="2"/>
  <c r="AJ86" i="2"/>
  <c r="AI86" i="2"/>
  <c r="P46" i="2"/>
  <c r="O46" i="2"/>
  <c r="O99" i="6"/>
  <c r="P99" i="6"/>
  <c r="AY30" i="6"/>
  <c r="AX30" i="6"/>
  <c r="T100" i="6"/>
  <c r="U100" i="6"/>
  <c r="AD33" i="2"/>
  <c r="AE33" i="2"/>
  <c r="AR19" i="2"/>
  <c r="AH19" i="2"/>
  <c r="AM19" i="2"/>
  <c r="AW19" i="2"/>
  <c r="AC19" i="2"/>
  <c r="N19" i="2"/>
  <c r="S19" i="2"/>
  <c r="X19" i="2"/>
  <c r="Z87" i="2"/>
  <c r="Y87" i="2"/>
  <c r="AY57" i="2"/>
  <c r="AX57" i="2"/>
  <c r="P96" i="4"/>
  <c r="O96" i="4"/>
  <c r="AD44" i="6"/>
  <c r="AE44" i="6"/>
  <c r="O19" i="6"/>
  <c r="P19" i="6"/>
  <c r="AY69" i="4"/>
  <c r="AX69" i="4"/>
  <c r="AE17" i="4"/>
  <c r="AD17" i="4"/>
  <c r="O73" i="2"/>
  <c r="P73" i="2"/>
  <c r="P83" i="6"/>
  <c r="O83" i="6"/>
  <c r="AE74" i="2"/>
  <c r="AD74" i="2"/>
  <c r="Y57" i="4"/>
  <c r="Z57" i="4"/>
  <c r="E86" i="6"/>
  <c r="J85" i="6"/>
  <c r="K85" i="6" s="1"/>
  <c r="AC58" i="4"/>
  <c r="S58" i="4"/>
  <c r="AM58" i="4"/>
  <c r="AW58" i="4"/>
  <c r="AH58" i="4"/>
  <c r="X58" i="4"/>
  <c r="AR58" i="4"/>
  <c r="N58" i="4"/>
  <c r="P70" i="6"/>
  <c r="O70" i="6"/>
  <c r="U85" i="4"/>
  <c r="T85" i="4"/>
  <c r="J21" i="6"/>
  <c r="K21" i="6" s="1"/>
  <c r="E22" i="6"/>
  <c r="J22" i="6" s="1"/>
  <c r="AX97" i="2"/>
  <c r="AY97" i="2"/>
  <c r="O32" i="4" l="1"/>
  <c r="P32" i="4"/>
  <c r="U45" i="4"/>
  <c r="T45" i="4"/>
  <c r="AT32" i="4"/>
  <c r="AS32" i="4"/>
  <c r="AY45" i="4"/>
  <c r="AX45" i="4"/>
  <c r="Y32" i="4"/>
  <c r="Z32" i="4"/>
  <c r="AO32" i="4"/>
  <c r="AN32" i="4"/>
  <c r="AN45" i="4"/>
  <c r="AO45" i="4"/>
  <c r="AE45" i="4"/>
  <c r="AD45" i="4"/>
  <c r="AC33" i="4"/>
  <c r="S33" i="4"/>
  <c r="AH33" i="4"/>
  <c r="X33" i="4"/>
  <c r="N33" i="4"/>
  <c r="AR33" i="4"/>
  <c r="AW33" i="4"/>
  <c r="AM33" i="4"/>
  <c r="AE32" i="4"/>
  <c r="AD32" i="4"/>
  <c r="AT45" i="4"/>
  <c r="AS45" i="4"/>
  <c r="AH46" i="4"/>
  <c r="S46" i="4"/>
  <c r="X46" i="4"/>
  <c r="AW46" i="4"/>
  <c r="AM46" i="4"/>
  <c r="AC46" i="4"/>
  <c r="N46" i="4"/>
  <c r="AR46" i="4"/>
  <c r="J34" i="4"/>
  <c r="K34" i="4" s="1"/>
  <c r="E35" i="4"/>
  <c r="J35" i="4" s="1"/>
  <c r="K35" i="4" s="1"/>
  <c r="U32" i="4"/>
  <c r="T32" i="4"/>
  <c r="Z45" i="4"/>
  <c r="Y45" i="4"/>
  <c r="J47" i="4"/>
  <c r="K47" i="4" s="1"/>
  <c r="E48" i="4"/>
  <c r="J48" i="4" s="1"/>
  <c r="K48" i="4" s="1"/>
  <c r="AI32" i="4"/>
  <c r="AJ32" i="4"/>
  <c r="P45" i="4"/>
  <c r="O45" i="4"/>
  <c r="AY32" i="4"/>
  <c r="AX32" i="4"/>
  <c r="AJ45" i="4"/>
  <c r="AI45" i="4"/>
  <c r="Z19" i="2"/>
  <c r="Y19" i="2"/>
  <c r="AY47" i="2"/>
  <c r="AX47" i="2"/>
  <c r="J20" i="4"/>
  <c r="K20" i="4" s="1"/>
  <c r="E21" i="4"/>
  <c r="T31" i="6"/>
  <c r="U31" i="6"/>
  <c r="O18" i="4"/>
  <c r="P18" i="4"/>
  <c r="Z87" i="4"/>
  <c r="Y87" i="4"/>
  <c r="AC21" i="6"/>
  <c r="AM21" i="6"/>
  <c r="AR21" i="6"/>
  <c r="AH21" i="6"/>
  <c r="S21" i="6"/>
  <c r="X21" i="6"/>
  <c r="AW21" i="6"/>
  <c r="N21" i="6"/>
  <c r="Z84" i="6"/>
  <c r="Y84" i="6"/>
  <c r="Z98" i="2"/>
  <c r="Y98" i="2"/>
  <c r="AE58" i="2"/>
  <c r="AD58" i="2"/>
  <c r="Z18" i="4"/>
  <c r="Y18" i="4"/>
  <c r="AX48" i="2"/>
  <c r="AY48" i="2"/>
  <c r="AJ87" i="4"/>
  <c r="AI87" i="4"/>
  <c r="Y58" i="4"/>
  <c r="Z58" i="4"/>
  <c r="O19" i="2"/>
  <c r="P19" i="2"/>
  <c r="U47" i="2"/>
  <c r="T47" i="2"/>
  <c r="AI20" i="6"/>
  <c r="AJ20" i="6"/>
  <c r="U84" i="6"/>
  <c r="T84" i="6"/>
  <c r="J21" i="2"/>
  <c r="K21" i="2" s="1"/>
  <c r="E22" i="2"/>
  <c r="J22" i="2" s="1"/>
  <c r="K22" i="2" s="1"/>
  <c r="AJ98" i="2"/>
  <c r="AI98" i="2"/>
  <c r="AJ97" i="4"/>
  <c r="AI97" i="4"/>
  <c r="AD31" i="6"/>
  <c r="AE31" i="6"/>
  <c r="AT70" i="4"/>
  <c r="AS70" i="4"/>
  <c r="Z86" i="4"/>
  <c r="Y86" i="4"/>
  <c r="AD35" i="2"/>
  <c r="AE35" i="2"/>
  <c r="U58" i="2"/>
  <c r="T58" i="2"/>
  <c r="AD18" i="4"/>
  <c r="AE18" i="4"/>
  <c r="AD48" i="2"/>
  <c r="AE48" i="2"/>
  <c r="AT87" i="4"/>
  <c r="AS87" i="4"/>
  <c r="AS34" i="2"/>
  <c r="AT34" i="2"/>
  <c r="P58" i="4"/>
  <c r="O58" i="4"/>
  <c r="Z70" i="4"/>
  <c r="Y70" i="4"/>
  <c r="U19" i="2"/>
  <c r="T19" i="2"/>
  <c r="P20" i="6"/>
  <c r="O20" i="6"/>
  <c r="P86" i="4"/>
  <c r="O86" i="4"/>
  <c r="AY34" i="2"/>
  <c r="AX34" i="2"/>
  <c r="AI58" i="4"/>
  <c r="AJ58" i="4"/>
  <c r="AE19" i="2"/>
  <c r="AD19" i="2"/>
  <c r="AT47" i="2"/>
  <c r="AS47" i="2"/>
  <c r="AM20" i="2"/>
  <c r="AC20" i="2"/>
  <c r="AW20" i="2"/>
  <c r="AR20" i="2"/>
  <c r="S20" i="2"/>
  <c r="AH20" i="2"/>
  <c r="N20" i="2"/>
  <c r="X20" i="2"/>
  <c r="AS98" i="2"/>
  <c r="AT98" i="2"/>
  <c r="AO97" i="4"/>
  <c r="AN97" i="4"/>
  <c r="AN31" i="6"/>
  <c r="AO31" i="6"/>
  <c r="P70" i="4"/>
  <c r="O70" i="4"/>
  <c r="AY86" i="4"/>
  <c r="AX86" i="4"/>
  <c r="AY35" i="2"/>
  <c r="AX35" i="2"/>
  <c r="AS58" i="2"/>
  <c r="AT58" i="2"/>
  <c r="E48" i="6"/>
  <c r="J48" i="6" s="1"/>
  <c r="J47" i="6"/>
  <c r="AJ18" i="4"/>
  <c r="AI18" i="4"/>
  <c r="P48" i="2"/>
  <c r="O48" i="2"/>
  <c r="P87" i="4"/>
  <c r="O87" i="4"/>
  <c r="U34" i="2"/>
  <c r="T34" i="2"/>
  <c r="Y20" i="6"/>
  <c r="Z20" i="6"/>
  <c r="AT35" i="2"/>
  <c r="AS35" i="2"/>
  <c r="J86" i="6"/>
  <c r="K86" i="6" s="1"/>
  <c r="E87" i="6"/>
  <c r="J87" i="6" s="1"/>
  <c r="AH19" i="4"/>
  <c r="X19" i="4"/>
  <c r="S19" i="4"/>
  <c r="N19" i="4"/>
  <c r="AM19" i="4"/>
  <c r="AC19" i="4"/>
  <c r="AW19" i="4"/>
  <c r="AR19" i="4"/>
  <c r="AS31" i="6"/>
  <c r="AT31" i="6"/>
  <c r="AJ70" i="4"/>
  <c r="AI70" i="4"/>
  <c r="AJ35" i="2"/>
  <c r="AI35" i="2"/>
  <c r="AS20" i="6"/>
  <c r="AT20" i="6"/>
  <c r="AN84" i="6"/>
  <c r="AO84" i="6"/>
  <c r="AY58" i="4"/>
  <c r="AX58" i="4"/>
  <c r="AY19" i="2"/>
  <c r="AX19" i="2"/>
  <c r="P47" i="2"/>
  <c r="O47" i="2"/>
  <c r="U20" i="6"/>
  <c r="T20" i="6"/>
  <c r="AY84" i="6"/>
  <c r="AX84" i="6"/>
  <c r="AN98" i="2"/>
  <c r="AO98" i="2"/>
  <c r="AY97" i="4"/>
  <c r="AX97" i="4"/>
  <c r="AX31" i="6"/>
  <c r="AY31" i="6"/>
  <c r="T70" i="4"/>
  <c r="U70" i="4"/>
  <c r="AE86" i="4"/>
  <c r="AD86" i="4"/>
  <c r="AN35" i="2"/>
  <c r="AO35" i="2"/>
  <c r="Y58" i="2"/>
  <c r="Z58" i="2"/>
  <c r="AT18" i="4"/>
  <c r="AS18" i="4"/>
  <c r="J72" i="4"/>
  <c r="K72" i="4" s="1"/>
  <c r="E73" i="4"/>
  <c r="AI48" i="2"/>
  <c r="AJ48" i="2"/>
  <c r="AX87" i="4"/>
  <c r="AY87" i="4"/>
  <c r="Y34" i="2"/>
  <c r="Z34" i="2"/>
  <c r="N59" i="2"/>
  <c r="AW59" i="2"/>
  <c r="AC59" i="2"/>
  <c r="AM59" i="2"/>
  <c r="S59" i="2"/>
  <c r="X59" i="2"/>
  <c r="AH59" i="2"/>
  <c r="AR59" i="2"/>
  <c r="AX70" i="4"/>
  <c r="AY70" i="4"/>
  <c r="AO86" i="4"/>
  <c r="AN86" i="4"/>
  <c r="Z35" i="2"/>
  <c r="Y35" i="2"/>
  <c r="AY58" i="2"/>
  <c r="AX58" i="2"/>
  <c r="T18" i="4"/>
  <c r="U18" i="4"/>
  <c r="AW71" i="4"/>
  <c r="AC71" i="4"/>
  <c r="AM71" i="4"/>
  <c r="S71" i="4"/>
  <c r="AH71" i="4"/>
  <c r="N71" i="4"/>
  <c r="AR71" i="4"/>
  <c r="X71" i="4"/>
  <c r="AS48" i="2"/>
  <c r="AT48" i="2"/>
  <c r="AD87" i="4"/>
  <c r="AE87" i="4"/>
  <c r="J73" i="6"/>
  <c r="E74" i="6"/>
  <c r="J74" i="6" s="1"/>
  <c r="AO34" i="2"/>
  <c r="AN34" i="2"/>
  <c r="J60" i="2"/>
  <c r="K60" i="2" s="1"/>
  <c r="E61" i="2"/>
  <c r="J61" i="2" s="1"/>
  <c r="K61" i="2" s="1"/>
  <c r="AH85" i="6"/>
  <c r="AR85" i="6"/>
  <c r="X85" i="6"/>
  <c r="AC85" i="6"/>
  <c r="AW85" i="6"/>
  <c r="AM85" i="6"/>
  <c r="S85" i="6"/>
  <c r="N85" i="6"/>
  <c r="O84" i="6"/>
  <c r="P84" i="6"/>
  <c r="O97" i="4"/>
  <c r="P97" i="4"/>
  <c r="AT86" i="4"/>
  <c r="AS86" i="4"/>
  <c r="AN48" i="2"/>
  <c r="AO48" i="2"/>
  <c r="J60" i="4"/>
  <c r="K60" i="4" s="1"/>
  <c r="E61" i="4"/>
  <c r="J61" i="4" s="1"/>
  <c r="K61" i="4" s="1"/>
  <c r="U97" i="4"/>
  <c r="T97" i="4"/>
  <c r="AO58" i="4"/>
  <c r="AN58" i="4"/>
  <c r="AO19" i="2"/>
  <c r="AN19" i="2"/>
  <c r="AD84" i="6"/>
  <c r="AE84" i="6"/>
  <c r="U58" i="4"/>
  <c r="T58" i="4"/>
  <c r="AJ19" i="2"/>
  <c r="AI19" i="2"/>
  <c r="Y47" i="2"/>
  <c r="Z47" i="2"/>
  <c r="AO20" i="6"/>
  <c r="AN20" i="6"/>
  <c r="AJ84" i="6"/>
  <c r="AI84" i="6"/>
  <c r="X32" i="6"/>
  <c r="AW32" i="6"/>
  <c r="N32" i="6"/>
  <c r="AH32" i="6"/>
  <c r="AM32" i="6"/>
  <c r="S32" i="6"/>
  <c r="AR32" i="6"/>
  <c r="AC32" i="6"/>
  <c r="U98" i="2"/>
  <c r="T98" i="2"/>
  <c r="S98" i="4"/>
  <c r="AW98" i="4"/>
  <c r="N98" i="4"/>
  <c r="AM98" i="4"/>
  <c r="AR98" i="4"/>
  <c r="AH98" i="4"/>
  <c r="X98" i="4"/>
  <c r="AC98" i="4"/>
  <c r="N99" i="2"/>
  <c r="S99" i="2"/>
  <c r="AW99" i="2"/>
  <c r="AR99" i="2"/>
  <c r="AH99" i="2"/>
  <c r="X99" i="2"/>
  <c r="AM99" i="2"/>
  <c r="AC99" i="2"/>
  <c r="AE97" i="4"/>
  <c r="AD97" i="4"/>
  <c r="Y31" i="6"/>
  <c r="Z31" i="6"/>
  <c r="AD70" i="4"/>
  <c r="AE70" i="4"/>
  <c r="AJ86" i="4"/>
  <c r="AI86" i="4"/>
  <c r="T35" i="2"/>
  <c r="U35" i="2"/>
  <c r="P58" i="2"/>
  <c r="O58" i="2"/>
  <c r="AN18" i="4"/>
  <c r="AO18" i="4"/>
  <c r="Z48" i="2"/>
  <c r="Y48" i="2"/>
  <c r="T87" i="4"/>
  <c r="U87" i="4"/>
  <c r="P34" i="2"/>
  <c r="O34" i="2"/>
  <c r="N59" i="4"/>
  <c r="AW59" i="4"/>
  <c r="AM59" i="4"/>
  <c r="AC59" i="4"/>
  <c r="AR59" i="4"/>
  <c r="S59" i="4"/>
  <c r="AH59" i="4"/>
  <c r="X59" i="4"/>
  <c r="AY98" i="2"/>
  <c r="AX98" i="2"/>
  <c r="AN58" i="2"/>
  <c r="AO58" i="2"/>
  <c r="AI34" i="2"/>
  <c r="AJ34" i="2"/>
  <c r="AT58" i="4"/>
  <c r="AS58" i="4"/>
  <c r="AE47" i="2"/>
  <c r="AD47" i="2"/>
  <c r="AJ47" i="2"/>
  <c r="AI47" i="2"/>
  <c r="AE20" i="6"/>
  <c r="AD20" i="6"/>
  <c r="P98" i="2"/>
  <c r="O98" i="2"/>
  <c r="Z97" i="4"/>
  <c r="Y97" i="4"/>
  <c r="P31" i="6"/>
  <c r="O31" i="6"/>
  <c r="AE58" i="4"/>
  <c r="AD58" i="4"/>
  <c r="AS19" i="2"/>
  <c r="AT19" i="2"/>
  <c r="AO47" i="2"/>
  <c r="AN47" i="2"/>
  <c r="AY20" i="6"/>
  <c r="AX20" i="6"/>
  <c r="AT84" i="6"/>
  <c r="AS84" i="6"/>
  <c r="J33" i="6"/>
  <c r="K33" i="6" s="1"/>
  <c r="E34" i="6"/>
  <c r="AD98" i="2"/>
  <c r="AE98" i="2"/>
  <c r="J99" i="4"/>
  <c r="K99" i="4" s="1"/>
  <c r="E100" i="4"/>
  <c r="J100" i="4" s="1"/>
  <c r="K100" i="4" s="1"/>
  <c r="X100" i="2"/>
  <c r="S100" i="2"/>
  <c r="N100" i="2"/>
  <c r="AR100" i="2"/>
  <c r="AM100" i="2"/>
  <c r="AC100" i="2"/>
  <c r="AH100" i="2"/>
  <c r="AW100" i="2"/>
  <c r="AT97" i="4"/>
  <c r="AS97" i="4"/>
  <c r="AI31" i="6"/>
  <c r="AJ31" i="6"/>
  <c r="AN70" i="4"/>
  <c r="AO70" i="4"/>
  <c r="U86" i="4"/>
  <c r="T86" i="4"/>
  <c r="P35" i="2"/>
  <c r="O35" i="2"/>
  <c r="AI58" i="2"/>
  <c r="AJ58" i="2"/>
  <c r="AX18" i="4"/>
  <c r="AY18" i="4"/>
  <c r="T48" i="2"/>
  <c r="U48" i="2"/>
  <c r="AN87" i="4"/>
  <c r="AO87" i="4"/>
  <c r="AE34" i="2"/>
  <c r="AD34" i="2"/>
  <c r="AX46" i="4" l="1"/>
  <c r="AY46" i="4"/>
  <c r="Z46" i="4"/>
  <c r="Y46" i="4"/>
  <c r="AY33" i="4"/>
  <c r="AX33" i="4"/>
  <c r="AH35" i="4"/>
  <c r="AW35" i="4"/>
  <c r="X35" i="4"/>
  <c r="AM35" i="4"/>
  <c r="AC35" i="4"/>
  <c r="N35" i="4"/>
  <c r="S35" i="4"/>
  <c r="AR35" i="4"/>
  <c r="U46" i="4"/>
  <c r="T46" i="4"/>
  <c r="AS33" i="4"/>
  <c r="AT33" i="4"/>
  <c r="AM34" i="4"/>
  <c r="AR34" i="4"/>
  <c r="X34" i="4"/>
  <c r="AW34" i="4"/>
  <c r="AC34" i="4"/>
  <c r="S34" i="4"/>
  <c r="N34" i="4"/>
  <c r="AH34" i="4"/>
  <c r="AJ46" i="4"/>
  <c r="AI46" i="4"/>
  <c r="O33" i="4"/>
  <c r="P33" i="4"/>
  <c r="AW48" i="4"/>
  <c r="AM48" i="4"/>
  <c r="AC48" i="4"/>
  <c r="S48" i="4"/>
  <c r="N48" i="4"/>
  <c r="X48" i="4"/>
  <c r="AR48" i="4"/>
  <c r="AH48" i="4"/>
  <c r="AS46" i="4"/>
  <c r="AT46" i="4"/>
  <c r="Z33" i="4"/>
  <c r="Y33" i="4"/>
  <c r="AC47" i="4"/>
  <c r="N47" i="4"/>
  <c r="X47" i="4"/>
  <c r="AM47" i="4"/>
  <c r="AH47" i="4"/>
  <c r="S47" i="4"/>
  <c r="AW47" i="4"/>
  <c r="AR47" i="4"/>
  <c r="O46" i="4"/>
  <c r="P46" i="4"/>
  <c r="AI33" i="4"/>
  <c r="AJ33" i="4"/>
  <c r="AO33" i="4"/>
  <c r="AN33" i="4"/>
  <c r="AE46" i="4"/>
  <c r="AD46" i="4"/>
  <c r="U33" i="4"/>
  <c r="T33" i="4"/>
  <c r="AO46" i="4"/>
  <c r="AN46" i="4"/>
  <c r="AE33" i="4"/>
  <c r="AD33" i="4"/>
  <c r="J34" i="6"/>
  <c r="K34" i="6" s="1"/>
  <c r="E35" i="6"/>
  <c r="J35" i="6" s="1"/>
  <c r="AY59" i="4"/>
  <c r="AX59" i="4"/>
  <c r="U99" i="2"/>
  <c r="T99" i="2"/>
  <c r="AX98" i="4"/>
  <c r="AY98" i="4"/>
  <c r="AJ32" i="6"/>
  <c r="AI32" i="6"/>
  <c r="AM61" i="4"/>
  <c r="X61" i="4"/>
  <c r="N61" i="4"/>
  <c r="AW61" i="4"/>
  <c r="S61" i="4"/>
  <c r="AC61" i="4"/>
  <c r="AH61" i="4"/>
  <c r="AR61" i="4"/>
  <c r="AD85" i="6"/>
  <c r="AE85" i="6"/>
  <c r="P71" i="4"/>
  <c r="O71" i="4"/>
  <c r="AX59" i="2"/>
  <c r="AY59" i="2"/>
  <c r="J73" i="4"/>
  <c r="K73" i="4" s="1"/>
  <c r="E74" i="4"/>
  <c r="J74" i="4" s="1"/>
  <c r="K74" i="4" s="1"/>
  <c r="Y19" i="4"/>
  <c r="Z19" i="4"/>
  <c r="AS20" i="2"/>
  <c r="AT20" i="2"/>
  <c r="AJ21" i="6"/>
  <c r="AI21" i="6"/>
  <c r="O100" i="2"/>
  <c r="P100" i="2"/>
  <c r="AW33" i="6"/>
  <c r="N33" i="6"/>
  <c r="AH33" i="6"/>
  <c r="AR33" i="6"/>
  <c r="S33" i="6"/>
  <c r="AM33" i="6"/>
  <c r="AC33" i="6"/>
  <c r="X33" i="6"/>
  <c r="P59" i="4"/>
  <c r="O59" i="4"/>
  <c r="P99" i="2"/>
  <c r="O99" i="2"/>
  <c r="T98" i="4"/>
  <c r="U98" i="4"/>
  <c r="O32" i="6"/>
  <c r="P32" i="6"/>
  <c r="AW60" i="4"/>
  <c r="N60" i="4"/>
  <c r="AR60" i="4"/>
  <c r="AC60" i="4"/>
  <c r="AM60" i="4"/>
  <c r="X60" i="4"/>
  <c r="AH60" i="4"/>
  <c r="S60" i="4"/>
  <c r="Y85" i="6"/>
  <c r="Z85" i="6"/>
  <c r="AJ71" i="4"/>
  <c r="AI71" i="4"/>
  <c r="O59" i="2"/>
  <c r="P59" i="2"/>
  <c r="N72" i="4"/>
  <c r="AC72" i="4"/>
  <c r="AM72" i="4"/>
  <c r="AW72" i="4"/>
  <c r="AR72" i="4"/>
  <c r="X72" i="4"/>
  <c r="S72" i="4"/>
  <c r="AH72" i="4"/>
  <c r="AI19" i="4"/>
  <c r="AJ19" i="4"/>
  <c r="AY20" i="2"/>
  <c r="AX20" i="2"/>
  <c r="AT21" i="6"/>
  <c r="AS21" i="6"/>
  <c r="U100" i="2"/>
  <c r="T100" i="2"/>
  <c r="Z59" i="4"/>
  <c r="Y59" i="4"/>
  <c r="AD98" i="4"/>
  <c r="AE98" i="4"/>
  <c r="AT85" i="6"/>
  <c r="AS85" i="6"/>
  <c r="AS19" i="4"/>
  <c r="AT19" i="4"/>
  <c r="AE20" i="2"/>
  <c r="AD20" i="2"/>
  <c r="S22" i="2"/>
  <c r="AM22" i="2"/>
  <c r="AW22" i="2"/>
  <c r="AC22" i="2"/>
  <c r="N22" i="2"/>
  <c r="AR22" i="2"/>
  <c r="AH22" i="2"/>
  <c r="X22" i="2"/>
  <c r="E22" i="4"/>
  <c r="J22" i="4" s="1"/>
  <c r="K22" i="4" s="1"/>
  <c r="J21" i="4"/>
  <c r="K21" i="4" s="1"/>
  <c r="Y100" i="2"/>
  <c r="Z100" i="2"/>
  <c r="AJ59" i="4"/>
  <c r="AI59" i="4"/>
  <c r="AO99" i="2"/>
  <c r="AN99" i="2"/>
  <c r="Y98" i="4"/>
  <c r="Z98" i="4"/>
  <c r="Z32" i="6"/>
  <c r="Y32" i="6"/>
  <c r="AI85" i="6"/>
  <c r="AJ85" i="6"/>
  <c r="AO71" i="4"/>
  <c r="AN71" i="4"/>
  <c r="AJ59" i="2"/>
  <c r="AI59" i="2"/>
  <c r="AY19" i="4"/>
  <c r="AX19" i="4"/>
  <c r="AC86" i="6"/>
  <c r="X86" i="6"/>
  <c r="AR86" i="6"/>
  <c r="AM86" i="6"/>
  <c r="AW86" i="6"/>
  <c r="S86" i="6"/>
  <c r="AH86" i="6"/>
  <c r="N86" i="6"/>
  <c r="AO20" i="2"/>
  <c r="AN20" i="2"/>
  <c r="S21" i="2"/>
  <c r="AW21" i="2"/>
  <c r="X21" i="2"/>
  <c r="AC21" i="2"/>
  <c r="N21" i="2"/>
  <c r="AR21" i="2"/>
  <c r="AM21" i="2"/>
  <c r="AH21" i="2"/>
  <c r="AE21" i="6"/>
  <c r="AD21" i="6"/>
  <c r="AM20" i="4"/>
  <c r="AC20" i="4"/>
  <c r="S20" i="4"/>
  <c r="X20" i="4"/>
  <c r="N20" i="4"/>
  <c r="AW20" i="4"/>
  <c r="AR20" i="4"/>
  <c r="AH20" i="4"/>
  <c r="AY32" i="6"/>
  <c r="AX32" i="6"/>
  <c r="AS59" i="2"/>
  <c r="AT59" i="2"/>
  <c r="AO21" i="6"/>
  <c r="AN21" i="6"/>
  <c r="AX100" i="2"/>
  <c r="AY100" i="2"/>
  <c r="AC100" i="4"/>
  <c r="S100" i="4"/>
  <c r="AH100" i="4"/>
  <c r="AW100" i="4"/>
  <c r="AR100" i="4"/>
  <c r="N100" i="4"/>
  <c r="X100" i="4"/>
  <c r="AM100" i="4"/>
  <c r="U59" i="4"/>
  <c r="T59" i="4"/>
  <c r="Z99" i="2"/>
  <c r="Y99" i="2"/>
  <c r="AI98" i="4"/>
  <c r="AJ98" i="4"/>
  <c r="AE32" i="6"/>
  <c r="AD32" i="6"/>
  <c r="O85" i="6"/>
  <c r="P85" i="6"/>
  <c r="AW61" i="2"/>
  <c r="AH61" i="2"/>
  <c r="S61" i="2"/>
  <c r="N61" i="2"/>
  <c r="AC61" i="2"/>
  <c r="AM61" i="2"/>
  <c r="X61" i="2"/>
  <c r="AR61" i="2"/>
  <c r="AE71" i="4"/>
  <c r="AD71" i="4"/>
  <c r="Z59" i="2"/>
  <c r="Y59" i="2"/>
  <c r="AE19" i="4"/>
  <c r="AD19" i="4"/>
  <c r="Z20" i="2"/>
  <c r="Y20" i="2"/>
  <c r="P21" i="6"/>
  <c r="O21" i="6"/>
  <c r="AJ99" i="2"/>
  <c r="AI99" i="2"/>
  <c r="AS100" i="2"/>
  <c r="AT100" i="2"/>
  <c r="AE99" i="2"/>
  <c r="AD99" i="2"/>
  <c r="U71" i="4"/>
  <c r="T71" i="4"/>
  <c r="AM99" i="4"/>
  <c r="AH99" i="4"/>
  <c r="S99" i="4"/>
  <c r="AW99" i="4"/>
  <c r="AR99" i="4"/>
  <c r="AC99" i="4"/>
  <c r="N99" i="4"/>
  <c r="X99" i="4"/>
  <c r="AT59" i="4"/>
  <c r="AS59" i="4"/>
  <c r="AS98" i="4"/>
  <c r="AT98" i="4"/>
  <c r="T85" i="6"/>
  <c r="U85" i="6"/>
  <c r="U59" i="2"/>
  <c r="T59" i="2"/>
  <c r="AO19" i="4"/>
  <c r="AN19" i="4"/>
  <c r="AE100" i="2"/>
  <c r="AD100" i="2"/>
  <c r="AE59" i="4"/>
  <c r="AD59" i="4"/>
  <c r="AT99" i="2"/>
  <c r="AS99" i="2"/>
  <c r="AN98" i="4"/>
  <c r="AO98" i="4"/>
  <c r="U32" i="6"/>
  <c r="T32" i="6"/>
  <c r="AN85" i="6"/>
  <c r="AO85" i="6"/>
  <c r="Z71" i="4"/>
  <c r="Y71" i="4"/>
  <c r="AO59" i="2"/>
  <c r="AN59" i="2"/>
  <c r="O19" i="4"/>
  <c r="P19" i="4"/>
  <c r="AJ20" i="2"/>
  <c r="AI20" i="2"/>
  <c r="Z21" i="6"/>
  <c r="Y21" i="6"/>
  <c r="AJ100" i="2"/>
  <c r="AI100" i="2"/>
  <c r="AT32" i="6"/>
  <c r="AS32" i="6"/>
  <c r="AH60" i="2"/>
  <c r="AR60" i="2"/>
  <c r="AW60" i="2"/>
  <c r="AM60" i="2"/>
  <c r="AC60" i="2"/>
  <c r="S60" i="2"/>
  <c r="N60" i="2"/>
  <c r="X60" i="2"/>
  <c r="AY71" i="4"/>
  <c r="AX71" i="4"/>
  <c r="P20" i="2"/>
  <c r="O20" i="2"/>
  <c r="AY21" i="6"/>
  <c r="AX21" i="6"/>
  <c r="AO100" i="2"/>
  <c r="AN100" i="2"/>
  <c r="AO59" i="4"/>
  <c r="AN59" i="4"/>
  <c r="AY99" i="2"/>
  <c r="AX99" i="2"/>
  <c r="P98" i="4"/>
  <c r="O98" i="4"/>
  <c r="AO32" i="6"/>
  <c r="AN32" i="6"/>
  <c r="AX85" i="6"/>
  <c r="AY85" i="6"/>
  <c r="AT71" i="4"/>
  <c r="AS71" i="4"/>
  <c r="AE59" i="2"/>
  <c r="AD59" i="2"/>
  <c r="U19" i="4"/>
  <c r="T19" i="4"/>
  <c r="U20" i="2"/>
  <c r="T20" i="2"/>
  <c r="U21" i="6"/>
  <c r="T21" i="6"/>
  <c r="AX35" i="4" l="1"/>
  <c r="AY35" i="4"/>
  <c r="AI47" i="4"/>
  <c r="AJ47" i="4"/>
  <c r="AY48" i="4"/>
  <c r="AX48" i="4"/>
  <c r="AD34" i="4"/>
  <c r="AE34" i="4"/>
  <c r="AI35" i="4"/>
  <c r="AJ35" i="4"/>
  <c r="U34" i="4"/>
  <c r="T34" i="4"/>
  <c r="AN47" i="4"/>
  <c r="AO47" i="4"/>
  <c r="AI48" i="4"/>
  <c r="AJ48" i="4"/>
  <c r="AY34" i="4"/>
  <c r="AX34" i="4"/>
  <c r="AS35" i="4"/>
  <c r="AT35" i="4"/>
  <c r="Z47" i="4"/>
  <c r="Y47" i="4"/>
  <c r="AS48" i="4"/>
  <c r="AT48" i="4"/>
  <c r="Z34" i="4"/>
  <c r="Y34" i="4"/>
  <c r="U35" i="4"/>
  <c r="T35" i="4"/>
  <c r="O47" i="4"/>
  <c r="P47" i="4"/>
  <c r="Y48" i="4"/>
  <c r="Z48" i="4"/>
  <c r="AT34" i="4"/>
  <c r="AS34" i="4"/>
  <c r="P35" i="4"/>
  <c r="O35" i="4"/>
  <c r="T47" i="4"/>
  <c r="U47" i="4"/>
  <c r="AE47" i="4"/>
  <c r="AD47" i="4"/>
  <c r="P48" i="4"/>
  <c r="O48" i="4"/>
  <c r="AO34" i="4"/>
  <c r="AN34" i="4"/>
  <c r="AD35" i="4"/>
  <c r="AE35" i="4"/>
  <c r="AN48" i="4"/>
  <c r="AO48" i="4"/>
  <c r="AT47" i="4"/>
  <c r="AS47" i="4"/>
  <c r="T48" i="4"/>
  <c r="U48" i="4"/>
  <c r="AI34" i="4"/>
  <c r="AJ34" i="4"/>
  <c r="AN35" i="4"/>
  <c r="AO35" i="4"/>
  <c r="AY47" i="4"/>
  <c r="AX47" i="4"/>
  <c r="AD48" i="4"/>
  <c r="AE48" i="4"/>
  <c r="O34" i="4"/>
  <c r="P34" i="4"/>
  <c r="Y35" i="4"/>
  <c r="Z35" i="4"/>
  <c r="U60" i="2"/>
  <c r="T60" i="2"/>
  <c r="P100" i="4"/>
  <c r="O100" i="4"/>
  <c r="AY20" i="4"/>
  <c r="AX20" i="4"/>
  <c r="AJ21" i="2"/>
  <c r="AI21" i="2"/>
  <c r="Z86" i="6"/>
  <c r="Y86" i="6"/>
  <c r="AS22" i="2"/>
  <c r="AT22" i="2"/>
  <c r="AJ72" i="4"/>
  <c r="AI72" i="4"/>
  <c r="Z60" i="4"/>
  <c r="Y60" i="4"/>
  <c r="AN33" i="6"/>
  <c r="AO33" i="6"/>
  <c r="AD61" i="4"/>
  <c r="AE61" i="4"/>
  <c r="AE60" i="2"/>
  <c r="AD60" i="2"/>
  <c r="AO99" i="4"/>
  <c r="AN99" i="4"/>
  <c r="U61" i="2"/>
  <c r="T61" i="2"/>
  <c r="AT100" i="4"/>
  <c r="AS100" i="4"/>
  <c r="O20" i="4"/>
  <c r="P20" i="4"/>
  <c r="AN21" i="2"/>
  <c r="AO21" i="2"/>
  <c r="AD86" i="6"/>
  <c r="AE86" i="6"/>
  <c r="P22" i="2"/>
  <c r="O22" i="2"/>
  <c r="U72" i="4"/>
  <c r="T72" i="4"/>
  <c r="AO60" i="4"/>
  <c r="AN60" i="4"/>
  <c r="T33" i="6"/>
  <c r="U33" i="6"/>
  <c r="T61" i="4"/>
  <c r="U61" i="4"/>
  <c r="Z20" i="4"/>
  <c r="Y20" i="4"/>
  <c r="AE60" i="4"/>
  <c r="AD60" i="4"/>
  <c r="AY60" i="2"/>
  <c r="AX60" i="2"/>
  <c r="O99" i="4"/>
  <c r="P99" i="4"/>
  <c r="AY61" i="2"/>
  <c r="AX61" i="2"/>
  <c r="AJ100" i="4"/>
  <c r="AI100" i="4"/>
  <c r="T20" i="4"/>
  <c r="U20" i="4"/>
  <c r="O21" i="2"/>
  <c r="P21" i="2"/>
  <c r="AJ86" i="6"/>
  <c r="AI86" i="6"/>
  <c r="AX22" i="2"/>
  <c r="AY22" i="2"/>
  <c r="AT72" i="4"/>
  <c r="AS72" i="4"/>
  <c r="AT60" i="4"/>
  <c r="AS60" i="4"/>
  <c r="AI33" i="6"/>
  <c r="AJ33" i="6"/>
  <c r="P61" i="4"/>
  <c r="O61" i="4"/>
  <c r="AJ99" i="4"/>
  <c r="AI99" i="4"/>
  <c r="AI61" i="2"/>
  <c r="AJ61" i="2"/>
  <c r="O86" i="6"/>
  <c r="P86" i="6"/>
  <c r="AS33" i="6"/>
  <c r="AT33" i="6"/>
  <c r="AT60" i="2"/>
  <c r="AS60" i="2"/>
  <c r="AE99" i="4"/>
  <c r="AD99" i="4"/>
  <c r="AT61" i="2"/>
  <c r="AS61" i="2"/>
  <c r="T100" i="4"/>
  <c r="U100" i="4"/>
  <c r="AD20" i="4"/>
  <c r="AE20" i="4"/>
  <c r="AD21" i="2"/>
  <c r="AE21" i="2"/>
  <c r="U86" i="6"/>
  <c r="T86" i="6"/>
  <c r="N21" i="4"/>
  <c r="AR21" i="4"/>
  <c r="AH21" i="4"/>
  <c r="X21" i="4"/>
  <c r="AM21" i="4"/>
  <c r="AW21" i="4"/>
  <c r="AC21" i="4"/>
  <c r="S21" i="4"/>
  <c r="AO22" i="2"/>
  <c r="AN22" i="2"/>
  <c r="AY72" i="4"/>
  <c r="AX72" i="4"/>
  <c r="O60" i="4"/>
  <c r="P60" i="4"/>
  <c r="P33" i="6"/>
  <c r="O33" i="6"/>
  <c r="Y61" i="4"/>
  <c r="Z61" i="4"/>
  <c r="AT21" i="2"/>
  <c r="AS21" i="2"/>
  <c r="AJ60" i="2"/>
  <c r="AI60" i="2"/>
  <c r="Z61" i="2"/>
  <c r="Y61" i="2"/>
  <c r="AD100" i="4"/>
  <c r="AE100" i="4"/>
  <c r="AN20" i="4"/>
  <c r="AO20" i="4"/>
  <c r="Z21" i="2"/>
  <c r="Y21" i="2"/>
  <c r="AY86" i="6"/>
  <c r="AX86" i="6"/>
  <c r="AH22" i="4"/>
  <c r="X22" i="4"/>
  <c r="S22" i="4"/>
  <c r="AW22" i="4"/>
  <c r="AM22" i="4"/>
  <c r="AC22" i="4"/>
  <c r="N22" i="4"/>
  <c r="AR22" i="4"/>
  <c r="T22" i="2"/>
  <c r="U22" i="2"/>
  <c r="AO72" i="4"/>
  <c r="AN72" i="4"/>
  <c r="AY60" i="4"/>
  <c r="AX60" i="4"/>
  <c r="AY33" i="6"/>
  <c r="AX33" i="6"/>
  <c r="AN61" i="4"/>
  <c r="AO61" i="4"/>
  <c r="AO60" i="2"/>
  <c r="AN60" i="2"/>
  <c r="Z99" i="4"/>
  <c r="Y99" i="4"/>
  <c r="Z72" i="4"/>
  <c r="Y72" i="4"/>
  <c r="AT99" i="4"/>
  <c r="AS99" i="4"/>
  <c r="Z60" i="2"/>
  <c r="Y60" i="2"/>
  <c r="AY99" i="4"/>
  <c r="AX99" i="4"/>
  <c r="AO61" i="2"/>
  <c r="AN61" i="2"/>
  <c r="AN100" i="4"/>
  <c r="AO100" i="4"/>
  <c r="AJ20" i="4"/>
  <c r="AI20" i="4"/>
  <c r="AX21" i="2"/>
  <c r="AY21" i="2"/>
  <c r="AO86" i="6"/>
  <c r="AN86" i="6"/>
  <c r="Y22" i="2"/>
  <c r="Z22" i="2"/>
  <c r="AE72" i="4"/>
  <c r="AD72" i="4"/>
  <c r="U60" i="4"/>
  <c r="T60" i="4"/>
  <c r="Y33" i="6"/>
  <c r="Z33" i="6"/>
  <c r="AW74" i="4"/>
  <c r="AM74" i="4"/>
  <c r="AC74" i="4"/>
  <c r="S74" i="4"/>
  <c r="N74" i="4"/>
  <c r="AH74" i="4"/>
  <c r="X74" i="4"/>
  <c r="AR74" i="4"/>
  <c r="AS61" i="4"/>
  <c r="AT61" i="4"/>
  <c r="P61" i="2"/>
  <c r="O61" i="2"/>
  <c r="AX100" i="4"/>
  <c r="AY100" i="4"/>
  <c r="AE22" i="2"/>
  <c r="AD22" i="2"/>
  <c r="AX61" i="4"/>
  <c r="AY61" i="4"/>
  <c r="O60" i="2"/>
  <c r="P60" i="2"/>
  <c r="U99" i="4"/>
  <c r="T99" i="4"/>
  <c r="AE61" i="2"/>
  <c r="AD61" i="2"/>
  <c r="Z100" i="4"/>
  <c r="Y100" i="4"/>
  <c r="AT20" i="4"/>
  <c r="AS20" i="4"/>
  <c r="T21" i="2"/>
  <c r="U21" i="2"/>
  <c r="AT86" i="6"/>
  <c r="AS86" i="6"/>
  <c r="AI22" i="2"/>
  <c r="AJ22" i="2"/>
  <c r="P72" i="4"/>
  <c r="O72" i="4"/>
  <c r="AJ60" i="4"/>
  <c r="AI60" i="4"/>
  <c r="AE33" i="6"/>
  <c r="AD33" i="6"/>
  <c r="AW73" i="4"/>
  <c r="AM73" i="4"/>
  <c r="AC73" i="4"/>
  <c r="S73" i="4"/>
  <c r="AR73" i="4"/>
  <c r="X73" i="4"/>
  <c r="AH73" i="4"/>
  <c r="N73" i="4"/>
  <c r="AI61" i="4"/>
  <c r="AJ61" i="4"/>
  <c r="X34" i="6"/>
  <c r="AH34" i="6"/>
  <c r="S34" i="6"/>
  <c r="AC34" i="6"/>
  <c r="AW34" i="6"/>
  <c r="AR34" i="6"/>
  <c r="N34" i="6"/>
  <c r="AM34" i="6"/>
  <c r="AO34" i="6" l="1"/>
  <c r="AN34" i="6"/>
  <c r="AO74" i="4"/>
  <c r="AN74" i="4"/>
  <c r="Z22" i="4"/>
  <c r="Y22" i="4"/>
  <c r="AT34" i="6"/>
  <c r="AS34" i="6"/>
  <c r="AS74" i="4"/>
  <c r="AT74" i="4"/>
  <c r="AT22" i="4"/>
  <c r="AS22" i="4"/>
  <c r="U21" i="4"/>
  <c r="T21" i="4"/>
  <c r="AO73" i="4"/>
  <c r="AN73" i="4"/>
  <c r="AS21" i="4"/>
  <c r="AT21" i="4"/>
  <c r="AY73" i="4"/>
  <c r="AX73" i="4"/>
  <c r="AY74" i="4"/>
  <c r="AX74" i="4"/>
  <c r="O73" i="4"/>
  <c r="P73" i="4"/>
  <c r="AY34" i="6"/>
  <c r="AX34" i="6"/>
  <c r="AJ73" i="4"/>
  <c r="AI73" i="4"/>
  <c r="Y74" i="4"/>
  <c r="Z74" i="4"/>
  <c r="O22" i="4"/>
  <c r="P22" i="4"/>
  <c r="AE21" i="4"/>
  <c r="AD21" i="4"/>
  <c r="AJ22" i="4"/>
  <c r="AI22" i="4"/>
  <c r="AE34" i="6"/>
  <c r="AD34" i="6"/>
  <c r="Z73" i="4"/>
  <c r="Y73" i="4"/>
  <c r="AI74" i="4"/>
  <c r="AJ74" i="4"/>
  <c r="AD22" i="4"/>
  <c r="AE22" i="4"/>
  <c r="AX21" i="4"/>
  <c r="AY21" i="4"/>
  <c r="P21" i="4"/>
  <c r="O21" i="4"/>
  <c r="P34" i="6"/>
  <c r="O34" i="6"/>
  <c r="AT73" i="4"/>
  <c r="AS73" i="4"/>
  <c r="AO21" i="4"/>
  <c r="AN21" i="4"/>
  <c r="U73" i="4"/>
  <c r="T73" i="4"/>
  <c r="U74" i="4"/>
  <c r="T74" i="4"/>
  <c r="AX22" i="4"/>
  <c r="AY22" i="4"/>
  <c r="Y21" i="4"/>
  <c r="Z21" i="4"/>
  <c r="U34" i="6"/>
  <c r="T34" i="6"/>
  <c r="P74" i="4"/>
  <c r="O74" i="4"/>
  <c r="AN22" i="4"/>
  <c r="AO22" i="4"/>
  <c r="AJ34" i="6"/>
  <c r="AI34" i="6"/>
  <c r="Z34" i="6"/>
  <c r="Y34" i="6"/>
  <c r="AE73" i="4"/>
  <c r="AD73" i="4"/>
  <c r="AE74" i="4"/>
  <c r="AD74" i="4"/>
  <c r="T22" i="4"/>
  <c r="U22" i="4"/>
  <c r="AI21" i="4"/>
  <c r="AJ21" i="4"/>
</calcChain>
</file>

<file path=xl/sharedStrings.xml><?xml version="1.0" encoding="utf-8"?>
<sst xmlns="http://schemas.openxmlformats.org/spreadsheetml/2006/main" count="1649" uniqueCount="91">
  <si>
    <t>&gt;45</t>
  </si>
  <si>
    <t>25-&lt;45</t>
  </si>
  <si>
    <t>&lt;25</t>
  </si>
  <si>
    <t>&lt;2</t>
  </si>
  <si>
    <t>2-&lt;8</t>
  </si>
  <si>
    <t>8-&lt;15</t>
  </si>
  <si>
    <t>&gt;15</t>
  </si>
  <si>
    <t>Cadmium</t>
  </si>
  <si>
    <t>Nickel</t>
  </si>
  <si>
    <t>Fluor</t>
  </si>
  <si>
    <t>[%]</t>
  </si>
  <si>
    <t>0–5</t>
  </si>
  <si>
    <t>5–10</t>
  </si>
  <si>
    <t>10–15</t>
  </si>
  <si>
    <t>20–30</t>
  </si>
  <si>
    <t>–</t>
  </si>
  <si>
    <t>0–3</t>
  </si>
  <si>
    <t>Etat du</t>
  </si>
  <si>
    <t>Tableau 13 du manuel - Evaluation de la menace et mesures de protection - sols pollués (Mailänder et Hämmann 2005):
Sol ingéré par voie orale (vo) par les animaux de rente – directement pendant la pâture ou
par des souillures terreuses du fourrage.</t>
  </si>
  <si>
    <t>Culture</t>
  </si>
  <si>
    <t>Sol ingéré par voie orale (vo) directement
ou par des polluants mélangés à la terre</t>
  </si>
  <si>
    <t>[en % de la consommation ; MS]</t>
  </si>
  <si>
    <t>Pourcentage maximal de plantes
fourragères dans l’aliment sur une
longue période</t>
  </si>
  <si>
    <t>Bovin</t>
  </si>
  <si>
    <t>Porc</t>
  </si>
  <si>
    <t>Mouton</t>
  </si>
  <si>
    <t>Conditions durant le pacage / la récolte</t>
  </si>
  <si>
    <t>Sol sec</t>
  </si>
  <si>
    <t>Sol détrempé</t>
  </si>
  <si>
    <t>Consommation directe (pacage, herbe fraîche)</t>
  </si>
  <si>
    <t>Herbe de fauchte / d'ensilage</t>
  </si>
  <si>
    <t>Foin</t>
  </si>
  <si>
    <t>Contamination de la récolte par
des particules de sol : part de sol (vo)</t>
  </si>
  <si>
    <t>[% de la récolte-MS]</t>
  </si>
  <si>
    <t>Céréales fourragères (sans féveroles):</t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</si>
  <si>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Arial"/>
        <family val="2"/>
      </rPr>
      <t>Orge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</si>
  <si>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Arial"/>
        <family val="2"/>
      </rPr>
      <t>Avoine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</si>
  <si>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Arial"/>
        <family val="2"/>
      </rPr>
      <t>Blé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</si>
  <si>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Arial"/>
        <family val="2"/>
      </rPr>
      <t>Maïs grain</t>
    </r>
  </si>
  <si>
    <t>Féveroles</t>
  </si>
  <si>
    <t>Pois protéagineux</t>
  </si>
  <si>
    <t>Betteraves fourragères</t>
  </si>
  <si>
    <t>Pommes de terre</t>
  </si>
  <si>
    <t>Maïs plante entière</t>
  </si>
  <si>
    <t>faible (environ 0–2)</t>
  </si>
  <si>
    <t>Polluant</t>
  </si>
  <si>
    <t>Seuil d'investigation [mg/kg]:</t>
  </si>
  <si>
    <t>Valeur d'assainissement [mg/kg]:</t>
  </si>
  <si>
    <t>Valeur maximale OLAlA [mg/kg]</t>
  </si>
  <si>
    <t>Pollution du sol [mg/kg]</t>
  </si>
  <si>
    <t>Part sol ingéré [%]</t>
  </si>
  <si>
    <t>Arsenic</t>
  </si>
  <si>
    <t>Pollution et propriétés du sol</t>
  </si>
  <si>
    <t>Conc. Dans le sol [mg/kg]</t>
  </si>
  <si>
    <t>Développement:</t>
  </si>
  <si>
    <t>Pas de menace concrète, indice de menace &lt;5</t>
  </si>
  <si>
    <t>Menace concrète potentielle, indice de menace 5-&lt;8</t>
  </si>
  <si>
    <t>Menace concrète, indice de menace &gt;=8</t>
  </si>
  <si>
    <t>Indice de menace</t>
  </si>
  <si>
    <t>Facteur sol ingéré</t>
  </si>
  <si>
    <t>Plomb</t>
  </si>
  <si>
    <t>Fact. Poll.</t>
  </si>
  <si>
    <t>pH</t>
  </si>
  <si>
    <t>Points pH</t>
  </si>
  <si>
    <t>Teneur subst. org. [%]</t>
  </si>
  <si>
    <t>Points subst. org. [%]</t>
  </si>
  <si>
    <t>Teneur argile [%]</t>
  </si>
  <si>
    <t>Conc. Dans sol [mg/kg]</t>
  </si>
  <si>
    <t>Points teneur argile</t>
  </si>
  <si>
    <t>Points force de liaison</t>
  </si>
  <si>
    <t>Facteur mobilité</t>
  </si>
  <si>
    <t>Facteur de correction</t>
  </si>
  <si>
    <t>Absorption faible (+0P.)</t>
  </si>
  <si>
    <t>Absorption élevée (+2P.)</t>
  </si>
  <si>
    <t>Absorption moyenne (+1P.)</t>
  </si>
  <si>
    <t>Abosrption élevée (+2P.)</t>
  </si>
  <si>
    <r>
      <t xml:space="preserve">Valeur critique </t>
    </r>
    <r>
      <rPr>
        <b/>
        <sz val="9"/>
        <rFont val="Arial"/>
        <family val="2"/>
      </rPr>
      <t>(Blume 1992)</t>
    </r>
  </si>
  <si>
    <t>Chrome</t>
  </si>
  <si>
    <t>Développement</t>
  </si>
  <si>
    <t>Cuivre</t>
  </si>
  <si>
    <t>Mercure</t>
  </si>
  <si>
    <t>Zinc</t>
  </si>
  <si>
    <r>
      <t xml:space="preserve">Coeff. De transfert sol-plante </t>
    </r>
    <r>
      <rPr>
        <b/>
        <sz val="9"/>
        <rFont val="Arial"/>
        <family val="2"/>
      </rPr>
      <t>(Blume 1992)</t>
    </r>
  </si>
  <si>
    <t>Part ingestion [%]</t>
  </si>
  <si>
    <t>Ten. Poll. plante [mg/kg MS]</t>
  </si>
  <si>
    <t>Ind. Menace abs. par racines</t>
  </si>
  <si>
    <t>Fact. poll.</t>
  </si>
  <si>
    <t>Système expert cultures fourragères</t>
  </si>
  <si>
    <t>Conc. dans le sol [mg/kg]</t>
  </si>
  <si>
    <t>* Lorsque des teneurs OLAlA différentes sont disponibles selon les animaux concernés, la valeur la plus basse est actuellement entrée dans le présent fichier</t>
  </si>
  <si>
    <t>Les valeurs maximales de l'OLAlA ou de la directive 2002/32/EG doivent être mises à jour par l'utilisateur voire adaptées aux animaux concernés*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</si>
</sst>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8"/>
      <color indexed="55"/>
      <name val="Arial"/>
      <family val="2"/>
    </font>
    <font>
      <i/>
      <sz val="8"/>
      <color indexed="55"/>
      <name val="Arial"/>
      <family val="2"/>
    </font>
    <font>
      <b/>
      <sz val="8"/>
      <color indexed="55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20"/>
      <name val="Arial"/>
      <family val="2"/>
    </font>
    <font>
      <b/>
      <i/>
      <sz val="20"/>
      <color indexed="55"/>
      <name val="Arial"/>
      <family val="2"/>
    </font>
    <font>
      <sz val="10"/>
      <name val="Arial"/>
      <family val="2"/>
    </font>
    <font>
      <sz val="8"/>
      <color indexed="55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 Narrow"/>
      <family val="2"/>
    </font>
    <font>
      <sz val="8"/>
      <color theme="1"/>
      <name val="Arial"/>
      <family val="2"/>
    </font>
    <font>
      <sz val="8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8"/>
      <color indexed="55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164" fontId="1" fillId="3" borderId="0" xfId="0" applyNumberFormat="1" applyFont="1" applyFill="1"/>
    <xf numFmtId="164" fontId="1" fillId="4" borderId="0" xfId="0" applyNumberFormat="1" applyFont="1" applyFill="1"/>
    <xf numFmtId="164" fontId="1" fillId="5" borderId="0" xfId="0" applyNumberFormat="1" applyFont="1" applyFill="1" applyAlignment="1">
      <alignment horizontal="center"/>
    </xf>
    <xf numFmtId="0" fontId="1" fillId="5" borderId="0" xfId="0" applyFont="1" applyFill="1"/>
    <xf numFmtId="0" fontId="1" fillId="0" borderId="0" xfId="0" applyFont="1" applyFill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6" borderId="0" xfId="0" applyFont="1" applyFill="1" applyAlignment="1">
      <alignment horizontal="right"/>
    </xf>
    <xf numFmtId="0" fontId="1" fillId="6" borderId="0" xfId="0" applyFont="1" applyFill="1"/>
    <xf numFmtId="0" fontId="1" fillId="7" borderId="0" xfId="0" applyFont="1" applyFill="1" applyAlignment="1">
      <alignment horizontal="right"/>
    </xf>
    <xf numFmtId="0" fontId="1" fillId="7" borderId="0" xfId="0" applyFont="1" applyFill="1"/>
    <xf numFmtId="164" fontId="1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right"/>
    </xf>
    <xf numFmtId="164" fontId="1" fillId="7" borderId="0" xfId="0" applyNumberFormat="1" applyFont="1" applyFill="1"/>
    <xf numFmtId="2" fontId="4" fillId="7" borderId="0" xfId="0" applyNumberFormat="1" applyFont="1" applyFill="1" applyAlignment="1">
      <alignment horizontal="left"/>
    </xf>
    <xf numFmtId="0" fontId="3" fillId="7" borderId="0" xfId="0" applyFont="1" applyFill="1"/>
    <xf numFmtId="164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0" fontId="2" fillId="6" borderId="1" xfId="0" applyFont="1" applyFill="1" applyBorder="1" applyAlignment="1">
      <alignment horizontal="right" wrapText="1"/>
    </xf>
    <xf numFmtId="164" fontId="2" fillId="5" borderId="1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64" fontId="5" fillId="5" borderId="0" xfId="0" applyNumberFormat="1" applyFont="1" applyFill="1" applyAlignment="1"/>
    <xf numFmtId="0" fontId="2" fillId="5" borderId="0" xfId="0" applyFont="1" applyFill="1" applyAlignment="1">
      <alignment horizontal="right"/>
    </xf>
    <xf numFmtId="1" fontId="2" fillId="5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center" wrapText="1"/>
    </xf>
    <xf numFmtId="0" fontId="1" fillId="0" borderId="3" xfId="0" applyFont="1" applyFill="1" applyBorder="1"/>
    <xf numFmtId="0" fontId="6" fillId="0" borderId="0" xfId="0" applyFont="1" applyFill="1"/>
    <xf numFmtId="164" fontId="7" fillId="8" borderId="1" xfId="0" applyNumberFormat="1" applyFont="1" applyFill="1" applyBorder="1" applyAlignment="1">
      <alignment horizontal="center" wrapText="1"/>
    </xf>
    <xf numFmtId="164" fontId="8" fillId="8" borderId="0" xfId="0" applyNumberFormat="1" applyFont="1" applyFill="1" applyAlignment="1">
      <alignment horizontal="center"/>
    </xf>
    <xf numFmtId="0" fontId="7" fillId="8" borderId="1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5" borderId="0" xfId="0" applyFont="1" applyFill="1"/>
    <xf numFmtId="164" fontId="10" fillId="5" borderId="0" xfId="0" applyNumberFormat="1" applyFont="1" applyFill="1" applyAlignment="1"/>
    <xf numFmtId="0" fontId="9" fillId="7" borderId="0" xfId="0" applyFont="1" applyFill="1"/>
    <xf numFmtId="0" fontId="11" fillId="5" borderId="1" xfId="0" applyFont="1" applyFill="1" applyBorder="1" applyAlignment="1">
      <alignment horizontal="center" wrapText="1"/>
    </xf>
    <xf numFmtId="0" fontId="9" fillId="5" borderId="0" xfId="0" applyFont="1" applyFill="1" applyAlignment="1">
      <alignment horizontal="center"/>
    </xf>
    <xf numFmtId="0" fontId="9" fillId="0" borderId="0" xfId="0" applyFont="1"/>
    <xf numFmtId="0" fontId="11" fillId="9" borderId="1" xfId="0" applyFont="1" applyFill="1" applyBorder="1" applyAlignment="1">
      <alignment horizontal="center" wrapText="1"/>
    </xf>
    <xf numFmtId="0" fontId="11" fillId="9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9" fillId="5" borderId="0" xfId="0" applyFont="1" applyFill="1" applyAlignment="1">
      <alignment horizontal="right"/>
    </xf>
    <xf numFmtId="0" fontId="9" fillId="7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5" borderId="0" xfId="0" applyFont="1" applyFill="1" applyAlignment="1">
      <alignment horizontal="left"/>
    </xf>
    <xf numFmtId="164" fontId="7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64" fontId="8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10" borderId="0" xfId="0" applyFont="1" applyFill="1" applyProtection="1">
      <protection locked="0"/>
    </xf>
    <xf numFmtId="164" fontId="6" fillId="10" borderId="0" xfId="0" applyNumberFormat="1" applyFont="1" applyFill="1" applyProtection="1">
      <protection locked="0"/>
    </xf>
    <xf numFmtId="0" fontId="12" fillId="5" borderId="0" xfId="0" applyFont="1" applyFill="1"/>
    <xf numFmtId="0" fontId="6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wrapText="1"/>
    </xf>
    <xf numFmtId="164" fontId="14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/>
    <xf numFmtId="0" fontId="15" fillId="0" borderId="0" xfId="0" applyFont="1"/>
    <xf numFmtId="0" fontId="15" fillId="0" borderId="0" xfId="0" applyFont="1" applyFill="1"/>
    <xf numFmtId="2" fontId="15" fillId="0" borderId="0" xfId="0" applyNumberFormat="1" applyFont="1" applyAlignment="1">
      <alignment horizontal="center"/>
    </xf>
    <xf numFmtId="2" fontId="15" fillId="0" borderId="0" xfId="0" applyNumberFormat="1" applyFont="1" applyBorder="1" applyAlignment="1">
      <alignment horizontal="center"/>
    </xf>
    <xf numFmtId="0" fontId="15" fillId="6" borderId="0" xfId="0" applyFont="1" applyFill="1"/>
    <xf numFmtId="164" fontId="15" fillId="6" borderId="0" xfId="0" applyNumberFormat="1" applyFont="1" applyFill="1" applyAlignment="1">
      <alignment horizontal="right"/>
    </xf>
    <xf numFmtId="0" fontId="16" fillId="6" borderId="0" xfId="0" applyFont="1" applyFill="1"/>
    <xf numFmtId="164" fontId="15" fillId="6" borderId="0" xfId="0" applyNumberFormat="1" applyFont="1" applyFill="1"/>
    <xf numFmtId="0" fontId="15" fillId="6" borderId="0" xfId="0" applyFont="1" applyFill="1" applyAlignment="1">
      <alignment horizontal="right"/>
    </xf>
    <xf numFmtId="0" fontId="16" fillId="6" borderId="0" xfId="0" applyFont="1" applyFill="1" applyAlignment="1">
      <alignment horizontal="right"/>
    </xf>
    <xf numFmtId="2" fontId="15" fillId="6" borderId="0" xfId="0" applyNumberFormat="1" applyFont="1" applyFill="1" applyAlignment="1">
      <alignment horizontal="center"/>
    </xf>
    <xf numFmtId="2" fontId="15" fillId="6" borderId="0" xfId="0" applyNumberFormat="1" applyFont="1" applyFill="1" applyBorder="1" applyAlignment="1">
      <alignment horizontal="center"/>
    </xf>
    <xf numFmtId="164" fontId="1" fillId="6" borderId="0" xfId="0" applyNumberFormat="1" applyFont="1" applyFill="1" applyAlignment="1">
      <alignment horizontal="right"/>
    </xf>
    <xf numFmtId="0" fontId="9" fillId="6" borderId="0" xfId="0" applyFont="1" applyFill="1"/>
    <xf numFmtId="164" fontId="1" fillId="6" borderId="0" xfId="0" applyNumberFormat="1" applyFont="1" applyFill="1"/>
    <xf numFmtId="0" fontId="9" fillId="6" borderId="0" xfId="0" applyFont="1" applyFill="1" applyAlignment="1">
      <alignment horizontal="right"/>
    </xf>
    <xf numFmtId="2" fontId="1" fillId="6" borderId="0" xfId="0" applyNumberFormat="1" applyFont="1" applyFill="1" applyAlignment="1">
      <alignment horizontal="center"/>
    </xf>
    <xf numFmtId="2" fontId="1" fillId="6" borderId="0" xfId="0" applyNumberFormat="1" applyFont="1" applyFill="1" applyBorder="1" applyAlignment="1">
      <alignment horizontal="center"/>
    </xf>
    <xf numFmtId="0" fontId="2" fillId="6" borderId="0" xfId="0" applyFont="1" applyFill="1" applyAlignment="1">
      <alignment horizontal="left"/>
    </xf>
    <xf numFmtId="164" fontId="2" fillId="5" borderId="0" xfId="0" applyNumberFormat="1" applyFont="1" applyFill="1" applyAlignment="1">
      <alignment horizontal="right"/>
    </xf>
    <xf numFmtId="0" fontId="17" fillId="0" borderId="0" xfId="0" applyFont="1"/>
    <xf numFmtId="0" fontId="18" fillId="5" borderId="0" xfId="0" applyFont="1" applyFill="1"/>
    <xf numFmtId="0" fontId="6" fillId="11" borderId="0" xfId="0" applyFont="1" applyFill="1"/>
    <xf numFmtId="0" fontId="6" fillId="11" borderId="0" xfId="0" applyFont="1" applyFill="1" applyProtection="1">
      <protection locked="0"/>
    </xf>
    <xf numFmtId="0" fontId="0" fillId="11" borderId="0" xfId="0" applyFill="1"/>
    <xf numFmtId="0" fontId="22" fillId="11" borderId="11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vertical="center" wrapText="1"/>
    </xf>
    <xf numFmtId="0" fontId="23" fillId="11" borderId="8" xfId="0" applyFont="1" applyFill="1" applyBorder="1" applyAlignment="1">
      <alignment horizontal="left" vertical="center" wrapText="1" indent="1"/>
    </xf>
    <xf numFmtId="0" fontId="23" fillId="11" borderId="15" xfId="0" applyFont="1" applyFill="1" applyBorder="1" applyAlignment="1">
      <alignment horizontal="left" vertical="center" wrapText="1" indent="1"/>
    </xf>
    <xf numFmtId="0" fontId="22" fillId="11" borderId="16" xfId="0" applyFont="1" applyFill="1" applyBorder="1" applyAlignment="1">
      <alignment horizontal="center" vertical="center" wrapText="1"/>
    </xf>
    <xf numFmtId="0" fontId="0" fillId="0" borderId="0" xfId="0" applyFill="1"/>
    <xf numFmtId="0" fontId="6" fillId="5" borderId="0" xfId="0" applyFont="1" applyFill="1" applyAlignment="1">
      <alignment horizontal="right" vertical="top"/>
    </xf>
    <xf numFmtId="14" fontId="6" fillId="5" borderId="0" xfId="0" applyNumberFormat="1" applyFont="1" applyFill="1" applyAlignment="1">
      <alignment horizontal="right" vertical="top"/>
    </xf>
    <xf numFmtId="0" fontId="14" fillId="11" borderId="0" xfId="0" applyFont="1" applyFill="1" applyAlignment="1">
      <alignment wrapText="1"/>
    </xf>
    <xf numFmtId="0" fontId="2" fillId="6" borderId="18" xfId="0" applyFont="1" applyFill="1" applyBorder="1" applyAlignment="1">
      <alignment horizontal="center" wrapText="1"/>
    </xf>
    <xf numFmtId="164" fontId="14" fillId="5" borderId="0" xfId="0" applyNumberFormat="1" applyFont="1" applyFill="1" applyAlignment="1">
      <alignment horizontal="right"/>
    </xf>
    <xf numFmtId="0" fontId="14" fillId="5" borderId="0" xfId="0" applyFont="1" applyFill="1"/>
    <xf numFmtId="2" fontId="3" fillId="7" borderId="0" xfId="0" applyNumberFormat="1" applyFont="1" applyFill="1" applyAlignment="1">
      <alignment horizontal="left"/>
    </xf>
    <xf numFmtId="0" fontId="14" fillId="7" borderId="0" xfId="0" applyFont="1" applyFill="1"/>
    <xf numFmtId="0" fontId="18" fillId="7" borderId="0" xfId="0" applyFont="1" applyFill="1"/>
    <xf numFmtId="164" fontId="14" fillId="7" borderId="0" xfId="0" applyNumberFormat="1" applyFont="1" applyFill="1"/>
    <xf numFmtId="0" fontId="14" fillId="7" borderId="0" xfId="0" applyFont="1" applyFill="1" applyAlignment="1">
      <alignment horizontal="right"/>
    </xf>
    <xf numFmtId="0" fontId="18" fillId="7" borderId="0" xfId="0" applyFont="1" applyFill="1" applyAlignment="1">
      <alignment horizontal="right"/>
    </xf>
    <xf numFmtId="0" fontId="18" fillId="5" borderId="0" xfId="0" applyFont="1" applyFill="1" applyAlignment="1">
      <alignment horizontal="right"/>
    </xf>
    <xf numFmtId="0" fontId="25" fillId="5" borderId="1" xfId="0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center" wrapText="1"/>
    </xf>
    <xf numFmtId="0" fontId="14" fillId="6" borderId="0" xfId="0" applyFont="1" applyFill="1"/>
    <xf numFmtId="0" fontId="1" fillId="11" borderId="0" xfId="0" applyFont="1" applyFill="1"/>
    <xf numFmtId="0" fontId="6" fillId="10" borderId="0" xfId="0" applyFont="1" applyFill="1" applyAlignment="1" applyProtection="1">
      <alignment horizontal="center" wrapText="1"/>
      <protection locked="0"/>
    </xf>
    <xf numFmtId="0" fontId="22" fillId="11" borderId="12" xfId="0" applyFont="1" applyFill="1" applyBorder="1" applyAlignment="1">
      <alignment horizontal="left" vertical="center" wrapText="1" indent="6"/>
    </xf>
    <xf numFmtId="0" fontId="22" fillId="11" borderId="14" xfId="0" applyFont="1" applyFill="1" applyBorder="1" applyAlignment="1">
      <alignment horizontal="left" vertical="center" wrapText="1" indent="6"/>
    </xf>
    <xf numFmtId="0" fontId="22" fillId="11" borderId="13" xfId="0" applyFont="1" applyFill="1" applyBorder="1" applyAlignment="1">
      <alignment horizontal="left" vertical="center" wrapText="1" indent="6"/>
    </xf>
    <xf numFmtId="0" fontId="19" fillId="12" borderId="4" xfId="0" applyFont="1" applyFill="1" applyBorder="1" applyAlignment="1">
      <alignment vertical="center" wrapText="1"/>
    </xf>
    <xf numFmtId="0" fontId="19" fillId="12" borderId="8" xfId="0" applyFont="1" applyFill="1" applyBorder="1" applyAlignment="1">
      <alignment vertical="center" wrapText="1"/>
    </xf>
    <xf numFmtId="0" fontId="19" fillId="12" borderId="15" xfId="0" applyFont="1" applyFill="1" applyBorder="1" applyAlignment="1">
      <alignment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center" vertical="center" wrapText="1"/>
    </xf>
    <xf numFmtId="0" fontId="21" fillId="12" borderId="9" xfId="0" applyFont="1" applyFill="1" applyBorder="1" applyAlignment="1">
      <alignment horizontal="center" vertical="center" wrapText="1"/>
    </xf>
    <xf numFmtId="0" fontId="21" fillId="12" borderId="10" xfId="0" applyFont="1" applyFill="1" applyBorder="1" applyAlignment="1">
      <alignment horizontal="center" vertical="center" wrapText="1"/>
    </xf>
    <xf numFmtId="0" fontId="21" fillId="12" borderId="11" xfId="0" applyFont="1" applyFill="1" applyBorder="1" applyAlignment="1">
      <alignment horizontal="center" vertical="center" wrapText="1"/>
    </xf>
    <xf numFmtId="0" fontId="22" fillId="11" borderId="12" xfId="0" applyFont="1" applyFill="1" applyBorder="1" applyAlignment="1">
      <alignment horizontal="center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14" fillId="11" borderId="0" xfId="0" applyFont="1" applyFill="1" applyAlignment="1">
      <alignment horizontal="center" wrapText="1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vertical="center" wrapText="1"/>
    </xf>
    <xf numFmtId="0" fontId="22" fillId="11" borderId="15" xfId="0" applyFont="1" applyFill="1" applyBorder="1" applyAlignment="1">
      <alignment vertical="center" wrapText="1"/>
    </xf>
    <xf numFmtId="0" fontId="22" fillId="11" borderId="9" xfId="0" applyFont="1" applyFill="1" applyBorder="1" applyAlignment="1">
      <alignment horizontal="left" vertical="center" wrapText="1" indent="6"/>
    </xf>
    <xf numFmtId="0" fontId="22" fillId="11" borderId="10" xfId="0" applyFont="1" applyFill="1" applyBorder="1" applyAlignment="1">
      <alignment horizontal="left" vertical="center" wrapText="1" indent="6"/>
    </xf>
    <xf numFmtId="0" fontId="22" fillId="11" borderId="11" xfId="0" applyFont="1" applyFill="1" applyBorder="1" applyAlignment="1">
      <alignment horizontal="left" vertical="center" wrapText="1" indent="6"/>
    </xf>
    <xf numFmtId="0" fontId="22" fillId="11" borderId="5" xfId="0" applyFont="1" applyFill="1" applyBorder="1" applyAlignment="1">
      <alignment horizontal="left" vertical="center" wrapText="1" indent="6"/>
    </xf>
    <xf numFmtId="0" fontId="22" fillId="11" borderId="6" xfId="0" applyFont="1" applyFill="1" applyBorder="1" applyAlignment="1">
      <alignment horizontal="left" vertical="center" wrapText="1" indent="6"/>
    </xf>
    <xf numFmtId="0" fontId="22" fillId="11" borderId="7" xfId="0" applyFont="1" applyFill="1" applyBorder="1" applyAlignment="1">
      <alignment horizontal="left" vertical="center" wrapText="1" indent="6"/>
    </xf>
    <xf numFmtId="0" fontId="22" fillId="11" borderId="17" xfId="0" applyFont="1" applyFill="1" applyBorder="1" applyAlignment="1">
      <alignment horizontal="left" vertical="center" wrapText="1" indent="6"/>
    </xf>
    <xf numFmtId="0" fontId="22" fillId="11" borderId="0" xfId="0" applyFont="1" applyFill="1" applyAlignment="1">
      <alignment horizontal="left" vertical="center" wrapText="1" indent="6"/>
    </xf>
    <xf numFmtId="0" fontId="22" fillId="11" borderId="16" xfId="0" applyFont="1" applyFill="1" applyBorder="1" applyAlignment="1">
      <alignment horizontal="left" vertical="center" wrapText="1" indent="6"/>
    </xf>
    <xf numFmtId="0" fontId="19" fillId="11" borderId="5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9" fillId="11" borderId="7" xfId="0" applyFont="1" applyFill="1" applyBorder="1" applyAlignment="1">
      <alignment horizontal="center" vertical="center" wrapText="1"/>
    </xf>
    <xf numFmtId="0" fontId="22" fillId="11" borderId="9" xfId="0" applyFont="1" applyFill="1" applyBorder="1" applyAlignment="1">
      <alignment horizontal="center" vertical="center" wrapText="1"/>
    </xf>
    <xf numFmtId="0" fontId="22" fillId="11" borderId="10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27"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5F5F5"/>
      <rgbColor rgb="00EBEBEB"/>
      <rgbColor rgb="00E1E1E1"/>
      <rgbColor rgb="00D7D7D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371475</xdr:colOff>
      <xdr:row>2</xdr:row>
      <xdr:rowOff>66676</xdr:rowOff>
    </xdr:from>
    <xdr:to>
      <xdr:col>13</xdr:col>
      <xdr:colOff>459902</xdr:colOff>
      <xdr:row>4</xdr:row>
      <xdr:rowOff>144075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9325" y="552451"/>
          <a:ext cx="1612427" cy="4012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</xdr:row>
      <xdr:rowOff>47625</xdr:rowOff>
    </xdr:from>
    <xdr:to>
      <xdr:col>5</xdr:col>
      <xdr:colOff>152400</xdr:colOff>
      <xdr:row>4</xdr:row>
      <xdr:rowOff>123825</xdr:rowOff>
    </xdr:to>
    <xdr:sp macro="" textlink="">
      <xdr:nvSpPr>
        <xdr:cNvPr id="57348" name="Text Box 4">
          <a:extLst>
            <a:ext uri="{FF2B5EF4-FFF2-40B4-BE49-F238E27FC236}">
              <a16:creationId xmlns:a16="http://schemas.microsoft.com/office/drawing/2014/main" id="{00000000-0008-0000-0900-000004E00000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352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Fluor</a:t>
          </a:r>
        </a:p>
      </xdr:txBody>
    </xdr:sp>
    <xdr:clientData/>
  </xdr:twoCellAnchor>
  <xdr:twoCellAnchor>
    <xdr:from>
      <xdr:col>12</xdr:col>
      <xdr:colOff>180975</xdr:colOff>
      <xdr:row>10</xdr:row>
      <xdr:rowOff>85725</xdr:rowOff>
    </xdr:from>
    <xdr:to>
      <xdr:col>14</xdr:col>
      <xdr:colOff>342900</xdr:colOff>
      <xdr:row>10</xdr:row>
      <xdr:rowOff>257175</xdr:rowOff>
    </xdr:to>
    <xdr:sp macro="" textlink="">
      <xdr:nvSpPr>
        <xdr:cNvPr id="57349" name="Text Box 5">
          <a:extLst>
            <a:ext uri="{FF2B5EF4-FFF2-40B4-BE49-F238E27FC236}">
              <a16:creationId xmlns:a16="http://schemas.microsoft.com/office/drawing/2014/main" id="{00000000-0008-0000-0900-000005E00000}"/>
            </a:ext>
          </a:extLst>
        </xdr:cNvPr>
        <xdr:cNvSpPr txBox="1">
          <a:spLocks noChangeArrowheads="1"/>
        </xdr:cNvSpPr>
      </xdr:nvSpPr>
      <xdr:spPr bwMode="auto">
        <a:xfrm>
          <a:off x="75438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10</xdr:row>
      <xdr:rowOff>85725</xdr:rowOff>
    </xdr:from>
    <xdr:to>
      <xdr:col>19</xdr:col>
      <xdr:colOff>342900</xdr:colOff>
      <xdr:row>10</xdr:row>
      <xdr:rowOff>257175</xdr:rowOff>
    </xdr:to>
    <xdr:sp macro="" textlink="">
      <xdr:nvSpPr>
        <xdr:cNvPr id="57350" name="Text Box 6">
          <a:extLst>
            <a:ext uri="{FF2B5EF4-FFF2-40B4-BE49-F238E27FC236}">
              <a16:creationId xmlns:a16="http://schemas.microsoft.com/office/drawing/2014/main" id="{00000000-0008-0000-0900-000006E00000}"/>
            </a:ext>
          </a:extLst>
        </xdr:cNvPr>
        <xdr:cNvSpPr txBox="1">
          <a:spLocks noChangeArrowheads="1"/>
        </xdr:cNvSpPr>
      </xdr:nvSpPr>
      <xdr:spPr bwMode="auto">
        <a:xfrm>
          <a:off x="103155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10</xdr:row>
      <xdr:rowOff>85725</xdr:rowOff>
    </xdr:from>
    <xdr:to>
      <xdr:col>19</xdr:col>
      <xdr:colOff>342900</xdr:colOff>
      <xdr:row>10</xdr:row>
      <xdr:rowOff>257175</xdr:rowOff>
    </xdr:to>
    <xdr:sp macro="" textlink="">
      <xdr:nvSpPr>
        <xdr:cNvPr id="57351" name="Text Box 7">
          <a:extLst>
            <a:ext uri="{FF2B5EF4-FFF2-40B4-BE49-F238E27FC236}">
              <a16:creationId xmlns:a16="http://schemas.microsoft.com/office/drawing/2014/main" id="{00000000-0008-0000-0900-000007E00000}"/>
            </a:ext>
          </a:extLst>
        </xdr:cNvPr>
        <xdr:cNvSpPr txBox="1">
          <a:spLocks noChangeArrowheads="1"/>
        </xdr:cNvSpPr>
      </xdr:nvSpPr>
      <xdr:spPr bwMode="auto">
        <a:xfrm>
          <a:off x="103155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1%</a:t>
          </a:r>
        </a:p>
      </xdr:txBody>
    </xdr:sp>
    <xdr:clientData/>
  </xdr:twoCellAnchor>
  <xdr:twoCellAnchor>
    <xdr:from>
      <xdr:col>20</xdr:col>
      <xdr:colOff>0</xdr:colOff>
      <xdr:row>10</xdr:row>
      <xdr:rowOff>85725</xdr:rowOff>
    </xdr:from>
    <xdr:to>
      <xdr:col>20</xdr:col>
      <xdr:colOff>0</xdr:colOff>
      <xdr:row>10</xdr:row>
      <xdr:rowOff>257175</xdr:rowOff>
    </xdr:to>
    <xdr:sp macro="" textlink="">
      <xdr:nvSpPr>
        <xdr:cNvPr id="57352" name="Text Box 8">
          <a:extLst>
            <a:ext uri="{FF2B5EF4-FFF2-40B4-BE49-F238E27FC236}">
              <a16:creationId xmlns:a16="http://schemas.microsoft.com/office/drawing/2014/main" id="{00000000-0008-0000-0900-000008E00000}"/>
            </a:ext>
          </a:extLst>
        </xdr:cNvPr>
        <xdr:cNvSpPr txBox="1">
          <a:spLocks noChangeArrowheads="1"/>
        </xdr:cNvSpPr>
      </xdr:nvSpPr>
      <xdr:spPr bwMode="auto">
        <a:xfrm>
          <a:off x="12192000" y="2190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10</xdr:row>
      <xdr:rowOff>85725</xdr:rowOff>
    </xdr:from>
    <xdr:to>
      <xdr:col>20</xdr:col>
      <xdr:colOff>0</xdr:colOff>
      <xdr:row>10</xdr:row>
      <xdr:rowOff>257175</xdr:rowOff>
    </xdr:to>
    <xdr:sp macro="" textlink="">
      <xdr:nvSpPr>
        <xdr:cNvPr id="57353" name="Text Box 9">
          <a:extLst>
            <a:ext uri="{FF2B5EF4-FFF2-40B4-BE49-F238E27FC236}">
              <a16:creationId xmlns:a16="http://schemas.microsoft.com/office/drawing/2014/main" id="{00000000-0008-0000-0900-000009E00000}"/>
            </a:ext>
          </a:extLst>
        </xdr:cNvPr>
        <xdr:cNvSpPr txBox="1">
          <a:spLocks noChangeArrowheads="1"/>
        </xdr:cNvSpPr>
      </xdr:nvSpPr>
      <xdr:spPr bwMode="auto">
        <a:xfrm>
          <a:off x="12192000" y="2190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20</xdr:col>
      <xdr:colOff>0</xdr:colOff>
      <xdr:row>10</xdr:row>
      <xdr:rowOff>85725</xdr:rowOff>
    </xdr:from>
    <xdr:to>
      <xdr:col>20</xdr:col>
      <xdr:colOff>0</xdr:colOff>
      <xdr:row>10</xdr:row>
      <xdr:rowOff>257175</xdr:rowOff>
    </xdr:to>
    <xdr:sp macro="" textlink="">
      <xdr:nvSpPr>
        <xdr:cNvPr id="57354" name="Text Box 10">
          <a:extLst>
            <a:ext uri="{FF2B5EF4-FFF2-40B4-BE49-F238E27FC236}">
              <a16:creationId xmlns:a16="http://schemas.microsoft.com/office/drawing/2014/main" id="{00000000-0008-0000-0900-00000AE00000}"/>
            </a:ext>
          </a:extLst>
        </xdr:cNvPr>
        <xdr:cNvSpPr txBox="1">
          <a:spLocks noChangeArrowheads="1"/>
        </xdr:cNvSpPr>
      </xdr:nvSpPr>
      <xdr:spPr bwMode="auto">
        <a:xfrm>
          <a:off x="12192000" y="2190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10</xdr:row>
      <xdr:rowOff>85725</xdr:rowOff>
    </xdr:from>
    <xdr:to>
      <xdr:col>20</xdr:col>
      <xdr:colOff>0</xdr:colOff>
      <xdr:row>10</xdr:row>
      <xdr:rowOff>257175</xdr:rowOff>
    </xdr:to>
    <xdr:sp macro="" textlink="">
      <xdr:nvSpPr>
        <xdr:cNvPr id="57355" name="Text Box 11">
          <a:extLst>
            <a:ext uri="{FF2B5EF4-FFF2-40B4-BE49-F238E27FC236}">
              <a16:creationId xmlns:a16="http://schemas.microsoft.com/office/drawing/2014/main" id="{00000000-0008-0000-0900-00000BE00000}"/>
            </a:ext>
          </a:extLst>
        </xdr:cNvPr>
        <xdr:cNvSpPr txBox="1">
          <a:spLocks noChangeArrowheads="1"/>
        </xdr:cNvSpPr>
      </xdr:nvSpPr>
      <xdr:spPr bwMode="auto">
        <a:xfrm>
          <a:off x="12192000" y="2190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22</xdr:col>
      <xdr:colOff>180975</xdr:colOff>
      <xdr:row>10</xdr:row>
      <xdr:rowOff>85725</xdr:rowOff>
    </xdr:from>
    <xdr:to>
      <xdr:col>24</xdr:col>
      <xdr:colOff>342900</xdr:colOff>
      <xdr:row>10</xdr:row>
      <xdr:rowOff>257175</xdr:rowOff>
    </xdr:to>
    <xdr:sp macro="" textlink="">
      <xdr:nvSpPr>
        <xdr:cNvPr id="57356" name="Text Box 12">
          <a:extLst>
            <a:ext uri="{FF2B5EF4-FFF2-40B4-BE49-F238E27FC236}">
              <a16:creationId xmlns:a16="http://schemas.microsoft.com/office/drawing/2014/main" id="{00000000-0008-0000-0900-00000CE00000}"/>
            </a:ext>
          </a:extLst>
        </xdr:cNvPr>
        <xdr:cNvSpPr txBox="1">
          <a:spLocks noChangeArrowheads="1"/>
        </xdr:cNvSpPr>
      </xdr:nvSpPr>
      <xdr:spPr bwMode="auto">
        <a:xfrm>
          <a:off x="130873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22</xdr:col>
      <xdr:colOff>180975</xdr:colOff>
      <xdr:row>10</xdr:row>
      <xdr:rowOff>85725</xdr:rowOff>
    </xdr:from>
    <xdr:to>
      <xdr:col>24</xdr:col>
      <xdr:colOff>342900</xdr:colOff>
      <xdr:row>10</xdr:row>
      <xdr:rowOff>257175</xdr:rowOff>
    </xdr:to>
    <xdr:sp macro="" textlink="">
      <xdr:nvSpPr>
        <xdr:cNvPr id="57357" name="Text Box 13">
          <a:extLst>
            <a:ext uri="{FF2B5EF4-FFF2-40B4-BE49-F238E27FC236}">
              <a16:creationId xmlns:a16="http://schemas.microsoft.com/office/drawing/2014/main" id="{00000000-0008-0000-0900-00000DE00000}"/>
            </a:ext>
          </a:extLst>
        </xdr:cNvPr>
        <xdr:cNvSpPr txBox="1">
          <a:spLocks noChangeArrowheads="1"/>
        </xdr:cNvSpPr>
      </xdr:nvSpPr>
      <xdr:spPr bwMode="auto">
        <a:xfrm>
          <a:off x="130873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2.5%</a:t>
          </a:r>
        </a:p>
      </xdr:txBody>
    </xdr:sp>
    <xdr:clientData/>
  </xdr:twoCellAnchor>
  <xdr:twoCellAnchor>
    <xdr:from>
      <xdr:col>27</xdr:col>
      <xdr:colOff>180975</xdr:colOff>
      <xdr:row>10</xdr:row>
      <xdr:rowOff>85725</xdr:rowOff>
    </xdr:from>
    <xdr:to>
      <xdr:col>29</xdr:col>
      <xdr:colOff>342900</xdr:colOff>
      <xdr:row>10</xdr:row>
      <xdr:rowOff>257175</xdr:rowOff>
    </xdr:to>
    <xdr:sp macro="" textlink="">
      <xdr:nvSpPr>
        <xdr:cNvPr id="57358" name="Text Box 14">
          <a:extLst>
            <a:ext uri="{FF2B5EF4-FFF2-40B4-BE49-F238E27FC236}">
              <a16:creationId xmlns:a16="http://schemas.microsoft.com/office/drawing/2014/main" id="{00000000-0008-0000-0900-00000EE00000}"/>
            </a:ext>
          </a:extLst>
        </xdr:cNvPr>
        <xdr:cNvSpPr txBox="1">
          <a:spLocks noChangeArrowheads="1"/>
        </xdr:cNvSpPr>
      </xdr:nvSpPr>
      <xdr:spPr bwMode="auto">
        <a:xfrm>
          <a:off x="158591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10</xdr:row>
      <xdr:rowOff>85725</xdr:rowOff>
    </xdr:from>
    <xdr:to>
      <xdr:col>29</xdr:col>
      <xdr:colOff>342900</xdr:colOff>
      <xdr:row>10</xdr:row>
      <xdr:rowOff>257175</xdr:rowOff>
    </xdr:to>
    <xdr:sp macro="" textlink="">
      <xdr:nvSpPr>
        <xdr:cNvPr id="57359" name="Text Box 15">
          <a:extLst>
            <a:ext uri="{FF2B5EF4-FFF2-40B4-BE49-F238E27FC236}">
              <a16:creationId xmlns:a16="http://schemas.microsoft.com/office/drawing/2014/main" id="{00000000-0008-0000-0900-00000FE00000}"/>
            </a:ext>
          </a:extLst>
        </xdr:cNvPr>
        <xdr:cNvSpPr txBox="1">
          <a:spLocks noChangeArrowheads="1"/>
        </xdr:cNvSpPr>
      </xdr:nvSpPr>
      <xdr:spPr bwMode="auto">
        <a:xfrm>
          <a:off x="158591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27</xdr:col>
      <xdr:colOff>180975</xdr:colOff>
      <xdr:row>10</xdr:row>
      <xdr:rowOff>85725</xdr:rowOff>
    </xdr:from>
    <xdr:to>
      <xdr:col>29</xdr:col>
      <xdr:colOff>342900</xdr:colOff>
      <xdr:row>10</xdr:row>
      <xdr:rowOff>257175</xdr:rowOff>
    </xdr:to>
    <xdr:sp macro="" textlink="">
      <xdr:nvSpPr>
        <xdr:cNvPr id="57360" name="Text Box 16">
          <a:extLst>
            <a:ext uri="{FF2B5EF4-FFF2-40B4-BE49-F238E27FC236}">
              <a16:creationId xmlns:a16="http://schemas.microsoft.com/office/drawing/2014/main" id="{00000000-0008-0000-0900-000010E00000}"/>
            </a:ext>
          </a:extLst>
        </xdr:cNvPr>
        <xdr:cNvSpPr txBox="1">
          <a:spLocks noChangeArrowheads="1"/>
        </xdr:cNvSpPr>
      </xdr:nvSpPr>
      <xdr:spPr bwMode="auto">
        <a:xfrm>
          <a:off x="158591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10</xdr:row>
      <xdr:rowOff>85725</xdr:rowOff>
    </xdr:from>
    <xdr:to>
      <xdr:col>29</xdr:col>
      <xdr:colOff>342900</xdr:colOff>
      <xdr:row>10</xdr:row>
      <xdr:rowOff>257175</xdr:rowOff>
    </xdr:to>
    <xdr:sp macro="" textlink="">
      <xdr:nvSpPr>
        <xdr:cNvPr id="57361" name="Text Box 17">
          <a:extLst>
            <a:ext uri="{FF2B5EF4-FFF2-40B4-BE49-F238E27FC236}">
              <a16:creationId xmlns:a16="http://schemas.microsoft.com/office/drawing/2014/main" id="{00000000-0008-0000-0900-000011E00000}"/>
            </a:ext>
          </a:extLst>
        </xdr:cNvPr>
        <xdr:cNvSpPr txBox="1">
          <a:spLocks noChangeArrowheads="1"/>
        </xdr:cNvSpPr>
      </xdr:nvSpPr>
      <xdr:spPr bwMode="auto">
        <a:xfrm>
          <a:off x="158591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57362" name="Text Box 18">
          <a:extLst>
            <a:ext uri="{FF2B5EF4-FFF2-40B4-BE49-F238E27FC236}">
              <a16:creationId xmlns:a16="http://schemas.microsoft.com/office/drawing/2014/main" id="{00000000-0008-0000-0900-000012E00000}"/>
            </a:ext>
          </a:extLst>
        </xdr:cNvPr>
        <xdr:cNvSpPr txBox="1">
          <a:spLocks noChangeArrowheads="1"/>
        </xdr:cNvSpPr>
      </xdr:nvSpPr>
      <xdr:spPr bwMode="auto">
        <a:xfrm>
          <a:off x="186309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57363" name="Text Box 19">
          <a:extLst>
            <a:ext uri="{FF2B5EF4-FFF2-40B4-BE49-F238E27FC236}">
              <a16:creationId xmlns:a16="http://schemas.microsoft.com/office/drawing/2014/main" id="{00000000-0008-0000-0900-000013E00000}"/>
            </a:ext>
          </a:extLst>
        </xdr:cNvPr>
        <xdr:cNvSpPr txBox="1">
          <a:spLocks noChangeArrowheads="1"/>
        </xdr:cNvSpPr>
      </xdr:nvSpPr>
      <xdr:spPr bwMode="auto">
        <a:xfrm>
          <a:off x="186309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57364" name="Text Box 20">
          <a:extLst>
            <a:ext uri="{FF2B5EF4-FFF2-40B4-BE49-F238E27FC236}">
              <a16:creationId xmlns:a16="http://schemas.microsoft.com/office/drawing/2014/main" id="{00000000-0008-0000-0900-000014E00000}"/>
            </a:ext>
          </a:extLst>
        </xdr:cNvPr>
        <xdr:cNvSpPr txBox="1">
          <a:spLocks noChangeArrowheads="1"/>
        </xdr:cNvSpPr>
      </xdr:nvSpPr>
      <xdr:spPr bwMode="auto">
        <a:xfrm>
          <a:off x="186309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57365" name="Text Box 21">
          <a:extLst>
            <a:ext uri="{FF2B5EF4-FFF2-40B4-BE49-F238E27FC236}">
              <a16:creationId xmlns:a16="http://schemas.microsoft.com/office/drawing/2014/main" id="{00000000-0008-0000-0900-000015E00000}"/>
            </a:ext>
          </a:extLst>
        </xdr:cNvPr>
        <xdr:cNvSpPr txBox="1">
          <a:spLocks noChangeArrowheads="1"/>
        </xdr:cNvSpPr>
      </xdr:nvSpPr>
      <xdr:spPr bwMode="auto">
        <a:xfrm>
          <a:off x="186309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57366" name="Text Box 22">
          <a:extLst>
            <a:ext uri="{FF2B5EF4-FFF2-40B4-BE49-F238E27FC236}">
              <a16:creationId xmlns:a16="http://schemas.microsoft.com/office/drawing/2014/main" id="{00000000-0008-0000-0900-000016E00000}"/>
            </a:ext>
          </a:extLst>
        </xdr:cNvPr>
        <xdr:cNvSpPr txBox="1">
          <a:spLocks noChangeArrowheads="1"/>
        </xdr:cNvSpPr>
      </xdr:nvSpPr>
      <xdr:spPr bwMode="auto">
        <a:xfrm>
          <a:off x="186309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57367" name="Text Box 23">
          <a:extLst>
            <a:ext uri="{FF2B5EF4-FFF2-40B4-BE49-F238E27FC236}">
              <a16:creationId xmlns:a16="http://schemas.microsoft.com/office/drawing/2014/main" id="{00000000-0008-0000-0900-000017E00000}"/>
            </a:ext>
          </a:extLst>
        </xdr:cNvPr>
        <xdr:cNvSpPr txBox="1">
          <a:spLocks noChangeArrowheads="1"/>
        </xdr:cNvSpPr>
      </xdr:nvSpPr>
      <xdr:spPr bwMode="auto">
        <a:xfrm>
          <a:off x="186309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57368" name="Text Box 24">
          <a:extLst>
            <a:ext uri="{FF2B5EF4-FFF2-40B4-BE49-F238E27FC236}">
              <a16:creationId xmlns:a16="http://schemas.microsoft.com/office/drawing/2014/main" id="{00000000-0008-0000-0900-000018E00000}"/>
            </a:ext>
          </a:extLst>
        </xdr:cNvPr>
        <xdr:cNvSpPr txBox="1">
          <a:spLocks noChangeArrowheads="1"/>
        </xdr:cNvSpPr>
      </xdr:nvSpPr>
      <xdr:spPr bwMode="auto">
        <a:xfrm>
          <a:off x="186309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57369" name="Text Box 25">
          <a:extLst>
            <a:ext uri="{FF2B5EF4-FFF2-40B4-BE49-F238E27FC236}">
              <a16:creationId xmlns:a16="http://schemas.microsoft.com/office/drawing/2014/main" id="{00000000-0008-0000-0900-000019E00000}"/>
            </a:ext>
          </a:extLst>
        </xdr:cNvPr>
        <xdr:cNvSpPr txBox="1">
          <a:spLocks noChangeArrowheads="1"/>
        </xdr:cNvSpPr>
      </xdr:nvSpPr>
      <xdr:spPr bwMode="auto">
        <a:xfrm>
          <a:off x="186309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0" name="Text Box 26">
          <a:extLst>
            <a:ext uri="{FF2B5EF4-FFF2-40B4-BE49-F238E27FC236}">
              <a16:creationId xmlns:a16="http://schemas.microsoft.com/office/drawing/2014/main" id="{00000000-0008-0000-0900-00001AE0000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1" name="Text Box 27">
          <a:extLst>
            <a:ext uri="{FF2B5EF4-FFF2-40B4-BE49-F238E27FC236}">
              <a16:creationId xmlns:a16="http://schemas.microsoft.com/office/drawing/2014/main" id="{00000000-0008-0000-0900-00001BE0000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2" name="Text Box 28">
          <a:extLst>
            <a:ext uri="{FF2B5EF4-FFF2-40B4-BE49-F238E27FC236}">
              <a16:creationId xmlns:a16="http://schemas.microsoft.com/office/drawing/2014/main" id="{00000000-0008-0000-0900-00001CE0000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3" name="Text Box 29">
          <a:extLst>
            <a:ext uri="{FF2B5EF4-FFF2-40B4-BE49-F238E27FC236}">
              <a16:creationId xmlns:a16="http://schemas.microsoft.com/office/drawing/2014/main" id="{00000000-0008-0000-0900-00001DE0000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4" name="Text Box 30">
          <a:extLst>
            <a:ext uri="{FF2B5EF4-FFF2-40B4-BE49-F238E27FC236}">
              <a16:creationId xmlns:a16="http://schemas.microsoft.com/office/drawing/2014/main" id="{00000000-0008-0000-0900-00001EE0000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5" name="Text Box 31">
          <a:extLst>
            <a:ext uri="{FF2B5EF4-FFF2-40B4-BE49-F238E27FC236}">
              <a16:creationId xmlns:a16="http://schemas.microsoft.com/office/drawing/2014/main" id="{00000000-0008-0000-0900-00001FE0000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6" name="Text Box 32">
          <a:extLst>
            <a:ext uri="{FF2B5EF4-FFF2-40B4-BE49-F238E27FC236}">
              <a16:creationId xmlns:a16="http://schemas.microsoft.com/office/drawing/2014/main" id="{00000000-0008-0000-0900-000020E0000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7" name="Text Box 33">
          <a:extLst>
            <a:ext uri="{FF2B5EF4-FFF2-40B4-BE49-F238E27FC236}">
              <a16:creationId xmlns:a16="http://schemas.microsoft.com/office/drawing/2014/main" id="{00000000-0008-0000-0900-000021E0000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8" name="Text Box 34">
          <a:extLst>
            <a:ext uri="{FF2B5EF4-FFF2-40B4-BE49-F238E27FC236}">
              <a16:creationId xmlns:a16="http://schemas.microsoft.com/office/drawing/2014/main" id="{00000000-0008-0000-0900-000022E0000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9" name="Text Box 35">
          <a:extLst>
            <a:ext uri="{FF2B5EF4-FFF2-40B4-BE49-F238E27FC236}">
              <a16:creationId xmlns:a16="http://schemas.microsoft.com/office/drawing/2014/main" id="{00000000-0008-0000-0900-000023E0000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80" name="Text Box 36">
          <a:extLst>
            <a:ext uri="{FF2B5EF4-FFF2-40B4-BE49-F238E27FC236}">
              <a16:creationId xmlns:a16="http://schemas.microsoft.com/office/drawing/2014/main" id="{00000000-0008-0000-0900-000024E0000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81" name="Text Box 37">
          <a:extLst>
            <a:ext uri="{FF2B5EF4-FFF2-40B4-BE49-F238E27FC236}">
              <a16:creationId xmlns:a16="http://schemas.microsoft.com/office/drawing/2014/main" id="{00000000-0008-0000-0900-000025E0000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82" name="Text Box 38">
          <a:extLst>
            <a:ext uri="{FF2B5EF4-FFF2-40B4-BE49-F238E27FC236}">
              <a16:creationId xmlns:a16="http://schemas.microsoft.com/office/drawing/2014/main" id="{00000000-0008-0000-0900-000026E0000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83" name="Text Box 39">
          <a:extLst>
            <a:ext uri="{FF2B5EF4-FFF2-40B4-BE49-F238E27FC236}">
              <a16:creationId xmlns:a16="http://schemas.microsoft.com/office/drawing/2014/main" id="{00000000-0008-0000-0900-000027E0000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84" name="Text Box 40">
          <a:extLst>
            <a:ext uri="{FF2B5EF4-FFF2-40B4-BE49-F238E27FC236}">
              <a16:creationId xmlns:a16="http://schemas.microsoft.com/office/drawing/2014/main" id="{00000000-0008-0000-0900-000028E0000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85" name="Text Box 41">
          <a:extLst>
            <a:ext uri="{FF2B5EF4-FFF2-40B4-BE49-F238E27FC236}">
              <a16:creationId xmlns:a16="http://schemas.microsoft.com/office/drawing/2014/main" id="{00000000-0008-0000-0900-000029E0000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86" name="Text Box 42">
          <a:extLst>
            <a:ext uri="{FF2B5EF4-FFF2-40B4-BE49-F238E27FC236}">
              <a16:creationId xmlns:a16="http://schemas.microsoft.com/office/drawing/2014/main" id="{00000000-0008-0000-0900-00002A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87" name="Text Box 43">
          <a:extLst>
            <a:ext uri="{FF2B5EF4-FFF2-40B4-BE49-F238E27FC236}">
              <a16:creationId xmlns:a16="http://schemas.microsoft.com/office/drawing/2014/main" id="{00000000-0008-0000-0900-00002B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88" name="Text Box 44">
          <a:extLst>
            <a:ext uri="{FF2B5EF4-FFF2-40B4-BE49-F238E27FC236}">
              <a16:creationId xmlns:a16="http://schemas.microsoft.com/office/drawing/2014/main" id="{00000000-0008-0000-0900-00002C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89" name="Text Box 45">
          <a:extLst>
            <a:ext uri="{FF2B5EF4-FFF2-40B4-BE49-F238E27FC236}">
              <a16:creationId xmlns:a16="http://schemas.microsoft.com/office/drawing/2014/main" id="{00000000-0008-0000-0900-00002D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0" name="Text Box 46">
          <a:extLst>
            <a:ext uri="{FF2B5EF4-FFF2-40B4-BE49-F238E27FC236}">
              <a16:creationId xmlns:a16="http://schemas.microsoft.com/office/drawing/2014/main" id="{00000000-0008-0000-0900-00002E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1" name="Text Box 47">
          <a:extLst>
            <a:ext uri="{FF2B5EF4-FFF2-40B4-BE49-F238E27FC236}">
              <a16:creationId xmlns:a16="http://schemas.microsoft.com/office/drawing/2014/main" id="{00000000-0008-0000-0900-00002F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2" name="Text Box 48">
          <a:extLst>
            <a:ext uri="{FF2B5EF4-FFF2-40B4-BE49-F238E27FC236}">
              <a16:creationId xmlns:a16="http://schemas.microsoft.com/office/drawing/2014/main" id="{00000000-0008-0000-0900-000030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3" name="Text Box 49">
          <a:extLst>
            <a:ext uri="{FF2B5EF4-FFF2-40B4-BE49-F238E27FC236}">
              <a16:creationId xmlns:a16="http://schemas.microsoft.com/office/drawing/2014/main" id="{00000000-0008-0000-0900-000031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4" name="Text Box 50">
          <a:extLst>
            <a:ext uri="{FF2B5EF4-FFF2-40B4-BE49-F238E27FC236}">
              <a16:creationId xmlns:a16="http://schemas.microsoft.com/office/drawing/2014/main" id="{00000000-0008-0000-0900-000032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5" name="Text Box 51">
          <a:extLst>
            <a:ext uri="{FF2B5EF4-FFF2-40B4-BE49-F238E27FC236}">
              <a16:creationId xmlns:a16="http://schemas.microsoft.com/office/drawing/2014/main" id="{00000000-0008-0000-0900-000033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6" name="Text Box 52">
          <a:extLst>
            <a:ext uri="{FF2B5EF4-FFF2-40B4-BE49-F238E27FC236}">
              <a16:creationId xmlns:a16="http://schemas.microsoft.com/office/drawing/2014/main" id="{00000000-0008-0000-0900-000034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7" name="Text Box 53">
          <a:extLst>
            <a:ext uri="{FF2B5EF4-FFF2-40B4-BE49-F238E27FC236}">
              <a16:creationId xmlns:a16="http://schemas.microsoft.com/office/drawing/2014/main" id="{00000000-0008-0000-0900-000035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8" name="Text Box 54">
          <a:extLst>
            <a:ext uri="{FF2B5EF4-FFF2-40B4-BE49-F238E27FC236}">
              <a16:creationId xmlns:a16="http://schemas.microsoft.com/office/drawing/2014/main" id="{00000000-0008-0000-0900-000036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9" name="Text Box 55">
          <a:extLst>
            <a:ext uri="{FF2B5EF4-FFF2-40B4-BE49-F238E27FC236}">
              <a16:creationId xmlns:a16="http://schemas.microsoft.com/office/drawing/2014/main" id="{00000000-0008-0000-0900-000037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0" name="Text Box 56">
          <a:extLst>
            <a:ext uri="{FF2B5EF4-FFF2-40B4-BE49-F238E27FC236}">
              <a16:creationId xmlns:a16="http://schemas.microsoft.com/office/drawing/2014/main" id="{00000000-0008-0000-0900-000038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1" name="Text Box 57">
          <a:extLst>
            <a:ext uri="{FF2B5EF4-FFF2-40B4-BE49-F238E27FC236}">
              <a16:creationId xmlns:a16="http://schemas.microsoft.com/office/drawing/2014/main" id="{00000000-0008-0000-0900-000039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2" name="Text Box 58">
          <a:extLst>
            <a:ext uri="{FF2B5EF4-FFF2-40B4-BE49-F238E27FC236}">
              <a16:creationId xmlns:a16="http://schemas.microsoft.com/office/drawing/2014/main" id="{00000000-0008-0000-0900-00003A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3" name="Text Box 59">
          <a:extLst>
            <a:ext uri="{FF2B5EF4-FFF2-40B4-BE49-F238E27FC236}">
              <a16:creationId xmlns:a16="http://schemas.microsoft.com/office/drawing/2014/main" id="{00000000-0008-0000-0900-00003B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4" name="Text Box 60">
          <a:extLst>
            <a:ext uri="{FF2B5EF4-FFF2-40B4-BE49-F238E27FC236}">
              <a16:creationId xmlns:a16="http://schemas.microsoft.com/office/drawing/2014/main" id="{00000000-0008-0000-0900-00003C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5" name="Text Box 61">
          <a:extLst>
            <a:ext uri="{FF2B5EF4-FFF2-40B4-BE49-F238E27FC236}">
              <a16:creationId xmlns:a16="http://schemas.microsoft.com/office/drawing/2014/main" id="{00000000-0008-0000-0900-00003D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6" name="Text Box 62">
          <a:extLst>
            <a:ext uri="{FF2B5EF4-FFF2-40B4-BE49-F238E27FC236}">
              <a16:creationId xmlns:a16="http://schemas.microsoft.com/office/drawing/2014/main" id="{00000000-0008-0000-0900-00003E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7" name="Text Box 63">
          <a:extLst>
            <a:ext uri="{FF2B5EF4-FFF2-40B4-BE49-F238E27FC236}">
              <a16:creationId xmlns:a16="http://schemas.microsoft.com/office/drawing/2014/main" id="{00000000-0008-0000-0900-00003F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8" name="Text Box 64">
          <a:extLst>
            <a:ext uri="{FF2B5EF4-FFF2-40B4-BE49-F238E27FC236}">
              <a16:creationId xmlns:a16="http://schemas.microsoft.com/office/drawing/2014/main" id="{00000000-0008-0000-0900-000040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9" name="Text Box 65">
          <a:extLst>
            <a:ext uri="{FF2B5EF4-FFF2-40B4-BE49-F238E27FC236}">
              <a16:creationId xmlns:a16="http://schemas.microsoft.com/office/drawing/2014/main" id="{00000000-0008-0000-0900-000041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10" name="Text Box 66">
          <a:extLst>
            <a:ext uri="{FF2B5EF4-FFF2-40B4-BE49-F238E27FC236}">
              <a16:creationId xmlns:a16="http://schemas.microsoft.com/office/drawing/2014/main" id="{00000000-0008-0000-0900-000042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11" name="Text Box 67">
          <a:extLst>
            <a:ext uri="{FF2B5EF4-FFF2-40B4-BE49-F238E27FC236}">
              <a16:creationId xmlns:a16="http://schemas.microsoft.com/office/drawing/2014/main" id="{00000000-0008-0000-0900-000043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12" name="Text Box 68">
          <a:extLst>
            <a:ext uri="{FF2B5EF4-FFF2-40B4-BE49-F238E27FC236}">
              <a16:creationId xmlns:a16="http://schemas.microsoft.com/office/drawing/2014/main" id="{00000000-0008-0000-0900-000044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13" name="Text Box 69">
          <a:extLst>
            <a:ext uri="{FF2B5EF4-FFF2-40B4-BE49-F238E27FC236}">
              <a16:creationId xmlns:a16="http://schemas.microsoft.com/office/drawing/2014/main" id="{00000000-0008-0000-0900-000045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14" name="Text Box 70">
          <a:extLst>
            <a:ext uri="{FF2B5EF4-FFF2-40B4-BE49-F238E27FC236}">
              <a16:creationId xmlns:a16="http://schemas.microsoft.com/office/drawing/2014/main" id="{00000000-0008-0000-0900-000046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15" name="Text Box 71">
          <a:extLst>
            <a:ext uri="{FF2B5EF4-FFF2-40B4-BE49-F238E27FC236}">
              <a16:creationId xmlns:a16="http://schemas.microsoft.com/office/drawing/2014/main" id="{00000000-0008-0000-0900-000047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16" name="Text Box 72">
          <a:extLst>
            <a:ext uri="{FF2B5EF4-FFF2-40B4-BE49-F238E27FC236}">
              <a16:creationId xmlns:a16="http://schemas.microsoft.com/office/drawing/2014/main" id="{00000000-0008-0000-0900-000048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17" name="Text Box 73">
          <a:extLst>
            <a:ext uri="{FF2B5EF4-FFF2-40B4-BE49-F238E27FC236}">
              <a16:creationId xmlns:a16="http://schemas.microsoft.com/office/drawing/2014/main" id="{00000000-0008-0000-0900-000049E0000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18" name="Text Box 74">
          <a:extLst>
            <a:ext uri="{FF2B5EF4-FFF2-40B4-BE49-F238E27FC236}">
              <a16:creationId xmlns:a16="http://schemas.microsoft.com/office/drawing/2014/main" id="{00000000-0008-0000-0900-00004A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19" name="Text Box 75">
          <a:extLst>
            <a:ext uri="{FF2B5EF4-FFF2-40B4-BE49-F238E27FC236}">
              <a16:creationId xmlns:a16="http://schemas.microsoft.com/office/drawing/2014/main" id="{00000000-0008-0000-0900-00004B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0" name="Text Box 76">
          <a:extLst>
            <a:ext uri="{FF2B5EF4-FFF2-40B4-BE49-F238E27FC236}">
              <a16:creationId xmlns:a16="http://schemas.microsoft.com/office/drawing/2014/main" id="{00000000-0008-0000-0900-00004C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1" name="Text Box 77">
          <a:extLst>
            <a:ext uri="{FF2B5EF4-FFF2-40B4-BE49-F238E27FC236}">
              <a16:creationId xmlns:a16="http://schemas.microsoft.com/office/drawing/2014/main" id="{00000000-0008-0000-0900-00004D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2" name="Text Box 78">
          <a:extLst>
            <a:ext uri="{FF2B5EF4-FFF2-40B4-BE49-F238E27FC236}">
              <a16:creationId xmlns:a16="http://schemas.microsoft.com/office/drawing/2014/main" id="{00000000-0008-0000-0900-00004E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3" name="Text Box 79">
          <a:extLst>
            <a:ext uri="{FF2B5EF4-FFF2-40B4-BE49-F238E27FC236}">
              <a16:creationId xmlns:a16="http://schemas.microsoft.com/office/drawing/2014/main" id="{00000000-0008-0000-0900-00004F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4" name="Text Box 80">
          <a:extLst>
            <a:ext uri="{FF2B5EF4-FFF2-40B4-BE49-F238E27FC236}">
              <a16:creationId xmlns:a16="http://schemas.microsoft.com/office/drawing/2014/main" id="{00000000-0008-0000-0900-000050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5" name="Text Box 81">
          <a:extLst>
            <a:ext uri="{FF2B5EF4-FFF2-40B4-BE49-F238E27FC236}">
              <a16:creationId xmlns:a16="http://schemas.microsoft.com/office/drawing/2014/main" id="{00000000-0008-0000-0900-000051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6" name="Text Box 82">
          <a:extLst>
            <a:ext uri="{FF2B5EF4-FFF2-40B4-BE49-F238E27FC236}">
              <a16:creationId xmlns:a16="http://schemas.microsoft.com/office/drawing/2014/main" id="{00000000-0008-0000-0900-000052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7" name="Text Box 83">
          <a:extLst>
            <a:ext uri="{FF2B5EF4-FFF2-40B4-BE49-F238E27FC236}">
              <a16:creationId xmlns:a16="http://schemas.microsoft.com/office/drawing/2014/main" id="{00000000-0008-0000-0900-000053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8" name="Text Box 84">
          <a:extLst>
            <a:ext uri="{FF2B5EF4-FFF2-40B4-BE49-F238E27FC236}">
              <a16:creationId xmlns:a16="http://schemas.microsoft.com/office/drawing/2014/main" id="{00000000-0008-0000-0900-000054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9" name="Text Box 85">
          <a:extLst>
            <a:ext uri="{FF2B5EF4-FFF2-40B4-BE49-F238E27FC236}">
              <a16:creationId xmlns:a16="http://schemas.microsoft.com/office/drawing/2014/main" id="{00000000-0008-0000-0900-000055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0" name="Text Box 86">
          <a:extLst>
            <a:ext uri="{FF2B5EF4-FFF2-40B4-BE49-F238E27FC236}">
              <a16:creationId xmlns:a16="http://schemas.microsoft.com/office/drawing/2014/main" id="{00000000-0008-0000-0900-000056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1" name="Text Box 87">
          <a:extLst>
            <a:ext uri="{FF2B5EF4-FFF2-40B4-BE49-F238E27FC236}">
              <a16:creationId xmlns:a16="http://schemas.microsoft.com/office/drawing/2014/main" id="{00000000-0008-0000-0900-000057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2" name="Text Box 88">
          <a:extLst>
            <a:ext uri="{FF2B5EF4-FFF2-40B4-BE49-F238E27FC236}">
              <a16:creationId xmlns:a16="http://schemas.microsoft.com/office/drawing/2014/main" id="{00000000-0008-0000-0900-000058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3" name="Text Box 89">
          <a:extLst>
            <a:ext uri="{FF2B5EF4-FFF2-40B4-BE49-F238E27FC236}">
              <a16:creationId xmlns:a16="http://schemas.microsoft.com/office/drawing/2014/main" id="{00000000-0008-0000-0900-000059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4" name="Text Box 90">
          <a:extLst>
            <a:ext uri="{FF2B5EF4-FFF2-40B4-BE49-F238E27FC236}">
              <a16:creationId xmlns:a16="http://schemas.microsoft.com/office/drawing/2014/main" id="{00000000-0008-0000-0900-00005A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5" name="Text Box 91">
          <a:extLst>
            <a:ext uri="{FF2B5EF4-FFF2-40B4-BE49-F238E27FC236}">
              <a16:creationId xmlns:a16="http://schemas.microsoft.com/office/drawing/2014/main" id="{00000000-0008-0000-0900-00005B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6" name="Text Box 92">
          <a:extLst>
            <a:ext uri="{FF2B5EF4-FFF2-40B4-BE49-F238E27FC236}">
              <a16:creationId xmlns:a16="http://schemas.microsoft.com/office/drawing/2014/main" id="{00000000-0008-0000-0900-00005C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7" name="Text Box 93">
          <a:extLst>
            <a:ext uri="{FF2B5EF4-FFF2-40B4-BE49-F238E27FC236}">
              <a16:creationId xmlns:a16="http://schemas.microsoft.com/office/drawing/2014/main" id="{00000000-0008-0000-0900-00005D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8" name="Text Box 94">
          <a:extLst>
            <a:ext uri="{FF2B5EF4-FFF2-40B4-BE49-F238E27FC236}">
              <a16:creationId xmlns:a16="http://schemas.microsoft.com/office/drawing/2014/main" id="{00000000-0008-0000-0900-00005E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9" name="Text Box 95">
          <a:extLst>
            <a:ext uri="{FF2B5EF4-FFF2-40B4-BE49-F238E27FC236}">
              <a16:creationId xmlns:a16="http://schemas.microsoft.com/office/drawing/2014/main" id="{00000000-0008-0000-0900-00005F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0" name="Text Box 96">
          <a:extLst>
            <a:ext uri="{FF2B5EF4-FFF2-40B4-BE49-F238E27FC236}">
              <a16:creationId xmlns:a16="http://schemas.microsoft.com/office/drawing/2014/main" id="{00000000-0008-0000-0900-000060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1" name="Text Box 97">
          <a:extLst>
            <a:ext uri="{FF2B5EF4-FFF2-40B4-BE49-F238E27FC236}">
              <a16:creationId xmlns:a16="http://schemas.microsoft.com/office/drawing/2014/main" id="{00000000-0008-0000-0900-000061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2" name="Text Box 98">
          <a:extLst>
            <a:ext uri="{FF2B5EF4-FFF2-40B4-BE49-F238E27FC236}">
              <a16:creationId xmlns:a16="http://schemas.microsoft.com/office/drawing/2014/main" id="{00000000-0008-0000-0900-000062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3" name="Text Box 99">
          <a:extLst>
            <a:ext uri="{FF2B5EF4-FFF2-40B4-BE49-F238E27FC236}">
              <a16:creationId xmlns:a16="http://schemas.microsoft.com/office/drawing/2014/main" id="{00000000-0008-0000-0900-000063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4" name="Text Box 100">
          <a:extLst>
            <a:ext uri="{FF2B5EF4-FFF2-40B4-BE49-F238E27FC236}">
              <a16:creationId xmlns:a16="http://schemas.microsoft.com/office/drawing/2014/main" id="{00000000-0008-0000-0900-000064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5" name="Text Box 101">
          <a:extLst>
            <a:ext uri="{FF2B5EF4-FFF2-40B4-BE49-F238E27FC236}">
              <a16:creationId xmlns:a16="http://schemas.microsoft.com/office/drawing/2014/main" id="{00000000-0008-0000-0900-000065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6" name="Text Box 102">
          <a:extLst>
            <a:ext uri="{FF2B5EF4-FFF2-40B4-BE49-F238E27FC236}">
              <a16:creationId xmlns:a16="http://schemas.microsoft.com/office/drawing/2014/main" id="{00000000-0008-0000-0900-000066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7" name="Text Box 103">
          <a:extLst>
            <a:ext uri="{FF2B5EF4-FFF2-40B4-BE49-F238E27FC236}">
              <a16:creationId xmlns:a16="http://schemas.microsoft.com/office/drawing/2014/main" id="{00000000-0008-0000-0900-000067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8" name="Text Box 104">
          <a:extLst>
            <a:ext uri="{FF2B5EF4-FFF2-40B4-BE49-F238E27FC236}">
              <a16:creationId xmlns:a16="http://schemas.microsoft.com/office/drawing/2014/main" id="{00000000-0008-0000-0900-000068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9" name="Text Box 105">
          <a:extLst>
            <a:ext uri="{FF2B5EF4-FFF2-40B4-BE49-F238E27FC236}">
              <a16:creationId xmlns:a16="http://schemas.microsoft.com/office/drawing/2014/main" id="{00000000-0008-0000-0900-000069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0" name="Text Box 106">
          <a:extLst>
            <a:ext uri="{FF2B5EF4-FFF2-40B4-BE49-F238E27FC236}">
              <a16:creationId xmlns:a16="http://schemas.microsoft.com/office/drawing/2014/main" id="{00000000-0008-0000-0900-00006A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1" name="Text Box 107">
          <a:extLst>
            <a:ext uri="{FF2B5EF4-FFF2-40B4-BE49-F238E27FC236}">
              <a16:creationId xmlns:a16="http://schemas.microsoft.com/office/drawing/2014/main" id="{00000000-0008-0000-0900-00006B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2" name="Text Box 108">
          <a:extLst>
            <a:ext uri="{FF2B5EF4-FFF2-40B4-BE49-F238E27FC236}">
              <a16:creationId xmlns:a16="http://schemas.microsoft.com/office/drawing/2014/main" id="{00000000-0008-0000-0900-00006C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3" name="Text Box 109">
          <a:extLst>
            <a:ext uri="{FF2B5EF4-FFF2-40B4-BE49-F238E27FC236}">
              <a16:creationId xmlns:a16="http://schemas.microsoft.com/office/drawing/2014/main" id="{00000000-0008-0000-0900-00006D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4" name="Text Box 110">
          <a:extLst>
            <a:ext uri="{FF2B5EF4-FFF2-40B4-BE49-F238E27FC236}">
              <a16:creationId xmlns:a16="http://schemas.microsoft.com/office/drawing/2014/main" id="{00000000-0008-0000-0900-00006E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5" name="Text Box 111">
          <a:extLst>
            <a:ext uri="{FF2B5EF4-FFF2-40B4-BE49-F238E27FC236}">
              <a16:creationId xmlns:a16="http://schemas.microsoft.com/office/drawing/2014/main" id="{00000000-0008-0000-0900-00006F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6" name="Text Box 112">
          <a:extLst>
            <a:ext uri="{FF2B5EF4-FFF2-40B4-BE49-F238E27FC236}">
              <a16:creationId xmlns:a16="http://schemas.microsoft.com/office/drawing/2014/main" id="{00000000-0008-0000-0900-000070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7" name="Text Box 113">
          <a:extLst>
            <a:ext uri="{FF2B5EF4-FFF2-40B4-BE49-F238E27FC236}">
              <a16:creationId xmlns:a16="http://schemas.microsoft.com/office/drawing/2014/main" id="{00000000-0008-0000-0900-000071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8" name="Text Box 114">
          <a:extLst>
            <a:ext uri="{FF2B5EF4-FFF2-40B4-BE49-F238E27FC236}">
              <a16:creationId xmlns:a16="http://schemas.microsoft.com/office/drawing/2014/main" id="{00000000-0008-0000-0900-000072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9" name="Text Box 115">
          <a:extLst>
            <a:ext uri="{FF2B5EF4-FFF2-40B4-BE49-F238E27FC236}">
              <a16:creationId xmlns:a16="http://schemas.microsoft.com/office/drawing/2014/main" id="{00000000-0008-0000-0900-000073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0" name="Text Box 116">
          <a:extLst>
            <a:ext uri="{FF2B5EF4-FFF2-40B4-BE49-F238E27FC236}">
              <a16:creationId xmlns:a16="http://schemas.microsoft.com/office/drawing/2014/main" id="{00000000-0008-0000-0900-000074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1" name="Text Box 117">
          <a:extLst>
            <a:ext uri="{FF2B5EF4-FFF2-40B4-BE49-F238E27FC236}">
              <a16:creationId xmlns:a16="http://schemas.microsoft.com/office/drawing/2014/main" id="{00000000-0008-0000-0900-000075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2" name="Text Box 118">
          <a:extLst>
            <a:ext uri="{FF2B5EF4-FFF2-40B4-BE49-F238E27FC236}">
              <a16:creationId xmlns:a16="http://schemas.microsoft.com/office/drawing/2014/main" id="{00000000-0008-0000-0900-000076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3" name="Text Box 119">
          <a:extLst>
            <a:ext uri="{FF2B5EF4-FFF2-40B4-BE49-F238E27FC236}">
              <a16:creationId xmlns:a16="http://schemas.microsoft.com/office/drawing/2014/main" id="{00000000-0008-0000-0900-000077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4" name="Text Box 120">
          <a:extLst>
            <a:ext uri="{FF2B5EF4-FFF2-40B4-BE49-F238E27FC236}">
              <a16:creationId xmlns:a16="http://schemas.microsoft.com/office/drawing/2014/main" id="{00000000-0008-0000-0900-000078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5" name="Text Box 121">
          <a:extLst>
            <a:ext uri="{FF2B5EF4-FFF2-40B4-BE49-F238E27FC236}">
              <a16:creationId xmlns:a16="http://schemas.microsoft.com/office/drawing/2014/main" id="{00000000-0008-0000-0900-000079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6" name="Text Box 122">
          <a:extLst>
            <a:ext uri="{FF2B5EF4-FFF2-40B4-BE49-F238E27FC236}">
              <a16:creationId xmlns:a16="http://schemas.microsoft.com/office/drawing/2014/main" id="{00000000-0008-0000-0900-00007A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7" name="Text Box 123">
          <a:extLst>
            <a:ext uri="{FF2B5EF4-FFF2-40B4-BE49-F238E27FC236}">
              <a16:creationId xmlns:a16="http://schemas.microsoft.com/office/drawing/2014/main" id="{00000000-0008-0000-0900-00007B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8" name="Text Box 124">
          <a:extLst>
            <a:ext uri="{FF2B5EF4-FFF2-40B4-BE49-F238E27FC236}">
              <a16:creationId xmlns:a16="http://schemas.microsoft.com/office/drawing/2014/main" id="{00000000-0008-0000-0900-00007C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9" name="Text Box 125">
          <a:extLst>
            <a:ext uri="{FF2B5EF4-FFF2-40B4-BE49-F238E27FC236}">
              <a16:creationId xmlns:a16="http://schemas.microsoft.com/office/drawing/2014/main" id="{00000000-0008-0000-0900-00007D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0" name="Text Box 126">
          <a:extLst>
            <a:ext uri="{FF2B5EF4-FFF2-40B4-BE49-F238E27FC236}">
              <a16:creationId xmlns:a16="http://schemas.microsoft.com/office/drawing/2014/main" id="{00000000-0008-0000-0900-00007E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1" name="Text Box 127">
          <a:extLst>
            <a:ext uri="{FF2B5EF4-FFF2-40B4-BE49-F238E27FC236}">
              <a16:creationId xmlns:a16="http://schemas.microsoft.com/office/drawing/2014/main" id="{00000000-0008-0000-0900-00007F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2" name="Text Box 128">
          <a:extLst>
            <a:ext uri="{FF2B5EF4-FFF2-40B4-BE49-F238E27FC236}">
              <a16:creationId xmlns:a16="http://schemas.microsoft.com/office/drawing/2014/main" id="{00000000-0008-0000-0900-000080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3" name="Text Box 129">
          <a:extLst>
            <a:ext uri="{FF2B5EF4-FFF2-40B4-BE49-F238E27FC236}">
              <a16:creationId xmlns:a16="http://schemas.microsoft.com/office/drawing/2014/main" id="{00000000-0008-0000-0900-000081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4" name="Text Box 130">
          <a:extLst>
            <a:ext uri="{FF2B5EF4-FFF2-40B4-BE49-F238E27FC236}">
              <a16:creationId xmlns:a16="http://schemas.microsoft.com/office/drawing/2014/main" id="{00000000-0008-0000-0900-000082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5" name="Text Box 131">
          <a:extLst>
            <a:ext uri="{FF2B5EF4-FFF2-40B4-BE49-F238E27FC236}">
              <a16:creationId xmlns:a16="http://schemas.microsoft.com/office/drawing/2014/main" id="{00000000-0008-0000-0900-000083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6" name="Text Box 132">
          <a:extLst>
            <a:ext uri="{FF2B5EF4-FFF2-40B4-BE49-F238E27FC236}">
              <a16:creationId xmlns:a16="http://schemas.microsoft.com/office/drawing/2014/main" id="{00000000-0008-0000-0900-000084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7" name="Text Box 133">
          <a:extLst>
            <a:ext uri="{FF2B5EF4-FFF2-40B4-BE49-F238E27FC236}">
              <a16:creationId xmlns:a16="http://schemas.microsoft.com/office/drawing/2014/main" id="{00000000-0008-0000-0900-000085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8" name="Text Box 134">
          <a:extLst>
            <a:ext uri="{FF2B5EF4-FFF2-40B4-BE49-F238E27FC236}">
              <a16:creationId xmlns:a16="http://schemas.microsoft.com/office/drawing/2014/main" id="{00000000-0008-0000-0900-000086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9" name="Text Box 135">
          <a:extLst>
            <a:ext uri="{FF2B5EF4-FFF2-40B4-BE49-F238E27FC236}">
              <a16:creationId xmlns:a16="http://schemas.microsoft.com/office/drawing/2014/main" id="{00000000-0008-0000-0900-000087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80" name="Text Box 136">
          <a:extLst>
            <a:ext uri="{FF2B5EF4-FFF2-40B4-BE49-F238E27FC236}">
              <a16:creationId xmlns:a16="http://schemas.microsoft.com/office/drawing/2014/main" id="{00000000-0008-0000-0900-000088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81" name="Text Box 137">
          <a:extLst>
            <a:ext uri="{FF2B5EF4-FFF2-40B4-BE49-F238E27FC236}">
              <a16:creationId xmlns:a16="http://schemas.microsoft.com/office/drawing/2014/main" id="{00000000-0008-0000-0900-000089E0000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0</xdr:col>
      <xdr:colOff>38100</xdr:colOff>
      <xdr:row>13</xdr:row>
      <xdr:rowOff>66675</xdr:rowOff>
    </xdr:from>
    <xdr:to>
      <xdr:col>0</xdr:col>
      <xdr:colOff>1285875</xdr:colOff>
      <xdr:row>14</xdr:row>
      <xdr:rowOff>19050</xdr:rowOff>
    </xdr:to>
    <xdr:pic>
      <xdr:nvPicPr>
        <xdr:cNvPr id="57482" name="Picture 138" descr="sw D">
          <a:extLst>
            <a:ext uri="{FF2B5EF4-FFF2-40B4-BE49-F238E27FC236}">
              <a16:creationId xmlns:a16="http://schemas.microsoft.com/office/drawing/2014/main" id="{00000000-0008-0000-0900-00008A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2289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2475"/>
          <a:ext cx="1446667" cy="360000"/>
        </a:xfrm>
        <a:prstGeom prst="rect">
          <a:avLst/>
        </a:prstGeom>
      </xdr:spPr>
    </xdr:pic>
    <xdr:clientData/>
  </xdr:twoCellAnchor>
  <xdr:twoCellAnchor>
    <xdr:from>
      <xdr:col>12</xdr:col>
      <xdr:colOff>180975</xdr:colOff>
      <xdr:row>10</xdr:row>
      <xdr:rowOff>85725</xdr:rowOff>
    </xdr:from>
    <xdr:to>
      <xdr:col>14</xdr:col>
      <xdr:colOff>342900</xdr:colOff>
      <xdr:row>10</xdr:row>
      <xdr:rowOff>257175</xdr:rowOff>
    </xdr:to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SpPr txBox="1">
          <a:spLocks noChangeArrowheads="1"/>
        </xdr:cNvSpPr>
      </xdr:nvSpPr>
      <xdr:spPr bwMode="auto">
        <a:xfrm>
          <a:off x="81375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0%</a:t>
          </a:r>
        </a:p>
      </xdr:txBody>
    </xdr:sp>
    <xdr:clientData/>
  </xdr:twoCellAnchor>
  <xdr:twoCellAnchor>
    <xdr:from>
      <xdr:col>17</xdr:col>
      <xdr:colOff>180975</xdr:colOff>
      <xdr:row>10</xdr:row>
      <xdr:rowOff>85725</xdr:rowOff>
    </xdr:from>
    <xdr:to>
      <xdr:col>19</xdr:col>
      <xdr:colOff>342900</xdr:colOff>
      <xdr:row>10</xdr:row>
      <xdr:rowOff>257175</xdr:rowOff>
    </xdr:to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SpPr txBox="1">
          <a:spLocks noChangeArrowheads="1"/>
        </xdr:cNvSpPr>
      </xdr:nvSpPr>
      <xdr:spPr bwMode="auto">
        <a:xfrm>
          <a:off x="110394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10</xdr:row>
      <xdr:rowOff>85725</xdr:rowOff>
    </xdr:from>
    <xdr:to>
      <xdr:col>19</xdr:col>
      <xdr:colOff>342900</xdr:colOff>
      <xdr:row>10</xdr:row>
      <xdr:rowOff>257175</xdr:rowOff>
    </xdr:to>
    <xdr:sp macro="" textlink="">
      <xdr:nvSpPr>
        <xdr:cNvPr id="141" name="Text Box 5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SpPr txBox="1">
          <a:spLocks noChangeArrowheads="1"/>
        </xdr:cNvSpPr>
      </xdr:nvSpPr>
      <xdr:spPr bwMode="auto">
        <a:xfrm>
          <a:off x="110394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1%</a:t>
          </a:r>
        </a:p>
      </xdr:txBody>
    </xdr:sp>
    <xdr:clientData/>
  </xdr:twoCellAnchor>
  <xdr:twoCellAnchor>
    <xdr:from>
      <xdr:col>20</xdr:col>
      <xdr:colOff>0</xdr:colOff>
      <xdr:row>10</xdr:row>
      <xdr:rowOff>85725</xdr:rowOff>
    </xdr:from>
    <xdr:to>
      <xdr:col>20</xdr:col>
      <xdr:colOff>0</xdr:colOff>
      <xdr:row>10</xdr:row>
      <xdr:rowOff>257175</xdr:rowOff>
    </xdr:to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SpPr txBox="1">
          <a:spLocks noChangeArrowheads="1"/>
        </xdr:cNvSpPr>
      </xdr:nvSpPr>
      <xdr:spPr bwMode="auto">
        <a:xfrm>
          <a:off x="13011150" y="17367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10</xdr:row>
      <xdr:rowOff>85725</xdr:rowOff>
    </xdr:from>
    <xdr:to>
      <xdr:col>20</xdr:col>
      <xdr:colOff>0</xdr:colOff>
      <xdr:row>10</xdr:row>
      <xdr:rowOff>257175</xdr:rowOff>
    </xdr:to>
    <xdr:sp macro="" textlink="">
      <xdr:nvSpPr>
        <xdr:cNvPr id="143" name="Text Box 7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SpPr txBox="1">
          <a:spLocks noChangeArrowheads="1"/>
        </xdr:cNvSpPr>
      </xdr:nvSpPr>
      <xdr:spPr bwMode="auto">
        <a:xfrm>
          <a:off x="13011150" y="17367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20</xdr:col>
      <xdr:colOff>0</xdr:colOff>
      <xdr:row>10</xdr:row>
      <xdr:rowOff>85725</xdr:rowOff>
    </xdr:from>
    <xdr:to>
      <xdr:col>20</xdr:col>
      <xdr:colOff>0</xdr:colOff>
      <xdr:row>10</xdr:row>
      <xdr:rowOff>257175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SpPr txBox="1">
          <a:spLocks noChangeArrowheads="1"/>
        </xdr:cNvSpPr>
      </xdr:nvSpPr>
      <xdr:spPr bwMode="auto">
        <a:xfrm>
          <a:off x="13011150" y="17367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10</xdr:row>
      <xdr:rowOff>85725</xdr:rowOff>
    </xdr:from>
    <xdr:to>
      <xdr:col>20</xdr:col>
      <xdr:colOff>0</xdr:colOff>
      <xdr:row>10</xdr:row>
      <xdr:rowOff>257175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SpPr txBox="1">
          <a:spLocks noChangeArrowheads="1"/>
        </xdr:cNvSpPr>
      </xdr:nvSpPr>
      <xdr:spPr bwMode="auto">
        <a:xfrm>
          <a:off x="13011150" y="17367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22</xdr:col>
      <xdr:colOff>180975</xdr:colOff>
      <xdr:row>10</xdr:row>
      <xdr:rowOff>85725</xdr:rowOff>
    </xdr:from>
    <xdr:to>
      <xdr:col>24</xdr:col>
      <xdr:colOff>342900</xdr:colOff>
      <xdr:row>10</xdr:row>
      <xdr:rowOff>257175</xdr:rowOff>
    </xdr:to>
    <xdr:sp macro="" textlink="">
      <xdr:nvSpPr>
        <xdr:cNvPr id="146" name="Text Box 10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SpPr txBox="1">
          <a:spLocks noChangeArrowheads="1"/>
        </xdr:cNvSpPr>
      </xdr:nvSpPr>
      <xdr:spPr bwMode="auto">
        <a:xfrm>
          <a:off x="139414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22</xdr:col>
      <xdr:colOff>180975</xdr:colOff>
      <xdr:row>10</xdr:row>
      <xdr:rowOff>85725</xdr:rowOff>
    </xdr:from>
    <xdr:to>
      <xdr:col>24</xdr:col>
      <xdr:colOff>342900</xdr:colOff>
      <xdr:row>10</xdr:row>
      <xdr:rowOff>257175</xdr:rowOff>
    </xdr:to>
    <xdr:sp macro="" textlink="">
      <xdr:nvSpPr>
        <xdr:cNvPr id="147" name="Text Box 11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SpPr txBox="1">
          <a:spLocks noChangeArrowheads="1"/>
        </xdr:cNvSpPr>
      </xdr:nvSpPr>
      <xdr:spPr bwMode="auto">
        <a:xfrm>
          <a:off x="139414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2.5%</a:t>
          </a:r>
        </a:p>
      </xdr:txBody>
    </xdr:sp>
    <xdr:clientData/>
  </xdr:twoCellAnchor>
  <xdr:twoCellAnchor>
    <xdr:from>
      <xdr:col>27</xdr:col>
      <xdr:colOff>180975</xdr:colOff>
      <xdr:row>10</xdr:row>
      <xdr:rowOff>85725</xdr:rowOff>
    </xdr:from>
    <xdr:to>
      <xdr:col>29</xdr:col>
      <xdr:colOff>342900</xdr:colOff>
      <xdr:row>10</xdr:row>
      <xdr:rowOff>257175</xdr:rowOff>
    </xdr:to>
    <xdr:sp macro="" textlink="">
      <xdr:nvSpPr>
        <xdr:cNvPr id="148" name="Text Box 12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SpPr txBox="1">
          <a:spLocks noChangeArrowheads="1"/>
        </xdr:cNvSpPr>
      </xdr:nvSpPr>
      <xdr:spPr bwMode="auto">
        <a:xfrm>
          <a:off x="168433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10</xdr:row>
      <xdr:rowOff>85725</xdr:rowOff>
    </xdr:from>
    <xdr:to>
      <xdr:col>29</xdr:col>
      <xdr:colOff>342900</xdr:colOff>
      <xdr:row>10</xdr:row>
      <xdr:rowOff>257175</xdr:rowOff>
    </xdr:to>
    <xdr:sp macro="" textlink="">
      <xdr:nvSpPr>
        <xdr:cNvPr id="149" name="Text Box 13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SpPr txBox="1">
          <a:spLocks noChangeArrowheads="1"/>
        </xdr:cNvSpPr>
      </xdr:nvSpPr>
      <xdr:spPr bwMode="auto">
        <a:xfrm>
          <a:off x="168433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27</xdr:col>
      <xdr:colOff>180975</xdr:colOff>
      <xdr:row>10</xdr:row>
      <xdr:rowOff>85725</xdr:rowOff>
    </xdr:from>
    <xdr:to>
      <xdr:col>29</xdr:col>
      <xdr:colOff>342900</xdr:colOff>
      <xdr:row>10</xdr:row>
      <xdr:rowOff>257175</xdr:rowOff>
    </xdr:to>
    <xdr:sp macro="" textlink="">
      <xdr:nvSpPr>
        <xdr:cNvPr id="150" name="Text Box 14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SpPr txBox="1">
          <a:spLocks noChangeArrowheads="1"/>
        </xdr:cNvSpPr>
      </xdr:nvSpPr>
      <xdr:spPr bwMode="auto">
        <a:xfrm>
          <a:off x="168433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10</xdr:row>
      <xdr:rowOff>85725</xdr:rowOff>
    </xdr:from>
    <xdr:to>
      <xdr:col>29</xdr:col>
      <xdr:colOff>342900</xdr:colOff>
      <xdr:row>10</xdr:row>
      <xdr:rowOff>257175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SpPr txBox="1">
          <a:spLocks noChangeArrowheads="1"/>
        </xdr:cNvSpPr>
      </xdr:nvSpPr>
      <xdr:spPr bwMode="auto">
        <a:xfrm>
          <a:off x="168433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5%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152" name="Text Box 16">
          <a:extLst>
            <a:ext uri="{FF2B5EF4-FFF2-40B4-BE49-F238E27FC236}">
              <a16:creationId xmlns:a16="http://schemas.microsoft.com/office/drawing/2014/main" id="{00000000-0008-0000-0900-000098000000}"/>
            </a:ext>
          </a:extLst>
        </xdr:cNvPr>
        <xdr:cNvSpPr txBox="1">
          <a:spLocks noChangeArrowheads="1"/>
        </xdr:cNvSpPr>
      </xdr:nvSpPr>
      <xdr:spPr bwMode="auto">
        <a:xfrm>
          <a:off x="197453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153" name="Text Box 17">
          <a:extLst>
            <a:ext uri="{FF2B5EF4-FFF2-40B4-BE49-F238E27FC236}">
              <a16:creationId xmlns:a16="http://schemas.microsoft.com/office/drawing/2014/main" id="{00000000-0008-0000-0900-000099000000}"/>
            </a:ext>
          </a:extLst>
        </xdr:cNvPr>
        <xdr:cNvSpPr txBox="1">
          <a:spLocks noChangeArrowheads="1"/>
        </xdr:cNvSpPr>
      </xdr:nvSpPr>
      <xdr:spPr bwMode="auto">
        <a:xfrm>
          <a:off x="197453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154" name="Text Box 18">
          <a:extLst>
            <a:ext uri="{FF2B5EF4-FFF2-40B4-BE49-F238E27FC236}">
              <a16:creationId xmlns:a16="http://schemas.microsoft.com/office/drawing/2014/main" id="{00000000-0008-0000-0900-00009A000000}"/>
            </a:ext>
          </a:extLst>
        </xdr:cNvPr>
        <xdr:cNvSpPr txBox="1">
          <a:spLocks noChangeArrowheads="1"/>
        </xdr:cNvSpPr>
      </xdr:nvSpPr>
      <xdr:spPr bwMode="auto">
        <a:xfrm>
          <a:off x="197453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155" name="Text Box 19">
          <a:extLst>
            <a:ext uri="{FF2B5EF4-FFF2-40B4-BE49-F238E27FC236}">
              <a16:creationId xmlns:a16="http://schemas.microsoft.com/office/drawing/2014/main" id="{00000000-0008-0000-0900-00009B000000}"/>
            </a:ext>
          </a:extLst>
        </xdr:cNvPr>
        <xdr:cNvSpPr txBox="1">
          <a:spLocks noChangeArrowheads="1"/>
        </xdr:cNvSpPr>
      </xdr:nvSpPr>
      <xdr:spPr bwMode="auto">
        <a:xfrm>
          <a:off x="197453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156" name="Text Box 20">
          <a:extLst>
            <a:ext uri="{FF2B5EF4-FFF2-40B4-BE49-F238E27FC236}">
              <a16:creationId xmlns:a16="http://schemas.microsoft.com/office/drawing/2014/main" id="{00000000-0008-0000-0900-00009C000000}"/>
            </a:ext>
          </a:extLst>
        </xdr:cNvPr>
        <xdr:cNvSpPr txBox="1">
          <a:spLocks noChangeArrowheads="1"/>
        </xdr:cNvSpPr>
      </xdr:nvSpPr>
      <xdr:spPr bwMode="auto">
        <a:xfrm>
          <a:off x="197453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157" name="Text Box 21">
          <a:extLst>
            <a:ext uri="{FF2B5EF4-FFF2-40B4-BE49-F238E27FC236}">
              <a16:creationId xmlns:a16="http://schemas.microsoft.com/office/drawing/2014/main" id="{00000000-0008-0000-0900-00009D000000}"/>
            </a:ext>
          </a:extLst>
        </xdr:cNvPr>
        <xdr:cNvSpPr txBox="1">
          <a:spLocks noChangeArrowheads="1"/>
        </xdr:cNvSpPr>
      </xdr:nvSpPr>
      <xdr:spPr bwMode="auto">
        <a:xfrm>
          <a:off x="197453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158" name="Text Box 22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SpPr txBox="1">
          <a:spLocks noChangeArrowheads="1"/>
        </xdr:cNvSpPr>
      </xdr:nvSpPr>
      <xdr:spPr bwMode="auto">
        <a:xfrm>
          <a:off x="197453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159" name="Text Box 23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SpPr txBox="1">
          <a:spLocks noChangeArrowheads="1"/>
        </xdr:cNvSpPr>
      </xdr:nvSpPr>
      <xdr:spPr bwMode="auto">
        <a:xfrm>
          <a:off x="197453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160" name="Text Box 24">
          <a:extLst>
            <a:ext uri="{FF2B5EF4-FFF2-40B4-BE49-F238E27FC236}">
              <a16:creationId xmlns:a16="http://schemas.microsoft.com/office/drawing/2014/main" id="{00000000-0008-0000-0900-0000A0000000}"/>
            </a:ext>
          </a:extLst>
        </xdr:cNvPr>
        <xdr:cNvSpPr txBox="1">
          <a:spLocks noChangeArrowheads="1"/>
        </xdr:cNvSpPr>
      </xdr:nvSpPr>
      <xdr:spPr bwMode="auto">
        <a:xfrm>
          <a:off x="226472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161" name="Text Box 25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SpPr txBox="1">
          <a:spLocks noChangeArrowheads="1"/>
        </xdr:cNvSpPr>
      </xdr:nvSpPr>
      <xdr:spPr bwMode="auto">
        <a:xfrm>
          <a:off x="226472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162" name="Text Box 26">
          <a:extLst>
            <a:ext uri="{FF2B5EF4-FFF2-40B4-BE49-F238E27FC236}">
              <a16:creationId xmlns:a16="http://schemas.microsoft.com/office/drawing/2014/main" id="{00000000-0008-0000-0900-0000A2000000}"/>
            </a:ext>
          </a:extLst>
        </xdr:cNvPr>
        <xdr:cNvSpPr txBox="1">
          <a:spLocks noChangeArrowheads="1"/>
        </xdr:cNvSpPr>
      </xdr:nvSpPr>
      <xdr:spPr bwMode="auto">
        <a:xfrm>
          <a:off x="226472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163" name="Text Box 27">
          <a:extLst>
            <a:ext uri="{FF2B5EF4-FFF2-40B4-BE49-F238E27FC236}">
              <a16:creationId xmlns:a16="http://schemas.microsoft.com/office/drawing/2014/main" id="{00000000-0008-0000-0900-0000A3000000}"/>
            </a:ext>
          </a:extLst>
        </xdr:cNvPr>
        <xdr:cNvSpPr txBox="1">
          <a:spLocks noChangeArrowheads="1"/>
        </xdr:cNvSpPr>
      </xdr:nvSpPr>
      <xdr:spPr bwMode="auto">
        <a:xfrm>
          <a:off x="226472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164" name="Text Box 28">
          <a:extLst>
            <a:ext uri="{FF2B5EF4-FFF2-40B4-BE49-F238E27FC236}">
              <a16:creationId xmlns:a16="http://schemas.microsoft.com/office/drawing/2014/main" id="{00000000-0008-0000-0900-0000A4000000}"/>
            </a:ext>
          </a:extLst>
        </xdr:cNvPr>
        <xdr:cNvSpPr txBox="1">
          <a:spLocks noChangeArrowheads="1"/>
        </xdr:cNvSpPr>
      </xdr:nvSpPr>
      <xdr:spPr bwMode="auto">
        <a:xfrm>
          <a:off x="226472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165" name="Text Box 29">
          <a:extLst>
            <a:ext uri="{FF2B5EF4-FFF2-40B4-BE49-F238E27FC236}">
              <a16:creationId xmlns:a16="http://schemas.microsoft.com/office/drawing/2014/main" id="{00000000-0008-0000-0900-0000A5000000}"/>
            </a:ext>
          </a:extLst>
        </xdr:cNvPr>
        <xdr:cNvSpPr txBox="1">
          <a:spLocks noChangeArrowheads="1"/>
        </xdr:cNvSpPr>
      </xdr:nvSpPr>
      <xdr:spPr bwMode="auto">
        <a:xfrm>
          <a:off x="226472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166" name="Text Box 30">
          <a:extLst>
            <a:ext uri="{FF2B5EF4-FFF2-40B4-BE49-F238E27FC236}">
              <a16:creationId xmlns:a16="http://schemas.microsoft.com/office/drawing/2014/main" id="{00000000-0008-0000-0900-0000A6000000}"/>
            </a:ext>
          </a:extLst>
        </xdr:cNvPr>
        <xdr:cNvSpPr txBox="1">
          <a:spLocks noChangeArrowheads="1"/>
        </xdr:cNvSpPr>
      </xdr:nvSpPr>
      <xdr:spPr bwMode="auto">
        <a:xfrm>
          <a:off x="226472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167" name="Text Box 31">
          <a:extLst>
            <a:ext uri="{FF2B5EF4-FFF2-40B4-BE49-F238E27FC236}">
              <a16:creationId xmlns:a16="http://schemas.microsoft.com/office/drawing/2014/main" id="{00000000-0008-0000-0900-0000A7000000}"/>
            </a:ext>
          </a:extLst>
        </xdr:cNvPr>
        <xdr:cNvSpPr txBox="1">
          <a:spLocks noChangeArrowheads="1"/>
        </xdr:cNvSpPr>
      </xdr:nvSpPr>
      <xdr:spPr bwMode="auto">
        <a:xfrm>
          <a:off x="226472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168" name="Text Box 32">
          <a:extLst>
            <a:ext uri="{FF2B5EF4-FFF2-40B4-BE49-F238E27FC236}">
              <a16:creationId xmlns:a16="http://schemas.microsoft.com/office/drawing/2014/main" id="{00000000-0008-0000-0900-0000A8000000}"/>
            </a:ext>
          </a:extLst>
        </xdr:cNvPr>
        <xdr:cNvSpPr txBox="1">
          <a:spLocks noChangeArrowheads="1"/>
        </xdr:cNvSpPr>
      </xdr:nvSpPr>
      <xdr:spPr bwMode="auto">
        <a:xfrm>
          <a:off x="226472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169" name="Text Box 33">
          <a:extLst>
            <a:ext uri="{FF2B5EF4-FFF2-40B4-BE49-F238E27FC236}">
              <a16:creationId xmlns:a16="http://schemas.microsoft.com/office/drawing/2014/main" id="{00000000-0008-0000-0900-0000A9000000}"/>
            </a:ext>
          </a:extLst>
        </xdr:cNvPr>
        <xdr:cNvSpPr txBox="1">
          <a:spLocks noChangeArrowheads="1"/>
        </xdr:cNvSpPr>
      </xdr:nvSpPr>
      <xdr:spPr bwMode="auto">
        <a:xfrm>
          <a:off x="226472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170" name="Text Box 34">
          <a:extLst>
            <a:ext uri="{FF2B5EF4-FFF2-40B4-BE49-F238E27FC236}">
              <a16:creationId xmlns:a16="http://schemas.microsoft.com/office/drawing/2014/main" id="{00000000-0008-0000-0900-0000AA000000}"/>
            </a:ext>
          </a:extLst>
        </xdr:cNvPr>
        <xdr:cNvSpPr txBox="1">
          <a:spLocks noChangeArrowheads="1"/>
        </xdr:cNvSpPr>
      </xdr:nvSpPr>
      <xdr:spPr bwMode="auto">
        <a:xfrm>
          <a:off x="226472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900-0000AB000000}"/>
            </a:ext>
          </a:extLst>
        </xdr:cNvPr>
        <xdr:cNvSpPr txBox="1">
          <a:spLocks noChangeArrowheads="1"/>
        </xdr:cNvSpPr>
      </xdr:nvSpPr>
      <xdr:spPr bwMode="auto">
        <a:xfrm>
          <a:off x="226472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900-0000AC000000}"/>
            </a:ext>
          </a:extLst>
        </xdr:cNvPr>
        <xdr:cNvSpPr txBox="1">
          <a:spLocks noChangeArrowheads="1"/>
        </xdr:cNvSpPr>
      </xdr:nvSpPr>
      <xdr:spPr bwMode="auto">
        <a:xfrm>
          <a:off x="226472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173" name="Text Box 37">
          <a:extLst>
            <a:ext uri="{FF2B5EF4-FFF2-40B4-BE49-F238E27FC236}">
              <a16:creationId xmlns:a16="http://schemas.microsoft.com/office/drawing/2014/main" id="{00000000-0008-0000-0900-0000AD000000}"/>
            </a:ext>
          </a:extLst>
        </xdr:cNvPr>
        <xdr:cNvSpPr txBox="1">
          <a:spLocks noChangeArrowheads="1"/>
        </xdr:cNvSpPr>
      </xdr:nvSpPr>
      <xdr:spPr bwMode="auto">
        <a:xfrm>
          <a:off x="226472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174" name="Text Box 38">
          <a:extLst>
            <a:ext uri="{FF2B5EF4-FFF2-40B4-BE49-F238E27FC236}">
              <a16:creationId xmlns:a16="http://schemas.microsoft.com/office/drawing/2014/main" id="{00000000-0008-0000-0900-0000AE000000}"/>
            </a:ext>
          </a:extLst>
        </xdr:cNvPr>
        <xdr:cNvSpPr txBox="1">
          <a:spLocks noChangeArrowheads="1"/>
        </xdr:cNvSpPr>
      </xdr:nvSpPr>
      <xdr:spPr bwMode="auto">
        <a:xfrm>
          <a:off x="226472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175" name="Text Box 39">
          <a:extLst>
            <a:ext uri="{FF2B5EF4-FFF2-40B4-BE49-F238E27FC236}">
              <a16:creationId xmlns:a16="http://schemas.microsoft.com/office/drawing/2014/main" id="{00000000-0008-0000-0900-0000AF000000}"/>
            </a:ext>
          </a:extLst>
        </xdr:cNvPr>
        <xdr:cNvSpPr txBox="1">
          <a:spLocks noChangeArrowheads="1"/>
        </xdr:cNvSpPr>
      </xdr:nvSpPr>
      <xdr:spPr bwMode="auto">
        <a:xfrm>
          <a:off x="226472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76" name="Text Box 40">
          <a:extLst>
            <a:ext uri="{FF2B5EF4-FFF2-40B4-BE49-F238E27FC236}">
              <a16:creationId xmlns:a16="http://schemas.microsoft.com/office/drawing/2014/main" id="{00000000-0008-0000-0900-0000B0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77" name="Text Box 41">
          <a:extLst>
            <a:ext uri="{FF2B5EF4-FFF2-40B4-BE49-F238E27FC236}">
              <a16:creationId xmlns:a16="http://schemas.microsoft.com/office/drawing/2014/main" id="{00000000-0008-0000-0900-0000B1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78" name="Text Box 42">
          <a:extLst>
            <a:ext uri="{FF2B5EF4-FFF2-40B4-BE49-F238E27FC236}">
              <a16:creationId xmlns:a16="http://schemas.microsoft.com/office/drawing/2014/main" id="{00000000-0008-0000-0900-0000B2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79" name="Text Box 43">
          <a:extLst>
            <a:ext uri="{FF2B5EF4-FFF2-40B4-BE49-F238E27FC236}">
              <a16:creationId xmlns:a16="http://schemas.microsoft.com/office/drawing/2014/main" id="{00000000-0008-0000-0900-0000B3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80" name="Text Box 44">
          <a:extLst>
            <a:ext uri="{FF2B5EF4-FFF2-40B4-BE49-F238E27FC236}">
              <a16:creationId xmlns:a16="http://schemas.microsoft.com/office/drawing/2014/main" id="{00000000-0008-0000-0900-0000B4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81" name="Text Box 45">
          <a:extLst>
            <a:ext uri="{FF2B5EF4-FFF2-40B4-BE49-F238E27FC236}">
              <a16:creationId xmlns:a16="http://schemas.microsoft.com/office/drawing/2014/main" id="{00000000-0008-0000-0900-0000B5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82" name="Text Box 46">
          <a:extLst>
            <a:ext uri="{FF2B5EF4-FFF2-40B4-BE49-F238E27FC236}">
              <a16:creationId xmlns:a16="http://schemas.microsoft.com/office/drawing/2014/main" id="{00000000-0008-0000-0900-0000B6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83" name="Text Box 47">
          <a:extLst>
            <a:ext uri="{FF2B5EF4-FFF2-40B4-BE49-F238E27FC236}">
              <a16:creationId xmlns:a16="http://schemas.microsoft.com/office/drawing/2014/main" id="{00000000-0008-0000-0900-0000B7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84" name="Text Box 48">
          <a:extLst>
            <a:ext uri="{FF2B5EF4-FFF2-40B4-BE49-F238E27FC236}">
              <a16:creationId xmlns:a16="http://schemas.microsoft.com/office/drawing/2014/main" id="{00000000-0008-0000-0900-0000B8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85" name="Text Box 49">
          <a:extLst>
            <a:ext uri="{FF2B5EF4-FFF2-40B4-BE49-F238E27FC236}">
              <a16:creationId xmlns:a16="http://schemas.microsoft.com/office/drawing/2014/main" id="{00000000-0008-0000-0900-0000B9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86" name="Text Box 50">
          <a:extLst>
            <a:ext uri="{FF2B5EF4-FFF2-40B4-BE49-F238E27FC236}">
              <a16:creationId xmlns:a16="http://schemas.microsoft.com/office/drawing/2014/main" id="{00000000-0008-0000-0900-0000BA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87" name="Text Box 51">
          <a:extLst>
            <a:ext uri="{FF2B5EF4-FFF2-40B4-BE49-F238E27FC236}">
              <a16:creationId xmlns:a16="http://schemas.microsoft.com/office/drawing/2014/main" id="{00000000-0008-0000-0900-0000BB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88" name="Text Box 52">
          <a:extLst>
            <a:ext uri="{FF2B5EF4-FFF2-40B4-BE49-F238E27FC236}">
              <a16:creationId xmlns:a16="http://schemas.microsoft.com/office/drawing/2014/main" id="{00000000-0008-0000-0900-0000BC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89" name="Text Box 53">
          <a:extLst>
            <a:ext uri="{FF2B5EF4-FFF2-40B4-BE49-F238E27FC236}">
              <a16:creationId xmlns:a16="http://schemas.microsoft.com/office/drawing/2014/main" id="{00000000-0008-0000-0900-0000BD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90" name="Text Box 54">
          <a:extLst>
            <a:ext uri="{FF2B5EF4-FFF2-40B4-BE49-F238E27FC236}">
              <a16:creationId xmlns:a16="http://schemas.microsoft.com/office/drawing/2014/main" id="{00000000-0008-0000-0900-0000BE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91" name="Text Box 55">
          <a:extLst>
            <a:ext uri="{FF2B5EF4-FFF2-40B4-BE49-F238E27FC236}">
              <a16:creationId xmlns:a16="http://schemas.microsoft.com/office/drawing/2014/main" id="{00000000-0008-0000-0900-0000BF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92" name="Text Box 56">
          <a:extLst>
            <a:ext uri="{FF2B5EF4-FFF2-40B4-BE49-F238E27FC236}">
              <a16:creationId xmlns:a16="http://schemas.microsoft.com/office/drawing/2014/main" id="{00000000-0008-0000-0900-0000C0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93" name="Text Box 57">
          <a:extLst>
            <a:ext uri="{FF2B5EF4-FFF2-40B4-BE49-F238E27FC236}">
              <a16:creationId xmlns:a16="http://schemas.microsoft.com/office/drawing/2014/main" id="{00000000-0008-0000-0900-0000C1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94" name="Text Box 58">
          <a:extLst>
            <a:ext uri="{FF2B5EF4-FFF2-40B4-BE49-F238E27FC236}">
              <a16:creationId xmlns:a16="http://schemas.microsoft.com/office/drawing/2014/main" id="{00000000-0008-0000-0900-0000C2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95" name="Text Box 59">
          <a:extLst>
            <a:ext uri="{FF2B5EF4-FFF2-40B4-BE49-F238E27FC236}">
              <a16:creationId xmlns:a16="http://schemas.microsoft.com/office/drawing/2014/main" id="{00000000-0008-0000-0900-0000C3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96" name="Text Box 60">
          <a:extLst>
            <a:ext uri="{FF2B5EF4-FFF2-40B4-BE49-F238E27FC236}">
              <a16:creationId xmlns:a16="http://schemas.microsoft.com/office/drawing/2014/main" id="{00000000-0008-0000-0900-0000C4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97" name="Text Box 61">
          <a:extLst>
            <a:ext uri="{FF2B5EF4-FFF2-40B4-BE49-F238E27FC236}">
              <a16:creationId xmlns:a16="http://schemas.microsoft.com/office/drawing/2014/main" id="{00000000-0008-0000-0900-0000C5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98" name="Text Box 62">
          <a:extLst>
            <a:ext uri="{FF2B5EF4-FFF2-40B4-BE49-F238E27FC236}">
              <a16:creationId xmlns:a16="http://schemas.microsoft.com/office/drawing/2014/main" id="{00000000-0008-0000-0900-0000C6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199" name="Text Box 63">
          <a:extLst>
            <a:ext uri="{FF2B5EF4-FFF2-40B4-BE49-F238E27FC236}">
              <a16:creationId xmlns:a16="http://schemas.microsoft.com/office/drawing/2014/main" id="{00000000-0008-0000-0900-0000C7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200" name="Text Box 64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201" name="Text Box 65">
          <a:extLst>
            <a:ext uri="{FF2B5EF4-FFF2-40B4-BE49-F238E27FC236}">
              <a16:creationId xmlns:a16="http://schemas.microsoft.com/office/drawing/2014/main" id="{00000000-0008-0000-0900-0000C9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202" name="Text Box 66">
          <a:extLst>
            <a:ext uri="{FF2B5EF4-FFF2-40B4-BE49-F238E27FC236}">
              <a16:creationId xmlns:a16="http://schemas.microsoft.com/office/drawing/2014/main" id="{00000000-0008-0000-0900-0000CA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203" name="Text Box 67">
          <a:extLst>
            <a:ext uri="{FF2B5EF4-FFF2-40B4-BE49-F238E27FC236}">
              <a16:creationId xmlns:a16="http://schemas.microsoft.com/office/drawing/2014/main" id="{00000000-0008-0000-0900-0000CB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204" name="Text Box 68">
          <a:extLst>
            <a:ext uri="{FF2B5EF4-FFF2-40B4-BE49-F238E27FC236}">
              <a16:creationId xmlns:a16="http://schemas.microsoft.com/office/drawing/2014/main" id="{00000000-0008-0000-0900-0000CC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205" name="Text Box 69">
          <a:extLst>
            <a:ext uri="{FF2B5EF4-FFF2-40B4-BE49-F238E27FC236}">
              <a16:creationId xmlns:a16="http://schemas.microsoft.com/office/drawing/2014/main" id="{00000000-0008-0000-0900-0000CD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206" name="Text Box 70">
          <a:extLst>
            <a:ext uri="{FF2B5EF4-FFF2-40B4-BE49-F238E27FC236}">
              <a16:creationId xmlns:a16="http://schemas.microsoft.com/office/drawing/2014/main" id="{00000000-0008-0000-0900-0000CE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207" name="Text Box 71">
          <a:extLst>
            <a:ext uri="{FF2B5EF4-FFF2-40B4-BE49-F238E27FC236}">
              <a16:creationId xmlns:a16="http://schemas.microsoft.com/office/drawing/2014/main" id="{00000000-0008-0000-0900-0000CF000000}"/>
            </a:ext>
          </a:extLst>
        </xdr:cNvPr>
        <xdr:cNvSpPr txBox="1">
          <a:spLocks noChangeArrowheads="1"/>
        </xdr:cNvSpPr>
      </xdr:nvSpPr>
      <xdr:spPr bwMode="auto">
        <a:xfrm>
          <a:off x="2554922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08" name="Text Box 72">
          <a:extLst>
            <a:ext uri="{FF2B5EF4-FFF2-40B4-BE49-F238E27FC236}">
              <a16:creationId xmlns:a16="http://schemas.microsoft.com/office/drawing/2014/main" id="{00000000-0008-0000-0900-0000D0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09" name="Text Box 73">
          <a:extLst>
            <a:ext uri="{FF2B5EF4-FFF2-40B4-BE49-F238E27FC236}">
              <a16:creationId xmlns:a16="http://schemas.microsoft.com/office/drawing/2014/main" id="{00000000-0008-0000-0900-0000D1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10" name="Text Box 74">
          <a:extLst>
            <a:ext uri="{FF2B5EF4-FFF2-40B4-BE49-F238E27FC236}">
              <a16:creationId xmlns:a16="http://schemas.microsoft.com/office/drawing/2014/main" id="{00000000-0008-0000-0900-0000D2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11" name="Text Box 75">
          <a:extLst>
            <a:ext uri="{FF2B5EF4-FFF2-40B4-BE49-F238E27FC236}">
              <a16:creationId xmlns:a16="http://schemas.microsoft.com/office/drawing/2014/main" id="{00000000-0008-0000-0900-0000D3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12" name="Text Box 76">
          <a:extLst>
            <a:ext uri="{FF2B5EF4-FFF2-40B4-BE49-F238E27FC236}">
              <a16:creationId xmlns:a16="http://schemas.microsoft.com/office/drawing/2014/main" id="{00000000-0008-0000-0900-0000D4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13" name="Text Box 77">
          <a:extLst>
            <a:ext uri="{FF2B5EF4-FFF2-40B4-BE49-F238E27FC236}">
              <a16:creationId xmlns:a16="http://schemas.microsoft.com/office/drawing/2014/main" id="{00000000-0008-0000-0900-0000D5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14" name="Text Box 78">
          <a:extLst>
            <a:ext uri="{FF2B5EF4-FFF2-40B4-BE49-F238E27FC236}">
              <a16:creationId xmlns:a16="http://schemas.microsoft.com/office/drawing/2014/main" id="{00000000-0008-0000-0900-0000D6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15" name="Text Box 79">
          <a:extLst>
            <a:ext uri="{FF2B5EF4-FFF2-40B4-BE49-F238E27FC236}">
              <a16:creationId xmlns:a16="http://schemas.microsoft.com/office/drawing/2014/main" id="{00000000-0008-0000-0900-0000D7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16" name="Text Box 80">
          <a:extLst>
            <a:ext uri="{FF2B5EF4-FFF2-40B4-BE49-F238E27FC236}">
              <a16:creationId xmlns:a16="http://schemas.microsoft.com/office/drawing/2014/main" id="{00000000-0008-0000-0900-0000D8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17" name="Text Box 81">
          <a:extLst>
            <a:ext uri="{FF2B5EF4-FFF2-40B4-BE49-F238E27FC236}">
              <a16:creationId xmlns:a16="http://schemas.microsoft.com/office/drawing/2014/main" id="{00000000-0008-0000-0900-0000D9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18" name="Text Box 82">
          <a:extLst>
            <a:ext uri="{FF2B5EF4-FFF2-40B4-BE49-F238E27FC236}">
              <a16:creationId xmlns:a16="http://schemas.microsoft.com/office/drawing/2014/main" id="{00000000-0008-0000-0900-0000DA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19" name="Text Box 83">
          <a:extLst>
            <a:ext uri="{FF2B5EF4-FFF2-40B4-BE49-F238E27FC236}">
              <a16:creationId xmlns:a16="http://schemas.microsoft.com/office/drawing/2014/main" id="{00000000-0008-0000-0900-0000DB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20" name="Text Box 84">
          <a:extLst>
            <a:ext uri="{FF2B5EF4-FFF2-40B4-BE49-F238E27FC236}">
              <a16:creationId xmlns:a16="http://schemas.microsoft.com/office/drawing/2014/main" id="{00000000-0008-0000-0900-0000DC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21" name="Text Box 85">
          <a:extLst>
            <a:ext uri="{FF2B5EF4-FFF2-40B4-BE49-F238E27FC236}">
              <a16:creationId xmlns:a16="http://schemas.microsoft.com/office/drawing/2014/main" id="{00000000-0008-0000-0900-0000DD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22" name="Text Box 86">
          <a:extLst>
            <a:ext uri="{FF2B5EF4-FFF2-40B4-BE49-F238E27FC236}">
              <a16:creationId xmlns:a16="http://schemas.microsoft.com/office/drawing/2014/main" id="{00000000-0008-0000-0900-0000DE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23" name="Text Box 87">
          <a:extLst>
            <a:ext uri="{FF2B5EF4-FFF2-40B4-BE49-F238E27FC236}">
              <a16:creationId xmlns:a16="http://schemas.microsoft.com/office/drawing/2014/main" id="{00000000-0008-0000-0900-0000DF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24" name="Text Box 88">
          <a:extLst>
            <a:ext uri="{FF2B5EF4-FFF2-40B4-BE49-F238E27FC236}">
              <a16:creationId xmlns:a16="http://schemas.microsoft.com/office/drawing/2014/main" id="{00000000-0008-0000-0900-0000E0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25" name="Text Box 89">
          <a:extLst>
            <a:ext uri="{FF2B5EF4-FFF2-40B4-BE49-F238E27FC236}">
              <a16:creationId xmlns:a16="http://schemas.microsoft.com/office/drawing/2014/main" id="{00000000-0008-0000-0900-0000E1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26" name="Text Box 90">
          <a:extLst>
            <a:ext uri="{FF2B5EF4-FFF2-40B4-BE49-F238E27FC236}">
              <a16:creationId xmlns:a16="http://schemas.microsoft.com/office/drawing/2014/main" id="{00000000-0008-0000-0900-0000E2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27" name="Text Box 91">
          <a:extLst>
            <a:ext uri="{FF2B5EF4-FFF2-40B4-BE49-F238E27FC236}">
              <a16:creationId xmlns:a16="http://schemas.microsoft.com/office/drawing/2014/main" id="{00000000-0008-0000-0900-0000E3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28" name="Text Box 92">
          <a:extLst>
            <a:ext uri="{FF2B5EF4-FFF2-40B4-BE49-F238E27FC236}">
              <a16:creationId xmlns:a16="http://schemas.microsoft.com/office/drawing/2014/main" id="{00000000-0008-0000-0900-0000E4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29" name="Text Box 93">
          <a:extLst>
            <a:ext uri="{FF2B5EF4-FFF2-40B4-BE49-F238E27FC236}">
              <a16:creationId xmlns:a16="http://schemas.microsoft.com/office/drawing/2014/main" id="{00000000-0008-0000-0900-0000E5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30" name="Text Box 94">
          <a:extLst>
            <a:ext uri="{FF2B5EF4-FFF2-40B4-BE49-F238E27FC236}">
              <a16:creationId xmlns:a16="http://schemas.microsoft.com/office/drawing/2014/main" id="{00000000-0008-0000-0900-0000E6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31" name="Text Box 95">
          <a:extLst>
            <a:ext uri="{FF2B5EF4-FFF2-40B4-BE49-F238E27FC236}">
              <a16:creationId xmlns:a16="http://schemas.microsoft.com/office/drawing/2014/main" id="{00000000-0008-0000-0900-0000E7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32" name="Text Box 96">
          <a:extLst>
            <a:ext uri="{FF2B5EF4-FFF2-40B4-BE49-F238E27FC236}">
              <a16:creationId xmlns:a16="http://schemas.microsoft.com/office/drawing/2014/main" id="{00000000-0008-0000-0900-0000E8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33" name="Text Box 97">
          <a:extLst>
            <a:ext uri="{FF2B5EF4-FFF2-40B4-BE49-F238E27FC236}">
              <a16:creationId xmlns:a16="http://schemas.microsoft.com/office/drawing/2014/main" id="{00000000-0008-0000-0900-0000E9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34" name="Text Box 98">
          <a:extLst>
            <a:ext uri="{FF2B5EF4-FFF2-40B4-BE49-F238E27FC236}">
              <a16:creationId xmlns:a16="http://schemas.microsoft.com/office/drawing/2014/main" id="{00000000-0008-0000-0900-0000EA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35" name="Text Box 99">
          <a:extLst>
            <a:ext uri="{FF2B5EF4-FFF2-40B4-BE49-F238E27FC236}">
              <a16:creationId xmlns:a16="http://schemas.microsoft.com/office/drawing/2014/main" id="{00000000-0008-0000-0900-0000EB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36" name="Text Box 100">
          <a:extLst>
            <a:ext uri="{FF2B5EF4-FFF2-40B4-BE49-F238E27FC236}">
              <a16:creationId xmlns:a16="http://schemas.microsoft.com/office/drawing/2014/main" id="{00000000-0008-0000-0900-0000EC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37" name="Text Box 101">
          <a:extLst>
            <a:ext uri="{FF2B5EF4-FFF2-40B4-BE49-F238E27FC236}">
              <a16:creationId xmlns:a16="http://schemas.microsoft.com/office/drawing/2014/main" id="{00000000-0008-0000-0900-0000ED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38" name="Text Box 102">
          <a:extLst>
            <a:ext uri="{FF2B5EF4-FFF2-40B4-BE49-F238E27FC236}">
              <a16:creationId xmlns:a16="http://schemas.microsoft.com/office/drawing/2014/main" id="{00000000-0008-0000-0900-0000EE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39" name="Text Box 103">
          <a:extLst>
            <a:ext uri="{FF2B5EF4-FFF2-40B4-BE49-F238E27FC236}">
              <a16:creationId xmlns:a16="http://schemas.microsoft.com/office/drawing/2014/main" id="{00000000-0008-0000-0900-0000EF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40" name="Text Box 104">
          <a:extLst>
            <a:ext uri="{FF2B5EF4-FFF2-40B4-BE49-F238E27FC236}">
              <a16:creationId xmlns:a16="http://schemas.microsoft.com/office/drawing/2014/main" id="{00000000-0008-0000-0900-0000F0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41" name="Text Box 105">
          <a:extLst>
            <a:ext uri="{FF2B5EF4-FFF2-40B4-BE49-F238E27FC236}">
              <a16:creationId xmlns:a16="http://schemas.microsoft.com/office/drawing/2014/main" id="{00000000-0008-0000-0900-0000F1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42" name="Text Box 106">
          <a:extLst>
            <a:ext uri="{FF2B5EF4-FFF2-40B4-BE49-F238E27FC236}">
              <a16:creationId xmlns:a16="http://schemas.microsoft.com/office/drawing/2014/main" id="{00000000-0008-0000-0900-0000F2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43" name="Text Box 107">
          <a:extLst>
            <a:ext uri="{FF2B5EF4-FFF2-40B4-BE49-F238E27FC236}">
              <a16:creationId xmlns:a16="http://schemas.microsoft.com/office/drawing/2014/main" id="{00000000-0008-0000-0900-0000F3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44" name="Text Box 108">
          <a:extLst>
            <a:ext uri="{FF2B5EF4-FFF2-40B4-BE49-F238E27FC236}">
              <a16:creationId xmlns:a16="http://schemas.microsoft.com/office/drawing/2014/main" id="{00000000-0008-0000-0900-0000F4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45" name="Text Box 109">
          <a:extLst>
            <a:ext uri="{FF2B5EF4-FFF2-40B4-BE49-F238E27FC236}">
              <a16:creationId xmlns:a16="http://schemas.microsoft.com/office/drawing/2014/main" id="{00000000-0008-0000-0900-0000F5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46" name="Text Box 110">
          <a:extLst>
            <a:ext uri="{FF2B5EF4-FFF2-40B4-BE49-F238E27FC236}">
              <a16:creationId xmlns:a16="http://schemas.microsoft.com/office/drawing/2014/main" id="{00000000-0008-0000-0900-0000F6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47" name="Text Box 111">
          <a:extLst>
            <a:ext uri="{FF2B5EF4-FFF2-40B4-BE49-F238E27FC236}">
              <a16:creationId xmlns:a16="http://schemas.microsoft.com/office/drawing/2014/main" id="{00000000-0008-0000-0900-0000F7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48" name="Text Box 112">
          <a:extLst>
            <a:ext uri="{FF2B5EF4-FFF2-40B4-BE49-F238E27FC236}">
              <a16:creationId xmlns:a16="http://schemas.microsoft.com/office/drawing/2014/main" id="{00000000-0008-0000-0900-0000F8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49" name="Text Box 113">
          <a:extLst>
            <a:ext uri="{FF2B5EF4-FFF2-40B4-BE49-F238E27FC236}">
              <a16:creationId xmlns:a16="http://schemas.microsoft.com/office/drawing/2014/main" id="{00000000-0008-0000-0900-0000F9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50" name="Text Box 114">
          <a:extLst>
            <a:ext uri="{FF2B5EF4-FFF2-40B4-BE49-F238E27FC236}">
              <a16:creationId xmlns:a16="http://schemas.microsoft.com/office/drawing/2014/main" id="{00000000-0008-0000-0900-0000FA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51" name="Text Box 115">
          <a:extLst>
            <a:ext uri="{FF2B5EF4-FFF2-40B4-BE49-F238E27FC236}">
              <a16:creationId xmlns:a16="http://schemas.microsoft.com/office/drawing/2014/main" id="{00000000-0008-0000-0900-0000FB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52" name="Text Box 116">
          <a:extLst>
            <a:ext uri="{FF2B5EF4-FFF2-40B4-BE49-F238E27FC236}">
              <a16:creationId xmlns:a16="http://schemas.microsoft.com/office/drawing/2014/main" id="{00000000-0008-0000-0900-0000FC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53" name="Text Box 117">
          <a:extLst>
            <a:ext uri="{FF2B5EF4-FFF2-40B4-BE49-F238E27FC236}">
              <a16:creationId xmlns:a16="http://schemas.microsoft.com/office/drawing/2014/main" id="{00000000-0008-0000-0900-0000FD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54" name="Text Box 118">
          <a:extLst>
            <a:ext uri="{FF2B5EF4-FFF2-40B4-BE49-F238E27FC236}">
              <a16:creationId xmlns:a16="http://schemas.microsoft.com/office/drawing/2014/main" id="{00000000-0008-0000-0900-0000FE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55" name="Text Box 119">
          <a:extLst>
            <a:ext uri="{FF2B5EF4-FFF2-40B4-BE49-F238E27FC236}">
              <a16:creationId xmlns:a16="http://schemas.microsoft.com/office/drawing/2014/main" id="{00000000-0008-0000-0900-0000FF00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56" name="Text Box 120">
          <a:extLst>
            <a:ext uri="{FF2B5EF4-FFF2-40B4-BE49-F238E27FC236}">
              <a16:creationId xmlns:a16="http://schemas.microsoft.com/office/drawing/2014/main" id="{00000000-0008-0000-0900-00000001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57" name="Text Box 121">
          <a:extLst>
            <a:ext uri="{FF2B5EF4-FFF2-40B4-BE49-F238E27FC236}">
              <a16:creationId xmlns:a16="http://schemas.microsoft.com/office/drawing/2014/main" id="{00000000-0008-0000-0900-00000101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58" name="Text Box 122">
          <a:extLst>
            <a:ext uri="{FF2B5EF4-FFF2-40B4-BE49-F238E27FC236}">
              <a16:creationId xmlns:a16="http://schemas.microsoft.com/office/drawing/2014/main" id="{00000000-0008-0000-0900-00000201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59" name="Text Box 123">
          <a:extLst>
            <a:ext uri="{FF2B5EF4-FFF2-40B4-BE49-F238E27FC236}">
              <a16:creationId xmlns:a16="http://schemas.microsoft.com/office/drawing/2014/main" id="{00000000-0008-0000-0900-00000301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60" name="Text Box 124">
          <a:extLst>
            <a:ext uri="{FF2B5EF4-FFF2-40B4-BE49-F238E27FC236}">
              <a16:creationId xmlns:a16="http://schemas.microsoft.com/office/drawing/2014/main" id="{00000000-0008-0000-0900-00000401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61" name="Text Box 125">
          <a:extLst>
            <a:ext uri="{FF2B5EF4-FFF2-40B4-BE49-F238E27FC236}">
              <a16:creationId xmlns:a16="http://schemas.microsoft.com/office/drawing/2014/main" id="{00000000-0008-0000-0900-00000501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62" name="Text Box 126">
          <a:extLst>
            <a:ext uri="{FF2B5EF4-FFF2-40B4-BE49-F238E27FC236}">
              <a16:creationId xmlns:a16="http://schemas.microsoft.com/office/drawing/2014/main" id="{00000000-0008-0000-0900-00000601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63" name="Text Box 127">
          <a:extLst>
            <a:ext uri="{FF2B5EF4-FFF2-40B4-BE49-F238E27FC236}">
              <a16:creationId xmlns:a16="http://schemas.microsoft.com/office/drawing/2014/main" id="{00000000-0008-0000-0900-00000701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64" name="Text Box 128">
          <a:extLst>
            <a:ext uri="{FF2B5EF4-FFF2-40B4-BE49-F238E27FC236}">
              <a16:creationId xmlns:a16="http://schemas.microsoft.com/office/drawing/2014/main" id="{00000000-0008-0000-0900-00000801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65" name="Text Box 129">
          <a:extLst>
            <a:ext uri="{FF2B5EF4-FFF2-40B4-BE49-F238E27FC236}">
              <a16:creationId xmlns:a16="http://schemas.microsoft.com/office/drawing/2014/main" id="{00000000-0008-0000-0900-00000901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66" name="Text Box 130">
          <a:extLst>
            <a:ext uri="{FF2B5EF4-FFF2-40B4-BE49-F238E27FC236}">
              <a16:creationId xmlns:a16="http://schemas.microsoft.com/office/drawing/2014/main" id="{00000000-0008-0000-0900-00000A01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67" name="Text Box 131">
          <a:extLst>
            <a:ext uri="{FF2B5EF4-FFF2-40B4-BE49-F238E27FC236}">
              <a16:creationId xmlns:a16="http://schemas.microsoft.com/office/drawing/2014/main" id="{00000000-0008-0000-0900-00000B01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68" name="Text Box 132">
          <a:extLst>
            <a:ext uri="{FF2B5EF4-FFF2-40B4-BE49-F238E27FC236}">
              <a16:creationId xmlns:a16="http://schemas.microsoft.com/office/drawing/2014/main" id="{00000000-0008-0000-0900-00000C01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69" name="Text Box 133">
          <a:extLst>
            <a:ext uri="{FF2B5EF4-FFF2-40B4-BE49-F238E27FC236}">
              <a16:creationId xmlns:a16="http://schemas.microsoft.com/office/drawing/2014/main" id="{00000000-0008-0000-0900-00000D01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70" name="Text Box 134">
          <a:extLst>
            <a:ext uri="{FF2B5EF4-FFF2-40B4-BE49-F238E27FC236}">
              <a16:creationId xmlns:a16="http://schemas.microsoft.com/office/drawing/2014/main" id="{00000000-0008-0000-0900-00000E01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271" name="Text Box 135">
          <a:extLst>
            <a:ext uri="{FF2B5EF4-FFF2-40B4-BE49-F238E27FC236}">
              <a16:creationId xmlns:a16="http://schemas.microsoft.com/office/drawing/2014/main" id="{00000000-0008-0000-0900-00000F010000}"/>
            </a:ext>
          </a:extLst>
        </xdr:cNvPr>
        <xdr:cNvSpPr txBox="1">
          <a:spLocks noChangeArrowheads="1"/>
        </xdr:cNvSpPr>
      </xdr:nvSpPr>
      <xdr:spPr bwMode="auto">
        <a:xfrm>
          <a:off x="28451175" y="173672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30%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</xdr:row>
      <xdr:rowOff>47625</xdr:rowOff>
    </xdr:from>
    <xdr:to>
      <xdr:col>5</xdr:col>
      <xdr:colOff>152400</xdr:colOff>
      <xdr:row>4</xdr:row>
      <xdr:rowOff>123825</xdr:rowOff>
    </xdr:to>
    <xdr:sp macro="" textlink="">
      <xdr:nvSpPr>
        <xdr:cNvPr id="64514" name="Text Box 2">
          <a:extLst>
            <a:ext uri="{FF2B5EF4-FFF2-40B4-BE49-F238E27FC236}">
              <a16:creationId xmlns:a16="http://schemas.microsoft.com/office/drawing/2014/main" id="{00000000-0008-0000-0100-000002FC0000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352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Arsenic</a:t>
          </a:r>
        </a:p>
      </xdr:txBody>
    </xdr:sp>
    <xdr:clientData/>
  </xdr:twoCellAnchor>
  <xdr:twoCellAnchor>
    <xdr:from>
      <xdr:col>12</xdr:col>
      <xdr:colOff>180975</xdr:colOff>
      <xdr:row>9</xdr:row>
      <xdr:rowOff>85725</xdr:rowOff>
    </xdr:from>
    <xdr:to>
      <xdr:col>14</xdr:col>
      <xdr:colOff>342900</xdr:colOff>
      <xdr:row>9</xdr:row>
      <xdr:rowOff>257175</xdr:rowOff>
    </xdr:to>
    <xdr:sp macro="" textlink="">
      <xdr:nvSpPr>
        <xdr:cNvPr id="64515" name="Text Box 3">
          <a:extLst>
            <a:ext uri="{FF2B5EF4-FFF2-40B4-BE49-F238E27FC236}">
              <a16:creationId xmlns:a16="http://schemas.microsoft.com/office/drawing/2014/main" id="{00000000-0008-0000-0100-000003FC0000}"/>
            </a:ext>
          </a:extLst>
        </xdr:cNvPr>
        <xdr:cNvSpPr txBox="1">
          <a:spLocks noChangeArrowheads="1"/>
        </xdr:cNvSpPr>
      </xdr:nvSpPr>
      <xdr:spPr bwMode="auto">
        <a:xfrm>
          <a:off x="7543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4516" name="Text Box 4">
          <a:extLst>
            <a:ext uri="{FF2B5EF4-FFF2-40B4-BE49-F238E27FC236}">
              <a16:creationId xmlns:a16="http://schemas.microsoft.com/office/drawing/2014/main" id="{00000000-0008-0000-0100-000004FC0000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4517" name="Text Box 5">
          <a:extLst>
            <a:ext uri="{FF2B5EF4-FFF2-40B4-BE49-F238E27FC236}">
              <a16:creationId xmlns:a16="http://schemas.microsoft.com/office/drawing/2014/main" id="{00000000-0008-0000-0100-000005FC0000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4518" name="Text Box 6">
          <a:extLst>
            <a:ext uri="{FF2B5EF4-FFF2-40B4-BE49-F238E27FC236}">
              <a16:creationId xmlns:a16="http://schemas.microsoft.com/office/drawing/2014/main" id="{00000000-0008-0000-0100-000006FC00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4519" name="Text Box 7">
          <a:extLst>
            <a:ext uri="{FF2B5EF4-FFF2-40B4-BE49-F238E27FC236}">
              <a16:creationId xmlns:a16="http://schemas.microsoft.com/office/drawing/2014/main" id="{00000000-0008-0000-0100-000007FC00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4520" name="Text Box 8">
          <a:extLst>
            <a:ext uri="{FF2B5EF4-FFF2-40B4-BE49-F238E27FC236}">
              <a16:creationId xmlns:a16="http://schemas.microsoft.com/office/drawing/2014/main" id="{00000000-0008-0000-0100-000008FC00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4521" name="Text Box 9">
          <a:extLst>
            <a:ext uri="{FF2B5EF4-FFF2-40B4-BE49-F238E27FC236}">
              <a16:creationId xmlns:a16="http://schemas.microsoft.com/office/drawing/2014/main" id="{00000000-0008-0000-0100-000009FC00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4522" name="Text Box 10">
          <a:extLst>
            <a:ext uri="{FF2B5EF4-FFF2-40B4-BE49-F238E27FC236}">
              <a16:creationId xmlns:a16="http://schemas.microsoft.com/office/drawing/2014/main" id="{00000000-0008-0000-0100-00000AFC0000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4523" name="Text Box 11">
          <a:extLst>
            <a:ext uri="{FF2B5EF4-FFF2-40B4-BE49-F238E27FC236}">
              <a16:creationId xmlns:a16="http://schemas.microsoft.com/office/drawing/2014/main" id="{00000000-0008-0000-0100-00000BFC0000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2.5%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4524" name="Text Box 12">
          <a:extLst>
            <a:ext uri="{FF2B5EF4-FFF2-40B4-BE49-F238E27FC236}">
              <a16:creationId xmlns:a16="http://schemas.microsoft.com/office/drawing/2014/main" id="{00000000-0008-0000-0100-00000CFC00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4525" name="Text Box 13">
          <a:extLst>
            <a:ext uri="{FF2B5EF4-FFF2-40B4-BE49-F238E27FC236}">
              <a16:creationId xmlns:a16="http://schemas.microsoft.com/office/drawing/2014/main" id="{00000000-0008-0000-0100-00000DFC00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4526" name="Text Box 14">
          <a:extLst>
            <a:ext uri="{FF2B5EF4-FFF2-40B4-BE49-F238E27FC236}">
              <a16:creationId xmlns:a16="http://schemas.microsoft.com/office/drawing/2014/main" id="{00000000-0008-0000-0100-00000EFC00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4527" name="Text Box 15">
          <a:extLst>
            <a:ext uri="{FF2B5EF4-FFF2-40B4-BE49-F238E27FC236}">
              <a16:creationId xmlns:a16="http://schemas.microsoft.com/office/drawing/2014/main" id="{00000000-0008-0000-0100-00000FFC00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4528" name="Text Box 16">
          <a:extLst>
            <a:ext uri="{FF2B5EF4-FFF2-40B4-BE49-F238E27FC236}">
              <a16:creationId xmlns:a16="http://schemas.microsoft.com/office/drawing/2014/main" id="{00000000-0008-0000-0100-000010FC00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4529" name="Text Box 17">
          <a:extLst>
            <a:ext uri="{FF2B5EF4-FFF2-40B4-BE49-F238E27FC236}">
              <a16:creationId xmlns:a16="http://schemas.microsoft.com/office/drawing/2014/main" id="{00000000-0008-0000-0100-000011FC00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4530" name="Text Box 18">
          <a:extLst>
            <a:ext uri="{FF2B5EF4-FFF2-40B4-BE49-F238E27FC236}">
              <a16:creationId xmlns:a16="http://schemas.microsoft.com/office/drawing/2014/main" id="{00000000-0008-0000-0100-000012FC00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4531" name="Text Box 19">
          <a:extLst>
            <a:ext uri="{FF2B5EF4-FFF2-40B4-BE49-F238E27FC236}">
              <a16:creationId xmlns:a16="http://schemas.microsoft.com/office/drawing/2014/main" id="{00000000-0008-0000-0100-000013FC00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4532" name="Text Box 20">
          <a:extLst>
            <a:ext uri="{FF2B5EF4-FFF2-40B4-BE49-F238E27FC236}">
              <a16:creationId xmlns:a16="http://schemas.microsoft.com/office/drawing/2014/main" id="{00000000-0008-0000-0100-000014FC00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4533" name="Text Box 21">
          <a:extLst>
            <a:ext uri="{FF2B5EF4-FFF2-40B4-BE49-F238E27FC236}">
              <a16:creationId xmlns:a16="http://schemas.microsoft.com/office/drawing/2014/main" id="{00000000-0008-0000-0100-000015FC00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4534" name="Text Box 22">
          <a:extLst>
            <a:ext uri="{FF2B5EF4-FFF2-40B4-BE49-F238E27FC236}">
              <a16:creationId xmlns:a16="http://schemas.microsoft.com/office/drawing/2014/main" id="{00000000-0008-0000-0100-000016FC00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4535" name="Text Box 23">
          <a:extLst>
            <a:ext uri="{FF2B5EF4-FFF2-40B4-BE49-F238E27FC236}">
              <a16:creationId xmlns:a16="http://schemas.microsoft.com/office/drawing/2014/main" id="{00000000-0008-0000-0100-000017FC00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36" name="Text Box 24">
          <a:extLst>
            <a:ext uri="{FF2B5EF4-FFF2-40B4-BE49-F238E27FC236}">
              <a16:creationId xmlns:a16="http://schemas.microsoft.com/office/drawing/2014/main" id="{00000000-0008-0000-0100-000018FC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37" name="Text Box 25">
          <a:extLst>
            <a:ext uri="{FF2B5EF4-FFF2-40B4-BE49-F238E27FC236}">
              <a16:creationId xmlns:a16="http://schemas.microsoft.com/office/drawing/2014/main" id="{00000000-0008-0000-0100-000019FC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38" name="Text Box 26">
          <a:extLst>
            <a:ext uri="{FF2B5EF4-FFF2-40B4-BE49-F238E27FC236}">
              <a16:creationId xmlns:a16="http://schemas.microsoft.com/office/drawing/2014/main" id="{00000000-0008-0000-0100-00001AFC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39" name="Text Box 27">
          <a:extLst>
            <a:ext uri="{FF2B5EF4-FFF2-40B4-BE49-F238E27FC236}">
              <a16:creationId xmlns:a16="http://schemas.microsoft.com/office/drawing/2014/main" id="{00000000-0008-0000-0100-00001BFC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0" name="Text Box 28">
          <a:extLst>
            <a:ext uri="{FF2B5EF4-FFF2-40B4-BE49-F238E27FC236}">
              <a16:creationId xmlns:a16="http://schemas.microsoft.com/office/drawing/2014/main" id="{00000000-0008-0000-0100-00001CFC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1" name="Text Box 29">
          <a:extLst>
            <a:ext uri="{FF2B5EF4-FFF2-40B4-BE49-F238E27FC236}">
              <a16:creationId xmlns:a16="http://schemas.microsoft.com/office/drawing/2014/main" id="{00000000-0008-0000-0100-00001DFC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2" name="Text Box 30">
          <a:extLst>
            <a:ext uri="{FF2B5EF4-FFF2-40B4-BE49-F238E27FC236}">
              <a16:creationId xmlns:a16="http://schemas.microsoft.com/office/drawing/2014/main" id="{00000000-0008-0000-0100-00001EFC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3" name="Text Box 31">
          <a:extLst>
            <a:ext uri="{FF2B5EF4-FFF2-40B4-BE49-F238E27FC236}">
              <a16:creationId xmlns:a16="http://schemas.microsoft.com/office/drawing/2014/main" id="{00000000-0008-0000-0100-00001FFC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4" name="Text Box 32">
          <a:extLst>
            <a:ext uri="{FF2B5EF4-FFF2-40B4-BE49-F238E27FC236}">
              <a16:creationId xmlns:a16="http://schemas.microsoft.com/office/drawing/2014/main" id="{00000000-0008-0000-0100-000020FC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5" name="Text Box 33">
          <a:extLst>
            <a:ext uri="{FF2B5EF4-FFF2-40B4-BE49-F238E27FC236}">
              <a16:creationId xmlns:a16="http://schemas.microsoft.com/office/drawing/2014/main" id="{00000000-0008-0000-0100-000021FC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6" name="Text Box 34">
          <a:extLst>
            <a:ext uri="{FF2B5EF4-FFF2-40B4-BE49-F238E27FC236}">
              <a16:creationId xmlns:a16="http://schemas.microsoft.com/office/drawing/2014/main" id="{00000000-0008-0000-0100-000022FC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7" name="Text Box 35">
          <a:extLst>
            <a:ext uri="{FF2B5EF4-FFF2-40B4-BE49-F238E27FC236}">
              <a16:creationId xmlns:a16="http://schemas.microsoft.com/office/drawing/2014/main" id="{00000000-0008-0000-0100-000023FC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8" name="Text Box 36">
          <a:extLst>
            <a:ext uri="{FF2B5EF4-FFF2-40B4-BE49-F238E27FC236}">
              <a16:creationId xmlns:a16="http://schemas.microsoft.com/office/drawing/2014/main" id="{00000000-0008-0000-0100-000024FC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9" name="Text Box 37">
          <a:extLst>
            <a:ext uri="{FF2B5EF4-FFF2-40B4-BE49-F238E27FC236}">
              <a16:creationId xmlns:a16="http://schemas.microsoft.com/office/drawing/2014/main" id="{00000000-0008-0000-0100-000025FC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50" name="Text Box 38">
          <a:extLst>
            <a:ext uri="{FF2B5EF4-FFF2-40B4-BE49-F238E27FC236}">
              <a16:creationId xmlns:a16="http://schemas.microsoft.com/office/drawing/2014/main" id="{00000000-0008-0000-0100-000026FC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51" name="Text Box 39">
          <a:extLst>
            <a:ext uri="{FF2B5EF4-FFF2-40B4-BE49-F238E27FC236}">
              <a16:creationId xmlns:a16="http://schemas.microsoft.com/office/drawing/2014/main" id="{00000000-0008-0000-0100-000027FC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52" name="Text Box 40">
          <a:extLst>
            <a:ext uri="{FF2B5EF4-FFF2-40B4-BE49-F238E27FC236}">
              <a16:creationId xmlns:a16="http://schemas.microsoft.com/office/drawing/2014/main" id="{00000000-0008-0000-0100-000028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53" name="Text Box 41">
          <a:extLst>
            <a:ext uri="{FF2B5EF4-FFF2-40B4-BE49-F238E27FC236}">
              <a16:creationId xmlns:a16="http://schemas.microsoft.com/office/drawing/2014/main" id="{00000000-0008-0000-0100-000029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54" name="Text Box 42">
          <a:extLst>
            <a:ext uri="{FF2B5EF4-FFF2-40B4-BE49-F238E27FC236}">
              <a16:creationId xmlns:a16="http://schemas.microsoft.com/office/drawing/2014/main" id="{00000000-0008-0000-0100-00002A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55" name="Text Box 43">
          <a:extLst>
            <a:ext uri="{FF2B5EF4-FFF2-40B4-BE49-F238E27FC236}">
              <a16:creationId xmlns:a16="http://schemas.microsoft.com/office/drawing/2014/main" id="{00000000-0008-0000-0100-00002B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56" name="Text Box 44">
          <a:extLst>
            <a:ext uri="{FF2B5EF4-FFF2-40B4-BE49-F238E27FC236}">
              <a16:creationId xmlns:a16="http://schemas.microsoft.com/office/drawing/2014/main" id="{00000000-0008-0000-0100-00002C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57" name="Text Box 45">
          <a:extLst>
            <a:ext uri="{FF2B5EF4-FFF2-40B4-BE49-F238E27FC236}">
              <a16:creationId xmlns:a16="http://schemas.microsoft.com/office/drawing/2014/main" id="{00000000-0008-0000-0100-00002D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58" name="Text Box 46">
          <a:extLst>
            <a:ext uri="{FF2B5EF4-FFF2-40B4-BE49-F238E27FC236}">
              <a16:creationId xmlns:a16="http://schemas.microsoft.com/office/drawing/2014/main" id="{00000000-0008-0000-0100-00002E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59" name="Text Box 47">
          <a:extLst>
            <a:ext uri="{FF2B5EF4-FFF2-40B4-BE49-F238E27FC236}">
              <a16:creationId xmlns:a16="http://schemas.microsoft.com/office/drawing/2014/main" id="{00000000-0008-0000-0100-00002F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0" name="Text Box 48">
          <a:extLst>
            <a:ext uri="{FF2B5EF4-FFF2-40B4-BE49-F238E27FC236}">
              <a16:creationId xmlns:a16="http://schemas.microsoft.com/office/drawing/2014/main" id="{00000000-0008-0000-0100-000030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1" name="Text Box 49">
          <a:extLst>
            <a:ext uri="{FF2B5EF4-FFF2-40B4-BE49-F238E27FC236}">
              <a16:creationId xmlns:a16="http://schemas.microsoft.com/office/drawing/2014/main" id="{00000000-0008-0000-0100-000031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2" name="Text Box 50">
          <a:extLst>
            <a:ext uri="{FF2B5EF4-FFF2-40B4-BE49-F238E27FC236}">
              <a16:creationId xmlns:a16="http://schemas.microsoft.com/office/drawing/2014/main" id="{00000000-0008-0000-0100-000032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3" name="Text Box 51">
          <a:extLst>
            <a:ext uri="{FF2B5EF4-FFF2-40B4-BE49-F238E27FC236}">
              <a16:creationId xmlns:a16="http://schemas.microsoft.com/office/drawing/2014/main" id="{00000000-0008-0000-0100-000033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4" name="Text Box 52">
          <a:extLst>
            <a:ext uri="{FF2B5EF4-FFF2-40B4-BE49-F238E27FC236}">
              <a16:creationId xmlns:a16="http://schemas.microsoft.com/office/drawing/2014/main" id="{00000000-0008-0000-0100-000034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5" name="Text Box 53">
          <a:extLst>
            <a:ext uri="{FF2B5EF4-FFF2-40B4-BE49-F238E27FC236}">
              <a16:creationId xmlns:a16="http://schemas.microsoft.com/office/drawing/2014/main" id="{00000000-0008-0000-0100-000035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6" name="Text Box 54">
          <a:extLst>
            <a:ext uri="{FF2B5EF4-FFF2-40B4-BE49-F238E27FC236}">
              <a16:creationId xmlns:a16="http://schemas.microsoft.com/office/drawing/2014/main" id="{00000000-0008-0000-0100-000036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7" name="Text Box 55">
          <a:extLst>
            <a:ext uri="{FF2B5EF4-FFF2-40B4-BE49-F238E27FC236}">
              <a16:creationId xmlns:a16="http://schemas.microsoft.com/office/drawing/2014/main" id="{00000000-0008-0000-0100-000037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8" name="Text Box 56">
          <a:extLst>
            <a:ext uri="{FF2B5EF4-FFF2-40B4-BE49-F238E27FC236}">
              <a16:creationId xmlns:a16="http://schemas.microsoft.com/office/drawing/2014/main" id="{00000000-0008-0000-0100-000038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9" name="Text Box 57">
          <a:extLst>
            <a:ext uri="{FF2B5EF4-FFF2-40B4-BE49-F238E27FC236}">
              <a16:creationId xmlns:a16="http://schemas.microsoft.com/office/drawing/2014/main" id="{00000000-0008-0000-0100-000039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0" name="Text Box 58">
          <a:extLst>
            <a:ext uri="{FF2B5EF4-FFF2-40B4-BE49-F238E27FC236}">
              <a16:creationId xmlns:a16="http://schemas.microsoft.com/office/drawing/2014/main" id="{00000000-0008-0000-0100-00003A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1" name="Text Box 59">
          <a:extLst>
            <a:ext uri="{FF2B5EF4-FFF2-40B4-BE49-F238E27FC236}">
              <a16:creationId xmlns:a16="http://schemas.microsoft.com/office/drawing/2014/main" id="{00000000-0008-0000-0100-00003B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2" name="Text Box 60">
          <a:extLst>
            <a:ext uri="{FF2B5EF4-FFF2-40B4-BE49-F238E27FC236}">
              <a16:creationId xmlns:a16="http://schemas.microsoft.com/office/drawing/2014/main" id="{00000000-0008-0000-0100-00003C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3" name="Text Box 61">
          <a:extLst>
            <a:ext uri="{FF2B5EF4-FFF2-40B4-BE49-F238E27FC236}">
              <a16:creationId xmlns:a16="http://schemas.microsoft.com/office/drawing/2014/main" id="{00000000-0008-0000-0100-00003D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4" name="Text Box 62">
          <a:extLst>
            <a:ext uri="{FF2B5EF4-FFF2-40B4-BE49-F238E27FC236}">
              <a16:creationId xmlns:a16="http://schemas.microsoft.com/office/drawing/2014/main" id="{00000000-0008-0000-0100-00003E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5" name="Text Box 63">
          <a:extLst>
            <a:ext uri="{FF2B5EF4-FFF2-40B4-BE49-F238E27FC236}">
              <a16:creationId xmlns:a16="http://schemas.microsoft.com/office/drawing/2014/main" id="{00000000-0008-0000-0100-00003F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6" name="Text Box 64">
          <a:extLst>
            <a:ext uri="{FF2B5EF4-FFF2-40B4-BE49-F238E27FC236}">
              <a16:creationId xmlns:a16="http://schemas.microsoft.com/office/drawing/2014/main" id="{00000000-0008-0000-0100-000040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7" name="Text Box 65">
          <a:extLst>
            <a:ext uri="{FF2B5EF4-FFF2-40B4-BE49-F238E27FC236}">
              <a16:creationId xmlns:a16="http://schemas.microsoft.com/office/drawing/2014/main" id="{00000000-0008-0000-0100-000041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8" name="Text Box 66">
          <a:extLst>
            <a:ext uri="{FF2B5EF4-FFF2-40B4-BE49-F238E27FC236}">
              <a16:creationId xmlns:a16="http://schemas.microsoft.com/office/drawing/2014/main" id="{00000000-0008-0000-0100-000042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9" name="Text Box 67">
          <a:extLst>
            <a:ext uri="{FF2B5EF4-FFF2-40B4-BE49-F238E27FC236}">
              <a16:creationId xmlns:a16="http://schemas.microsoft.com/office/drawing/2014/main" id="{00000000-0008-0000-0100-000043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80" name="Text Box 68">
          <a:extLst>
            <a:ext uri="{FF2B5EF4-FFF2-40B4-BE49-F238E27FC236}">
              <a16:creationId xmlns:a16="http://schemas.microsoft.com/office/drawing/2014/main" id="{00000000-0008-0000-0100-000044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81" name="Text Box 69">
          <a:extLst>
            <a:ext uri="{FF2B5EF4-FFF2-40B4-BE49-F238E27FC236}">
              <a16:creationId xmlns:a16="http://schemas.microsoft.com/office/drawing/2014/main" id="{00000000-0008-0000-0100-000045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82" name="Text Box 70">
          <a:extLst>
            <a:ext uri="{FF2B5EF4-FFF2-40B4-BE49-F238E27FC236}">
              <a16:creationId xmlns:a16="http://schemas.microsoft.com/office/drawing/2014/main" id="{00000000-0008-0000-0100-000046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83" name="Text Box 71">
          <a:extLst>
            <a:ext uri="{FF2B5EF4-FFF2-40B4-BE49-F238E27FC236}">
              <a16:creationId xmlns:a16="http://schemas.microsoft.com/office/drawing/2014/main" id="{00000000-0008-0000-0100-000047FC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84" name="Text Box 72">
          <a:extLst>
            <a:ext uri="{FF2B5EF4-FFF2-40B4-BE49-F238E27FC236}">
              <a16:creationId xmlns:a16="http://schemas.microsoft.com/office/drawing/2014/main" id="{00000000-0008-0000-0100-000048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85" name="Text Box 73">
          <a:extLst>
            <a:ext uri="{FF2B5EF4-FFF2-40B4-BE49-F238E27FC236}">
              <a16:creationId xmlns:a16="http://schemas.microsoft.com/office/drawing/2014/main" id="{00000000-0008-0000-0100-000049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86" name="Text Box 74">
          <a:extLst>
            <a:ext uri="{FF2B5EF4-FFF2-40B4-BE49-F238E27FC236}">
              <a16:creationId xmlns:a16="http://schemas.microsoft.com/office/drawing/2014/main" id="{00000000-0008-0000-0100-00004A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87" name="Text Box 75">
          <a:extLst>
            <a:ext uri="{FF2B5EF4-FFF2-40B4-BE49-F238E27FC236}">
              <a16:creationId xmlns:a16="http://schemas.microsoft.com/office/drawing/2014/main" id="{00000000-0008-0000-0100-00004B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88" name="Text Box 76">
          <a:extLst>
            <a:ext uri="{FF2B5EF4-FFF2-40B4-BE49-F238E27FC236}">
              <a16:creationId xmlns:a16="http://schemas.microsoft.com/office/drawing/2014/main" id="{00000000-0008-0000-0100-00004C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89" name="Text Box 77">
          <a:extLst>
            <a:ext uri="{FF2B5EF4-FFF2-40B4-BE49-F238E27FC236}">
              <a16:creationId xmlns:a16="http://schemas.microsoft.com/office/drawing/2014/main" id="{00000000-0008-0000-0100-00004D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0" name="Text Box 78">
          <a:extLst>
            <a:ext uri="{FF2B5EF4-FFF2-40B4-BE49-F238E27FC236}">
              <a16:creationId xmlns:a16="http://schemas.microsoft.com/office/drawing/2014/main" id="{00000000-0008-0000-0100-00004E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1" name="Text Box 79">
          <a:extLst>
            <a:ext uri="{FF2B5EF4-FFF2-40B4-BE49-F238E27FC236}">
              <a16:creationId xmlns:a16="http://schemas.microsoft.com/office/drawing/2014/main" id="{00000000-0008-0000-0100-00004F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2" name="Text Box 80">
          <a:extLst>
            <a:ext uri="{FF2B5EF4-FFF2-40B4-BE49-F238E27FC236}">
              <a16:creationId xmlns:a16="http://schemas.microsoft.com/office/drawing/2014/main" id="{00000000-0008-0000-0100-000050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3" name="Text Box 81">
          <a:extLst>
            <a:ext uri="{FF2B5EF4-FFF2-40B4-BE49-F238E27FC236}">
              <a16:creationId xmlns:a16="http://schemas.microsoft.com/office/drawing/2014/main" id="{00000000-0008-0000-0100-000051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4" name="Text Box 82">
          <a:extLst>
            <a:ext uri="{FF2B5EF4-FFF2-40B4-BE49-F238E27FC236}">
              <a16:creationId xmlns:a16="http://schemas.microsoft.com/office/drawing/2014/main" id="{00000000-0008-0000-0100-000052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5" name="Text Box 83">
          <a:extLst>
            <a:ext uri="{FF2B5EF4-FFF2-40B4-BE49-F238E27FC236}">
              <a16:creationId xmlns:a16="http://schemas.microsoft.com/office/drawing/2014/main" id="{00000000-0008-0000-0100-000053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6" name="Text Box 84">
          <a:extLst>
            <a:ext uri="{FF2B5EF4-FFF2-40B4-BE49-F238E27FC236}">
              <a16:creationId xmlns:a16="http://schemas.microsoft.com/office/drawing/2014/main" id="{00000000-0008-0000-0100-000054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7" name="Text Box 85">
          <a:extLst>
            <a:ext uri="{FF2B5EF4-FFF2-40B4-BE49-F238E27FC236}">
              <a16:creationId xmlns:a16="http://schemas.microsoft.com/office/drawing/2014/main" id="{00000000-0008-0000-0100-000055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8" name="Text Box 86">
          <a:extLst>
            <a:ext uri="{FF2B5EF4-FFF2-40B4-BE49-F238E27FC236}">
              <a16:creationId xmlns:a16="http://schemas.microsoft.com/office/drawing/2014/main" id="{00000000-0008-0000-0100-000056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9" name="Text Box 87">
          <a:extLst>
            <a:ext uri="{FF2B5EF4-FFF2-40B4-BE49-F238E27FC236}">
              <a16:creationId xmlns:a16="http://schemas.microsoft.com/office/drawing/2014/main" id="{00000000-0008-0000-0100-000057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0" name="Text Box 88">
          <a:extLst>
            <a:ext uri="{FF2B5EF4-FFF2-40B4-BE49-F238E27FC236}">
              <a16:creationId xmlns:a16="http://schemas.microsoft.com/office/drawing/2014/main" id="{00000000-0008-0000-0100-000058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1" name="Text Box 89">
          <a:extLst>
            <a:ext uri="{FF2B5EF4-FFF2-40B4-BE49-F238E27FC236}">
              <a16:creationId xmlns:a16="http://schemas.microsoft.com/office/drawing/2014/main" id="{00000000-0008-0000-0100-000059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2" name="Text Box 90">
          <a:extLst>
            <a:ext uri="{FF2B5EF4-FFF2-40B4-BE49-F238E27FC236}">
              <a16:creationId xmlns:a16="http://schemas.microsoft.com/office/drawing/2014/main" id="{00000000-0008-0000-0100-00005A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3" name="Text Box 91">
          <a:extLst>
            <a:ext uri="{FF2B5EF4-FFF2-40B4-BE49-F238E27FC236}">
              <a16:creationId xmlns:a16="http://schemas.microsoft.com/office/drawing/2014/main" id="{00000000-0008-0000-0100-00005B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4" name="Text Box 92">
          <a:extLst>
            <a:ext uri="{FF2B5EF4-FFF2-40B4-BE49-F238E27FC236}">
              <a16:creationId xmlns:a16="http://schemas.microsoft.com/office/drawing/2014/main" id="{00000000-0008-0000-0100-00005C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5" name="Text Box 93">
          <a:extLst>
            <a:ext uri="{FF2B5EF4-FFF2-40B4-BE49-F238E27FC236}">
              <a16:creationId xmlns:a16="http://schemas.microsoft.com/office/drawing/2014/main" id="{00000000-0008-0000-0100-00005D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6" name="Text Box 94">
          <a:extLst>
            <a:ext uri="{FF2B5EF4-FFF2-40B4-BE49-F238E27FC236}">
              <a16:creationId xmlns:a16="http://schemas.microsoft.com/office/drawing/2014/main" id="{00000000-0008-0000-0100-00005E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7" name="Text Box 95">
          <a:extLst>
            <a:ext uri="{FF2B5EF4-FFF2-40B4-BE49-F238E27FC236}">
              <a16:creationId xmlns:a16="http://schemas.microsoft.com/office/drawing/2014/main" id="{00000000-0008-0000-0100-00005F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8" name="Text Box 96">
          <a:extLst>
            <a:ext uri="{FF2B5EF4-FFF2-40B4-BE49-F238E27FC236}">
              <a16:creationId xmlns:a16="http://schemas.microsoft.com/office/drawing/2014/main" id="{00000000-0008-0000-0100-000060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9" name="Text Box 97">
          <a:extLst>
            <a:ext uri="{FF2B5EF4-FFF2-40B4-BE49-F238E27FC236}">
              <a16:creationId xmlns:a16="http://schemas.microsoft.com/office/drawing/2014/main" id="{00000000-0008-0000-0100-000061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0" name="Text Box 98">
          <a:extLst>
            <a:ext uri="{FF2B5EF4-FFF2-40B4-BE49-F238E27FC236}">
              <a16:creationId xmlns:a16="http://schemas.microsoft.com/office/drawing/2014/main" id="{00000000-0008-0000-0100-000062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1" name="Text Box 99">
          <a:extLst>
            <a:ext uri="{FF2B5EF4-FFF2-40B4-BE49-F238E27FC236}">
              <a16:creationId xmlns:a16="http://schemas.microsoft.com/office/drawing/2014/main" id="{00000000-0008-0000-0100-000063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2" name="Text Box 100">
          <a:extLst>
            <a:ext uri="{FF2B5EF4-FFF2-40B4-BE49-F238E27FC236}">
              <a16:creationId xmlns:a16="http://schemas.microsoft.com/office/drawing/2014/main" id="{00000000-0008-0000-0100-000064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3" name="Text Box 101">
          <a:extLst>
            <a:ext uri="{FF2B5EF4-FFF2-40B4-BE49-F238E27FC236}">
              <a16:creationId xmlns:a16="http://schemas.microsoft.com/office/drawing/2014/main" id="{00000000-0008-0000-0100-000065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4" name="Text Box 102">
          <a:extLst>
            <a:ext uri="{FF2B5EF4-FFF2-40B4-BE49-F238E27FC236}">
              <a16:creationId xmlns:a16="http://schemas.microsoft.com/office/drawing/2014/main" id="{00000000-0008-0000-0100-000066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5" name="Text Box 103">
          <a:extLst>
            <a:ext uri="{FF2B5EF4-FFF2-40B4-BE49-F238E27FC236}">
              <a16:creationId xmlns:a16="http://schemas.microsoft.com/office/drawing/2014/main" id="{00000000-0008-0000-0100-000067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6" name="Text Box 104">
          <a:extLst>
            <a:ext uri="{FF2B5EF4-FFF2-40B4-BE49-F238E27FC236}">
              <a16:creationId xmlns:a16="http://schemas.microsoft.com/office/drawing/2014/main" id="{00000000-0008-0000-0100-000068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7" name="Text Box 105">
          <a:extLst>
            <a:ext uri="{FF2B5EF4-FFF2-40B4-BE49-F238E27FC236}">
              <a16:creationId xmlns:a16="http://schemas.microsoft.com/office/drawing/2014/main" id="{00000000-0008-0000-0100-000069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8" name="Text Box 106">
          <a:extLst>
            <a:ext uri="{FF2B5EF4-FFF2-40B4-BE49-F238E27FC236}">
              <a16:creationId xmlns:a16="http://schemas.microsoft.com/office/drawing/2014/main" id="{00000000-0008-0000-0100-00006A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9" name="Text Box 107">
          <a:extLst>
            <a:ext uri="{FF2B5EF4-FFF2-40B4-BE49-F238E27FC236}">
              <a16:creationId xmlns:a16="http://schemas.microsoft.com/office/drawing/2014/main" id="{00000000-0008-0000-0100-00006B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0" name="Text Box 108">
          <a:extLst>
            <a:ext uri="{FF2B5EF4-FFF2-40B4-BE49-F238E27FC236}">
              <a16:creationId xmlns:a16="http://schemas.microsoft.com/office/drawing/2014/main" id="{00000000-0008-0000-0100-00006C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1" name="Text Box 109">
          <a:extLst>
            <a:ext uri="{FF2B5EF4-FFF2-40B4-BE49-F238E27FC236}">
              <a16:creationId xmlns:a16="http://schemas.microsoft.com/office/drawing/2014/main" id="{00000000-0008-0000-0100-00006D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2" name="Text Box 110">
          <a:extLst>
            <a:ext uri="{FF2B5EF4-FFF2-40B4-BE49-F238E27FC236}">
              <a16:creationId xmlns:a16="http://schemas.microsoft.com/office/drawing/2014/main" id="{00000000-0008-0000-0100-00006E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3" name="Text Box 111">
          <a:extLst>
            <a:ext uri="{FF2B5EF4-FFF2-40B4-BE49-F238E27FC236}">
              <a16:creationId xmlns:a16="http://schemas.microsoft.com/office/drawing/2014/main" id="{00000000-0008-0000-0100-00006F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4" name="Text Box 112">
          <a:extLst>
            <a:ext uri="{FF2B5EF4-FFF2-40B4-BE49-F238E27FC236}">
              <a16:creationId xmlns:a16="http://schemas.microsoft.com/office/drawing/2014/main" id="{00000000-0008-0000-0100-000070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5" name="Text Box 113">
          <a:extLst>
            <a:ext uri="{FF2B5EF4-FFF2-40B4-BE49-F238E27FC236}">
              <a16:creationId xmlns:a16="http://schemas.microsoft.com/office/drawing/2014/main" id="{00000000-0008-0000-0100-000071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6" name="Text Box 114">
          <a:extLst>
            <a:ext uri="{FF2B5EF4-FFF2-40B4-BE49-F238E27FC236}">
              <a16:creationId xmlns:a16="http://schemas.microsoft.com/office/drawing/2014/main" id="{00000000-0008-0000-0100-000072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7" name="Text Box 115">
          <a:extLst>
            <a:ext uri="{FF2B5EF4-FFF2-40B4-BE49-F238E27FC236}">
              <a16:creationId xmlns:a16="http://schemas.microsoft.com/office/drawing/2014/main" id="{00000000-0008-0000-0100-000073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8" name="Text Box 116">
          <a:extLst>
            <a:ext uri="{FF2B5EF4-FFF2-40B4-BE49-F238E27FC236}">
              <a16:creationId xmlns:a16="http://schemas.microsoft.com/office/drawing/2014/main" id="{00000000-0008-0000-0100-000074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9" name="Text Box 117">
          <a:extLst>
            <a:ext uri="{FF2B5EF4-FFF2-40B4-BE49-F238E27FC236}">
              <a16:creationId xmlns:a16="http://schemas.microsoft.com/office/drawing/2014/main" id="{00000000-0008-0000-0100-000075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0" name="Text Box 118">
          <a:extLst>
            <a:ext uri="{FF2B5EF4-FFF2-40B4-BE49-F238E27FC236}">
              <a16:creationId xmlns:a16="http://schemas.microsoft.com/office/drawing/2014/main" id="{00000000-0008-0000-0100-000076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1" name="Text Box 119">
          <a:extLst>
            <a:ext uri="{FF2B5EF4-FFF2-40B4-BE49-F238E27FC236}">
              <a16:creationId xmlns:a16="http://schemas.microsoft.com/office/drawing/2014/main" id="{00000000-0008-0000-0100-000077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2" name="Text Box 120">
          <a:extLst>
            <a:ext uri="{FF2B5EF4-FFF2-40B4-BE49-F238E27FC236}">
              <a16:creationId xmlns:a16="http://schemas.microsoft.com/office/drawing/2014/main" id="{00000000-0008-0000-0100-000078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3" name="Text Box 121">
          <a:extLst>
            <a:ext uri="{FF2B5EF4-FFF2-40B4-BE49-F238E27FC236}">
              <a16:creationId xmlns:a16="http://schemas.microsoft.com/office/drawing/2014/main" id="{00000000-0008-0000-0100-000079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4" name="Text Box 122">
          <a:extLst>
            <a:ext uri="{FF2B5EF4-FFF2-40B4-BE49-F238E27FC236}">
              <a16:creationId xmlns:a16="http://schemas.microsoft.com/office/drawing/2014/main" id="{00000000-0008-0000-0100-00007A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5" name="Text Box 123">
          <a:extLst>
            <a:ext uri="{FF2B5EF4-FFF2-40B4-BE49-F238E27FC236}">
              <a16:creationId xmlns:a16="http://schemas.microsoft.com/office/drawing/2014/main" id="{00000000-0008-0000-0100-00007B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6" name="Text Box 124">
          <a:extLst>
            <a:ext uri="{FF2B5EF4-FFF2-40B4-BE49-F238E27FC236}">
              <a16:creationId xmlns:a16="http://schemas.microsoft.com/office/drawing/2014/main" id="{00000000-0008-0000-0100-00007C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7" name="Text Box 125">
          <a:extLst>
            <a:ext uri="{FF2B5EF4-FFF2-40B4-BE49-F238E27FC236}">
              <a16:creationId xmlns:a16="http://schemas.microsoft.com/office/drawing/2014/main" id="{00000000-0008-0000-0100-00007D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8" name="Text Box 126">
          <a:extLst>
            <a:ext uri="{FF2B5EF4-FFF2-40B4-BE49-F238E27FC236}">
              <a16:creationId xmlns:a16="http://schemas.microsoft.com/office/drawing/2014/main" id="{00000000-0008-0000-0100-00007E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9" name="Text Box 127">
          <a:extLst>
            <a:ext uri="{FF2B5EF4-FFF2-40B4-BE49-F238E27FC236}">
              <a16:creationId xmlns:a16="http://schemas.microsoft.com/office/drawing/2014/main" id="{00000000-0008-0000-0100-00007F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40" name="Text Box 128">
          <a:extLst>
            <a:ext uri="{FF2B5EF4-FFF2-40B4-BE49-F238E27FC236}">
              <a16:creationId xmlns:a16="http://schemas.microsoft.com/office/drawing/2014/main" id="{00000000-0008-0000-0100-000080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41" name="Text Box 129">
          <a:extLst>
            <a:ext uri="{FF2B5EF4-FFF2-40B4-BE49-F238E27FC236}">
              <a16:creationId xmlns:a16="http://schemas.microsoft.com/office/drawing/2014/main" id="{00000000-0008-0000-0100-000081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42" name="Text Box 130">
          <a:extLst>
            <a:ext uri="{FF2B5EF4-FFF2-40B4-BE49-F238E27FC236}">
              <a16:creationId xmlns:a16="http://schemas.microsoft.com/office/drawing/2014/main" id="{00000000-0008-0000-0100-000082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43" name="Text Box 131">
          <a:extLst>
            <a:ext uri="{FF2B5EF4-FFF2-40B4-BE49-F238E27FC236}">
              <a16:creationId xmlns:a16="http://schemas.microsoft.com/office/drawing/2014/main" id="{00000000-0008-0000-0100-000083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44" name="Text Box 132">
          <a:extLst>
            <a:ext uri="{FF2B5EF4-FFF2-40B4-BE49-F238E27FC236}">
              <a16:creationId xmlns:a16="http://schemas.microsoft.com/office/drawing/2014/main" id="{00000000-0008-0000-0100-000084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45" name="Text Box 133">
          <a:extLst>
            <a:ext uri="{FF2B5EF4-FFF2-40B4-BE49-F238E27FC236}">
              <a16:creationId xmlns:a16="http://schemas.microsoft.com/office/drawing/2014/main" id="{00000000-0008-0000-0100-000085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46" name="Text Box 134">
          <a:extLst>
            <a:ext uri="{FF2B5EF4-FFF2-40B4-BE49-F238E27FC236}">
              <a16:creationId xmlns:a16="http://schemas.microsoft.com/office/drawing/2014/main" id="{00000000-0008-0000-0100-000086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47" name="Text Box 135">
          <a:extLst>
            <a:ext uri="{FF2B5EF4-FFF2-40B4-BE49-F238E27FC236}">
              <a16:creationId xmlns:a16="http://schemas.microsoft.com/office/drawing/2014/main" id="{00000000-0008-0000-0100-000087FC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30%</a:t>
          </a:r>
        </a:p>
      </xdr:txBody>
    </xdr:sp>
    <xdr:clientData/>
  </xdr:twoCellAnchor>
  <xdr:twoCellAnchor>
    <xdr:from>
      <xdr:col>0</xdr:col>
      <xdr:colOff>38100</xdr:colOff>
      <xdr:row>12</xdr:row>
      <xdr:rowOff>66675</xdr:rowOff>
    </xdr:from>
    <xdr:to>
      <xdr:col>0</xdr:col>
      <xdr:colOff>1285875</xdr:colOff>
      <xdr:row>13</xdr:row>
      <xdr:rowOff>19050</xdr:rowOff>
    </xdr:to>
    <xdr:pic>
      <xdr:nvPicPr>
        <xdr:cNvPr id="64651" name="Picture 139" descr="sw D">
          <a:extLst>
            <a:ext uri="{FF2B5EF4-FFF2-40B4-BE49-F238E27FC236}">
              <a16:creationId xmlns:a16="http://schemas.microsoft.com/office/drawing/2014/main" id="{00000000-0008-0000-0100-00008B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86050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2475"/>
          <a:ext cx="1446667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</xdr:row>
      <xdr:rowOff>47625</xdr:rowOff>
    </xdr:from>
    <xdr:to>
      <xdr:col>5</xdr:col>
      <xdr:colOff>152400</xdr:colOff>
      <xdr:row>4</xdr:row>
      <xdr:rowOff>123825</xdr:rowOff>
    </xdr:to>
    <xdr:sp macro="" textlink="">
      <xdr:nvSpPr>
        <xdr:cNvPr id="63490" name="Text Box 2">
          <a:extLst>
            <a:ext uri="{FF2B5EF4-FFF2-40B4-BE49-F238E27FC236}">
              <a16:creationId xmlns:a16="http://schemas.microsoft.com/office/drawing/2014/main" id="{00000000-0008-0000-0200-000002F80000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352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Plomb</a:t>
          </a:r>
        </a:p>
      </xdr:txBody>
    </xdr:sp>
    <xdr:clientData/>
  </xdr:twoCellAnchor>
  <xdr:twoCellAnchor>
    <xdr:from>
      <xdr:col>12</xdr:col>
      <xdr:colOff>180975</xdr:colOff>
      <xdr:row>9</xdr:row>
      <xdr:rowOff>85725</xdr:rowOff>
    </xdr:from>
    <xdr:to>
      <xdr:col>14</xdr:col>
      <xdr:colOff>342900</xdr:colOff>
      <xdr:row>9</xdr:row>
      <xdr:rowOff>257175</xdr:rowOff>
    </xdr:to>
    <xdr:sp macro="" textlink="">
      <xdr:nvSpPr>
        <xdr:cNvPr id="63491" name="Text Box 3">
          <a:extLst>
            <a:ext uri="{FF2B5EF4-FFF2-40B4-BE49-F238E27FC236}">
              <a16:creationId xmlns:a16="http://schemas.microsoft.com/office/drawing/2014/main" id="{00000000-0008-0000-0200-000003F80000}"/>
            </a:ext>
          </a:extLst>
        </xdr:cNvPr>
        <xdr:cNvSpPr txBox="1">
          <a:spLocks noChangeArrowheads="1"/>
        </xdr:cNvSpPr>
      </xdr:nvSpPr>
      <xdr:spPr bwMode="auto">
        <a:xfrm>
          <a:off x="7543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3492" name="Text Box 4">
          <a:extLst>
            <a:ext uri="{FF2B5EF4-FFF2-40B4-BE49-F238E27FC236}">
              <a16:creationId xmlns:a16="http://schemas.microsoft.com/office/drawing/2014/main" id="{00000000-0008-0000-0200-000004F80000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3493" name="Text Box 5">
          <a:extLst>
            <a:ext uri="{FF2B5EF4-FFF2-40B4-BE49-F238E27FC236}">
              <a16:creationId xmlns:a16="http://schemas.microsoft.com/office/drawing/2014/main" id="{00000000-0008-0000-0200-000005F80000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3494" name="Text Box 6">
          <a:extLst>
            <a:ext uri="{FF2B5EF4-FFF2-40B4-BE49-F238E27FC236}">
              <a16:creationId xmlns:a16="http://schemas.microsoft.com/office/drawing/2014/main" id="{00000000-0008-0000-0200-000006F800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3495" name="Text Box 7">
          <a:extLst>
            <a:ext uri="{FF2B5EF4-FFF2-40B4-BE49-F238E27FC236}">
              <a16:creationId xmlns:a16="http://schemas.microsoft.com/office/drawing/2014/main" id="{00000000-0008-0000-0200-000007F800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3496" name="Text Box 8">
          <a:extLst>
            <a:ext uri="{FF2B5EF4-FFF2-40B4-BE49-F238E27FC236}">
              <a16:creationId xmlns:a16="http://schemas.microsoft.com/office/drawing/2014/main" id="{00000000-0008-0000-0200-000008F800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3497" name="Text Box 9">
          <a:extLst>
            <a:ext uri="{FF2B5EF4-FFF2-40B4-BE49-F238E27FC236}">
              <a16:creationId xmlns:a16="http://schemas.microsoft.com/office/drawing/2014/main" id="{00000000-0008-0000-0200-000009F800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3498" name="Text Box 10">
          <a:extLst>
            <a:ext uri="{FF2B5EF4-FFF2-40B4-BE49-F238E27FC236}">
              <a16:creationId xmlns:a16="http://schemas.microsoft.com/office/drawing/2014/main" id="{00000000-0008-0000-0200-00000AF80000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3499" name="Text Box 11">
          <a:extLst>
            <a:ext uri="{FF2B5EF4-FFF2-40B4-BE49-F238E27FC236}">
              <a16:creationId xmlns:a16="http://schemas.microsoft.com/office/drawing/2014/main" id="{00000000-0008-0000-0200-00000BF80000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2.5%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3500" name="Text Box 12">
          <a:extLst>
            <a:ext uri="{FF2B5EF4-FFF2-40B4-BE49-F238E27FC236}">
              <a16:creationId xmlns:a16="http://schemas.microsoft.com/office/drawing/2014/main" id="{00000000-0008-0000-0200-00000CF800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3501" name="Text Box 13">
          <a:extLst>
            <a:ext uri="{FF2B5EF4-FFF2-40B4-BE49-F238E27FC236}">
              <a16:creationId xmlns:a16="http://schemas.microsoft.com/office/drawing/2014/main" id="{00000000-0008-0000-0200-00000DF800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3502" name="Text Box 14">
          <a:extLst>
            <a:ext uri="{FF2B5EF4-FFF2-40B4-BE49-F238E27FC236}">
              <a16:creationId xmlns:a16="http://schemas.microsoft.com/office/drawing/2014/main" id="{00000000-0008-0000-0200-00000EF800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3503" name="Text Box 15">
          <a:extLst>
            <a:ext uri="{FF2B5EF4-FFF2-40B4-BE49-F238E27FC236}">
              <a16:creationId xmlns:a16="http://schemas.microsoft.com/office/drawing/2014/main" id="{00000000-0008-0000-0200-00000FF800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3504" name="Text Box 16">
          <a:extLst>
            <a:ext uri="{FF2B5EF4-FFF2-40B4-BE49-F238E27FC236}">
              <a16:creationId xmlns:a16="http://schemas.microsoft.com/office/drawing/2014/main" id="{00000000-0008-0000-0200-000010F800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3505" name="Text Box 17">
          <a:extLst>
            <a:ext uri="{FF2B5EF4-FFF2-40B4-BE49-F238E27FC236}">
              <a16:creationId xmlns:a16="http://schemas.microsoft.com/office/drawing/2014/main" id="{00000000-0008-0000-0200-000011F800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3506" name="Text Box 18">
          <a:extLst>
            <a:ext uri="{FF2B5EF4-FFF2-40B4-BE49-F238E27FC236}">
              <a16:creationId xmlns:a16="http://schemas.microsoft.com/office/drawing/2014/main" id="{00000000-0008-0000-0200-000012F800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3507" name="Text Box 19">
          <a:extLst>
            <a:ext uri="{FF2B5EF4-FFF2-40B4-BE49-F238E27FC236}">
              <a16:creationId xmlns:a16="http://schemas.microsoft.com/office/drawing/2014/main" id="{00000000-0008-0000-0200-000013F800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3508" name="Text Box 20">
          <a:extLst>
            <a:ext uri="{FF2B5EF4-FFF2-40B4-BE49-F238E27FC236}">
              <a16:creationId xmlns:a16="http://schemas.microsoft.com/office/drawing/2014/main" id="{00000000-0008-0000-0200-000014F800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3509" name="Text Box 21">
          <a:extLst>
            <a:ext uri="{FF2B5EF4-FFF2-40B4-BE49-F238E27FC236}">
              <a16:creationId xmlns:a16="http://schemas.microsoft.com/office/drawing/2014/main" id="{00000000-0008-0000-0200-000015F800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3510" name="Text Box 22">
          <a:extLst>
            <a:ext uri="{FF2B5EF4-FFF2-40B4-BE49-F238E27FC236}">
              <a16:creationId xmlns:a16="http://schemas.microsoft.com/office/drawing/2014/main" id="{00000000-0008-0000-0200-000016F800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3511" name="Text Box 23">
          <a:extLst>
            <a:ext uri="{FF2B5EF4-FFF2-40B4-BE49-F238E27FC236}">
              <a16:creationId xmlns:a16="http://schemas.microsoft.com/office/drawing/2014/main" id="{00000000-0008-0000-0200-000017F800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12" name="Text Box 24">
          <a:extLst>
            <a:ext uri="{FF2B5EF4-FFF2-40B4-BE49-F238E27FC236}">
              <a16:creationId xmlns:a16="http://schemas.microsoft.com/office/drawing/2014/main" id="{00000000-0008-0000-0200-000018F8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13" name="Text Box 25">
          <a:extLst>
            <a:ext uri="{FF2B5EF4-FFF2-40B4-BE49-F238E27FC236}">
              <a16:creationId xmlns:a16="http://schemas.microsoft.com/office/drawing/2014/main" id="{00000000-0008-0000-0200-000019F8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14" name="Text Box 26">
          <a:extLst>
            <a:ext uri="{FF2B5EF4-FFF2-40B4-BE49-F238E27FC236}">
              <a16:creationId xmlns:a16="http://schemas.microsoft.com/office/drawing/2014/main" id="{00000000-0008-0000-0200-00001AF8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15" name="Text Box 27">
          <a:extLst>
            <a:ext uri="{FF2B5EF4-FFF2-40B4-BE49-F238E27FC236}">
              <a16:creationId xmlns:a16="http://schemas.microsoft.com/office/drawing/2014/main" id="{00000000-0008-0000-0200-00001BF8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16" name="Text Box 28">
          <a:extLst>
            <a:ext uri="{FF2B5EF4-FFF2-40B4-BE49-F238E27FC236}">
              <a16:creationId xmlns:a16="http://schemas.microsoft.com/office/drawing/2014/main" id="{00000000-0008-0000-0200-00001CF8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17" name="Text Box 29">
          <a:extLst>
            <a:ext uri="{FF2B5EF4-FFF2-40B4-BE49-F238E27FC236}">
              <a16:creationId xmlns:a16="http://schemas.microsoft.com/office/drawing/2014/main" id="{00000000-0008-0000-0200-00001DF8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18" name="Text Box 30">
          <a:extLst>
            <a:ext uri="{FF2B5EF4-FFF2-40B4-BE49-F238E27FC236}">
              <a16:creationId xmlns:a16="http://schemas.microsoft.com/office/drawing/2014/main" id="{00000000-0008-0000-0200-00001EF8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19" name="Text Box 31">
          <a:extLst>
            <a:ext uri="{FF2B5EF4-FFF2-40B4-BE49-F238E27FC236}">
              <a16:creationId xmlns:a16="http://schemas.microsoft.com/office/drawing/2014/main" id="{00000000-0008-0000-0200-00001FF8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20" name="Text Box 32">
          <a:extLst>
            <a:ext uri="{FF2B5EF4-FFF2-40B4-BE49-F238E27FC236}">
              <a16:creationId xmlns:a16="http://schemas.microsoft.com/office/drawing/2014/main" id="{00000000-0008-0000-0200-000020F8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21" name="Text Box 33">
          <a:extLst>
            <a:ext uri="{FF2B5EF4-FFF2-40B4-BE49-F238E27FC236}">
              <a16:creationId xmlns:a16="http://schemas.microsoft.com/office/drawing/2014/main" id="{00000000-0008-0000-0200-000021F8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22" name="Text Box 34">
          <a:extLst>
            <a:ext uri="{FF2B5EF4-FFF2-40B4-BE49-F238E27FC236}">
              <a16:creationId xmlns:a16="http://schemas.microsoft.com/office/drawing/2014/main" id="{00000000-0008-0000-0200-000022F8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23" name="Text Box 35">
          <a:extLst>
            <a:ext uri="{FF2B5EF4-FFF2-40B4-BE49-F238E27FC236}">
              <a16:creationId xmlns:a16="http://schemas.microsoft.com/office/drawing/2014/main" id="{00000000-0008-0000-0200-000023F8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24" name="Text Box 36">
          <a:extLst>
            <a:ext uri="{FF2B5EF4-FFF2-40B4-BE49-F238E27FC236}">
              <a16:creationId xmlns:a16="http://schemas.microsoft.com/office/drawing/2014/main" id="{00000000-0008-0000-0200-000024F8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25" name="Text Box 37">
          <a:extLst>
            <a:ext uri="{FF2B5EF4-FFF2-40B4-BE49-F238E27FC236}">
              <a16:creationId xmlns:a16="http://schemas.microsoft.com/office/drawing/2014/main" id="{00000000-0008-0000-0200-000025F8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26" name="Text Box 38">
          <a:extLst>
            <a:ext uri="{FF2B5EF4-FFF2-40B4-BE49-F238E27FC236}">
              <a16:creationId xmlns:a16="http://schemas.microsoft.com/office/drawing/2014/main" id="{00000000-0008-0000-0200-000026F8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27" name="Text Box 39">
          <a:extLst>
            <a:ext uri="{FF2B5EF4-FFF2-40B4-BE49-F238E27FC236}">
              <a16:creationId xmlns:a16="http://schemas.microsoft.com/office/drawing/2014/main" id="{00000000-0008-0000-0200-000027F800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28" name="Text Box 40">
          <a:extLst>
            <a:ext uri="{FF2B5EF4-FFF2-40B4-BE49-F238E27FC236}">
              <a16:creationId xmlns:a16="http://schemas.microsoft.com/office/drawing/2014/main" id="{00000000-0008-0000-0200-000028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29" name="Text Box 41">
          <a:extLst>
            <a:ext uri="{FF2B5EF4-FFF2-40B4-BE49-F238E27FC236}">
              <a16:creationId xmlns:a16="http://schemas.microsoft.com/office/drawing/2014/main" id="{00000000-0008-0000-0200-000029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0" name="Text Box 42">
          <a:extLst>
            <a:ext uri="{FF2B5EF4-FFF2-40B4-BE49-F238E27FC236}">
              <a16:creationId xmlns:a16="http://schemas.microsoft.com/office/drawing/2014/main" id="{00000000-0008-0000-0200-00002A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1" name="Text Box 43">
          <a:extLst>
            <a:ext uri="{FF2B5EF4-FFF2-40B4-BE49-F238E27FC236}">
              <a16:creationId xmlns:a16="http://schemas.microsoft.com/office/drawing/2014/main" id="{00000000-0008-0000-0200-00002B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2" name="Text Box 44">
          <a:extLst>
            <a:ext uri="{FF2B5EF4-FFF2-40B4-BE49-F238E27FC236}">
              <a16:creationId xmlns:a16="http://schemas.microsoft.com/office/drawing/2014/main" id="{00000000-0008-0000-0200-00002C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3" name="Text Box 45">
          <a:extLst>
            <a:ext uri="{FF2B5EF4-FFF2-40B4-BE49-F238E27FC236}">
              <a16:creationId xmlns:a16="http://schemas.microsoft.com/office/drawing/2014/main" id="{00000000-0008-0000-0200-00002D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4" name="Text Box 46">
          <a:extLst>
            <a:ext uri="{FF2B5EF4-FFF2-40B4-BE49-F238E27FC236}">
              <a16:creationId xmlns:a16="http://schemas.microsoft.com/office/drawing/2014/main" id="{00000000-0008-0000-0200-00002E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5" name="Text Box 47">
          <a:extLst>
            <a:ext uri="{FF2B5EF4-FFF2-40B4-BE49-F238E27FC236}">
              <a16:creationId xmlns:a16="http://schemas.microsoft.com/office/drawing/2014/main" id="{00000000-0008-0000-0200-00002F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6" name="Text Box 48">
          <a:extLst>
            <a:ext uri="{FF2B5EF4-FFF2-40B4-BE49-F238E27FC236}">
              <a16:creationId xmlns:a16="http://schemas.microsoft.com/office/drawing/2014/main" id="{00000000-0008-0000-0200-000030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7" name="Text Box 49">
          <a:extLst>
            <a:ext uri="{FF2B5EF4-FFF2-40B4-BE49-F238E27FC236}">
              <a16:creationId xmlns:a16="http://schemas.microsoft.com/office/drawing/2014/main" id="{00000000-0008-0000-0200-000031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8" name="Text Box 50">
          <a:extLst>
            <a:ext uri="{FF2B5EF4-FFF2-40B4-BE49-F238E27FC236}">
              <a16:creationId xmlns:a16="http://schemas.microsoft.com/office/drawing/2014/main" id="{00000000-0008-0000-0200-000032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9" name="Text Box 51">
          <a:extLst>
            <a:ext uri="{FF2B5EF4-FFF2-40B4-BE49-F238E27FC236}">
              <a16:creationId xmlns:a16="http://schemas.microsoft.com/office/drawing/2014/main" id="{00000000-0008-0000-0200-000033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0" name="Text Box 52">
          <a:extLst>
            <a:ext uri="{FF2B5EF4-FFF2-40B4-BE49-F238E27FC236}">
              <a16:creationId xmlns:a16="http://schemas.microsoft.com/office/drawing/2014/main" id="{00000000-0008-0000-0200-000034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1" name="Text Box 53">
          <a:extLst>
            <a:ext uri="{FF2B5EF4-FFF2-40B4-BE49-F238E27FC236}">
              <a16:creationId xmlns:a16="http://schemas.microsoft.com/office/drawing/2014/main" id="{00000000-0008-0000-0200-000035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2" name="Text Box 54">
          <a:extLst>
            <a:ext uri="{FF2B5EF4-FFF2-40B4-BE49-F238E27FC236}">
              <a16:creationId xmlns:a16="http://schemas.microsoft.com/office/drawing/2014/main" id="{00000000-0008-0000-0200-000036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3" name="Text Box 55">
          <a:extLst>
            <a:ext uri="{FF2B5EF4-FFF2-40B4-BE49-F238E27FC236}">
              <a16:creationId xmlns:a16="http://schemas.microsoft.com/office/drawing/2014/main" id="{00000000-0008-0000-0200-000037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4" name="Text Box 56">
          <a:extLst>
            <a:ext uri="{FF2B5EF4-FFF2-40B4-BE49-F238E27FC236}">
              <a16:creationId xmlns:a16="http://schemas.microsoft.com/office/drawing/2014/main" id="{00000000-0008-0000-0200-000038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5" name="Text Box 57">
          <a:extLst>
            <a:ext uri="{FF2B5EF4-FFF2-40B4-BE49-F238E27FC236}">
              <a16:creationId xmlns:a16="http://schemas.microsoft.com/office/drawing/2014/main" id="{00000000-0008-0000-0200-000039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6" name="Text Box 58">
          <a:extLst>
            <a:ext uri="{FF2B5EF4-FFF2-40B4-BE49-F238E27FC236}">
              <a16:creationId xmlns:a16="http://schemas.microsoft.com/office/drawing/2014/main" id="{00000000-0008-0000-0200-00003A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7" name="Text Box 59">
          <a:extLst>
            <a:ext uri="{FF2B5EF4-FFF2-40B4-BE49-F238E27FC236}">
              <a16:creationId xmlns:a16="http://schemas.microsoft.com/office/drawing/2014/main" id="{00000000-0008-0000-0200-00003B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8" name="Text Box 60">
          <a:extLst>
            <a:ext uri="{FF2B5EF4-FFF2-40B4-BE49-F238E27FC236}">
              <a16:creationId xmlns:a16="http://schemas.microsoft.com/office/drawing/2014/main" id="{00000000-0008-0000-0200-00003C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9" name="Text Box 61">
          <a:extLst>
            <a:ext uri="{FF2B5EF4-FFF2-40B4-BE49-F238E27FC236}">
              <a16:creationId xmlns:a16="http://schemas.microsoft.com/office/drawing/2014/main" id="{00000000-0008-0000-0200-00003D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0" name="Text Box 62">
          <a:extLst>
            <a:ext uri="{FF2B5EF4-FFF2-40B4-BE49-F238E27FC236}">
              <a16:creationId xmlns:a16="http://schemas.microsoft.com/office/drawing/2014/main" id="{00000000-0008-0000-0200-00003E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1" name="Text Box 63">
          <a:extLst>
            <a:ext uri="{FF2B5EF4-FFF2-40B4-BE49-F238E27FC236}">
              <a16:creationId xmlns:a16="http://schemas.microsoft.com/office/drawing/2014/main" id="{00000000-0008-0000-0200-00003F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2" name="Text Box 64">
          <a:extLst>
            <a:ext uri="{FF2B5EF4-FFF2-40B4-BE49-F238E27FC236}">
              <a16:creationId xmlns:a16="http://schemas.microsoft.com/office/drawing/2014/main" id="{00000000-0008-0000-0200-000040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3" name="Text Box 65">
          <a:extLst>
            <a:ext uri="{FF2B5EF4-FFF2-40B4-BE49-F238E27FC236}">
              <a16:creationId xmlns:a16="http://schemas.microsoft.com/office/drawing/2014/main" id="{00000000-0008-0000-0200-000041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4" name="Text Box 66">
          <a:extLst>
            <a:ext uri="{FF2B5EF4-FFF2-40B4-BE49-F238E27FC236}">
              <a16:creationId xmlns:a16="http://schemas.microsoft.com/office/drawing/2014/main" id="{00000000-0008-0000-0200-000042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5" name="Text Box 67">
          <a:extLst>
            <a:ext uri="{FF2B5EF4-FFF2-40B4-BE49-F238E27FC236}">
              <a16:creationId xmlns:a16="http://schemas.microsoft.com/office/drawing/2014/main" id="{00000000-0008-0000-0200-000043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6" name="Text Box 68">
          <a:extLst>
            <a:ext uri="{FF2B5EF4-FFF2-40B4-BE49-F238E27FC236}">
              <a16:creationId xmlns:a16="http://schemas.microsoft.com/office/drawing/2014/main" id="{00000000-0008-0000-0200-000044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7" name="Text Box 69">
          <a:extLst>
            <a:ext uri="{FF2B5EF4-FFF2-40B4-BE49-F238E27FC236}">
              <a16:creationId xmlns:a16="http://schemas.microsoft.com/office/drawing/2014/main" id="{00000000-0008-0000-0200-000045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8" name="Text Box 70">
          <a:extLst>
            <a:ext uri="{FF2B5EF4-FFF2-40B4-BE49-F238E27FC236}">
              <a16:creationId xmlns:a16="http://schemas.microsoft.com/office/drawing/2014/main" id="{00000000-0008-0000-0200-000046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9" name="Text Box 71">
          <a:extLst>
            <a:ext uri="{FF2B5EF4-FFF2-40B4-BE49-F238E27FC236}">
              <a16:creationId xmlns:a16="http://schemas.microsoft.com/office/drawing/2014/main" id="{00000000-0008-0000-0200-000047F800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0" name="Text Box 72">
          <a:extLst>
            <a:ext uri="{FF2B5EF4-FFF2-40B4-BE49-F238E27FC236}">
              <a16:creationId xmlns:a16="http://schemas.microsoft.com/office/drawing/2014/main" id="{00000000-0008-0000-0200-000048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1" name="Text Box 73">
          <a:extLst>
            <a:ext uri="{FF2B5EF4-FFF2-40B4-BE49-F238E27FC236}">
              <a16:creationId xmlns:a16="http://schemas.microsoft.com/office/drawing/2014/main" id="{00000000-0008-0000-0200-000049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2" name="Text Box 74">
          <a:extLst>
            <a:ext uri="{FF2B5EF4-FFF2-40B4-BE49-F238E27FC236}">
              <a16:creationId xmlns:a16="http://schemas.microsoft.com/office/drawing/2014/main" id="{00000000-0008-0000-0200-00004A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3" name="Text Box 75">
          <a:extLst>
            <a:ext uri="{FF2B5EF4-FFF2-40B4-BE49-F238E27FC236}">
              <a16:creationId xmlns:a16="http://schemas.microsoft.com/office/drawing/2014/main" id="{00000000-0008-0000-0200-00004B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4" name="Text Box 76">
          <a:extLst>
            <a:ext uri="{FF2B5EF4-FFF2-40B4-BE49-F238E27FC236}">
              <a16:creationId xmlns:a16="http://schemas.microsoft.com/office/drawing/2014/main" id="{00000000-0008-0000-0200-00004C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5" name="Text Box 77">
          <a:extLst>
            <a:ext uri="{FF2B5EF4-FFF2-40B4-BE49-F238E27FC236}">
              <a16:creationId xmlns:a16="http://schemas.microsoft.com/office/drawing/2014/main" id="{00000000-0008-0000-0200-00004D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6" name="Text Box 78">
          <a:extLst>
            <a:ext uri="{FF2B5EF4-FFF2-40B4-BE49-F238E27FC236}">
              <a16:creationId xmlns:a16="http://schemas.microsoft.com/office/drawing/2014/main" id="{00000000-0008-0000-0200-00004E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7" name="Text Box 79">
          <a:extLst>
            <a:ext uri="{FF2B5EF4-FFF2-40B4-BE49-F238E27FC236}">
              <a16:creationId xmlns:a16="http://schemas.microsoft.com/office/drawing/2014/main" id="{00000000-0008-0000-0200-00004F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8" name="Text Box 80">
          <a:extLst>
            <a:ext uri="{FF2B5EF4-FFF2-40B4-BE49-F238E27FC236}">
              <a16:creationId xmlns:a16="http://schemas.microsoft.com/office/drawing/2014/main" id="{00000000-0008-0000-0200-000050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9" name="Text Box 81">
          <a:extLst>
            <a:ext uri="{FF2B5EF4-FFF2-40B4-BE49-F238E27FC236}">
              <a16:creationId xmlns:a16="http://schemas.microsoft.com/office/drawing/2014/main" id="{00000000-0008-0000-0200-000051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0" name="Text Box 82">
          <a:extLst>
            <a:ext uri="{FF2B5EF4-FFF2-40B4-BE49-F238E27FC236}">
              <a16:creationId xmlns:a16="http://schemas.microsoft.com/office/drawing/2014/main" id="{00000000-0008-0000-0200-000052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1" name="Text Box 83">
          <a:extLst>
            <a:ext uri="{FF2B5EF4-FFF2-40B4-BE49-F238E27FC236}">
              <a16:creationId xmlns:a16="http://schemas.microsoft.com/office/drawing/2014/main" id="{00000000-0008-0000-0200-000053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2" name="Text Box 84">
          <a:extLst>
            <a:ext uri="{FF2B5EF4-FFF2-40B4-BE49-F238E27FC236}">
              <a16:creationId xmlns:a16="http://schemas.microsoft.com/office/drawing/2014/main" id="{00000000-0008-0000-0200-000054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3" name="Text Box 85">
          <a:extLst>
            <a:ext uri="{FF2B5EF4-FFF2-40B4-BE49-F238E27FC236}">
              <a16:creationId xmlns:a16="http://schemas.microsoft.com/office/drawing/2014/main" id="{00000000-0008-0000-0200-000055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4" name="Text Box 86">
          <a:extLst>
            <a:ext uri="{FF2B5EF4-FFF2-40B4-BE49-F238E27FC236}">
              <a16:creationId xmlns:a16="http://schemas.microsoft.com/office/drawing/2014/main" id="{00000000-0008-0000-0200-000056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5" name="Text Box 87">
          <a:extLst>
            <a:ext uri="{FF2B5EF4-FFF2-40B4-BE49-F238E27FC236}">
              <a16:creationId xmlns:a16="http://schemas.microsoft.com/office/drawing/2014/main" id="{00000000-0008-0000-0200-000057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6" name="Text Box 88">
          <a:extLst>
            <a:ext uri="{FF2B5EF4-FFF2-40B4-BE49-F238E27FC236}">
              <a16:creationId xmlns:a16="http://schemas.microsoft.com/office/drawing/2014/main" id="{00000000-0008-0000-0200-000058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7" name="Text Box 89">
          <a:extLst>
            <a:ext uri="{FF2B5EF4-FFF2-40B4-BE49-F238E27FC236}">
              <a16:creationId xmlns:a16="http://schemas.microsoft.com/office/drawing/2014/main" id="{00000000-0008-0000-0200-000059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8" name="Text Box 90">
          <a:extLst>
            <a:ext uri="{FF2B5EF4-FFF2-40B4-BE49-F238E27FC236}">
              <a16:creationId xmlns:a16="http://schemas.microsoft.com/office/drawing/2014/main" id="{00000000-0008-0000-0200-00005A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9" name="Text Box 91">
          <a:extLst>
            <a:ext uri="{FF2B5EF4-FFF2-40B4-BE49-F238E27FC236}">
              <a16:creationId xmlns:a16="http://schemas.microsoft.com/office/drawing/2014/main" id="{00000000-0008-0000-0200-00005B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0" name="Text Box 92">
          <a:extLst>
            <a:ext uri="{FF2B5EF4-FFF2-40B4-BE49-F238E27FC236}">
              <a16:creationId xmlns:a16="http://schemas.microsoft.com/office/drawing/2014/main" id="{00000000-0008-0000-0200-00005C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1" name="Text Box 93">
          <a:extLst>
            <a:ext uri="{FF2B5EF4-FFF2-40B4-BE49-F238E27FC236}">
              <a16:creationId xmlns:a16="http://schemas.microsoft.com/office/drawing/2014/main" id="{00000000-0008-0000-0200-00005D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2" name="Text Box 94">
          <a:extLst>
            <a:ext uri="{FF2B5EF4-FFF2-40B4-BE49-F238E27FC236}">
              <a16:creationId xmlns:a16="http://schemas.microsoft.com/office/drawing/2014/main" id="{00000000-0008-0000-0200-00005E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3" name="Text Box 95">
          <a:extLst>
            <a:ext uri="{FF2B5EF4-FFF2-40B4-BE49-F238E27FC236}">
              <a16:creationId xmlns:a16="http://schemas.microsoft.com/office/drawing/2014/main" id="{00000000-0008-0000-0200-00005F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4" name="Text Box 96">
          <a:extLst>
            <a:ext uri="{FF2B5EF4-FFF2-40B4-BE49-F238E27FC236}">
              <a16:creationId xmlns:a16="http://schemas.microsoft.com/office/drawing/2014/main" id="{00000000-0008-0000-0200-000060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5" name="Text Box 97">
          <a:extLst>
            <a:ext uri="{FF2B5EF4-FFF2-40B4-BE49-F238E27FC236}">
              <a16:creationId xmlns:a16="http://schemas.microsoft.com/office/drawing/2014/main" id="{00000000-0008-0000-0200-000061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6" name="Text Box 98">
          <a:extLst>
            <a:ext uri="{FF2B5EF4-FFF2-40B4-BE49-F238E27FC236}">
              <a16:creationId xmlns:a16="http://schemas.microsoft.com/office/drawing/2014/main" id="{00000000-0008-0000-0200-000062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7" name="Text Box 99">
          <a:extLst>
            <a:ext uri="{FF2B5EF4-FFF2-40B4-BE49-F238E27FC236}">
              <a16:creationId xmlns:a16="http://schemas.microsoft.com/office/drawing/2014/main" id="{00000000-0008-0000-0200-000063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8" name="Text Box 100">
          <a:extLst>
            <a:ext uri="{FF2B5EF4-FFF2-40B4-BE49-F238E27FC236}">
              <a16:creationId xmlns:a16="http://schemas.microsoft.com/office/drawing/2014/main" id="{00000000-0008-0000-0200-000064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9" name="Text Box 101">
          <a:extLst>
            <a:ext uri="{FF2B5EF4-FFF2-40B4-BE49-F238E27FC236}">
              <a16:creationId xmlns:a16="http://schemas.microsoft.com/office/drawing/2014/main" id="{00000000-0008-0000-0200-000065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0" name="Text Box 102">
          <a:extLst>
            <a:ext uri="{FF2B5EF4-FFF2-40B4-BE49-F238E27FC236}">
              <a16:creationId xmlns:a16="http://schemas.microsoft.com/office/drawing/2014/main" id="{00000000-0008-0000-0200-000066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1" name="Text Box 103">
          <a:extLst>
            <a:ext uri="{FF2B5EF4-FFF2-40B4-BE49-F238E27FC236}">
              <a16:creationId xmlns:a16="http://schemas.microsoft.com/office/drawing/2014/main" id="{00000000-0008-0000-0200-000067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2" name="Text Box 104">
          <a:extLst>
            <a:ext uri="{FF2B5EF4-FFF2-40B4-BE49-F238E27FC236}">
              <a16:creationId xmlns:a16="http://schemas.microsoft.com/office/drawing/2014/main" id="{00000000-0008-0000-0200-000068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3" name="Text Box 105">
          <a:extLst>
            <a:ext uri="{FF2B5EF4-FFF2-40B4-BE49-F238E27FC236}">
              <a16:creationId xmlns:a16="http://schemas.microsoft.com/office/drawing/2014/main" id="{00000000-0008-0000-0200-000069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4" name="Text Box 106">
          <a:extLst>
            <a:ext uri="{FF2B5EF4-FFF2-40B4-BE49-F238E27FC236}">
              <a16:creationId xmlns:a16="http://schemas.microsoft.com/office/drawing/2014/main" id="{00000000-0008-0000-0200-00006A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5" name="Text Box 107">
          <a:extLst>
            <a:ext uri="{FF2B5EF4-FFF2-40B4-BE49-F238E27FC236}">
              <a16:creationId xmlns:a16="http://schemas.microsoft.com/office/drawing/2014/main" id="{00000000-0008-0000-0200-00006B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6" name="Text Box 108">
          <a:extLst>
            <a:ext uri="{FF2B5EF4-FFF2-40B4-BE49-F238E27FC236}">
              <a16:creationId xmlns:a16="http://schemas.microsoft.com/office/drawing/2014/main" id="{00000000-0008-0000-0200-00006C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7" name="Text Box 109">
          <a:extLst>
            <a:ext uri="{FF2B5EF4-FFF2-40B4-BE49-F238E27FC236}">
              <a16:creationId xmlns:a16="http://schemas.microsoft.com/office/drawing/2014/main" id="{00000000-0008-0000-0200-00006D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8" name="Text Box 110">
          <a:extLst>
            <a:ext uri="{FF2B5EF4-FFF2-40B4-BE49-F238E27FC236}">
              <a16:creationId xmlns:a16="http://schemas.microsoft.com/office/drawing/2014/main" id="{00000000-0008-0000-0200-00006E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9" name="Text Box 111">
          <a:extLst>
            <a:ext uri="{FF2B5EF4-FFF2-40B4-BE49-F238E27FC236}">
              <a16:creationId xmlns:a16="http://schemas.microsoft.com/office/drawing/2014/main" id="{00000000-0008-0000-0200-00006F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0" name="Text Box 112">
          <a:extLst>
            <a:ext uri="{FF2B5EF4-FFF2-40B4-BE49-F238E27FC236}">
              <a16:creationId xmlns:a16="http://schemas.microsoft.com/office/drawing/2014/main" id="{00000000-0008-0000-0200-000070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1" name="Text Box 113">
          <a:extLst>
            <a:ext uri="{FF2B5EF4-FFF2-40B4-BE49-F238E27FC236}">
              <a16:creationId xmlns:a16="http://schemas.microsoft.com/office/drawing/2014/main" id="{00000000-0008-0000-0200-000071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2" name="Text Box 114">
          <a:extLst>
            <a:ext uri="{FF2B5EF4-FFF2-40B4-BE49-F238E27FC236}">
              <a16:creationId xmlns:a16="http://schemas.microsoft.com/office/drawing/2014/main" id="{00000000-0008-0000-0200-000072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3" name="Text Box 115">
          <a:extLst>
            <a:ext uri="{FF2B5EF4-FFF2-40B4-BE49-F238E27FC236}">
              <a16:creationId xmlns:a16="http://schemas.microsoft.com/office/drawing/2014/main" id="{00000000-0008-0000-0200-000073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4" name="Text Box 116">
          <a:extLst>
            <a:ext uri="{FF2B5EF4-FFF2-40B4-BE49-F238E27FC236}">
              <a16:creationId xmlns:a16="http://schemas.microsoft.com/office/drawing/2014/main" id="{00000000-0008-0000-0200-000074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5" name="Text Box 117">
          <a:extLst>
            <a:ext uri="{FF2B5EF4-FFF2-40B4-BE49-F238E27FC236}">
              <a16:creationId xmlns:a16="http://schemas.microsoft.com/office/drawing/2014/main" id="{00000000-0008-0000-0200-000075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6" name="Text Box 118">
          <a:extLst>
            <a:ext uri="{FF2B5EF4-FFF2-40B4-BE49-F238E27FC236}">
              <a16:creationId xmlns:a16="http://schemas.microsoft.com/office/drawing/2014/main" id="{00000000-0008-0000-0200-000076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7" name="Text Box 119">
          <a:extLst>
            <a:ext uri="{FF2B5EF4-FFF2-40B4-BE49-F238E27FC236}">
              <a16:creationId xmlns:a16="http://schemas.microsoft.com/office/drawing/2014/main" id="{00000000-0008-0000-0200-000077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8" name="Text Box 120">
          <a:extLst>
            <a:ext uri="{FF2B5EF4-FFF2-40B4-BE49-F238E27FC236}">
              <a16:creationId xmlns:a16="http://schemas.microsoft.com/office/drawing/2014/main" id="{00000000-0008-0000-0200-000078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9" name="Text Box 121">
          <a:extLst>
            <a:ext uri="{FF2B5EF4-FFF2-40B4-BE49-F238E27FC236}">
              <a16:creationId xmlns:a16="http://schemas.microsoft.com/office/drawing/2014/main" id="{00000000-0008-0000-0200-000079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0" name="Text Box 122">
          <a:extLst>
            <a:ext uri="{FF2B5EF4-FFF2-40B4-BE49-F238E27FC236}">
              <a16:creationId xmlns:a16="http://schemas.microsoft.com/office/drawing/2014/main" id="{00000000-0008-0000-0200-00007A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1" name="Text Box 123">
          <a:extLst>
            <a:ext uri="{FF2B5EF4-FFF2-40B4-BE49-F238E27FC236}">
              <a16:creationId xmlns:a16="http://schemas.microsoft.com/office/drawing/2014/main" id="{00000000-0008-0000-0200-00007B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2" name="Text Box 124">
          <a:extLst>
            <a:ext uri="{FF2B5EF4-FFF2-40B4-BE49-F238E27FC236}">
              <a16:creationId xmlns:a16="http://schemas.microsoft.com/office/drawing/2014/main" id="{00000000-0008-0000-0200-00007C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3" name="Text Box 125">
          <a:extLst>
            <a:ext uri="{FF2B5EF4-FFF2-40B4-BE49-F238E27FC236}">
              <a16:creationId xmlns:a16="http://schemas.microsoft.com/office/drawing/2014/main" id="{00000000-0008-0000-0200-00007D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4" name="Text Box 126">
          <a:extLst>
            <a:ext uri="{FF2B5EF4-FFF2-40B4-BE49-F238E27FC236}">
              <a16:creationId xmlns:a16="http://schemas.microsoft.com/office/drawing/2014/main" id="{00000000-0008-0000-0200-00007E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5" name="Text Box 127">
          <a:extLst>
            <a:ext uri="{FF2B5EF4-FFF2-40B4-BE49-F238E27FC236}">
              <a16:creationId xmlns:a16="http://schemas.microsoft.com/office/drawing/2014/main" id="{00000000-0008-0000-0200-00007F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6" name="Text Box 128">
          <a:extLst>
            <a:ext uri="{FF2B5EF4-FFF2-40B4-BE49-F238E27FC236}">
              <a16:creationId xmlns:a16="http://schemas.microsoft.com/office/drawing/2014/main" id="{00000000-0008-0000-0200-000080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7" name="Text Box 129">
          <a:extLst>
            <a:ext uri="{FF2B5EF4-FFF2-40B4-BE49-F238E27FC236}">
              <a16:creationId xmlns:a16="http://schemas.microsoft.com/office/drawing/2014/main" id="{00000000-0008-0000-0200-000081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8" name="Text Box 130">
          <a:extLst>
            <a:ext uri="{FF2B5EF4-FFF2-40B4-BE49-F238E27FC236}">
              <a16:creationId xmlns:a16="http://schemas.microsoft.com/office/drawing/2014/main" id="{00000000-0008-0000-0200-000082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9" name="Text Box 131">
          <a:extLst>
            <a:ext uri="{FF2B5EF4-FFF2-40B4-BE49-F238E27FC236}">
              <a16:creationId xmlns:a16="http://schemas.microsoft.com/office/drawing/2014/main" id="{00000000-0008-0000-0200-000083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20" name="Text Box 132">
          <a:extLst>
            <a:ext uri="{FF2B5EF4-FFF2-40B4-BE49-F238E27FC236}">
              <a16:creationId xmlns:a16="http://schemas.microsoft.com/office/drawing/2014/main" id="{00000000-0008-0000-0200-000084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21" name="Text Box 133">
          <a:extLst>
            <a:ext uri="{FF2B5EF4-FFF2-40B4-BE49-F238E27FC236}">
              <a16:creationId xmlns:a16="http://schemas.microsoft.com/office/drawing/2014/main" id="{00000000-0008-0000-0200-000085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22" name="Text Box 134">
          <a:extLst>
            <a:ext uri="{FF2B5EF4-FFF2-40B4-BE49-F238E27FC236}">
              <a16:creationId xmlns:a16="http://schemas.microsoft.com/office/drawing/2014/main" id="{00000000-0008-0000-0200-000086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23" name="Text Box 135">
          <a:extLst>
            <a:ext uri="{FF2B5EF4-FFF2-40B4-BE49-F238E27FC236}">
              <a16:creationId xmlns:a16="http://schemas.microsoft.com/office/drawing/2014/main" id="{00000000-0008-0000-0200-000087F800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30%</a:t>
          </a:r>
        </a:p>
      </xdr:txBody>
    </xdr:sp>
    <xdr:clientData/>
  </xdr:twoCellAnchor>
  <xdr:twoCellAnchor>
    <xdr:from>
      <xdr:col>0</xdr:col>
      <xdr:colOff>38100</xdr:colOff>
      <xdr:row>12</xdr:row>
      <xdr:rowOff>66675</xdr:rowOff>
    </xdr:from>
    <xdr:to>
      <xdr:col>0</xdr:col>
      <xdr:colOff>1285875</xdr:colOff>
      <xdr:row>13</xdr:row>
      <xdr:rowOff>19050</xdr:rowOff>
    </xdr:to>
    <xdr:pic>
      <xdr:nvPicPr>
        <xdr:cNvPr id="63624" name="Picture 136" descr="sw D">
          <a:extLst>
            <a:ext uri="{FF2B5EF4-FFF2-40B4-BE49-F238E27FC236}">
              <a16:creationId xmlns:a16="http://schemas.microsoft.com/office/drawing/2014/main" id="{00000000-0008-0000-0200-000088F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86050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2475"/>
          <a:ext cx="1446667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85725</xdr:rowOff>
    </xdr:from>
    <xdr:to>
      <xdr:col>0</xdr:col>
      <xdr:colOff>457200</xdr:colOff>
      <xdr:row>42</xdr:row>
      <xdr:rowOff>9525</xdr:rowOff>
    </xdr:to>
    <xdr:sp macro="" textlink="">
      <xdr:nvSpPr>
        <xdr:cNvPr id="51201" name="Text Box 1">
          <a:extLst>
            <a:ext uri="{FF2B5EF4-FFF2-40B4-BE49-F238E27FC236}">
              <a16:creationId xmlns:a16="http://schemas.microsoft.com/office/drawing/2014/main" id="{00000000-0008-0000-0300-000001C80000}"/>
            </a:ext>
          </a:extLst>
        </xdr:cNvPr>
        <xdr:cNvSpPr txBox="1">
          <a:spLocks noChangeArrowheads="1"/>
        </xdr:cNvSpPr>
      </xdr:nvSpPr>
      <xdr:spPr bwMode="auto">
        <a:xfrm>
          <a:off x="85725" y="1809750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266700</xdr:colOff>
      <xdr:row>9</xdr:row>
      <xdr:rowOff>114300</xdr:rowOff>
    </xdr:from>
    <xdr:to>
      <xdr:col>0</xdr:col>
      <xdr:colOff>266700</xdr:colOff>
      <xdr:row>29</xdr:row>
      <xdr:rowOff>38100</xdr:rowOff>
    </xdr:to>
    <xdr:sp macro="" textlink="">
      <xdr:nvSpPr>
        <xdr:cNvPr id="51203" name="Line 3">
          <a:extLst>
            <a:ext uri="{FF2B5EF4-FFF2-40B4-BE49-F238E27FC236}">
              <a16:creationId xmlns:a16="http://schemas.microsoft.com/office/drawing/2014/main" id="{00000000-0008-0000-0300-000003C80000}"/>
            </a:ext>
          </a:extLst>
        </xdr:cNvPr>
        <xdr:cNvSpPr>
          <a:spLocks noChangeShapeType="1"/>
        </xdr:cNvSpPr>
      </xdr:nvSpPr>
      <xdr:spPr bwMode="auto">
        <a:xfrm>
          <a:off x="266700" y="1838325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2</xdr:row>
      <xdr:rowOff>47625</xdr:rowOff>
    </xdr:from>
    <xdr:to>
      <xdr:col>5</xdr:col>
      <xdr:colOff>152400</xdr:colOff>
      <xdr:row>4</xdr:row>
      <xdr:rowOff>123825</xdr:rowOff>
    </xdr:to>
    <xdr:sp macro="" textlink="">
      <xdr:nvSpPr>
        <xdr:cNvPr id="51204" name="Text Box 4">
          <a:extLst>
            <a:ext uri="{FF2B5EF4-FFF2-40B4-BE49-F238E27FC236}">
              <a16:creationId xmlns:a16="http://schemas.microsoft.com/office/drawing/2014/main" id="{00000000-0008-0000-0300-000004C80000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352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Cadmium</a:t>
          </a:r>
        </a:p>
      </xdr:txBody>
    </xdr:sp>
    <xdr:clientData/>
  </xdr:twoCellAnchor>
  <xdr:twoCellAnchor>
    <xdr:from>
      <xdr:col>13</xdr:col>
      <xdr:colOff>180975</xdr:colOff>
      <xdr:row>9</xdr:row>
      <xdr:rowOff>85725</xdr:rowOff>
    </xdr:from>
    <xdr:to>
      <xdr:col>15</xdr:col>
      <xdr:colOff>342900</xdr:colOff>
      <xdr:row>9</xdr:row>
      <xdr:rowOff>257175</xdr:rowOff>
    </xdr:to>
    <xdr:sp macro="" textlink="">
      <xdr:nvSpPr>
        <xdr:cNvPr id="51205" name="Text Box 5">
          <a:extLst>
            <a:ext uri="{FF2B5EF4-FFF2-40B4-BE49-F238E27FC236}">
              <a16:creationId xmlns:a16="http://schemas.microsoft.com/office/drawing/2014/main" id="{00000000-0008-0000-0300-000005C80000}"/>
            </a:ext>
          </a:extLst>
        </xdr:cNvPr>
        <xdr:cNvSpPr txBox="1">
          <a:spLocks noChangeArrowheads="1"/>
        </xdr:cNvSpPr>
      </xdr:nvSpPr>
      <xdr:spPr bwMode="auto">
        <a:xfrm>
          <a:off x="82010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1206" name="Text Box 6">
          <a:extLst>
            <a:ext uri="{FF2B5EF4-FFF2-40B4-BE49-F238E27FC236}">
              <a16:creationId xmlns:a16="http://schemas.microsoft.com/office/drawing/2014/main" id="{00000000-0008-0000-0300-000006C80000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1207" name="Text Box 7">
          <a:extLst>
            <a:ext uri="{FF2B5EF4-FFF2-40B4-BE49-F238E27FC236}">
              <a16:creationId xmlns:a16="http://schemas.microsoft.com/office/drawing/2014/main" id="{00000000-0008-0000-0300-000007C80000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1208" name="Text Box 8">
          <a:extLst>
            <a:ext uri="{FF2B5EF4-FFF2-40B4-BE49-F238E27FC236}">
              <a16:creationId xmlns:a16="http://schemas.microsoft.com/office/drawing/2014/main" id="{00000000-0008-0000-0300-000008C8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1209" name="Text Box 9">
          <a:extLst>
            <a:ext uri="{FF2B5EF4-FFF2-40B4-BE49-F238E27FC236}">
              <a16:creationId xmlns:a16="http://schemas.microsoft.com/office/drawing/2014/main" id="{00000000-0008-0000-0300-000009C8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1210" name="Text Box 10">
          <a:extLst>
            <a:ext uri="{FF2B5EF4-FFF2-40B4-BE49-F238E27FC236}">
              <a16:creationId xmlns:a16="http://schemas.microsoft.com/office/drawing/2014/main" id="{00000000-0008-0000-0300-00000AC8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1211" name="Text Box 11">
          <a:extLst>
            <a:ext uri="{FF2B5EF4-FFF2-40B4-BE49-F238E27FC236}">
              <a16:creationId xmlns:a16="http://schemas.microsoft.com/office/drawing/2014/main" id="{00000000-0008-0000-0300-00000BC8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1212" name="Text Box 12">
          <a:extLst>
            <a:ext uri="{FF2B5EF4-FFF2-40B4-BE49-F238E27FC236}">
              <a16:creationId xmlns:a16="http://schemas.microsoft.com/office/drawing/2014/main" id="{00000000-0008-0000-0300-00000CC80000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1213" name="Text Box 13">
          <a:extLst>
            <a:ext uri="{FF2B5EF4-FFF2-40B4-BE49-F238E27FC236}">
              <a16:creationId xmlns:a16="http://schemas.microsoft.com/office/drawing/2014/main" id="{00000000-0008-0000-0300-00000DC80000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2.5%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1214" name="Text Box 14">
          <a:extLst>
            <a:ext uri="{FF2B5EF4-FFF2-40B4-BE49-F238E27FC236}">
              <a16:creationId xmlns:a16="http://schemas.microsoft.com/office/drawing/2014/main" id="{00000000-0008-0000-0300-00000EC8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1215" name="Text Box 15">
          <a:extLst>
            <a:ext uri="{FF2B5EF4-FFF2-40B4-BE49-F238E27FC236}">
              <a16:creationId xmlns:a16="http://schemas.microsoft.com/office/drawing/2014/main" id="{00000000-0008-0000-0300-00000FC8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1216" name="Text Box 16">
          <a:extLst>
            <a:ext uri="{FF2B5EF4-FFF2-40B4-BE49-F238E27FC236}">
              <a16:creationId xmlns:a16="http://schemas.microsoft.com/office/drawing/2014/main" id="{00000000-0008-0000-0300-000010C8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1217" name="Text Box 17">
          <a:extLst>
            <a:ext uri="{FF2B5EF4-FFF2-40B4-BE49-F238E27FC236}">
              <a16:creationId xmlns:a16="http://schemas.microsoft.com/office/drawing/2014/main" id="{00000000-0008-0000-0300-000011C8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218" name="Text Box 18">
          <a:extLst>
            <a:ext uri="{FF2B5EF4-FFF2-40B4-BE49-F238E27FC236}">
              <a16:creationId xmlns:a16="http://schemas.microsoft.com/office/drawing/2014/main" id="{00000000-0008-0000-0300-000012C8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219" name="Text Box 19">
          <a:extLst>
            <a:ext uri="{FF2B5EF4-FFF2-40B4-BE49-F238E27FC236}">
              <a16:creationId xmlns:a16="http://schemas.microsoft.com/office/drawing/2014/main" id="{00000000-0008-0000-0300-000013C8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220" name="Text Box 20">
          <a:extLst>
            <a:ext uri="{FF2B5EF4-FFF2-40B4-BE49-F238E27FC236}">
              <a16:creationId xmlns:a16="http://schemas.microsoft.com/office/drawing/2014/main" id="{00000000-0008-0000-0300-000014C8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221" name="Text Box 21">
          <a:extLst>
            <a:ext uri="{FF2B5EF4-FFF2-40B4-BE49-F238E27FC236}">
              <a16:creationId xmlns:a16="http://schemas.microsoft.com/office/drawing/2014/main" id="{00000000-0008-0000-0300-000015C8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222" name="Text Box 22">
          <a:extLst>
            <a:ext uri="{FF2B5EF4-FFF2-40B4-BE49-F238E27FC236}">
              <a16:creationId xmlns:a16="http://schemas.microsoft.com/office/drawing/2014/main" id="{00000000-0008-0000-0300-000016C8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223" name="Text Box 23">
          <a:extLst>
            <a:ext uri="{FF2B5EF4-FFF2-40B4-BE49-F238E27FC236}">
              <a16:creationId xmlns:a16="http://schemas.microsoft.com/office/drawing/2014/main" id="{00000000-0008-0000-0300-000017C8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224" name="Text Box 24">
          <a:extLst>
            <a:ext uri="{FF2B5EF4-FFF2-40B4-BE49-F238E27FC236}">
              <a16:creationId xmlns:a16="http://schemas.microsoft.com/office/drawing/2014/main" id="{00000000-0008-0000-0300-000018C8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225" name="Text Box 25">
          <a:extLst>
            <a:ext uri="{FF2B5EF4-FFF2-40B4-BE49-F238E27FC236}">
              <a16:creationId xmlns:a16="http://schemas.microsoft.com/office/drawing/2014/main" id="{00000000-0008-0000-0300-000019C8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26" name="Text Box 26">
          <a:extLst>
            <a:ext uri="{FF2B5EF4-FFF2-40B4-BE49-F238E27FC236}">
              <a16:creationId xmlns:a16="http://schemas.microsoft.com/office/drawing/2014/main" id="{00000000-0008-0000-0300-00001AC8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27" name="Text Box 27">
          <a:extLst>
            <a:ext uri="{FF2B5EF4-FFF2-40B4-BE49-F238E27FC236}">
              <a16:creationId xmlns:a16="http://schemas.microsoft.com/office/drawing/2014/main" id="{00000000-0008-0000-0300-00001BC8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28" name="Text Box 28">
          <a:extLst>
            <a:ext uri="{FF2B5EF4-FFF2-40B4-BE49-F238E27FC236}">
              <a16:creationId xmlns:a16="http://schemas.microsoft.com/office/drawing/2014/main" id="{00000000-0008-0000-0300-00001CC8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29" name="Text Box 29">
          <a:extLst>
            <a:ext uri="{FF2B5EF4-FFF2-40B4-BE49-F238E27FC236}">
              <a16:creationId xmlns:a16="http://schemas.microsoft.com/office/drawing/2014/main" id="{00000000-0008-0000-0300-00001DC8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0" name="Text Box 30">
          <a:extLst>
            <a:ext uri="{FF2B5EF4-FFF2-40B4-BE49-F238E27FC236}">
              <a16:creationId xmlns:a16="http://schemas.microsoft.com/office/drawing/2014/main" id="{00000000-0008-0000-0300-00001EC8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1" name="Text Box 31">
          <a:extLst>
            <a:ext uri="{FF2B5EF4-FFF2-40B4-BE49-F238E27FC236}">
              <a16:creationId xmlns:a16="http://schemas.microsoft.com/office/drawing/2014/main" id="{00000000-0008-0000-0300-00001FC8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2" name="Text Box 32">
          <a:extLst>
            <a:ext uri="{FF2B5EF4-FFF2-40B4-BE49-F238E27FC236}">
              <a16:creationId xmlns:a16="http://schemas.microsoft.com/office/drawing/2014/main" id="{00000000-0008-0000-0300-000020C8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3" name="Text Box 33">
          <a:extLst>
            <a:ext uri="{FF2B5EF4-FFF2-40B4-BE49-F238E27FC236}">
              <a16:creationId xmlns:a16="http://schemas.microsoft.com/office/drawing/2014/main" id="{00000000-0008-0000-0300-000021C8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4" name="Text Box 34">
          <a:extLst>
            <a:ext uri="{FF2B5EF4-FFF2-40B4-BE49-F238E27FC236}">
              <a16:creationId xmlns:a16="http://schemas.microsoft.com/office/drawing/2014/main" id="{00000000-0008-0000-0300-000022C8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5" name="Text Box 35">
          <a:extLst>
            <a:ext uri="{FF2B5EF4-FFF2-40B4-BE49-F238E27FC236}">
              <a16:creationId xmlns:a16="http://schemas.microsoft.com/office/drawing/2014/main" id="{00000000-0008-0000-0300-000023C8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6" name="Text Box 36">
          <a:extLst>
            <a:ext uri="{FF2B5EF4-FFF2-40B4-BE49-F238E27FC236}">
              <a16:creationId xmlns:a16="http://schemas.microsoft.com/office/drawing/2014/main" id="{00000000-0008-0000-0300-000024C8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7" name="Text Box 37">
          <a:extLst>
            <a:ext uri="{FF2B5EF4-FFF2-40B4-BE49-F238E27FC236}">
              <a16:creationId xmlns:a16="http://schemas.microsoft.com/office/drawing/2014/main" id="{00000000-0008-0000-0300-000025C8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8" name="Text Box 38">
          <a:extLst>
            <a:ext uri="{FF2B5EF4-FFF2-40B4-BE49-F238E27FC236}">
              <a16:creationId xmlns:a16="http://schemas.microsoft.com/office/drawing/2014/main" id="{00000000-0008-0000-0300-000026C8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9" name="Text Box 39">
          <a:extLst>
            <a:ext uri="{FF2B5EF4-FFF2-40B4-BE49-F238E27FC236}">
              <a16:creationId xmlns:a16="http://schemas.microsoft.com/office/drawing/2014/main" id="{00000000-0008-0000-0300-000027C8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40" name="Text Box 40">
          <a:extLst>
            <a:ext uri="{FF2B5EF4-FFF2-40B4-BE49-F238E27FC236}">
              <a16:creationId xmlns:a16="http://schemas.microsoft.com/office/drawing/2014/main" id="{00000000-0008-0000-0300-000028C8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41" name="Text Box 41">
          <a:extLst>
            <a:ext uri="{FF2B5EF4-FFF2-40B4-BE49-F238E27FC236}">
              <a16:creationId xmlns:a16="http://schemas.microsoft.com/office/drawing/2014/main" id="{00000000-0008-0000-0300-000029C8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42" name="Text Box 42">
          <a:extLst>
            <a:ext uri="{FF2B5EF4-FFF2-40B4-BE49-F238E27FC236}">
              <a16:creationId xmlns:a16="http://schemas.microsoft.com/office/drawing/2014/main" id="{00000000-0008-0000-0300-00002A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43" name="Text Box 43">
          <a:extLst>
            <a:ext uri="{FF2B5EF4-FFF2-40B4-BE49-F238E27FC236}">
              <a16:creationId xmlns:a16="http://schemas.microsoft.com/office/drawing/2014/main" id="{00000000-0008-0000-0300-00002B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44" name="Text Box 44">
          <a:extLst>
            <a:ext uri="{FF2B5EF4-FFF2-40B4-BE49-F238E27FC236}">
              <a16:creationId xmlns:a16="http://schemas.microsoft.com/office/drawing/2014/main" id="{00000000-0008-0000-0300-00002C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45" name="Text Box 45">
          <a:extLst>
            <a:ext uri="{FF2B5EF4-FFF2-40B4-BE49-F238E27FC236}">
              <a16:creationId xmlns:a16="http://schemas.microsoft.com/office/drawing/2014/main" id="{00000000-0008-0000-0300-00002D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46" name="Text Box 46">
          <a:extLst>
            <a:ext uri="{FF2B5EF4-FFF2-40B4-BE49-F238E27FC236}">
              <a16:creationId xmlns:a16="http://schemas.microsoft.com/office/drawing/2014/main" id="{00000000-0008-0000-0300-00002E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47" name="Text Box 47">
          <a:extLst>
            <a:ext uri="{FF2B5EF4-FFF2-40B4-BE49-F238E27FC236}">
              <a16:creationId xmlns:a16="http://schemas.microsoft.com/office/drawing/2014/main" id="{00000000-0008-0000-0300-00002F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48" name="Text Box 48">
          <a:extLst>
            <a:ext uri="{FF2B5EF4-FFF2-40B4-BE49-F238E27FC236}">
              <a16:creationId xmlns:a16="http://schemas.microsoft.com/office/drawing/2014/main" id="{00000000-0008-0000-0300-000030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49" name="Text Box 49">
          <a:extLst>
            <a:ext uri="{FF2B5EF4-FFF2-40B4-BE49-F238E27FC236}">
              <a16:creationId xmlns:a16="http://schemas.microsoft.com/office/drawing/2014/main" id="{00000000-0008-0000-0300-000031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0" name="Text Box 50">
          <a:extLst>
            <a:ext uri="{FF2B5EF4-FFF2-40B4-BE49-F238E27FC236}">
              <a16:creationId xmlns:a16="http://schemas.microsoft.com/office/drawing/2014/main" id="{00000000-0008-0000-0300-000032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1" name="Text Box 51">
          <a:extLst>
            <a:ext uri="{FF2B5EF4-FFF2-40B4-BE49-F238E27FC236}">
              <a16:creationId xmlns:a16="http://schemas.microsoft.com/office/drawing/2014/main" id="{00000000-0008-0000-0300-000033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2" name="Text Box 52">
          <a:extLst>
            <a:ext uri="{FF2B5EF4-FFF2-40B4-BE49-F238E27FC236}">
              <a16:creationId xmlns:a16="http://schemas.microsoft.com/office/drawing/2014/main" id="{00000000-0008-0000-0300-000034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3" name="Text Box 53">
          <a:extLst>
            <a:ext uri="{FF2B5EF4-FFF2-40B4-BE49-F238E27FC236}">
              <a16:creationId xmlns:a16="http://schemas.microsoft.com/office/drawing/2014/main" id="{00000000-0008-0000-0300-000035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4" name="Text Box 54">
          <a:extLst>
            <a:ext uri="{FF2B5EF4-FFF2-40B4-BE49-F238E27FC236}">
              <a16:creationId xmlns:a16="http://schemas.microsoft.com/office/drawing/2014/main" id="{00000000-0008-0000-0300-000036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5" name="Text Box 55">
          <a:extLst>
            <a:ext uri="{FF2B5EF4-FFF2-40B4-BE49-F238E27FC236}">
              <a16:creationId xmlns:a16="http://schemas.microsoft.com/office/drawing/2014/main" id="{00000000-0008-0000-0300-000037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6" name="Text Box 56">
          <a:extLst>
            <a:ext uri="{FF2B5EF4-FFF2-40B4-BE49-F238E27FC236}">
              <a16:creationId xmlns:a16="http://schemas.microsoft.com/office/drawing/2014/main" id="{00000000-0008-0000-0300-000038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7" name="Text Box 57">
          <a:extLst>
            <a:ext uri="{FF2B5EF4-FFF2-40B4-BE49-F238E27FC236}">
              <a16:creationId xmlns:a16="http://schemas.microsoft.com/office/drawing/2014/main" id="{00000000-0008-0000-0300-000039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8" name="Text Box 58">
          <a:extLst>
            <a:ext uri="{FF2B5EF4-FFF2-40B4-BE49-F238E27FC236}">
              <a16:creationId xmlns:a16="http://schemas.microsoft.com/office/drawing/2014/main" id="{00000000-0008-0000-0300-00003A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9" name="Text Box 59">
          <a:extLst>
            <a:ext uri="{FF2B5EF4-FFF2-40B4-BE49-F238E27FC236}">
              <a16:creationId xmlns:a16="http://schemas.microsoft.com/office/drawing/2014/main" id="{00000000-0008-0000-0300-00003B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0" name="Text Box 60">
          <a:extLst>
            <a:ext uri="{FF2B5EF4-FFF2-40B4-BE49-F238E27FC236}">
              <a16:creationId xmlns:a16="http://schemas.microsoft.com/office/drawing/2014/main" id="{00000000-0008-0000-0300-00003C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1" name="Text Box 61">
          <a:extLst>
            <a:ext uri="{FF2B5EF4-FFF2-40B4-BE49-F238E27FC236}">
              <a16:creationId xmlns:a16="http://schemas.microsoft.com/office/drawing/2014/main" id="{00000000-0008-0000-0300-00003D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2" name="Text Box 62">
          <a:extLst>
            <a:ext uri="{FF2B5EF4-FFF2-40B4-BE49-F238E27FC236}">
              <a16:creationId xmlns:a16="http://schemas.microsoft.com/office/drawing/2014/main" id="{00000000-0008-0000-0300-00003E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3" name="Text Box 63">
          <a:extLst>
            <a:ext uri="{FF2B5EF4-FFF2-40B4-BE49-F238E27FC236}">
              <a16:creationId xmlns:a16="http://schemas.microsoft.com/office/drawing/2014/main" id="{00000000-0008-0000-0300-00003F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4" name="Text Box 64">
          <a:extLst>
            <a:ext uri="{FF2B5EF4-FFF2-40B4-BE49-F238E27FC236}">
              <a16:creationId xmlns:a16="http://schemas.microsoft.com/office/drawing/2014/main" id="{00000000-0008-0000-0300-000040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5" name="Text Box 65">
          <a:extLst>
            <a:ext uri="{FF2B5EF4-FFF2-40B4-BE49-F238E27FC236}">
              <a16:creationId xmlns:a16="http://schemas.microsoft.com/office/drawing/2014/main" id="{00000000-0008-0000-0300-000041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6" name="Text Box 66">
          <a:extLst>
            <a:ext uri="{FF2B5EF4-FFF2-40B4-BE49-F238E27FC236}">
              <a16:creationId xmlns:a16="http://schemas.microsoft.com/office/drawing/2014/main" id="{00000000-0008-0000-0300-000042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7" name="Text Box 67">
          <a:extLst>
            <a:ext uri="{FF2B5EF4-FFF2-40B4-BE49-F238E27FC236}">
              <a16:creationId xmlns:a16="http://schemas.microsoft.com/office/drawing/2014/main" id="{00000000-0008-0000-0300-000043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8" name="Text Box 68">
          <a:extLst>
            <a:ext uri="{FF2B5EF4-FFF2-40B4-BE49-F238E27FC236}">
              <a16:creationId xmlns:a16="http://schemas.microsoft.com/office/drawing/2014/main" id="{00000000-0008-0000-0300-000044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9" name="Text Box 69">
          <a:extLst>
            <a:ext uri="{FF2B5EF4-FFF2-40B4-BE49-F238E27FC236}">
              <a16:creationId xmlns:a16="http://schemas.microsoft.com/office/drawing/2014/main" id="{00000000-0008-0000-0300-000045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70" name="Text Box 70">
          <a:extLst>
            <a:ext uri="{FF2B5EF4-FFF2-40B4-BE49-F238E27FC236}">
              <a16:creationId xmlns:a16="http://schemas.microsoft.com/office/drawing/2014/main" id="{00000000-0008-0000-0300-000046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71" name="Text Box 71">
          <a:extLst>
            <a:ext uri="{FF2B5EF4-FFF2-40B4-BE49-F238E27FC236}">
              <a16:creationId xmlns:a16="http://schemas.microsoft.com/office/drawing/2014/main" id="{00000000-0008-0000-0300-000047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72" name="Text Box 72">
          <a:extLst>
            <a:ext uri="{FF2B5EF4-FFF2-40B4-BE49-F238E27FC236}">
              <a16:creationId xmlns:a16="http://schemas.microsoft.com/office/drawing/2014/main" id="{00000000-0008-0000-0300-000048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73" name="Text Box 73">
          <a:extLst>
            <a:ext uri="{FF2B5EF4-FFF2-40B4-BE49-F238E27FC236}">
              <a16:creationId xmlns:a16="http://schemas.microsoft.com/office/drawing/2014/main" id="{00000000-0008-0000-0300-000049C8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74" name="Text Box 74">
          <a:extLst>
            <a:ext uri="{FF2B5EF4-FFF2-40B4-BE49-F238E27FC236}">
              <a16:creationId xmlns:a16="http://schemas.microsoft.com/office/drawing/2014/main" id="{00000000-0008-0000-0300-00004A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75" name="Text Box 75">
          <a:extLst>
            <a:ext uri="{FF2B5EF4-FFF2-40B4-BE49-F238E27FC236}">
              <a16:creationId xmlns:a16="http://schemas.microsoft.com/office/drawing/2014/main" id="{00000000-0008-0000-0300-00004B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76" name="Text Box 76">
          <a:extLst>
            <a:ext uri="{FF2B5EF4-FFF2-40B4-BE49-F238E27FC236}">
              <a16:creationId xmlns:a16="http://schemas.microsoft.com/office/drawing/2014/main" id="{00000000-0008-0000-0300-00004C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77" name="Text Box 77">
          <a:extLst>
            <a:ext uri="{FF2B5EF4-FFF2-40B4-BE49-F238E27FC236}">
              <a16:creationId xmlns:a16="http://schemas.microsoft.com/office/drawing/2014/main" id="{00000000-0008-0000-0300-00004D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78" name="Text Box 78">
          <a:extLst>
            <a:ext uri="{FF2B5EF4-FFF2-40B4-BE49-F238E27FC236}">
              <a16:creationId xmlns:a16="http://schemas.microsoft.com/office/drawing/2014/main" id="{00000000-0008-0000-0300-00004E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79" name="Text Box 79">
          <a:extLst>
            <a:ext uri="{FF2B5EF4-FFF2-40B4-BE49-F238E27FC236}">
              <a16:creationId xmlns:a16="http://schemas.microsoft.com/office/drawing/2014/main" id="{00000000-0008-0000-0300-00004F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0" name="Text Box 80">
          <a:extLst>
            <a:ext uri="{FF2B5EF4-FFF2-40B4-BE49-F238E27FC236}">
              <a16:creationId xmlns:a16="http://schemas.microsoft.com/office/drawing/2014/main" id="{00000000-0008-0000-0300-000050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1" name="Text Box 81">
          <a:extLst>
            <a:ext uri="{FF2B5EF4-FFF2-40B4-BE49-F238E27FC236}">
              <a16:creationId xmlns:a16="http://schemas.microsoft.com/office/drawing/2014/main" id="{00000000-0008-0000-0300-000051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2" name="Text Box 82">
          <a:extLst>
            <a:ext uri="{FF2B5EF4-FFF2-40B4-BE49-F238E27FC236}">
              <a16:creationId xmlns:a16="http://schemas.microsoft.com/office/drawing/2014/main" id="{00000000-0008-0000-0300-000052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3" name="Text Box 83">
          <a:extLst>
            <a:ext uri="{FF2B5EF4-FFF2-40B4-BE49-F238E27FC236}">
              <a16:creationId xmlns:a16="http://schemas.microsoft.com/office/drawing/2014/main" id="{00000000-0008-0000-0300-000053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4" name="Text Box 84">
          <a:extLst>
            <a:ext uri="{FF2B5EF4-FFF2-40B4-BE49-F238E27FC236}">
              <a16:creationId xmlns:a16="http://schemas.microsoft.com/office/drawing/2014/main" id="{00000000-0008-0000-0300-000054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5" name="Text Box 85">
          <a:extLst>
            <a:ext uri="{FF2B5EF4-FFF2-40B4-BE49-F238E27FC236}">
              <a16:creationId xmlns:a16="http://schemas.microsoft.com/office/drawing/2014/main" id="{00000000-0008-0000-0300-000055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6" name="Text Box 86">
          <a:extLst>
            <a:ext uri="{FF2B5EF4-FFF2-40B4-BE49-F238E27FC236}">
              <a16:creationId xmlns:a16="http://schemas.microsoft.com/office/drawing/2014/main" id="{00000000-0008-0000-0300-000056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7" name="Text Box 87">
          <a:extLst>
            <a:ext uri="{FF2B5EF4-FFF2-40B4-BE49-F238E27FC236}">
              <a16:creationId xmlns:a16="http://schemas.microsoft.com/office/drawing/2014/main" id="{00000000-0008-0000-0300-000057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8" name="Text Box 88">
          <a:extLst>
            <a:ext uri="{FF2B5EF4-FFF2-40B4-BE49-F238E27FC236}">
              <a16:creationId xmlns:a16="http://schemas.microsoft.com/office/drawing/2014/main" id="{00000000-0008-0000-0300-000058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9" name="Text Box 89">
          <a:extLst>
            <a:ext uri="{FF2B5EF4-FFF2-40B4-BE49-F238E27FC236}">
              <a16:creationId xmlns:a16="http://schemas.microsoft.com/office/drawing/2014/main" id="{00000000-0008-0000-0300-000059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0" name="Text Box 90">
          <a:extLst>
            <a:ext uri="{FF2B5EF4-FFF2-40B4-BE49-F238E27FC236}">
              <a16:creationId xmlns:a16="http://schemas.microsoft.com/office/drawing/2014/main" id="{00000000-0008-0000-0300-00005A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1" name="Text Box 91">
          <a:extLst>
            <a:ext uri="{FF2B5EF4-FFF2-40B4-BE49-F238E27FC236}">
              <a16:creationId xmlns:a16="http://schemas.microsoft.com/office/drawing/2014/main" id="{00000000-0008-0000-0300-00005B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2" name="Text Box 92">
          <a:extLst>
            <a:ext uri="{FF2B5EF4-FFF2-40B4-BE49-F238E27FC236}">
              <a16:creationId xmlns:a16="http://schemas.microsoft.com/office/drawing/2014/main" id="{00000000-0008-0000-0300-00005C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3" name="Text Box 93">
          <a:extLst>
            <a:ext uri="{FF2B5EF4-FFF2-40B4-BE49-F238E27FC236}">
              <a16:creationId xmlns:a16="http://schemas.microsoft.com/office/drawing/2014/main" id="{00000000-0008-0000-0300-00005D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4" name="Text Box 94">
          <a:extLst>
            <a:ext uri="{FF2B5EF4-FFF2-40B4-BE49-F238E27FC236}">
              <a16:creationId xmlns:a16="http://schemas.microsoft.com/office/drawing/2014/main" id="{00000000-0008-0000-0300-00005E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5" name="Text Box 95">
          <a:extLst>
            <a:ext uri="{FF2B5EF4-FFF2-40B4-BE49-F238E27FC236}">
              <a16:creationId xmlns:a16="http://schemas.microsoft.com/office/drawing/2014/main" id="{00000000-0008-0000-0300-00005F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6" name="Text Box 96">
          <a:extLst>
            <a:ext uri="{FF2B5EF4-FFF2-40B4-BE49-F238E27FC236}">
              <a16:creationId xmlns:a16="http://schemas.microsoft.com/office/drawing/2014/main" id="{00000000-0008-0000-0300-000060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7" name="Text Box 97">
          <a:extLst>
            <a:ext uri="{FF2B5EF4-FFF2-40B4-BE49-F238E27FC236}">
              <a16:creationId xmlns:a16="http://schemas.microsoft.com/office/drawing/2014/main" id="{00000000-0008-0000-0300-000061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8" name="Text Box 98">
          <a:extLst>
            <a:ext uri="{FF2B5EF4-FFF2-40B4-BE49-F238E27FC236}">
              <a16:creationId xmlns:a16="http://schemas.microsoft.com/office/drawing/2014/main" id="{00000000-0008-0000-0300-000062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9" name="Text Box 99">
          <a:extLst>
            <a:ext uri="{FF2B5EF4-FFF2-40B4-BE49-F238E27FC236}">
              <a16:creationId xmlns:a16="http://schemas.microsoft.com/office/drawing/2014/main" id="{00000000-0008-0000-0300-000063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0" name="Text Box 100">
          <a:extLst>
            <a:ext uri="{FF2B5EF4-FFF2-40B4-BE49-F238E27FC236}">
              <a16:creationId xmlns:a16="http://schemas.microsoft.com/office/drawing/2014/main" id="{00000000-0008-0000-0300-000064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1" name="Text Box 101">
          <a:extLst>
            <a:ext uri="{FF2B5EF4-FFF2-40B4-BE49-F238E27FC236}">
              <a16:creationId xmlns:a16="http://schemas.microsoft.com/office/drawing/2014/main" id="{00000000-0008-0000-0300-000065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2" name="Text Box 102">
          <a:extLst>
            <a:ext uri="{FF2B5EF4-FFF2-40B4-BE49-F238E27FC236}">
              <a16:creationId xmlns:a16="http://schemas.microsoft.com/office/drawing/2014/main" id="{00000000-0008-0000-0300-000066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3" name="Text Box 103">
          <a:extLst>
            <a:ext uri="{FF2B5EF4-FFF2-40B4-BE49-F238E27FC236}">
              <a16:creationId xmlns:a16="http://schemas.microsoft.com/office/drawing/2014/main" id="{00000000-0008-0000-0300-000067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4" name="Text Box 104">
          <a:extLst>
            <a:ext uri="{FF2B5EF4-FFF2-40B4-BE49-F238E27FC236}">
              <a16:creationId xmlns:a16="http://schemas.microsoft.com/office/drawing/2014/main" id="{00000000-0008-0000-0300-000068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5" name="Text Box 105">
          <a:extLst>
            <a:ext uri="{FF2B5EF4-FFF2-40B4-BE49-F238E27FC236}">
              <a16:creationId xmlns:a16="http://schemas.microsoft.com/office/drawing/2014/main" id="{00000000-0008-0000-0300-000069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6" name="Text Box 106">
          <a:extLst>
            <a:ext uri="{FF2B5EF4-FFF2-40B4-BE49-F238E27FC236}">
              <a16:creationId xmlns:a16="http://schemas.microsoft.com/office/drawing/2014/main" id="{00000000-0008-0000-0300-00006A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7" name="Text Box 107">
          <a:extLst>
            <a:ext uri="{FF2B5EF4-FFF2-40B4-BE49-F238E27FC236}">
              <a16:creationId xmlns:a16="http://schemas.microsoft.com/office/drawing/2014/main" id="{00000000-0008-0000-0300-00006B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8" name="Text Box 108">
          <a:extLst>
            <a:ext uri="{FF2B5EF4-FFF2-40B4-BE49-F238E27FC236}">
              <a16:creationId xmlns:a16="http://schemas.microsoft.com/office/drawing/2014/main" id="{00000000-0008-0000-0300-00006C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9" name="Text Box 109">
          <a:extLst>
            <a:ext uri="{FF2B5EF4-FFF2-40B4-BE49-F238E27FC236}">
              <a16:creationId xmlns:a16="http://schemas.microsoft.com/office/drawing/2014/main" id="{00000000-0008-0000-0300-00006D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0" name="Text Box 110">
          <a:extLst>
            <a:ext uri="{FF2B5EF4-FFF2-40B4-BE49-F238E27FC236}">
              <a16:creationId xmlns:a16="http://schemas.microsoft.com/office/drawing/2014/main" id="{00000000-0008-0000-0300-00006E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1" name="Text Box 111">
          <a:extLst>
            <a:ext uri="{FF2B5EF4-FFF2-40B4-BE49-F238E27FC236}">
              <a16:creationId xmlns:a16="http://schemas.microsoft.com/office/drawing/2014/main" id="{00000000-0008-0000-0300-00006F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2" name="Text Box 112">
          <a:extLst>
            <a:ext uri="{FF2B5EF4-FFF2-40B4-BE49-F238E27FC236}">
              <a16:creationId xmlns:a16="http://schemas.microsoft.com/office/drawing/2014/main" id="{00000000-0008-0000-0300-000070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3" name="Text Box 113">
          <a:extLst>
            <a:ext uri="{FF2B5EF4-FFF2-40B4-BE49-F238E27FC236}">
              <a16:creationId xmlns:a16="http://schemas.microsoft.com/office/drawing/2014/main" id="{00000000-0008-0000-0300-000071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4" name="Text Box 114">
          <a:extLst>
            <a:ext uri="{FF2B5EF4-FFF2-40B4-BE49-F238E27FC236}">
              <a16:creationId xmlns:a16="http://schemas.microsoft.com/office/drawing/2014/main" id="{00000000-0008-0000-0300-000072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5" name="Text Box 115">
          <a:extLst>
            <a:ext uri="{FF2B5EF4-FFF2-40B4-BE49-F238E27FC236}">
              <a16:creationId xmlns:a16="http://schemas.microsoft.com/office/drawing/2014/main" id="{00000000-0008-0000-0300-000073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6" name="Text Box 116">
          <a:extLst>
            <a:ext uri="{FF2B5EF4-FFF2-40B4-BE49-F238E27FC236}">
              <a16:creationId xmlns:a16="http://schemas.microsoft.com/office/drawing/2014/main" id="{00000000-0008-0000-0300-000074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7" name="Text Box 117">
          <a:extLst>
            <a:ext uri="{FF2B5EF4-FFF2-40B4-BE49-F238E27FC236}">
              <a16:creationId xmlns:a16="http://schemas.microsoft.com/office/drawing/2014/main" id="{00000000-0008-0000-0300-000075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8" name="Text Box 118">
          <a:extLst>
            <a:ext uri="{FF2B5EF4-FFF2-40B4-BE49-F238E27FC236}">
              <a16:creationId xmlns:a16="http://schemas.microsoft.com/office/drawing/2014/main" id="{00000000-0008-0000-0300-000076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9" name="Text Box 119">
          <a:extLst>
            <a:ext uri="{FF2B5EF4-FFF2-40B4-BE49-F238E27FC236}">
              <a16:creationId xmlns:a16="http://schemas.microsoft.com/office/drawing/2014/main" id="{00000000-0008-0000-0300-000077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0" name="Text Box 120">
          <a:extLst>
            <a:ext uri="{FF2B5EF4-FFF2-40B4-BE49-F238E27FC236}">
              <a16:creationId xmlns:a16="http://schemas.microsoft.com/office/drawing/2014/main" id="{00000000-0008-0000-0300-000078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1" name="Text Box 121">
          <a:extLst>
            <a:ext uri="{FF2B5EF4-FFF2-40B4-BE49-F238E27FC236}">
              <a16:creationId xmlns:a16="http://schemas.microsoft.com/office/drawing/2014/main" id="{00000000-0008-0000-0300-000079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2" name="Text Box 122">
          <a:extLst>
            <a:ext uri="{FF2B5EF4-FFF2-40B4-BE49-F238E27FC236}">
              <a16:creationId xmlns:a16="http://schemas.microsoft.com/office/drawing/2014/main" id="{00000000-0008-0000-0300-00007A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3" name="Text Box 123">
          <a:extLst>
            <a:ext uri="{FF2B5EF4-FFF2-40B4-BE49-F238E27FC236}">
              <a16:creationId xmlns:a16="http://schemas.microsoft.com/office/drawing/2014/main" id="{00000000-0008-0000-0300-00007B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4" name="Text Box 124">
          <a:extLst>
            <a:ext uri="{FF2B5EF4-FFF2-40B4-BE49-F238E27FC236}">
              <a16:creationId xmlns:a16="http://schemas.microsoft.com/office/drawing/2014/main" id="{00000000-0008-0000-0300-00007C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5" name="Text Box 125">
          <a:extLst>
            <a:ext uri="{FF2B5EF4-FFF2-40B4-BE49-F238E27FC236}">
              <a16:creationId xmlns:a16="http://schemas.microsoft.com/office/drawing/2014/main" id="{00000000-0008-0000-0300-00007D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6" name="Text Box 126">
          <a:extLst>
            <a:ext uri="{FF2B5EF4-FFF2-40B4-BE49-F238E27FC236}">
              <a16:creationId xmlns:a16="http://schemas.microsoft.com/office/drawing/2014/main" id="{00000000-0008-0000-0300-00007E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7" name="Text Box 127">
          <a:extLst>
            <a:ext uri="{FF2B5EF4-FFF2-40B4-BE49-F238E27FC236}">
              <a16:creationId xmlns:a16="http://schemas.microsoft.com/office/drawing/2014/main" id="{00000000-0008-0000-0300-00007F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8" name="Text Box 128">
          <a:extLst>
            <a:ext uri="{FF2B5EF4-FFF2-40B4-BE49-F238E27FC236}">
              <a16:creationId xmlns:a16="http://schemas.microsoft.com/office/drawing/2014/main" id="{00000000-0008-0000-0300-000080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9" name="Text Box 129">
          <a:extLst>
            <a:ext uri="{FF2B5EF4-FFF2-40B4-BE49-F238E27FC236}">
              <a16:creationId xmlns:a16="http://schemas.microsoft.com/office/drawing/2014/main" id="{00000000-0008-0000-0300-000081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30" name="Text Box 130">
          <a:extLst>
            <a:ext uri="{FF2B5EF4-FFF2-40B4-BE49-F238E27FC236}">
              <a16:creationId xmlns:a16="http://schemas.microsoft.com/office/drawing/2014/main" id="{00000000-0008-0000-0300-000082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31" name="Text Box 131">
          <a:extLst>
            <a:ext uri="{FF2B5EF4-FFF2-40B4-BE49-F238E27FC236}">
              <a16:creationId xmlns:a16="http://schemas.microsoft.com/office/drawing/2014/main" id="{00000000-0008-0000-0300-000083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32" name="Text Box 132">
          <a:extLst>
            <a:ext uri="{FF2B5EF4-FFF2-40B4-BE49-F238E27FC236}">
              <a16:creationId xmlns:a16="http://schemas.microsoft.com/office/drawing/2014/main" id="{00000000-0008-0000-0300-000084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33" name="Text Box 133">
          <a:extLst>
            <a:ext uri="{FF2B5EF4-FFF2-40B4-BE49-F238E27FC236}">
              <a16:creationId xmlns:a16="http://schemas.microsoft.com/office/drawing/2014/main" id="{00000000-0008-0000-0300-000085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34" name="Text Box 134">
          <a:extLst>
            <a:ext uri="{FF2B5EF4-FFF2-40B4-BE49-F238E27FC236}">
              <a16:creationId xmlns:a16="http://schemas.microsoft.com/office/drawing/2014/main" id="{00000000-0008-0000-0300-000086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35" name="Text Box 135">
          <a:extLst>
            <a:ext uri="{FF2B5EF4-FFF2-40B4-BE49-F238E27FC236}">
              <a16:creationId xmlns:a16="http://schemas.microsoft.com/office/drawing/2014/main" id="{00000000-0008-0000-0300-000087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36" name="Text Box 136">
          <a:extLst>
            <a:ext uri="{FF2B5EF4-FFF2-40B4-BE49-F238E27FC236}">
              <a16:creationId xmlns:a16="http://schemas.microsoft.com/office/drawing/2014/main" id="{00000000-0008-0000-0300-000088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37" name="Text Box 137">
          <a:extLst>
            <a:ext uri="{FF2B5EF4-FFF2-40B4-BE49-F238E27FC236}">
              <a16:creationId xmlns:a16="http://schemas.microsoft.com/office/drawing/2014/main" id="{00000000-0008-0000-0300-000089C8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30%</a:t>
          </a:r>
        </a:p>
      </xdr:txBody>
    </xdr:sp>
    <xdr:clientData/>
  </xdr:twoCellAnchor>
  <xdr:twoCellAnchor>
    <xdr:from>
      <xdr:col>0</xdr:col>
      <xdr:colOff>38100</xdr:colOff>
      <xdr:row>101</xdr:row>
      <xdr:rowOff>66675</xdr:rowOff>
    </xdr:from>
    <xdr:to>
      <xdr:col>0</xdr:col>
      <xdr:colOff>1285875</xdr:colOff>
      <xdr:row>102</xdr:row>
      <xdr:rowOff>19050</xdr:rowOff>
    </xdr:to>
    <xdr:pic>
      <xdr:nvPicPr>
        <xdr:cNvPr id="51339" name="Picture 139" descr="sw D">
          <a:extLst>
            <a:ext uri="{FF2B5EF4-FFF2-40B4-BE49-F238E27FC236}">
              <a16:creationId xmlns:a16="http://schemas.microsoft.com/office/drawing/2014/main" id="{00000000-0008-0000-0300-00008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9262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140" name="Grafik 13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2475"/>
          <a:ext cx="1446667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</xdr:row>
      <xdr:rowOff>47625</xdr:rowOff>
    </xdr:from>
    <xdr:to>
      <xdr:col>5</xdr:col>
      <xdr:colOff>152400</xdr:colOff>
      <xdr:row>4</xdr:row>
      <xdr:rowOff>123825</xdr:rowOff>
    </xdr:to>
    <xdr:sp macro="" textlink="">
      <xdr:nvSpPr>
        <xdr:cNvPr id="65538" name="Text Box 2">
          <a:extLst>
            <a:ext uri="{FF2B5EF4-FFF2-40B4-BE49-F238E27FC236}">
              <a16:creationId xmlns:a16="http://schemas.microsoft.com/office/drawing/2014/main" id="{00000000-0008-0000-0400-000002000100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352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Chrome</a:t>
          </a:r>
        </a:p>
      </xdr:txBody>
    </xdr:sp>
    <xdr:clientData/>
  </xdr:twoCellAnchor>
  <xdr:twoCellAnchor>
    <xdr:from>
      <xdr:col>12</xdr:col>
      <xdr:colOff>180975</xdr:colOff>
      <xdr:row>9</xdr:row>
      <xdr:rowOff>85725</xdr:rowOff>
    </xdr:from>
    <xdr:to>
      <xdr:col>14</xdr:col>
      <xdr:colOff>342900</xdr:colOff>
      <xdr:row>9</xdr:row>
      <xdr:rowOff>257175</xdr:rowOff>
    </xdr:to>
    <xdr:sp macro="" textlink="">
      <xdr:nvSpPr>
        <xdr:cNvPr id="65539" name="Text Box 3">
          <a:extLst>
            <a:ext uri="{FF2B5EF4-FFF2-40B4-BE49-F238E27FC236}">
              <a16:creationId xmlns:a16="http://schemas.microsoft.com/office/drawing/2014/main" id="{00000000-0008-0000-0400-000003000100}"/>
            </a:ext>
          </a:extLst>
        </xdr:cNvPr>
        <xdr:cNvSpPr txBox="1">
          <a:spLocks noChangeArrowheads="1"/>
        </xdr:cNvSpPr>
      </xdr:nvSpPr>
      <xdr:spPr bwMode="auto">
        <a:xfrm>
          <a:off x="7543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5540" name="Text Box 4">
          <a:extLst>
            <a:ext uri="{FF2B5EF4-FFF2-40B4-BE49-F238E27FC236}">
              <a16:creationId xmlns:a16="http://schemas.microsoft.com/office/drawing/2014/main" id="{00000000-0008-0000-0400-000004000100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5541" name="Text Box 5">
          <a:extLst>
            <a:ext uri="{FF2B5EF4-FFF2-40B4-BE49-F238E27FC236}">
              <a16:creationId xmlns:a16="http://schemas.microsoft.com/office/drawing/2014/main" id="{00000000-0008-0000-0400-000005000100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5542" name="Text Box 6">
          <a:extLst>
            <a:ext uri="{FF2B5EF4-FFF2-40B4-BE49-F238E27FC236}">
              <a16:creationId xmlns:a16="http://schemas.microsoft.com/office/drawing/2014/main" id="{00000000-0008-0000-0400-0000060001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5543" name="Text Box 7">
          <a:extLst>
            <a:ext uri="{FF2B5EF4-FFF2-40B4-BE49-F238E27FC236}">
              <a16:creationId xmlns:a16="http://schemas.microsoft.com/office/drawing/2014/main" id="{00000000-0008-0000-0400-0000070001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5544" name="Text Box 8">
          <a:extLst>
            <a:ext uri="{FF2B5EF4-FFF2-40B4-BE49-F238E27FC236}">
              <a16:creationId xmlns:a16="http://schemas.microsoft.com/office/drawing/2014/main" id="{00000000-0008-0000-0400-0000080001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5545" name="Text Box 9">
          <a:extLst>
            <a:ext uri="{FF2B5EF4-FFF2-40B4-BE49-F238E27FC236}">
              <a16:creationId xmlns:a16="http://schemas.microsoft.com/office/drawing/2014/main" id="{00000000-0008-0000-0400-0000090001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5546" name="Text Box 10">
          <a:extLst>
            <a:ext uri="{FF2B5EF4-FFF2-40B4-BE49-F238E27FC236}">
              <a16:creationId xmlns:a16="http://schemas.microsoft.com/office/drawing/2014/main" id="{00000000-0008-0000-0400-00000A000100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5547" name="Text Box 11">
          <a:extLst>
            <a:ext uri="{FF2B5EF4-FFF2-40B4-BE49-F238E27FC236}">
              <a16:creationId xmlns:a16="http://schemas.microsoft.com/office/drawing/2014/main" id="{00000000-0008-0000-0400-00000B000100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2.5%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5548" name="Text Box 12">
          <a:extLst>
            <a:ext uri="{FF2B5EF4-FFF2-40B4-BE49-F238E27FC236}">
              <a16:creationId xmlns:a16="http://schemas.microsoft.com/office/drawing/2014/main" id="{00000000-0008-0000-0400-00000C0001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5549" name="Text Box 13">
          <a:extLst>
            <a:ext uri="{FF2B5EF4-FFF2-40B4-BE49-F238E27FC236}">
              <a16:creationId xmlns:a16="http://schemas.microsoft.com/office/drawing/2014/main" id="{00000000-0008-0000-0400-00000D0001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5550" name="Text Box 14">
          <a:extLst>
            <a:ext uri="{FF2B5EF4-FFF2-40B4-BE49-F238E27FC236}">
              <a16:creationId xmlns:a16="http://schemas.microsoft.com/office/drawing/2014/main" id="{00000000-0008-0000-0400-00000E0001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5551" name="Text Box 15">
          <a:extLst>
            <a:ext uri="{FF2B5EF4-FFF2-40B4-BE49-F238E27FC236}">
              <a16:creationId xmlns:a16="http://schemas.microsoft.com/office/drawing/2014/main" id="{00000000-0008-0000-0400-00000F0001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5552" name="Text Box 16">
          <a:extLst>
            <a:ext uri="{FF2B5EF4-FFF2-40B4-BE49-F238E27FC236}">
              <a16:creationId xmlns:a16="http://schemas.microsoft.com/office/drawing/2014/main" id="{00000000-0008-0000-0400-00001000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5553" name="Text Box 17">
          <a:extLst>
            <a:ext uri="{FF2B5EF4-FFF2-40B4-BE49-F238E27FC236}">
              <a16:creationId xmlns:a16="http://schemas.microsoft.com/office/drawing/2014/main" id="{00000000-0008-0000-0400-00001100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5554" name="Text Box 18">
          <a:extLst>
            <a:ext uri="{FF2B5EF4-FFF2-40B4-BE49-F238E27FC236}">
              <a16:creationId xmlns:a16="http://schemas.microsoft.com/office/drawing/2014/main" id="{00000000-0008-0000-0400-00001200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5555" name="Text Box 19">
          <a:extLst>
            <a:ext uri="{FF2B5EF4-FFF2-40B4-BE49-F238E27FC236}">
              <a16:creationId xmlns:a16="http://schemas.microsoft.com/office/drawing/2014/main" id="{00000000-0008-0000-0400-00001300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5556" name="Text Box 20">
          <a:extLst>
            <a:ext uri="{FF2B5EF4-FFF2-40B4-BE49-F238E27FC236}">
              <a16:creationId xmlns:a16="http://schemas.microsoft.com/office/drawing/2014/main" id="{00000000-0008-0000-0400-00001400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5557" name="Text Box 21">
          <a:extLst>
            <a:ext uri="{FF2B5EF4-FFF2-40B4-BE49-F238E27FC236}">
              <a16:creationId xmlns:a16="http://schemas.microsoft.com/office/drawing/2014/main" id="{00000000-0008-0000-0400-00001500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5558" name="Text Box 22">
          <a:extLst>
            <a:ext uri="{FF2B5EF4-FFF2-40B4-BE49-F238E27FC236}">
              <a16:creationId xmlns:a16="http://schemas.microsoft.com/office/drawing/2014/main" id="{00000000-0008-0000-0400-00001600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5559" name="Text Box 23">
          <a:extLst>
            <a:ext uri="{FF2B5EF4-FFF2-40B4-BE49-F238E27FC236}">
              <a16:creationId xmlns:a16="http://schemas.microsoft.com/office/drawing/2014/main" id="{00000000-0008-0000-0400-00001700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0" name="Text Box 24">
          <a:extLst>
            <a:ext uri="{FF2B5EF4-FFF2-40B4-BE49-F238E27FC236}">
              <a16:creationId xmlns:a16="http://schemas.microsoft.com/office/drawing/2014/main" id="{00000000-0008-0000-0400-00001800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1" name="Text Box 25">
          <a:extLst>
            <a:ext uri="{FF2B5EF4-FFF2-40B4-BE49-F238E27FC236}">
              <a16:creationId xmlns:a16="http://schemas.microsoft.com/office/drawing/2014/main" id="{00000000-0008-0000-0400-00001900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2" name="Text Box 26">
          <a:extLst>
            <a:ext uri="{FF2B5EF4-FFF2-40B4-BE49-F238E27FC236}">
              <a16:creationId xmlns:a16="http://schemas.microsoft.com/office/drawing/2014/main" id="{00000000-0008-0000-0400-00001A00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3" name="Text Box 27">
          <a:extLst>
            <a:ext uri="{FF2B5EF4-FFF2-40B4-BE49-F238E27FC236}">
              <a16:creationId xmlns:a16="http://schemas.microsoft.com/office/drawing/2014/main" id="{00000000-0008-0000-0400-00001B00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4" name="Text Box 28">
          <a:extLst>
            <a:ext uri="{FF2B5EF4-FFF2-40B4-BE49-F238E27FC236}">
              <a16:creationId xmlns:a16="http://schemas.microsoft.com/office/drawing/2014/main" id="{00000000-0008-0000-0400-00001C00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5" name="Text Box 29">
          <a:extLst>
            <a:ext uri="{FF2B5EF4-FFF2-40B4-BE49-F238E27FC236}">
              <a16:creationId xmlns:a16="http://schemas.microsoft.com/office/drawing/2014/main" id="{00000000-0008-0000-0400-00001D00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6" name="Text Box 30">
          <a:extLst>
            <a:ext uri="{FF2B5EF4-FFF2-40B4-BE49-F238E27FC236}">
              <a16:creationId xmlns:a16="http://schemas.microsoft.com/office/drawing/2014/main" id="{00000000-0008-0000-0400-00001E00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7" name="Text Box 31">
          <a:extLst>
            <a:ext uri="{FF2B5EF4-FFF2-40B4-BE49-F238E27FC236}">
              <a16:creationId xmlns:a16="http://schemas.microsoft.com/office/drawing/2014/main" id="{00000000-0008-0000-0400-00001F00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8" name="Text Box 32">
          <a:extLst>
            <a:ext uri="{FF2B5EF4-FFF2-40B4-BE49-F238E27FC236}">
              <a16:creationId xmlns:a16="http://schemas.microsoft.com/office/drawing/2014/main" id="{00000000-0008-0000-0400-00002000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9" name="Text Box 33">
          <a:extLst>
            <a:ext uri="{FF2B5EF4-FFF2-40B4-BE49-F238E27FC236}">
              <a16:creationId xmlns:a16="http://schemas.microsoft.com/office/drawing/2014/main" id="{00000000-0008-0000-0400-00002100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70" name="Text Box 34">
          <a:extLst>
            <a:ext uri="{FF2B5EF4-FFF2-40B4-BE49-F238E27FC236}">
              <a16:creationId xmlns:a16="http://schemas.microsoft.com/office/drawing/2014/main" id="{00000000-0008-0000-0400-00002200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71" name="Text Box 35">
          <a:extLst>
            <a:ext uri="{FF2B5EF4-FFF2-40B4-BE49-F238E27FC236}">
              <a16:creationId xmlns:a16="http://schemas.microsoft.com/office/drawing/2014/main" id="{00000000-0008-0000-0400-00002300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72" name="Text Box 36">
          <a:extLst>
            <a:ext uri="{FF2B5EF4-FFF2-40B4-BE49-F238E27FC236}">
              <a16:creationId xmlns:a16="http://schemas.microsoft.com/office/drawing/2014/main" id="{00000000-0008-0000-0400-00002400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73" name="Text Box 37">
          <a:extLst>
            <a:ext uri="{FF2B5EF4-FFF2-40B4-BE49-F238E27FC236}">
              <a16:creationId xmlns:a16="http://schemas.microsoft.com/office/drawing/2014/main" id="{00000000-0008-0000-0400-00002500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74" name="Text Box 38">
          <a:extLst>
            <a:ext uri="{FF2B5EF4-FFF2-40B4-BE49-F238E27FC236}">
              <a16:creationId xmlns:a16="http://schemas.microsoft.com/office/drawing/2014/main" id="{00000000-0008-0000-0400-00002600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75" name="Text Box 39">
          <a:extLst>
            <a:ext uri="{FF2B5EF4-FFF2-40B4-BE49-F238E27FC236}">
              <a16:creationId xmlns:a16="http://schemas.microsoft.com/office/drawing/2014/main" id="{00000000-0008-0000-0400-00002700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76" name="Text Box 40">
          <a:extLst>
            <a:ext uri="{FF2B5EF4-FFF2-40B4-BE49-F238E27FC236}">
              <a16:creationId xmlns:a16="http://schemas.microsoft.com/office/drawing/2014/main" id="{00000000-0008-0000-0400-000028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77" name="Text Box 41">
          <a:extLst>
            <a:ext uri="{FF2B5EF4-FFF2-40B4-BE49-F238E27FC236}">
              <a16:creationId xmlns:a16="http://schemas.microsoft.com/office/drawing/2014/main" id="{00000000-0008-0000-0400-000029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78" name="Text Box 42">
          <a:extLst>
            <a:ext uri="{FF2B5EF4-FFF2-40B4-BE49-F238E27FC236}">
              <a16:creationId xmlns:a16="http://schemas.microsoft.com/office/drawing/2014/main" id="{00000000-0008-0000-0400-00002A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79" name="Text Box 43">
          <a:extLst>
            <a:ext uri="{FF2B5EF4-FFF2-40B4-BE49-F238E27FC236}">
              <a16:creationId xmlns:a16="http://schemas.microsoft.com/office/drawing/2014/main" id="{00000000-0008-0000-0400-00002B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0" name="Text Box 44">
          <a:extLst>
            <a:ext uri="{FF2B5EF4-FFF2-40B4-BE49-F238E27FC236}">
              <a16:creationId xmlns:a16="http://schemas.microsoft.com/office/drawing/2014/main" id="{00000000-0008-0000-0400-00002C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1" name="Text Box 45">
          <a:extLst>
            <a:ext uri="{FF2B5EF4-FFF2-40B4-BE49-F238E27FC236}">
              <a16:creationId xmlns:a16="http://schemas.microsoft.com/office/drawing/2014/main" id="{00000000-0008-0000-0400-00002D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2" name="Text Box 46">
          <a:extLst>
            <a:ext uri="{FF2B5EF4-FFF2-40B4-BE49-F238E27FC236}">
              <a16:creationId xmlns:a16="http://schemas.microsoft.com/office/drawing/2014/main" id="{00000000-0008-0000-0400-00002E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3" name="Text Box 47">
          <a:extLst>
            <a:ext uri="{FF2B5EF4-FFF2-40B4-BE49-F238E27FC236}">
              <a16:creationId xmlns:a16="http://schemas.microsoft.com/office/drawing/2014/main" id="{00000000-0008-0000-0400-00002F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4" name="Text Box 48">
          <a:extLst>
            <a:ext uri="{FF2B5EF4-FFF2-40B4-BE49-F238E27FC236}">
              <a16:creationId xmlns:a16="http://schemas.microsoft.com/office/drawing/2014/main" id="{00000000-0008-0000-0400-000030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5" name="Text Box 49">
          <a:extLst>
            <a:ext uri="{FF2B5EF4-FFF2-40B4-BE49-F238E27FC236}">
              <a16:creationId xmlns:a16="http://schemas.microsoft.com/office/drawing/2014/main" id="{00000000-0008-0000-0400-000031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6" name="Text Box 50">
          <a:extLst>
            <a:ext uri="{FF2B5EF4-FFF2-40B4-BE49-F238E27FC236}">
              <a16:creationId xmlns:a16="http://schemas.microsoft.com/office/drawing/2014/main" id="{00000000-0008-0000-0400-000032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7" name="Text Box 51">
          <a:extLst>
            <a:ext uri="{FF2B5EF4-FFF2-40B4-BE49-F238E27FC236}">
              <a16:creationId xmlns:a16="http://schemas.microsoft.com/office/drawing/2014/main" id="{00000000-0008-0000-0400-000033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8" name="Text Box 52">
          <a:extLst>
            <a:ext uri="{FF2B5EF4-FFF2-40B4-BE49-F238E27FC236}">
              <a16:creationId xmlns:a16="http://schemas.microsoft.com/office/drawing/2014/main" id="{00000000-0008-0000-0400-000034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9" name="Text Box 53">
          <a:extLst>
            <a:ext uri="{FF2B5EF4-FFF2-40B4-BE49-F238E27FC236}">
              <a16:creationId xmlns:a16="http://schemas.microsoft.com/office/drawing/2014/main" id="{00000000-0008-0000-0400-000035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0" name="Text Box 54">
          <a:extLst>
            <a:ext uri="{FF2B5EF4-FFF2-40B4-BE49-F238E27FC236}">
              <a16:creationId xmlns:a16="http://schemas.microsoft.com/office/drawing/2014/main" id="{00000000-0008-0000-0400-000036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1" name="Text Box 55">
          <a:extLst>
            <a:ext uri="{FF2B5EF4-FFF2-40B4-BE49-F238E27FC236}">
              <a16:creationId xmlns:a16="http://schemas.microsoft.com/office/drawing/2014/main" id="{00000000-0008-0000-0400-000037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2" name="Text Box 56">
          <a:extLst>
            <a:ext uri="{FF2B5EF4-FFF2-40B4-BE49-F238E27FC236}">
              <a16:creationId xmlns:a16="http://schemas.microsoft.com/office/drawing/2014/main" id="{00000000-0008-0000-0400-000038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3" name="Text Box 57">
          <a:extLst>
            <a:ext uri="{FF2B5EF4-FFF2-40B4-BE49-F238E27FC236}">
              <a16:creationId xmlns:a16="http://schemas.microsoft.com/office/drawing/2014/main" id="{00000000-0008-0000-0400-000039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4" name="Text Box 58">
          <a:extLst>
            <a:ext uri="{FF2B5EF4-FFF2-40B4-BE49-F238E27FC236}">
              <a16:creationId xmlns:a16="http://schemas.microsoft.com/office/drawing/2014/main" id="{00000000-0008-0000-0400-00003A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5" name="Text Box 59">
          <a:extLst>
            <a:ext uri="{FF2B5EF4-FFF2-40B4-BE49-F238E27FC236}">
              <a16:creationId xmlns:a16="http://schemas.microsoft.com/office/drawing/2014/main" id="{00000000-0008-0000-0400-00003B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6" name="Text Box 60">
          <a:extLst>
            <a:ext uri="{FF2B5EF4-FFF2-40B4-BE49-F238E27FC236}">
              <a16:creationId xmlns:a16="http://schemas.microsoft.com/office/drawing/2014/main" id="{00000000-0008-0000-0400-00003C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7" name="Text Box 61">
          <a:extLst>
            <a:ext uri="{FF2B5EF4-FFF2-40B4-BE49-F238E27FC236}">
              <a16:creationId xmlns:a16="http://schemas.microsoft.com/office/drawing/2014/main" id="{00000000-0008-0000-0400-00003D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8" name="Text Box 62">
          <a:extLst>
            <a:ext uri="{FF2B5EF4-FFF2-40B4-BE49-F238E27FC236}">
              <a16:creationId xmlns:a16="http://schemas.microsoft.com/office/drawing/2014/main" id="{00000000-0008-0000-0400-00003E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9" name="Text Box 63">
          <a:extLst>
            <a:ext uri="{FF2B5EF4-FFF2-40B4-BE49-F238E27FC236}">
              <a16:creationId xmlns:a16="http://schemas.microsoft.com/office/drawing/2014/main" id="{00000000-0008-0000-0400-00003F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600" name="Text Box 64">
          <a:extLst>
            <a:ext uri="{FF2B5EF4-FFF2-40B4-BE49-F238E27FC236}">
              <a16:creationId xmlns:a16="http://schemas.microsoft.com/office/drawing/2014/main" id="{00000000-0008-0000-0400-000040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601" name="Text Box 65">
          <a:extLst>
            <a:ext uri="{FF2B5EF4-FFF2-40B4-BE49-F238E27FC236}">
              <a16:creationId xmlns:a16="http://schemas.microsoft.com/office/drawing/2014/main" id="{00000000-0008-0000-0400-000041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602" name="Text Box 66">
          <a:extLst>
            <a:ext uri="{FF2B5EF4-FFF2-40B4-BE49-F238E27FC236}">
              <a16:creationId xmlns:a16="http://schemas.microsoft.com/office/drawing/2014/main" id="{00000000-0008-0000-0400-000042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603" name="Text Box 67">
          <a:extLst>
            <a:ext uri="{FF2B5EF4-FFF2-40B4-BE49-F238E27FC236}">
              <a16:creationId xmlns:a16="http://schemas.microsoft.com/office/drawing/2014/main" id="{00000000-0008-0000-0400-000043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604" name="Text Box 68">
          <a:extLst>
            <a:ext uri="{FF2B5EF4-FFF2-40B4-BE49-F238E27FC236}">
              <a16:creationId xmlns:a16="http://schemas.microsoft.com/office/drawing/2014/main" id="{00000000-0008-0000-0400-000044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605" name="Text Box 69">
          <a:extLst>
            <a:ext uri="{FF2B5EF4-FFF2-40B4-BE49-F238E27FC236}">
              <a16:creationId xmlns:a16="http://schemas.microsoft.com/office/drawing/2014/main" id="{00000000-0008-0000-0400-000045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606" name="Text Box 70">
          <a:extLst>
            <a:ext uri="{FF2B5EF4-FFF2-40B4-BE49-F238E27FC236}">
              <a16:creationId xmlns:a16="http://schemas.microsoft.com/office/drawing/2014/main" id="{00000000-0008-0000-0400-000046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607" name="Text Box 71">
          <a:extLst>
            <a:ext uri="{FF2B5EF4-FFF2-40B4-BE49-F238E27FC236}">
              <a16:creationId xmlns:a16="http://schemas.microsoft.com/office/drawing/2014/main" id="{00000000-0008-0000-0400-00004700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08" name="Text Box 72">
          <a:extLst>
            <a:ext uri="{FF2B5EF4-FFF2-40B4-BE49-F238E27FC236}">
              <a16:creationId xmlns:a16="http://schemas.microsoft.com/office/drawing/2014/main" id="{00000000-0008-0000-0400-000048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09" name="Text Box 73">
          <a:extLst>
            <a:ext uri="{FF2B5EF4-FFF2-40B4-BE49-F238E27FC236}">
              <a16:creationId xmlns:a16="http://schemas.microsoft.com/office/drawing/2014/main" id="{00000000-0008-0000-0400-000049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0" name="Text Box 74">
          <a:extLst>
            <a:ext uri="{FF2B5EF4-FFF2-40B4-BE49-F238E27FC236}">
              <a16:creationId xmlns:a16="http://schemas.microsoft.com/office/drawing/2014/main" id="{00000000-0008-0000-0400-00004A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1" name="Text Box 75">
          <a:extLst>
            <a:ext uri="{FF2B5EF4-FFF2-40B4-BE49-F238E27FC236}">
              <a16:creationId xmlns:a16="http://schemas.microsoft.com/office/drawing/2014/main" id="{00000000-0008-0000-0400-00004B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2" name="Text Box 76">
          <a:extLst>
            <a:ext uri="{FF2B5EF4-FFF2-40B4-BE49-F238E27FC236}">
              <a16:creationId xmlns:a16="http://schemas.microsoft.com/office/drawing/2014/main" id="{00000000-0008-0000-0400-00004C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3" name="Text Box 77">
          <a:extLst>
            <a:ext uri="{FF2B5EF4-FFF2-40B4-BE49-F238E27FC236}">
              <a16:creationId xmlns:a16="http://schemas.microsoft.com/office/drawing/2014/main" id="{00000000-0008-0000-0400-00004D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4" name="Text Box 78">
          <a:extLst>
            <a:ext uri="{FF2B5EF4-FFF2-40B4-BE49-F238E27FC236}">
              <a16:creationId xmlns:a16="http://schemas.microsoft.com/office/drawing/2014/main" id="{00000000-0008-0000-0400-00004E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5" name="Text Box 79">
          <a:extLst>
            <a:ext uri="{FF2B5EF4-FFF2-40B4-BE49-F238E27FC236}">
              <a16:creationId xmlns:a16="http://schemas.microsoft.com/office/drawing/2014/main" id="{00000000-0008-0000-0400-00004F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6" name="Text Box 80">
          <a:extLst>
            <a:ext uri="{FF2B5EF4-FFF2-40B4-BE49-F238E27FC236}">
              <a16:creationId xmlns:a16="http://schemas.microsoft.com/office/drawing/2014/main" id="{00000000-0008-0000-0400-000050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7" name="Text Box 81">
          <a:extLst>
            <a:ext uri="{FF2B5EF4-FFF2-40B4-BE49-F238E27FC236}">
              <a16:creationId xmlns:a16="http://schemas.microsoft.com/office/drawing/2014/main" id="{00000000-0008-0000-0400-000051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8" name="Text Box 82">
          <a:extLst>
            <a:ext uri="{FF2B5EF4-FFF2-40B4-BE49-F238E27FC236}">
              <a16:creationId xmlns:a16="http://schemas.microsoft.com/office/drawing/2014/main" id="{00000000-0008-0000-0400-000052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9" name="Text Box 83">
          <a:extLst>
            <a:ext uri="{FF2B5EF4-FFF2-40B4-BE49-F238E27FC236}">
              <a16:creationId xmlns:a16="http://schemas.microsoft.com/office/drawing/2014/main" id="{00000000-0008-0000-0400-000053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0" name="Text Box 84">
          <a:extLst>
            <a:ext uri="{FF2B5EF4-FFF2-40B4-BE49-F238E27FC236}">
              <a16:creationId xmlns:a16="http://schemas.microsoft.com/office/drawing/2014/main" id="{00000000-0008-0000-0400-000054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1" name="Text Box 85">
          <a:extLst>
            <a:ext uri="{FF2B5EF4-FFF2-40B4-BE49-F238E27FC236}">
              <a16:creationId xmlns:a16="http://schemas.microsoft.com/office/drawing/2014/main" id="{00000000-0008-0000-0400-000055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2" name="Text Box 86">
          <a:extLst>
            <a:ext uri="{FF2B5EF4-FFF2-40B4-BE49-F238E27FC236}">
              <a16:creationId xmlns:a16="http://schemas.microsoft.com/office/drawing/2014/main" id="{00000000-0008-0000-0400-000056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3" name="Text Box 87">
          <a:extLst>
            <a:ext uri="{FF2B5EF4-FFF2-40B4-BE49-F238E27FC236}">
              <a16:creationId xmlns:a16="http://schemas.microsoft.com/office/drawing/2014/main" id="{00000000-0008-0000-0400-000057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4" name="Text Box 88">
          <a:extLst>
            <a:ext uri="{FF2B5EF4-FFF2-40B4-BE49-F238E27FC236}">
              <a16:creationId xmlns:a16="http://schemas.microsoft.com/office/drawing/2014/main" id="{00000000-0008-0000-0400-000058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5" name="Text Box 89">
          <a:extLst>
            <a:ext uri="{FF2B5EF4-FFF2-40B4-BE49-F238E27FC236}">
              <a16:creationId xmlns:a16="http://schemas.microsoft.com/office/drawing/2014/main" id="{00000000-0008-0000-0400-000059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6" name="Text Box 90">
          <a:extLst>
            <a:ext uri="{FF2B5EF4-FFF2-40B4-BE49-F238E27FC236}">
              <a16:creationId xmlns:a16="http://schemas.microsoft.com/office/drawing/2014/main" id="{00000000-0008-0000-0400-00005A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7" name="Text Box 91">
          <a:extLst>
            <a:ext uri="{FF2B5EF4-FFF2-40B4-BE49-F238E27FC236}">
              <a16:creationId xmlns:a16="http://schemas.microsoft.com/office/drawing/2014/main" id="{00000000-0008-0000-0400-00005B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8" name="Text Box 92">
          <a:extLst>
            <a:ext uri="{FF2B5EF4-FFF2-40B4-BE49-F238E27FC236}">
              <a16:creationId xmlns:a16="http://schemas.microsoft.com/office/drawing/2014/main" id="{00000000-0008-0000-0400-00005C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9" name="Text Box 93">
          <a:extLst>
            <a:ext uri="{FF2B5EF4-FFF2-40B4-BE49-F238E27FC236}">
              <a16:creationId xmlns:a16="http://schemas.microsoft.com/office/drawing/2014/main" id="{00000000-0008-0000-0400-00005D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0" name="Text Box 94">
          <a:extLst>
            <a:ext uri="{FF2B5EF4-FFF2-40B4-BE49-F238E27FC236}">
              <a16:creationId xmlns:a16="http://schemas.microsoft.com/office/drawing/2014/main" id="{00000000-0008-0000-0400-00005E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1" name="Text Box 95">
          <a:extLst>
            <a:ext uri="{FF2B5EF4-FFF2-40B4-BE49-F238E27FC236}">
              <a16:creationId xmlns:a16="http://schemas.microsoft.com/office/drawing/2014/main" id="{00000000-0008-0000-0400-00005F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2" name="Text Box 96">
          <a:extLst>
            <a:ext uri="{FF2B5EF4-FFF2-40B4-BE49-F238E27FC236}">
              <a16:creationId xmlns:a16="http://schemas.microsoft.com/office/drawing/2014/main" id="{00000000-0008-0000-0400-000060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3" name="Text Box 97">
          <a:extLst>
            <a:ext uri="{FF2B5EF4-FFF2-40B4-BE49-F238E27FC236}">
              <a16:creationId xmlns:a16="http://schemas.microsoft.com/office/drawing/2014/main" id="{00000000-0008-0000-0400-000061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4" name="Text Box 98">
          <a:extLst>
            <a:ext uri="{FF2B5EF4-FFF2-40B4-BE49-F238E27FC236}">
              <a16:creationId xmlns:a16="http://schemas.microsoft.com/office/drawing/2014/main" id="{00000000-0008-0000-0400-000062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5" name="Text Box 99">
          <a:extLst>
            <a:ext uri="{FF2B5EF4-FFF2-40B4-BE49-F238E27FC236}">
              <a16:creationId xmlns:a16="http://schemas.microsoft.com/office/drawing/2014/main" id="{00000000-0008-0000-0400-000063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6" name="Text Box 100">
          <a:extLst>
            <a:ext uri="{FF2B5EF4-FFF2-40B4-BE49-F238E27FC236}">
              <a16:creationId xmlns:a16="http://schemas.microsoft.com/office/drawing/2014/main" id="{00000000-0008-0000-0400-000064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7" name="Text Box 101">
          <a:extLst>
            <a:ext uri="{FF2B5EF4-FFF2-40B4-BE49-F238E27FC236}">
              <a16:creationId xmlns:a16="http://schemas.microsoft.com/office/drawing/2014/main" id="{00000000-0008-0000-0400-000065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8" name="Text Box 102">
          <a:extLst>
            <a:ext uri="{FF2B5EF4-FFF2-40B4-BE49-F238E27FC236}">
              <a16:creationId xmlns:a16="http://schemas.microsoft.com/office/drawing/2014/main" id="{00000000-0008-0000-0400-000066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9" name="Text Box 103">
          <a:extLst>
            <a:ext uri="{FF2B5EF4-FFF2-40B4-BE49-F238E27FC236}">
              <a16:creationId xmlns:a16="http://schemas.microsoft.com/office/drawing/2014/main" id="{00000000-0008-0000-0400-000067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0" name="Text Box 104">
          <a:extLst>
            <a:ext uri="{FF2B5EF4-FFF2-40B4-BE49-F238E27FC236}">
              <a16:creationId xmlns:a16="http://schemas.microsoft.com/office/drawing/2014/main" id="{00000000-0008-0000-0400-000068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1" name="Text Box 105">
          <a:extLst>
            <a:ext uri="{FF2B5EF4-FFF2-40B4-BE49-F238E27FC236}">
              <a16:creationId xmlns:a16="http://schemas.microsoft.com/office/drawing/2014/main" id="{00000000-0008-0000-0400-000069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2" name="Text Box 106">
          <a:extLst>
            <a:ext uri="{FF2B5EF4-FFF2-40B4-BE49-F238E27FC236}">
              <a16:creationId xmlns:a16="http://schemas.microsoft.com/office/drawing/2014/main" id="{00000000-0008-0000-0400-00006A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3" name="Text Box 107">
          <a:extLst>
            <a:ext uri="{FF2B5EF4-FFF2-40B4-BE49-F238E27FC236}">
              <a16:creationId xmlns:a16="http://schemas.microsoft.com/office/drawing/2014/main" id="{00000000-0008-0000-0400-00006B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4" name="Text Box 108">
          <a:extLst>
            <a:ext uri="{FF2B5EF4-FFF2-40B4-BE49-F238E27FC236}">
              <a16:creationId xmlns:a16="http://schemas.microsoft.com/office/drawing/2014/main" id="{00000000-0008-0000-0400-00006C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5" name="Text Box 109">
          <a:extLst>
            <a:ext uri="{FF2B5EF4-FFF2-40B4-BE49-F238E27FC236}">
              <a16:creationId xmlns:a16="http://schemas.microsoft.com/office/drawing/2014/main" id="{00000000-0008-0000-0400-00006D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6" name="Text Box 110">
          <a:extLst>
            <a:ext uri="{FF2B5EF4-FFF2-40B4-BE49-F238E27FC236}">
              <a16:creationId xmlns:a16="http://schemas.microsoft.com/office/drawing/2014/main" id="{00000000-0008-0000-0400-00006E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7" name="Text Box 111">
          <a:extLst>
            <a:ext uri="{FF2B5EF4-FFF2-40B4-BE49-F238E27FC236}">
              <a16:creationId xmlns:a16="http://schemas.microsoft.com/office/drawing/2014/main" id="{00000000-0008-0000-0400-00006F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8" name="Text Box 112">
          <a:extLst>
            <a:ext uri="{FF2B5EF4-FFF2-40B4-BE49-F238E27FC236}">
              <a16:creationId xmlns:a16="http://schemas.microsoft.com/office/drawing/2014/main" id="{00000000-0008-0000-0400-000070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9" name="Text Box 113">
          <a:extLst>
            <a:ext uri="{FF2B5EF4-FFF2-40B4-BE49-F238E27FC236}">
              <a16:creationId xmlns:a16="http://schemas.microsoft.com/office/drawing/2014/main" id="{00000000-0008-0000-0400-000071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0" name="Text Box 114">
          <a:extLst>
            <a:ext uri="{FF2B5EF4-FFF2-40B4-BE49-F238E27FC236}">
              <a16:creationId xmlns:a16="http://schemas.microsoft.com/office/drawing/2014/main" id="{00000000-0008-0000-0400-000072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1" name="Text Box 115">
          <a:extLst>
            <a:ext uri="{FF2B5EF4-FFF2-40B4-BE49-F238E27FC236}">
              <a16:creationId xmlns:a16="http://schemas.microsoft.com/office/drawing/2014/main" id="{00000000-0008-0000-0400-000073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2" name="Text Box 116">
          <a:extLst>
            <a:ext uri="{FF2B5EF4-FFF2-40B4-BE49-F238E27FC236}">
              <a16:creationId xmlns:a16="http://schemas.microsoft.com/office/drawing/2014/main" id="{00000000-0008-0000-0400-000074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3" name="Text Box 117">
          <a:extLst>
            <a:ext uri="{FF2B5EF4-FFF2-40B4-BE49-F238E27FC236}">
              <a16:creationId xmlns:a16="http://schemas.microsoft.com/office/drawing/2014/main" id="{00000000-0008-0000-0400-000075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4" name="Text Box 118">
          <a:extLst>
            <a:ext uri="{FF2B5EF4-FFF2-40B4-BE49-F238E27FC236}">
              <a16:creationId xmlns:a16="http://schemas.microsoft.com/office/drawing/2014/main" id="{00000000-0008-0000-0400-000076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5" name="Text Box 119">
          <a:extLst>
            <a:ext uri="{FF2B5EF4-FFF2-40B4-BE49-F238E27FC236}">
              <a16:creationId xmlns:a16="http://schemas.microsoft.com/office/drawing/2014/main" id="{00000000-0008-0000-0400-000077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6" name="Text Box 120">
          <a:extLst>
            <a:ext uri="{FF2B5EF4-FFF2-40B4-BE49-F238E27FC236}">
              <a16:creationId xmlns:a16="http://schemas.microsoft.com/office/drawing/2014/main" id="{00000000-0008-0000-0400-000078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7" name="Text Box 121">
          <a:extLst>
            <a:ext uri="{FF2B5EF4-FFF2-40B4-BE49-F238E27FC236}">
              <a16:creationId xmlns:a16="http://schemas.microsoft.com/office/drawing/2014/main" id="{00000000-0008-0000-0400-000079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8" name="Text Box 122">
          <a:extLst>
            <a:ext uri="{FF2B5EF4-FFF2-40B4-BE49-F238E27FC236}">
              <a16:creationId xmlns:a16="http://schemas.microsoft.com/office/drawing/2014/main" id="{00000000-0008-0000-0400-00007A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9" name="Text Box 123">
          <a:extLst>
            <a:ext uri="{FF2B5EF4-FFF2-40B4-BE49-F238E27FC236}">
              <a16:creationId xmlns:a16="http://schemas.microsoft.com/office/drawing/2014/main" id="{00000000-0008-0000-0400-00007B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0" name="Text Box 124">
          <a:extLst>
            <a:ext uri="{FF2B5EF4-FFF2-40B4-BE49-F238E27FC236}">
              <a16:creationId xmlns:a16="http://schemas.microsoft.com/office/drawing/2014/main" id="{00000000-0008-0000-0400-00007C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1" name="Text Box 125">
          <a:extLst>
            <a:ext uri="{FF2B5EF4-FFF2-40B4-BE49-F238E27FC236}">
              <a16:creationId xmlns:a16="http://schemas.microsoft.com/office/drawing/2014/main" id="{00000000-0008-0000-0400-00007D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2" name="Text Box 126">
          <a:extLst>
            <a:ext uri="{FF2B5EF4-FFF2-40B4-BE49-F238E27FC236}">
              <a16:creationId xmlns:a16="http://schemas.microsoft.com/office/drawing/2014/main" id="{00000000-0008-0000-0400-00007E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3" name="Text Box 127">
          <a:extLst>
            <a:ext uri="{FF2B5EF4-FFF2-40B4-BE49-F238E27FC236}">
              <a16:creationId xmlns:a16="http://schemas.microsoft.com/office/drawing/2014/main" id="{00000000-0008-0000-0400-00007F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4" name="Text Box 128">
          <a:extLst>
            <a:ext uri="{FF2B5EF4-FFF2-40B4-BE49-F238E27FC236}">
              <a16:creationId xmlns:a16="http://schemas.microsoft.com/office/drawing/2014/main" id="{00000000-0008-0000-0400-000080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5" name="Text Box 129">
          <a:extLst>
            <a:ext uri="{FF2B5EF4-FFF2-40B4-BE49-F238E27FC236}">
              <a16:creationId xmlns:a16="http://schemas.microsoft.com/office/drawing/2014/main" id="{00000000-0008-0000-0400-000081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6" name="Text Box 130">
          <a:extLst>
            <a:ext uri="{FF2B5EF4-FFF2-40B4-BE49-F238E27FC236}">
              <a16:creationId xmlns:a16="http://schemas.microsoft.com/office/drawing/2014/main" id="{00000000-0008-0000-0400-000082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7" name="Text Box 131">
          <a:extLst>
            <a:ext uri="{FF2B5EF4-FFF2-40B4-BE49-F238E27FC236}">
              <a16:creationId xmlns:a16="http://schemas.microsoft.com/office/drawing/2014/main" id="{00000000-0008-0000-0400-000083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8" name="Text Box 132">
          <a:extLst>
            <a:ext uri="{FF2B5EF4-FFF2-40B4-BE49-F238E27FC236}">
              <a16:creationId xmlns:a16="http://schemas.microsoft.com/office/drawing/2014/main" id="{00000000-0008-0000-0400-000084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9" name="Text Box 133">
          <a:extLst>
            <a:ext uri="{FF2B5EF4-FFF2-40B4-BE49-F238E27FC236}">
              <a16:creationId xmlns:a16="http://schemas.microsoft.com/office/drawing/2014/main" id="{00000000-0008-0000-0400-000085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70" name="Text Box 134">
          <a:extLst>
            <a:ext uri="{FF2B5EF4-FFF2-40B4-BE49-F238E27FC236}">
              <a16:creationId xmlns:a16="http://schemas.microsoft.com/office/drawing/2014/main" id="{00000000-0008-0000-0400-000086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71" name="Text Box 135">
          <a:extLst>
            <a:ext uri="{FF2B5EF4-FFF2-40B4-BE49-F238E27FC236}">
              <a16:creationId xmlns:a16="http://schemas.microsoft.com/office/drawing/2014/main" id="{00000000-0008-0000-0400-00008700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30%</a:t>
          </a:r>
        </a:p>
      </xdr:txBody>
    </xdr:sp>
    <xdr:clientData/>
  </xdr:twoCellAnchor>
  <xdr:twoCellAnchor>
    <xdr:from>
      <xdr:col>0</xdr:col>
      <xdr:colOff>38100</xdr:colOff>
      <xdr:row>12</xdr:row>
      <xdr:rowOff>66675</xdr:rowOff>
    </xdr:from>
    <xdr:to>
      <xdr:col>0</xdr:col>
      <xdr:colOff>1285875</xdr:colOff>
      <xdr:row>13</xdr:row>
      <xdr:rowOff>19050</xdr:rowOff>
    </xdr:to>
    <xdr:pic>
      <xdr:nvPicPr>
        <xdr:cNvPr id="65672" name="Picture 136" descr="sw D">
          <a:extLst>
            <a:ext uri="{FF2B5EF4-FFF2-40B4-BE49-F238E27FC236}">
              <a16:creationId xmlns:a16="http://schemas.microsoft.com/office/drawing/2014/main" id="{00000000-0008-0000-0400-00008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86050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2475"/>
          <a:ext cx="1446667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85725</xdr:rowOff>
    </xdr:from>
    <xdr:to>
      <xdr:col>0</xdr:col>
      <xdr:colOff>457200</xdr:colOff>
      <xdr:row>42</xdr:row>
      <xdr:rowOff>9525</xdr:rowOff>
    </xdr:to>
    <xdr:sp macro="" textlink="">
      <xdr:nvSpPr>
        <xdr:cNvPr id="53249" name="Text Box 1">
          <a:extLst>
            <a:ext uri="{FF2B5EF4-FFF2-40B4-BE49-F238E27FC236}">
              <a16:creationId xmlns:a16="http://schemas.microsoft.com/office/drawing/2014/main" id="{00000000-0008-0000-0500-000001D00000}"/>
            </a:ext>
          </a:extLst>
        </xdr:cNvPr>
        <xdr:cNvSpPr txBox="1">
          <a:spLocks noChangeArrowheads="1"/>
        </xdr:cNvSpPr>
      </xdr:nvSpPr>
      <xdr:spPr bwMode="auto">
        <a:xfrm>
          <a:off x="85725" y="1809750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266700</xdr:colOff>
      <xdr:row>9</xdr:row>
      <xdr:rowOff>114300</xdr:rowOff>
    </xdr:from>
    <xdr:to>
      <xdr:col>0</xdr:col>
      <xdr:colOff>266700</xdr:colOff>
      <xdr:row>29</xdr:row>
      <xdr:rowOff>38100</xdr:rowOff>
    </xdr:to>
    <xdr:sp macro="" textlink="">
      <xdr:nvSpPr>
        <xdr:cNvPr id="53251" name="Line 3">
          <a:extLst>
            <a:ext uri="{FF2B5EF4-FFF2-40B4-BE49-F238E27FC236}">
              <a16:creationId xmlns:a16="http://schemas.microsoft.com/office/drawing/2014/main" id="{00000000-0008-0000-0500-000003D00000}"/>
            </a:ext>
          </a:extLst>
        </xdr:cNvPr>
        <xdr:cNvSpPr>
          <a:spLocks noChangeShapeType="1"/>
        </xdr:cNvSpPr>
      </xdr:nvSpPr>
      <xdr:spPr bwMode="auto">
        <a:xfrm>
          <a:off x="266700" y="1838325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2</xdr:row>
      <xdr:rowOff>47625</xdr:rowOff>
    </xdr:from>
    <xdr:to>
      <xdr:col>5</xdr:col>
      <xdr:colOff>152400</xdr:colOff>
      <xdr:row>4</xdr:row>
      <xdr:rowOff>123825</xdr:rowOff>
    </xdr:to>
    <xdr:sp macro="" textlink="">
      <xdr:nvSpPr>
        <xdr:cNvPr id="53252" name="Text Box 4">
          <a:extLst>
            <a:ext uri="{FF2B5EF4-FFF2-40B4-BE49-F238E27FC236}">
              <a16:creationId xmlns:a16="http://schemas.microsoft.com/office/drawing/2014/main" id="{00000000-0008-0000-0500-000004D00000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352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Cuivre</a:t>
          </a:r>
        </a:p>
      </xdr:txBody>
    </xdr:sp>
    <xdr:clientData/>
  </xdr:twoCellAnchor>
  <xdr:twoCellAnchor>
    <xdr:from>
      <xdr:col>13</xdr:col>
      <xdr:colOff>180975</xdr:colOff>
      <xdr:row>9</xdr:row>
      <xdr:rowOff>85725</xdr:rowOff>
    </xdr:from>
    <xdr:to>
      <xdr:col>15</xdr:col>
      <xdr:colOff>342900</xdr:colOff>
      <xdr:row>9</xdr:row>
      <xdr:rowOff>257175</xdr:rowOff>
    </xdr:to>
    <xdr:sp macro="" textlink="">
      <xdr:nvSpPr>
        <xdr:cNvPr id="53253" name="Text Box 5">
          <a:extLst>
            <a:ext uri="{FF2B5EF4-FFF2-40B4-BE49-F238E27FC236}">
              <a16:creationId xmlns:a16="http://schemas.microsoft.com/office/drawing/2014/main" id="{00000000-0008-0000-0500-000005D00000}"/>
            </a:ext>
          </a:extLst>
        </xdr:cNvPr>
        <xdr:cNvSpPr txBox="1">
          <a:spLocks noChangeArrowheads="1"/>
        </xdr:cNvSpPr>
      </xdr:nvSpPr>
      <xdr:spPr bwMode="auto">
        <a:xfrm>
          <a:off x="82010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3254" name="Text Box 6">
          <a:extLst>
            <a:ext uri="{FF2B5EF4-FFF2-40B4-BE49-F238E27FC236}">
              <a16:creationId xmlns:a16="http://schemas.microsoft.com/office/drawing/2014/main" id="{00000000-0008-0000-0500-000006D00000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3255" name="Text Box 7">
          <a:extLst>
            <a:ext uri="{FF2B5EF4-FFF2-40B4-BE49-F238E27FC236}">
              <a16:creationId xmlns:a16="http://schemas.microsoft.com/office/drawing/2014/main" id="{00000000-0008-0000-0500-000007D00000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1%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3256" name="Text Box 8">
          <a:extLst>
            <a:ext uri="{FF2B5EF4-FFF2-40B4-BE49-F238E27FC236}">
              <a16:creationId xmlns:a16="http://schemas.microsoft.com/office/drawing/2014/main" id="{00000000-0008-0000-0500-000008D0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3257" name="Text Box 9">
          <a:extLst>
            <a:ext uri="{FF2B5EF4-FFF2-40B4-BE49-F238E27FC236}">
              <a16:creationId xmlns:a16="http://schemas.microsoft.com/office/drawing/2014/main" id="{00000000-0008-0000-0500-000009D0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3258" name="Text Box 10">
          <a:extLst>
            <a:ext uri="{FF2B5EF4-FFF2-40B4-BE49-F238E27FC236}">
              <a16:creationId xmlns:a16="http://schemas.microsoft.com/office/drawing/2014/main" id="{00000000-0008-0000-0500-00000AD0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3259" name="Text Box 11">
          <a:extLst>
            <a:ext uri="{FF2B5EF4-FFF2-40B4-BE49-F238E27FC236}">
              <a16:creationId xmlns:a16="http://schemas.microsoft.com/office/drawing/2014/main" id="{00000000-0008-0000-0500-00000BD0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3260" name="Text Box 12">
          <a:extLst>
            <a:ext uri="{FF2B5EF4-FFF2-40B4-BE49-F238E27FC236}">
              <a16:creationId xmlns:a16="http://schemas.microsoft.com/office/drawing/2014/main" id="{00000000-0008-0000-0500-00000CD00000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3261" name="Text Box 13">
          <a:extLst>
            <a:ext uri="{FF2B5EF4-FFF2-40B4-BE49-F238E27FC236}">
              <a16:creationId xmlns:a16="http://schemas.microsoft.com/office/drawing/2014/main" id="{00000000-0008-0000-0500-00000DD00000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3262" name="Text Box 14">
          <a:extLst>
            <a:ext uri="{FF2B5EF4-FFF2-40B4-BE49-F238E27FC236}">
              <a16:creationId xmlns:a16="http://schemas.microsoft.com/office/drawing/2014/main" id="{00000000-0008-0000-0500-00000ED0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3263" name="Text Box 15">
          <a:extLst>
            <a:ext uri="{FF2B5EF4-FFF2-40B4-BE49-F238E27FC236}">
              <a16:creationId xmlns:a16="http://schemas.microsoft.com/office/drawing/2014/main" id="{00000000-0008-0000-0500-00000FD0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3264" name="Text Box 16">
          <a:extLst>
            <a:ext uri="{FF2B5EF4-FFF2-40B4-BE49-F238E27FC236}">
              <a16:creationId xmlns:a16="http://schemas.microsoft.com/office/drawing/2014/main" id="{00000000-0008-0000-0500-000010D0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3265" name="Text Box 17">
          <a:extLst>
            <a:ext uri="{FF2B5EF4-FFF2-40B4-BE49-F238E27FC236}">
              <a16:creationId xmlns:a16="http://schemas.microsoft.com/office/drawing/2014/main" id="{00000000-0008-0000-0500-000011D0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266" name="Text Box 18">
          <a:extLst>
            <a:ext uri="{FF2B5EF4-FFF2-40B4-BE49-F238E27FC236}">
              <a16:creationId xmlns:a16="http://schemas.microsoft.com/office/drawing/2014/main" id="{00000000-0008-0000-0500-000012D0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267" name="Text Box 19">
          <a:extLst>
            <a:ext uri="{FF2B5EF4-FFF2-40B4-BE49-F238E27FC236}">
              <a16:creationId xmlns:a16="http://schemas.microsoft.com/office/drawing/2014/main" id="{00000000-0008-0000-0500-000013D0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268" name="Text Box 20">
          <a:extLst>
            <a:ext uri="{FF2B5EF4-FFF2-40B4-BE49-F238E27FC236}">
              <a16:creationId xmlns:a16="http://schemas.microsoft.com/office/drawing/2014/main" id="{00000000-0008-0000-0500-000014D0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269" name="Text Box 21">
          <a:extLst>
            <a:ext uri="{FF2B5EF4-FFF2-40B4-BE49-F238E27FC236}">
              <a16:creationId xmlns:a16="http://schemas.microsoft.com/office/drawing/2014/main" id="{00000000-0008-0000-0500-000015D0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270" name="Text Box 22">
          <a:extLst>
            <a:ext uri="{FF2B5EF4-FFF2-40B4-BE49-F238E27FC236}">
              <a16:creationId xmlns:a16="http://schemas.microsoft.com/office/drawing/2014/main" id="{00000000-0008-0000-0500-000016D0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271" name="Text Box 23">
          <a:extLst>
            <a:ext uri="{FF2B5EF4-FFF2-40B4-BE49-F238E27FC236}">
              <a16:creationId xmlns:a16="http://schemas.microsoft.com/office/drawing/2014/main" id="{00000000-0008-0000-0500-000017D0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272" name="Text Box 24">
          <a:extLst>
            <a:ext uri="{FF2B5EF4-FFF2-40B4-BE49-F238E27FC236}">
              <a16:creationId xmlns:a16="http://schemas.microsoft.com/office/drawing/2014/main" id="{00000000-0008-0000-0500-000018D0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273" name="Text Box 25">
          <a:extLst>
            <a:ext uri="{FF2B5EF4-FFF2-40B4-BE49-F238E27FC236}">
              <a16:creationId xmlns:a16="http://schemas.microsoft.com/office/drawing/2014/main" id="{00000000-0008-0000-0500-000019D0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74" name="Text Box 26">
          <a:extLst>
            <a:ext uri="{FF2B5EF4-FFF2-40B4-BE49-F238E27FC236}">
              <a16:creationId xmlns:a16="http://schemas.microsoft.com/office/drawing/2014/main" id="{00000000-0008-0000-0500-00001A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75" name="Text Box 27">
          <a:extLst>
            <a:ext uri="{FF2B5EF4-FFF2-40B4-BE49-F238E27FC236}">
              <a16:creationId xmlns:a16="http://schemas.microsoft.com/office/drawing/2014/main" id="{00000000-0008-0000-0500-00001B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76" name="Text Box 28">
          <a:extLst>
            <a:ext uri="{FF2B5EF4-FFF2-40B4-BE49-F238E27FC236}">
              <a16:creationId xmlns:a16="http://schemas.microsoft.com/office/drawing/2014/main" id="{00000000-0008-0000-0500-00001C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77" name="Text Box 29">
          <a:extLst>
            <a:ext uri="{FF2B5EF4-FFF2-40B4-BE49-F238E27FC236}">
              <a16:creationId xmlns:a16="http://schemas.microsoft.com/office/drawing/2014/main" id="{00000000-0008-0000-0500-00001D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78" name="Text Box 30">
          <a:extLst>
            <a:ext uri="{FF2B5EF4-FFF2-40B4-BE49-F238E27FC236}">
              <a16:creationId xmlns:a16="http://schemas.microsoft.com/office/drawing/2014/main" id="{00000000-0008-0000-0500-00001E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79" name="Text Box 31">
          <a:extLst>
            <a:ext uri="{FF2B5EF4-FFF2-40B4-BE49-F238E27FC236}">
              <a16:creationId xmlns:a16="http://schemas.microsoft.com/office/drawing/2014/main" id="{00000000-0008-0000-0500-00001F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0" name="Text Box 32">
          <a:extLst>
            <a:ext uri="{FF2B5EF4-FFF2-40B4-BE49-F238E27FC236}">
              <a16:creationId xmlns:a16="http://schemas.microsoft.com/office/drawing/2014/main" id="{00000000-0008-0000-0500-000020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1" name="Text Box 33">
          <a:extLst>
            <a:ext uri="{FF2B5EF4-FFF2-40B4-BE49-F238E27FC236}">
              <a16:creationId xmlns:a16="http://schemas.microsoft.com/office/drawing/2014/main" id="{00000000-0008-0000-0500-000021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2" name="Text Box 34">
          <a:extLst>
            <a:ext uri="{FF2B5EF4-FFF2-40B4-BE49-F238E27FC236}">
              <a16:creationId xmlns:a16="http://schemas.microsoft.com/office/drawing/2014/main" id="{00000000-0008-0000-0500-000022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3" name="Text Box 35">
          <a:extLst>
            <a:ext uri="{FF2B5EF4-FFF2-40B4-BE49-F238E27FC236}">
              <a16:creationId xmlns:a16="http://schemas.microsoft.com/office/drawing/2014/main" id="{00000000-0008-0000-0500-000023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4" name="Text Box 36">
          <a:extLst>
            <a:ext uri="{FF2B5EF4-FFF2-40B4-BE49-F238E27FC236}">
              <a16:creationId xmlns:a16="http://schemas.microsoft.com/office/drawing/2014/main" id="{00000000-0008-0000-0500-000024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5" name="Text Box 37">
          <a:extLst>
            <a:ext uri="{FF2B5EF4-FFF2-40B4-BE49-F238E27FC236}">
              <a16:creationId xmlns:a16="http://schemas.microsoft.com/office/drawing/2014/main" id="{00000000-0008-0000-0500-000025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6" name="Text Box 38">
          <a:extLst>
            <a:ext uri="{FF2B5EF4-FFF2-40B4-BE49-F238E27FC236}">
              <a16:creationId xmlns:a16="http://schemas.microsoft.com/office/drawing/2014/main" id="{00000000-0008-0000-0500-000026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7" name="Text Box 39">
          <a:extLst>
            <a:ext uri="{FF2B5EF4-FFF2-40B4-BE49-F238E27FC236}">
              <a16:creationId xmlns:a16="http://schemas.microsoft.com/office/drawing/2014/main" id="{00000000-0008-0000-0500-000027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8" name="Text Box 40">
          <a:extLst>
            <a:ext uri="{FF2B5EF4-FFF2-40B4-BE49-F238E27FC236}">
              <a16:creationId xmlns:a16="http://schemas.microsoft.com/office/drawing/2014/main" id="{00000000-0008-0000-0500-000028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9" name="Text Box 41">
          <a:extLst>
            <a:ext uri="{FF2B5EF4-FFF2-40B4-BE49-F238E27FC236}">
              <a16:creationId xmlns:a16="http://schemas.microsoft.com/office/drawing/2014/main" id="{00000000-0008-0000-0500-000029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0" name="Text Box 42">
          <a:extLst>
            <a:ext uri="{FF2B5EF4-FFF2-40B4-BE49-F238E27FC236}">
              <a16:creationId xmlns:a16="http://schemas.microsoft.com/office/drawing/2014/main" id="{00000000-0008-0000-0500-00002A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1" name="Text Box 43">
          <a:extLst>
            <a:ext uri="{FF2B5EF4-FFF2-40B4-BE49-F238E27FC236}">
              <a16:creationId xmlns:a16="http://schemas.microsoft.com/office/drawing/2014/main" id="{00000000-0008-0000-0500-00002B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2" name="Text Box 44">
          <a:extLst>
            <a:ext uri="{FF2B5EF4-FFF2-40B4-BE49-F238E27FC236}">
              <a16:creationId xmlns:a16="http://schemas.microsoft.com/office/drawing/2014/main" id="{00000000-0008-0000-0500-00002C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3" name="Text Box 45">
          <a:extLst>
            <a:ext uri="{FF2B5EF4-FFF2-40B4-BE49-F238E27FC236}">
              <a16:creationId xmlns:a16="http://schemas.microsoft.com/office/drawing/2014/main" id="{00000000-0008-0000-0500-00002D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4" name="Text Box 46">
          <a:extLst>
            <a:ext uri="{FF2B5EF4-FFF2-40B4-BE49-F238E27FC236}">
              <a16:creationId xmlns:a16="http://schemas.microsoft.com/office/drawing/2014/main" id="{00000000-0008-0000-0500-00002E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5" name="Text Box 47">
          <a:extLst>
            <a:ext uri="{FF2B5EF4-FFF2-40B4-BE49-F238E27FC236}">
              <a16:creationId xmlns:a16="http://schemas.microsoft.com/office/drawing/2014/main" id="{00000000-0008-0000-0500-00002F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6" name="Text Box 48">
          <a:extLst>
            <a:ext uri="{FF2B5EF4-FFF2-40B4-BE49-F238E27FC236}">
              <a16:creationId xmlns:a16="http://schemas.microsoft.com/office/drawing/2014/main" id="{00000000-0008-0000-0500-000030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7" name="Text Box 49">
          <a:extLst>
            <a:ext uri="{FF2B5EF4-FFF2-40B4-BE49-F238E27FC236}">
              <a16:creationId xmlns:a16="http://schemas.microsoft.com/office/drawing/2014/main" id="{00000000-0008-0000-0500-000031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8" name="Text Box 50">
          <a:extLst>
            <a:ext uri="{FF2B5EF4-FFF2-40B4-BE49-F238E27FC236}">
              <a16:creationId xmlns:a16="http://schemas.microsoft.com/office/drawing/2014/main" id="{00000000-0008-0000-0500-000032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9" name="Text Box 51">
          <a:extLst>
            <a:ext uri="{FF2B5EF4-FFF2-40B4-BE49-F238E27FC236}">
              <a16:creationId xmlns:a16="http://schemas.microsoft.com/office/drawing/2014/main" id="{00000000-0008-0000-0500-000033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0" name="Text Box 52">
          <a:extLst>
            <a:ext uri="{FF2B5EF4-FFF2-40B4-BE49-F238E27FC236}">
              <a16:creationId xmlns:a16="http://schemas.microsoft.com/office/drawing/2014/main" id="{00000000-0008-0000-0500-000034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1" name="Text Box 53">
          <a:extLst>
            <a:ext uri="{FF2B5EF4-FFF2-40B4-BE49-F238E27FC236}">
              <a16:creationId xmlns:a16="http://schemas.microsoft.com/office/drawing/2014/main" id="{00000000-0008-0000-0500-000035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2" name="Text Box 54">
          <a:extLst>
            <a:ext uri="{FF2B5EF4-FFF2-40B4-BE49-F238E27FC236}">
              <a16:creationId xmlns:a16="http://schemas.microsoft.com/office/drawing/2014/main" id="{00000000-0008-0000-0500-000036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3" name="Text Box 55">
          <a:extLst>
            <a:ext uri="{FF2B5EF4-FFF2-40B4-BE49-F238E27FC236}">
              <a16:creationId xmlns:a16="http://schemas.microsoft.com/office/drawing/2014/main" id="{00000000-0008-0000-0500-000037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4" name="Text Box 56">
          <a:extLst>
            <a:ext uri="{FF2B5EF4-FFF2-40B4-BE49-F238E27FC236}">
              <a16:creationId xmlns:a16="http://schemas.microsoft.com/office/drawing/2014/main" id="{00000000-0008-0000-0500-000038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5" name="Text Box 57">
          <a:extLst>
            <a:ext uri="{FF2B5EF4-FFF2-40B4-BE49-F238E27FC236}">
              <a16:creationId xmlns:a16="http://schemas.microsoft.com/office/drawing/2014/main" id="{00000000-0008-0000-0500-000039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6" name="Text Box 58">
          <a:extLst>
            <a:ext uri="{FF2B5EF4-FFF2-40B4-BE49-F238E27FC236}">
              <a16:creationId xmlns:a16="http://schemas.microsoft.com/office/drawing/2014/main" id="{00000000-0008-0000-0500-00003A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7" name="Text Box 59">
          <a:extLst>
            <a:ext uri="{FF2B5EF4-FFF2-40B4-BE49-F238E27FC236}">
              <a16:creationId xmlns:a16="http://schemas.microsoft.com/office/drawing/2014/main" id="{00000000-0008-0000-0500-00003B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8" name="Text Box 60">
          <a:extLst>
            <a:ext uri="{FF2B5EF4-FFF2-40B4-BE49-F238E27FC236}">
              <a16:creationId xmlns:a16="http://schemas.microsoft.com/office/drawing/2014/main" id="{00000000-0008-0000-0500-00003C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9" name="Text Box 61">
          <a:extLst>
            <a:ext uri="{FF2B5EF4-FFF2-40B4-BE49-F238E27FC236}">
              <a16:creationId xmlns:a16="http://schemas.microsoft.com/office/drawing/2014/main" id="{00000000-0008-0000-0500-00003D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0" name="Text Box 62">
          <a:extLst>
            <a:ext uri="{FF2B5EF4-FFF2-40B4-BE49-F238E27FC236}">
              <a16:creationId xmlns:a16="http://schemas.microsoft.com/office/drawing/2014/main" id="{00000000-0008-0000-0500-00003E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1" name="Text Box 63">
          <a:extLst>
            <a:ext uri="{FF2B5EF4-FFF2-40B4-BE49-F238E27FC236}">
              <a16:creationId xmlns:a16="http://schemas.microsoft.com/office/drawing/2014/main" id="{00000000-0008-0000-0500-00003F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2" name="Text Box 64">
          <a:extLst>
            <a:ext uri="{FF2B5EF4-FFF2-40B4-BE49-F238E27FC236}">
              <a16:creationId xmlns:a16="http://schemas.microsoft.com/office/drawing/2014/main" id="{00000000-0008-0000-0500-000040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3" name="Text Box 65">
          <a:extLst>
            <a:ext uri="{FF2B5EF4-FFF2-40B4-BE49-F238E27FC236}">
              <a16:creationId xmlns:a16="http://schemas.microsoft.com/office/drawing/2014/main" id="{00000000-0008-0000-0500-000041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4" name="Text Box 66">
          <a:extLst>
            <a:ext uri="{FF2B5EF4-FFF2-40B4-BE49-F238E27FC236}">
              <a16:creationId xmlns:a16="http://schemas.microsoft.com/office/drawing/2014/main" id="{00000000-0008-0000-0500-000042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5" name="Text Box 67">
          <a:extLst>
            <a:ext uri="{FF2B5EF4-FFF2-40B4-BE49-F238E27FC236}">
              <a16:creationId xmlns:a16="http://schemas.microsoft.com/office/drawing/2014/main" id="{00000000-0008-0000-0500-000043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6" name="Text Box 68">
          <a:extLst>
            <a:ext uri="{FF2B5EF4-FFF2-40B4-BE49-F238E27FC236}">
              <a16:creationId xmlns:a16="http://schemas.microsoft.com/office/drawing/2014/main" id="{00000000-0008-0000-0500-000044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7" name="Text Box 69">
          <a:extLst>
            <a:ext uri="{FF2B5EF4-FFF2-40B4-BE49-F238E27FC236}">
              <a16:creationId xmlns:a16="http://schemas.microsoft.com/office/drawing/2014/main" id="{00000000-0008-0000-0500-000045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8" name="Text Box 70">
          <a:extLst>
            <a:ext uri="{FF2B5EF4-FFF2-40B4-BE49-F238E27FC236}">
              <a16:creationId xmlns:a16="http://schemas.microsoft.com/office/drawing/2014/main" id="{00000000-0008-0000-0500-000046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9" name="Text Box 71">
          <a:extLst>
            <a:ext uri="{FF2B5EF4-FFF2-40B4-BE49-F238E27FC236}">
              <a16:creationId xmlns:a16="http://schemas.microsoft.com/office/drawing/2014/main" id="{00000000-0008-0000-0500-000047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20" name="Text Box 72">
          <a:extLst>
            <a:ext uri="{FF2B5EF4-FFF2-40B4-BE49-F238E27FC236}">
              <a16:creationId xmlns:a16="http://schemas.microsoft.com/office/drawing/2014/main" id="{00000000-0008-0000-0500-000048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21" name="Text Box 73">
          <a:extLst>
            <a:ext uri="{FF2B5EF4-FFF2-40B4-BE49-F238E27FC236}">
              <a16:creationId xmlns:a16="http://schemas.microsoft.com/office/drawing/2014/main" id="{00000000-0008-0000-0500-000049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2" name="Text Box 74">
          <a:extLst>
            <a:ext uri="{FF2B5EF4-FFF2-40B4-BE49-F238E27FC236}">
              <a16:creationId xmlns:a16="http://schemas.microsoft.com/office/drawing/2014/main" id="{00000000-0008-0000-0500-00004A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3" name="Text Box 75">
          <a:extLst>
            <a:ext uri="{FF2B5EF4-FFF2-40B4-BE49-F238E27FC236}">
              <a16:creationId xmlns:a16="http://schemas.microsoft.com/office/drawing/2014/main" id="{00000000-0008-0000-0500-00004B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4" name="Text Box 76">
          <a:extLst>
            <a:ext uri="{FF2B5EF4-FFF2-40B4-BE49-F238E27FC236}">
              <a16:creationId xmlns:a16="http://schemas.microsoft.com/office/drawing/2014/main" id="{00000000-0008-0000-0500-00004C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5" name="Text Box 77">
          <a:extLst>
            <a:ext uri="{FF2B5EF4-FFF2-40B4-BE49-F238E27FC236}">
              <a16:creationId xmlns:a16="http://schemas.microsoft.com/office/drawing/2014/main" id="{00000000-0008-0000-0500-00004D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6" name="Text Box 78">
          <a:extLst>
            <a:ext uri="{FF2B5EF4-FFF2-40B4-BE49-F238E27FC236}">
              <a16:creationId xmlns:a16="http://schemas.microsoft.com/office/drawing/2014/main" id="{00000000-0008-0000-0500-00004E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7" name="Text Box 79">
          <a:extLst>
            <a:ext uri="{FF2B5EF4-FFF2-40B4-BE49-F238E27FC236}">
              <a16:creationId xmlns:a16="http://schemas.microsoft.com/office/drawing/2014/main" id="{00000000-0008-0000-0500-00004F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8" name="Text Box 80">
          <a:extLst>
            <a:ext uri="{FF2B5EF4-FFF2-40B4-BE49-F238E27FC236}">
              <a16:creationId xmlns:a16="http://schemas.microsoft.com/office/drawing/2014/main" id="{00000000-0008-0000-0500-000050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9" name="Text Box 81">
          <a:extLst>
            <a:ext uri="{FF2B5EF4-FFF2-40B4-BE49-F238E27FC236}">
              <a16:creationId xmlns:a16="http://schemas.microsoft.com/office/drawing/2014/main" id="{00000000-0008-0000-0500-000051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0" name="Text Box 82">
          <a:extLst>
            <a:ext uri="{FF2B5EF4-FFF2-40B4-BE49-F238E27FC236}">
              <a16:creationId xmlns:a16="http://schemas.microsoft.com/office/drawing/2014/main" id="{00000000-0008-0000-0500-000052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1" name="Text Box 83">
          <a:extLst>
            <a:ext uri="{FF2B5EF4-FFF2-40B4-BE49-F238E27FC236}">
              <a16:creationId xmlns:a16="http://schemas.microsoft.com/office/drawing/2014/main" id="{00000000-0008-0000-0500-000053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2" name="Text Box 84">
          <a:extLst>
            <a:ext uri="{FF2B5EF4-FFF2-40B4-BE49-F238E27FC236}">
              <a16:creationId xmlns:a16="http://schemas.microsoft.com/office/drawing/2014/main" id="{00000000-0008-0000-0500-000054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3" name="Text Box 85">
          <a:extLst>
            <a:ext uri="{FF2B5EF4-FFF2-40B4-BE49-F238E27FC236}">
              <a16:creationId xmlns:a16="http://schemas.microsoft.com/office/drawing/2014/main" id="{00000000-0008-0000-0500-000055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4" name="Text Box 86">
          <a:extLst>
            <a:ext uri="{FF2B5EF4-FFF2-40B4-BE49-F238E27FC236}">
              <a16:creationId xmlns:a16="http://schemas.microsoft.com/office/drawing/2014/main" id="{00000000-0008-0000-0500-000056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5" name="Text Box 87">
          <a:extLst>
            <a:ext uri="{FF2B5EF4-FFF2-40B4-BE49-F238E27FC236}">
              <a16:creationId xmlns:a16="http://schemas.microsoft.com/office/drawing/2014/main" id="{00000000-0008-0000-0500-000057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6" name="Text Box 88">
          <a:extLst>
            <a:ext uri="{FF2B5EF4-FFF2-40B4-BE49-F238E27FC236}">
              <a16:creationId xmlns:a16="http://schemas.microsoft.com/office/drawing/2014/main" id="{00000000-0008-0000-0500-000058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7" name="Text Box 89">
          <a:extLst>
            <a:ext uri="{FF2B5EF4-FFF2-40B4-BE49-F238E27FC236}">
              <a16:creationId xmlns:a16="http://schemas.microsoft.com/office/drawing/2014/main" id="{00000000-0008-0000-0500-000059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8" name="Text Box 90">
          <a:extLst>
            <a:ext uri="{FF2B5EF4-FFF2-40B4-BE49-F238E27FC236}">
              <a16:creationId xmlns:a16="http://schemas.microsoft.com/office/drawing/2014/main" id="{00000000-0008-0000-0500-00005A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9" name="Text Box 91">
          <a:extLst>
            <a:ext uri="{FF2B5EF4-FFF2-40B4-BE49-F238E27FC236}">
              <a16:creationId xmlns:a16="http://schemas.microsoft.com/office/drawing/2014/main" id="{00000000-0008-0000-0500-00005B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0" name="Text Box 92">
          <a:extLst>
            <a:ext uri="{FF2B5EF4-FFF2-40B4-BE49-F238E27FC236}">
              <a16:creationId xmlns:a16="http://schemas.microsoft.com/office/drawing/2014/main" id="{00000000-0008-0000-0500-00005C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1" name="Text Box 93">
          <a:extLst>
            <a:ext uri="{FF2B5EF4-FFF2-40B4-BE49-F238E27FC236}">
              <a16:creationId xmlns:a16="http://schemas.microsoft.com/office/drawing/2014/main" id="{00000000-0008-0000-0500-00005D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2" name="Text Box 94">
          <a:extLst>
            <a:ext uri="{FF2B5EF4-FFF2-40B4-BE49-F238E27FC236}">
              <a16:creationId xmlns:a16="http://schemas.microsoft.com/office/drawing/2014/main" id="{00000000-0008-0000-0500-00005E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3" name="Text Box 95">
          <a:extLst>
            <a:ext uri="{FF2B5EF4-FFF2-40B4-BE49-F238E27FC236}">
              <a16:creationId xmlns:a16="http://schemas.microsoft.com/office/drawing/2014/main" id="{00000000-0008-0000-0500-00005F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4" name="Text Box 96">
          <a:extLst>
            <a:ext uri="{FF2B5EF4-FFF2-40B4-BE49-F238E27FC236}">
              <a16:creationId xmlns:a16="http://schemas.microsoft.com/office/drawing/2014/main" id="{00000000-0008-0000-0500-000060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5" name="Text Box 97">
          <a:extLst>
            <a:ext uri="{FF2B5EF4-FFF2-40B4-BE49-F238E27FC236}">
              <a16:creationId xmlns:a16="http://schemas.microsoft.com/office/drawing/2014/main" id="{00000000-0008-0000-0500-000061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6" name="Text Box 98">
          <a:extLst>
            <a:ext uri="{FF2B5EF4-FFF2-40B4-BE49-F238E27FC236}">
              <a16:creationId xmlns:a16="http://schemas.microsoft.com/office/drawing/2014/main" id="{00000000-0008-0000-0500-000062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7" name="Text Box 99">
          <a:extLst>
            <a:ext uri="{FF2B5EF4-FFF2-40B4-BE49-F238E27FC236}">
              <a16:creationId xmlns:a16="http://schemas.microsoft.com/office/drawing/2014/main" id="{00000000-0008-0000-0500-000063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8" name="Text Box 100">
          <a:extLst>
            <a:ext uri="{FF2B5EF4-FFF2-40B4-BE49-F238E27FC236}">
              <a16:creationId xmlns:a16="http://schemas.microsoft.com/office/drawing/2014/main" id="{00000000-0008-0000-0500-000064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9" name="Text Box 101">
          <a:extLst>
            <a:ext uri="{FF2B5EF4-FFF2-40B4-BE49-F238E27FC236}">
              <a16:creationId xmlns:a16="http://schemas.microsoft.com/office/drawing/2014/main" id="{00000000-0008-0000-0500-000065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0" name="Text Box 102">
          <a:extLst>
            <a:ext uri="{FF2B5EF4-FFF2-40B4-BE49-F238E27FC236}">
              <a16:creationId xmlns:a16="http://schemas.microsoft.com/office/drawing/2014/main" id="{00000000-0008-0000-0500-000066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1" name="Text Box 103">
          <a:extLst>
            <a:ext uri="{FF2B5EF4-FFF2-40B4-BE49-F238E27FC236}">
              <a16:creationId xmlns:a16="http://schemas.microsoft.com/office/drawing/2014/main" id="{00000000-0008-0000-0500-000067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2" name="Text Box 104">
          <a:extLst>
            <a:ext uri="{FF2B5EF4-FFF2-40B4-BE49-F238E27FC236}">
              <a16:creationId xmlns:a16="http://schemas.microsoft.com/office/drawing/2014/main" id="{00000000-0008-0000-0500-000068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3" name="Text Box 105">
          <a:extLst>
            <a:ext uri="{FF2B5EF4-FFF2-40B4-BE49-F238E27FC236}">
              <a16:creationId xmlns:a16="http://schemas.microsoft.com/office/drawing/2014/main" id="{00000000-0008-0000-0500-000069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4" name="Text Box 106">
          <a:extLst>
            <a:ext uri="{FF2B5EF4-FFF2-40B4-BE49-F238E27FC236}">
              <a16:creationId xmlns:a16="http://schemas.microsoft.com/office/drawing/2014/main" id="{00000000-0008-0000-0500-00006A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5" name="Text Box 107">
          <a:extLst>
            <a:ext uri="{FF2B5EF4-FFF2-40B4-BE49-F238E27FC236}">
              <a16:creationId xmlns:a16="http://schemas.microsoft.com/office/drawing/2014/main" id="{00000000-0008-0000-0500-00006B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6" name="Text Box 108">
          <a:extLst>
            <a:ext uri="{FF2B5EF4-FFF2-40B4-BE49-F238E27FC236}">
              <a16:creationId xmlns:a16="http://schemas.microsoft.com/office/drawing/2014/main" id="{00000000-0008-0000-0500-00006C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7" name="Text Box 109">
          <a:extLst>
            <a:ext uri="{FF2B5EF4-FFF2-40B4-BE49-F238E27FC236}">
              <a16:creationId xmlns:a16="http://schemas.microsoft.com/office/drawing/2014/main" id="{00000000-0008-0000-0500-00006D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8" name="Text Box 110">
          <a:extLst>
            <a:ext uri="{FF2B5EF4-FFF2-40B4-BE49-F238E27FC236}">
              <a16:creationId xmlns:a16="http://schemas.microsoft.com/office/drawing/2014/main" id="{00000000-0008-0000-0500-00006E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9" name="Text Box 111">
          <a:extLst>
            <a:ext uri="{FF2B5EF4-FFF2-40B4-BE49-F238E27FC236}">
              <a16:creationId xmlns:a16="http://schemas.microsoft.com/office/drawing/2014/main" id="{00000000-0008-0000-0500-00006F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0" name="Text Box 112">
          <a:extLst>
            <a:ext uri="{FF2B5EF4-FFF2-40B4-BE49-F238E27FC236}">
              <a16:creationId xmlns:a16="http://schemas.microsoft.com/office/drawing/2014/main" id="{00000000-0008-0000-0500-000070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1" name="Text Box 113">
          <a:extLst>
            <a:ext uri="{FF2B5EF4-FFF2-40B4-BE49-F238E27FC236}">
              <a16:creationId xmlns:a16="http://schemas.microsoft.com/office/drawing/2014/main" id="{00000000-0008-0000-0500-000071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2" name="Text Box 114">
          <a:extLst>
            <a:ext uri="{FF2B5EF4-FFF2-40B4-BE49-F238E27FC236}">
              <a16:creationId xmlns:a16="http://schemas.microsoft.com/office/drawing/2014/main" id="{00000000-0008-0000-0500-000072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3" name="Text Box 115">
          <a:extLst>
            <a:ext uri="{FF2B5EF4-FFF2-40B4-BE49-F238E27FC236}">
              <a16:creationId xmlns:a16="http://schemas.microsoft.com/office/drawing/2014/main" id="{00000000-0008-0000-0500-000073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4" name="Text Box 116">
          <a:extLst>
            <a:ext uri="{FF2B5EF4-FFF2-40B4-BE49-F238E27FC236}">
              <a16:creationId xmlns:a16="http://schemas.microsoft.com/office/drawing/2014/main" id="{00000000-0008-0000-0500-000074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5" name="Text Box 117">
          <a:extLst>
            <a:ext uri="{FF2B5EF4-FFF2-40B4-BE49-F238E27FC236}">
              <a16:creationId xmlns:a16="http://schemas.microsoft.com/office/drawing/2014/main" id="{00000000-0008-0000-0500-000075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6" name="Text Box 118">
          <a:extLst>
            <a:ext uri="{FF2B5EF4-FFF2-40B4-BE49-F238E27FC236}">
              <a16:creationId xmlns:a16="http://schemas.microsoft.com/office/drawing/2014/main" id="{00000000-0008-0000-0500-000076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7" name="Text Box 119">
          <a:extLst>
            <a:ext uri="{FF2B5EF4-FFF2-40B4-BE49-F238E27FC236}">
              <a16:creationId xmlns:a16="http://schemas.microsoft.com/office/drawing/2014/main" id="{00000000-0008-0000-0500-000077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8" name="Text Box 120">
          <a:extLst>
            <a:ext uri="{FF2B5EF4-FFF2-40B4-BE49-F238E27FC236}">
              <a16:creationId xmlns:a16="http://schemas.microsoft.com/office/drawing/2014/main" id="{00000000-0008-0000-0500-000078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9" name="Text Box 121">
          <a:extLst>
            <a:ext uri="{FF2B5EF4-FFF2-40B4-BE49-F238E27FC236}">
              <a16:creationId xmlns:a16="http://schemas.microsoft.com/office/drawing/2014/main" id="{00000000-0008-0000-0500-000079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0" name="Text Box 122">
          <a:extLst>
            <a:ext uri="{FF2B5EF4-FFF2-40B4-BE49-F238E27FC236}">
              <a16:creationId xmlns:a16="http://schemas.microsoft.com/office/drawing/2014/main" id="{00000000-0008-0000-0500-00007A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1" name="Text Box 123">
          <a:extLst>
            <a:ext uri="{FF2B5EF4-FFF2-40B4-BE49-F238E27FC236}">
              <a16:creationId xmlns:a16="http://schemas.microsoft.com/office/drawing/2014/main" id="{00000000-0008-0000-0500-00007B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2" name="Text Box 124">
          <a:extLst>
            <a:ext uri="{FF2B5EF4-FFF2-40B4-BE49-F238E27FC236}">
              <a16:creationId xmlns:a16="http://schemas.microsoft.com/office/drawing/2014/main" id="{00000000-0008-0000-0500-00007C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3" name="Text Box 125">
          <a:extLst>
            <a:ext uri="{FF2B5EF4-FFF2-40B4-BE49-F238E27FC236}">
              <a16:creationId xmlns:a16="http://schemas.microsoft.com/office/drawing/2014/main" id="{00000000-0008-0000-0500-00007D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4" name="Text Box 126">
          <a:extLst>
            <a:ext uri="{FF2B5EF4-FFF2-40B4-BE49-F238E27FC236}">
              <a16:creationId xmlns:a16="http://schemas.microsoft.com/office/drawing/2014/main" id="{00000000-0008-0000-0500-00007E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5" name="Text Box 127">
          <a:extLst>
            <a:ext uri="{FF2B5EF4-FFF2-40B4-BE49-F238E27FC236}">
              <a16:creationId xmlns:a16="http://schemas.microsoft.com/office/drawing/2014/main" id="{00000000-0008-0000-0500-00007F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6" name="Text Box 128">
          <a:extLst>
            <a:ext uri="{FF2B5EF4-FFF2-40B4-BE49-F238E27FC236}">
              <a16:creationId xmlns:a16="http://schemas.microsoft.com/office/drawing/2014/main" id="{00000000-0008-0000-0500-000080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7" name="Text Box 129">
          <a:extLst>
            <a:ext uri="{FF2B5EF4-FFF2-40B4-BE49-F238E27FC236}">
              <a16:creationId xmlns:a16="http://schemas.microsoft.com/office/drawing/2014/main" id="{00000000-0008-0000-0500-000081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8" name="Text Box 130">
          <a:extLst>
            <a:ext uri="{FF2B5EF4-FFF2-40B4-BE49-F238E27FC236}">
              <a16:creationId xmlns:a16="http://schemas.microsoft.com/office/drawing/2014/main" id="{00000000-0008-0000-0500-000082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9" name="Text Box 131">
          <a:extLst>
            <a:ext uri="{FF2B5EF4-FFF2-40B4-BE49-F238E27FC236}">
              <a16:creationId xmlns:a16="http://schemas.microsoft.com/office/drawing/2014/main" id="{00000000-0008-0000-0500-000083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80" name="Text Box 132">
          <a:extLst>
            <a:ext uri="{FF2B5EF4-FFF2-40B4-BE49-F238E27FC236}">
              <a16:creationId xmlns:a16="http://schemas.microsoft.com/office/drawing/2014/main" id="{00000000-0008-0000-0500-000084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81" name="Text Box 133">
          <a:extLst>
            <a:ext uri="{FF2B5EF4-FFF2-40B4-BE49-F238E27FC236}">
              <a16:creationId xmlns:a16="http://schemas.microsoft.com/office/drawing/2014/main" id="{00000000-0008-0000-0500-000085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82" name="Text Box 134">
          <a:extLst>
            <a:ext uri="{FF2B5EF4-FFF2-40B4-BE49-F238E27FC236}">
              <a16:creationId xmlns:a16="http://schemas.microsoft.com/office/drawing/2014/main" id="{00000000-0008-0000-0500-000086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83" name="Text Box 135">
          <a:extLst>
            <a:ext uri="{FF2B5EF4-FFF2-40B4-BE49-F238E27FC236}">
              <a16:creationId xmlns:a16="http://schemas.microsoft.com/office/drawing/2014/main" id="{00000000-0008-0000-0500-000087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84" name="Text Box 136">
          <a:extLst>
            <a:ext uri="{FF2B5EF4-FFF2-40B4-BE49-F238E27FC236}">
              <a16:creationId xmlns:a16="http://schemas.microsoft.com/office/drawing/2014/main" id="{00000000-0008-0000-0500-000088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85" name="Text Box 137">
          <a:extLst>
            <a:ext uri="{FF2B5EF4-FFF2-40B4-BE49-F238E27FC236}">
              <a16:creationId xmlns:a16="http://schemas.microsoft.com/office/drawing/2014/main" id="{00000000-0008-0000-0500-000089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13</xdr:col>
      <xdr:colOff>180975</xdr:colOff>
      <xdr:row>9</xdr:row>
      <xdr:rowOff>85725</xdr:rowOff>
    </xdr:from>
    <xdr:to>
      <xdr:col>15</xdr:col>
      <xdr:colOff>342900</xdr:colOff>
      <xdr:row>9</xdr:row>
      <xdr:rowOff>257175</xdr:rowOff>
    </xdr:to>
    <xdr:sp macro="" textlink="">
      <xdr:nvSpPr>
        <xdr:cNvPr id="53386" name="Text Box 138">
          <a:extLst>
            <a:ext uri="{FF2B5EF4-FFF2-40B4-BE49-F238E27FC236}">
              <a16:creationId xmlns:a16="http://schemas.microsoft.com/office/drawing/2014/main" id="{00000000-0008-0000-0500-00008AD00000}"/>
            </a:ext>
          </a:extLst>
        </xdr:cNvPr>
        <xdr:cNvSpPr txBox="1">
          <a:spLocks noChangeArrowheads="1"/>
        </xdr:cNvSpPr>
      </xdr:nvSpPr>
      <xdr:spPr bwMode="auto">
        <a:xfrm>
          <a:off x="82010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3387" name="Text Box 139">
          <a:extLst>
            <a:ext uri="{FF2B5EF4-FFF2-40B4-BE49-F238E27FC236}">
              <a16:creationId xmlns:a16="http://schemas.microsoft.com/office/drawing/2014/main" id="{00000000-0008-0000-0500-00008BD00000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3388" name="Text Box 140">
          <a:extLst>
            <a:ext uri="{FF2B5EF4-FFF2-40B4-BE49-F238E27FC236}">
              <a16:creationId xmlns:a16="http://schemas.microsoft.com/office/drawing/2014/main" id="{00000000-0008-0000-0500-00008CD00000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3389" name="Text Box 141">
          <a:extLst>
            <a:ext uri="{FF2B5EF4-FFF2-40B4-BE49-F238E27FC236}">
              <a16:creationId xmlns:a16="http://schemas.microsoft.com/office/drawing/2014/main" id="{00000000-0008-0000-0500-00008DD0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3390" name="Text Box 142">
          <a:extLst>
            <a:ext uri="{FF2B5EF4-FFF2-40B4-BE49-F238E27FC236}">
              <a16:creationId xmlns:a16="http://schemas.microsoft.com/office/drawing/2014/main" id="{00000000-0008-0000-0500-00008ED0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3391" name="Text Box 143">
          <a:extLst>
            <a:ext uri="{FF2B5EF4-FFF2-40B4-BE49-F238E27FC236}">
              <a16:creationId xmlns:a16="http://schemas.microsoft.com/office/drawing/2014/main" id="{00000000-0008-0000-0500-00008FD0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3392" name="Text Box 144">
          <a:extLst>
            <a:ext uri="{FF2B5EF4-FFF2-40B4-BE49-F238E27FC236}">
              <a16:creationId xmlns:a16="http://schemas.microsoft.com/office/drawing/2014/main" id="{00000000-0008-0000-0500-000090D0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3393" name="Text Box 145">
          <a:extLst>
            <a:ext uri="{FF2B5EF4-FFF2-40B4-BE49-F238E27FC236}">
              <a16:creationId xmlns:a16="http://schemas.microsoft.com/office/drawing/2014/main" id="{00000000-0008-0000-0500-000091D00000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3394" name="Text Box 146">
          <a:extLst>
            <a:ext uri="{FF2B5EF4-FFF2-40B4-BE49-F238E27FC236}">
              <a16:creationId xmlns:a16="http://schemas.microsoft.com/office/drawing/2014/main" id="{00000000-0008-0000-0500-000092D00000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2.5%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3395" name="Text Box 147">
          <a:extLst>
            <a:ext uri="{FF2B5EF4-FFF2-40B4-BE49-F238E27FC236}">
              <a16:creationId xmlns:a16="http://schemas.microsoft.com/office/drawing/2014/main" id="{00000000-0008-0000-0500-000093D0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3396" name="Text Box 148">
          <a:extLst>
            <a:ext uri="{FF2B5EF4-FFF2-40B4-BE49-F238E27FC236}">
              <a16:creationId xmlns:a16="http://schemas.microsoft.com/office/drawing/2014/main" id="{00000000-0008-0000-0500-000094D0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3397" name="Text Box 149">
          <a:extLst>
            <a:ext uri="{FF2B5EF4-FFF2-40B4-BE49-F238E27FC236}">
              <a16:creationId xmlns:a16="http://schemas.microsoft.com/office/drawing/2014/main" id="{00000000-0008-0000-0500-000095D0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3398" name="Text Box 150">
          <a:extLst>
            <a:ext uri="{FF2B5EF4-FFF2-40B4-BE49-F238E27FC236}">
              <a16:creationId xmlns:a16="http://schemas.microsoft.com/office/drawing/2014/main" id="{00000000-0008-0000-0500-000096D0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399" name="Text Box 151">
          <a:extLst>
            <a:ext uri="{FF2B5EF4-FFF2-40B4-BE49-F238E27FC236}">
              <a16:creationId xmlns:a16="http://schemas.microsoft.com/office/drawing/2014/main" id="{00000000-0008-0000-0500-000097D0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400" name="Text Box 152">
          <a:extLst>
            <a:ext uri="{FF2B5EF4-FFF2-40B4-BE49-F238E27FC236}">
              <a16:creationId xmlns:a16="http://schemas.microsoft.com/office/drawing/2014/main" id="{00000000-0008-0000-0500-000098D0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401" name="Text Box 153">
          <a:extLst>
            <a:ext uri="{FF2B5EF4-FFF2-40B4-BE49-F238E27FC236}">
              <a16:creationId xmlns:a16="http://schemas.microsoft.com/office/drawing/2014/main" id="{00000000-0008-0000-0500-000099D0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402" name="Text Box 154">
          <a:extLst>
            <a:ext uri="{FF2B5EF4-FFF2-40B4-BE49-F238E27FC236}">
              <a16:creationId xmlns:a16="http://schemas.microsoft.com/office/drawing/2014/main" id="{00000000-0008-0000-0500-00009AD0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403" name="Text Box 155">
          <a:extLst>
            <a:ext uri="{FF2B5EF4-FFF2-40B4-BE49-F238E27FC236}">
              <a16:creationId xmlns:a16="http://schemas.microsoft.com/office/drawing/2014/main" id="{00000000-0008-0000-0500-00009BD0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404" name="Text Box 156">
          <a:extLst>
            <a:ext uri="{FF2B5EF4-FFF2-40B4-BE49-F238E27FC236}">
              <a16:creationId xmlns:a16="http://schemas.microsoft.com/office/drawing/2014/main" id="{00000000-0008-0000-0500-00009CD0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405" name="Text Box 157">
          <a:extLst>
            <a:ext uri="{FF2B5EF4-FFF2-40B4-BE49-F238E27FC236}">
              <a16:creationId xmlns:a16="http://schemas.microsoft.com/office/drawing/2014/main" id="{00000000-0008-0000-0500-00009DD0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406" name="Text Box 158">
          <a:extLst>
            <a:ext uri="{FF2B5EF4-FFF2-40B4-BE49-F238E27FC236}">
              <a16:creationId xmlns:a16="http://schemas.microsoft.com/office/drawing/2014/main" id="{00000000-0008-0000-0500-00009ED0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07" name="Text Box 159">
          <a:extLst>
            <a:ext uri="{FF2B5EF4-FFF2-40B4-BE49-F238E27FC236}">
              <a16:creationId xmlns:a16="http://schemas.microsoft.com/office/drawing/2014/main" id="{00000000-0008-0000-0500-00009F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08" name="Text Box 160">
          <a:extLst>
            <a:ext uri="{FF2B5EF4-FFF2-40B4-BE49-F238E27FC236}">
              <a16:creationId xmlns:a16="http://schemas.microsoft.com/office/drawing/2014/main" id="{00000000-0008-0000-0500-0000A0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09" name="Text Box 161">
          <a:extLst>
            <a:ext uri="{FF2B5EF4-FFF2-40B4-BE49-F238E27FC236}">
              <a16:creationId xmlns:a16="http://schemas.microsoft.com/office/drawing/2014/main" id="{00000000-0008-0000-0500-0000A1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0" name="Text Box 162">
          <a:extLst>
            <a:ext uri="{FF2B5EF4-FFF2-40B4-BE49-F238E27FC236}">
              <a16:creationId xmlns:a16="http://schemas.microsoft.com/office/drawing/2014/main" id="{00000000-0008-0000-0500-0000A2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1" name="Text Box 163">
          <a:extLst>
            <a:ext uri="{FF2B5EF4-FFF2-40B4-BE49-F238E27FC236}">
              <a16:creationId xmlns:a16="http://schemas.microsoft.com/office/drawing/2014/main" id="{00000000-0008-0000-0500-0000A3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2" name="Text Box 164">
          <a:extLst>
            <a:ext uri="{FF2B5EF4-FFF2-40B4-BE49-F238E27FC236}">
              <a16:creationId xmlns:a16="http://schemas.microsoft.com/office/drawing/2014/main" id="{00000000-0008-0000-0500-0000A4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3" name="Text Box 165">
          <a:extLst>
            <a:ext uri="{FF2B5EF4-FFF2-40B4-BE49-F238E27FC236}">
              <a16:creationId xmlns:a16="http://schemas.microsoft.com/office/drawing/2014/main" id="{00000000-0008-0000-0500-0000A5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4" name="Text Box 166">
          <a:extLst>
            <a:ext uri="{FF2B5EF4-FFF2-40B4-BE49-F238E27FC236}">
              <a16:creationId xmlns:a16="http://schemas.microsoft.com/office/drawing/2014/main" id="{00000000-0008-0000-0500-0000A6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5" name="Text Box 167">
          <a:extLst>
            <a:ext uri="{FF2B5EF4-FFF2-40B4-BE49-F238E27FC236}">
              <a16:creationId xmlns:a16="http://schemas.microsoft.com/office/drawing/2014/main" id="{00000000-0008-0000-0500-0000A7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6" name="Text Box 168">
          <a:extLst>
            <a:ext uri="{FF2B5EF4-FFF2-40B4-BE49-F238E27FC236}">
              <a16:creationId xmlns:a16="http://schemas.microsoft.com/office/drawing/2014/main" id="{00000000-0008-0000-0500-0000A8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7" name="Text Box 169">
          <a:extLst>
            <a:ext uri="{FF2B5EF4-FFF2-40B4-BE49-F238E27FC236}">
              <a16:creationId xmlns:a16="http://schemas.microsoft.com/office/drawing/2014/main" id="{00000000-0008-0000-0500-0000A9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8" name="Text Box 170">
          <a:extLst>
            <a:ext uri="{FF2B5EF4-FFF2-40B4-BE49-F238E27FC236}">
              <a16:creationId xmlns:a16="http://schemas.microsoft.com/office/drawing/2014/main" id="{00000000-0008-0000-0500-0000AA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9" name="Text Box 171">
          <a:extLst>
            <a:ext uri="{FF2B5EF4-FFF2-40B4-BE49-F238E27FC236}">
              <a16:creationId xmlns:a16="http://schemas.microsoft.com/office/drawing/2014/main" id="{00000000-0008-0000-0500-0000AB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20" name="Text Box 172">
          <a:extLst>
            <a:ext uri="{FF2B5EF4-FFF2-40B4-BE49-F238E27FC236}">
              <a16:creationId xmlns:a16="http://schemas.microsoft.com/office/drawing/2014/main" id="{00000000-0008-0000-0500-0000AC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21" name="Text Box 173">
          <a:extLst>
            <a:ext uri="{FF2B5EF4-FFF2-40B4-BE49-F238E27FC236}">
              <a16:creationId xmlns:a16="http://schemas.microsoft.com/office/drawing/2014/main" id="{00000000-0008-0000-0500-0000AD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22" name="Text Box 174">
          <a:extLst>
            <a:ext uri="{FF2B5EF4-FFF2-40B4-BE49-F238E27FC236}">
              <a16:creationId xmlns:a16="http://schemas.microsoft.com/office/drawing/2014/main" id="{00000000-0008-0000-0500-0000AED0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23" name="Text Box 175">
          <a:extLst>
            <a:ext uri="{FF2B5EF4-FFF2-40B4-BE49-F238E27FC236}">
              <a16:creationId xmlns:a16="http://schemas.microsoft.com/office/drawing/2014/main" id="{00000000-0008-0000-0500-0000AF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24" name="Text Box 176">
          <a:extLst>
            <a:ext uri="{FF2B5EF4-FFF2-40B4-BE49-F238E27FC236}">
              <a16:creationId xmlns:a16="http://schemas.microsoft.com/office/drawing/2014/main" id="{00000000-0008-0000-0500-0000B0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25" name="Text Box 177">
          <a:extLst>
            <a:ext uri="{FF2B5EF4-FFF2-40B4-BE49-F238E27FC236}">
              <a16:creationId xmlns:a16="http://schemas.microsoft.com/office/drawing/2014/main" id="{00000000-0008-0000-0500-0000B1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26" name="Text Box 178">
          <a:extLst>
            <a:ext uri="{FF2B5EF4-FFF2-40B4-BE49-F238E27FC236}">
              <a16:creationId xmlns:a16="http://schemas.microsoft.com/office/drawing/2014/main" id="{00000000-0008-0000-0500-0000B2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27" name="Text Box 179">
          <a:extLst>
            <a:ext uri="{FF2B5EF4-FFF2-40B4-BE49-F238E27FC236}">
              <a16:creationId xmlns:a16="http://schemas.microsoft.com/office/drawing/2014/main" id="{00000000-0008-0000-0500-0000B3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28" name="Text Box 180">
          <a:extLst>
            <a:ext uri="{FF2B5EF4-FFF2-40B4-BE49-F238E27FC236}">
              <a16:creationId xmlns:a16="http://schemas.microsoft.com/office/drawing/2014/main" id="{00000000-0008-0000-0500-0000B4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29" name="Text Box 181">
          <a:extLst>
            <a:ext uri="{FF2B5EF4-FFF2-40B4-BE49-F238E27FC236}">
              <a16:creationId xmlns:a16="http://schemas.microsoft.com/office/drawing/2014/main" id="{00000000-0008-0000-0500-0000B5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0" name="Text Box 182">
          <a:extLst>
            <a:ext uri="{FF2B5EF4-FFF2-40B4-BE49-F238E27FC236}">
              <a16:creationId xmlns:a16="http://schemas.microsoft.com/office/drawing/2014/main" id="{00000000-0008-0000-0500-0000B6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1" name="Text Box 183">
          <a:extLst>
            <a:ext uri="{FF2B5EF4-FFF2-40B4-BE49-F238E27FC236}">
              <a16:creationId xmlns:a16="http://schemas.microsoft.com/office/drawing/2014/main" id="{00000000-0008-0000-0500-0000B7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2" name="Text Box 184">
          <a:extLst>
            <a:ext uri="{FF2B5EF4-FFF2-40B4-BE49-F238E27FC236}">
              <a16:creationId xmlns:a16="http://schemas.microsoft.com/office/drawing/2014/main" id="{00000000-0008-0000-0500-0000B8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3" name="Text Box 185">
          <a:extLst>
            <a:ext uri="{FF2B5EF4-FFF2-40B4-BE49-F238E27FC236}">
              <a16:creationId xmlns:a16="http://schemas.microsoft.com/office/drawing/2014/main" id="{00000000-0008-0000-0500-0000B9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4" name="Text Box 186">
          <a:extLst>
            <a:ext uri="{FF2B5EF4-FFF2-40B4-BE49-F238E27FC236}">
              <a16:creationId xmlns:a16="http://schemas.microsoft.com/office/drawing/2014/main" id="{00000000-0008-0000-0500-0000BA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5" name="Text Box 187">
          <a:extLst>
            <a:ext uri="{FF2B5EF4-FFF2-40B4-BE49-F238E27FC236}">
              <a16:creationId xmlns:a16="http://schemas.microsoft.com/office/drawing/2014/main" id="{00000000-0008-0000-0500-0000BB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6" name="Text Box 188">
          <a:extLst>
            <a:ext uri="{FF2B5EF4-FFF2-40B4-BE49-F238E27FC236}">
              <a16:creationId xmlns:a16="http://schemas.microsoft.com/office/drawing/2014/main" id="{00000000-0008-0000-0500-0000BC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7" name="Text Box 189">
          <a:extLst>
            <a:ext uri="{FF2B5EF4-FFF2-40B4-BE49-F238E27FC236}">
              <a16:creationId xmlns:a16="http://schemas.microsoft.com/office/drawing/2014/main" id="{00000000-0008-0000-0500-0000BD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8" name="Text Box 190">
          <a:extLst>
            <a:ext uri="{FF2B5EF4-FFF2-40B4-BE49-F238E27FC236}">
              <a16:creationId xmlns:a16="http://schemas.microsoft.com/office/drawing/2014/main" id="{00000000-0008-0000-0500-0000BE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9" name="Text Box 191">
          <a:extLst>
            <a:ext uri="{FF2B5EF4-FFF2-40B4-BE49-F238E27FC236}">
              <a16:creationId xmlns:a16="http://schemas.microsoft.com/office/drawing/2014/main" id="{00000000-0008-0000-0500-0000BF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0" name="Text Box 192">
          <a:extLst>
            <a:ext uri="{FF2B5EF4-FFF2-40B4-BE49-F238E27FC236}">
              <a16:creationId xmlns:a16="http://schemas.microsoft.com/office/drawing/2014/main" id="{00000000-0008-0000-0500-0000C0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1" name="Text Box 193">
          <a:extLst>
            <a:ext uri="{FF2B5EF4-FFF2-40B4-BE49-F238E27FC236}">
              <a16:creationId xmlns:a16="http://schemas.microsoft.com/office/drawing/2014/main" id="{00000000-0008-0000-0500-0000C1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2" name="Text Box 194">
          <a:extLst>
            <a:ext uri="{FF2B5EF4-FFF2-40B4-BE49-F238E27FC236}">
              <a16:creationId xmlns:a16="http://schemas.microsoft.com/office/drawing/2014/main" id="{00000000-0008-0000-0500-0000C2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3" name="Text Box 195">
          <a:extLst>
            <a:ext uri="{FF2B5EF4-FFF2-40B4-BE49-F238E27FC236}">
              <a16:creationId xmlns:a16="http://schemas.microsoft.com/office/drawing/2014/main" id="{00000000-0008-0000-0500-0000C3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4" name="Text Box 196">
          <a:extLst>
            <a:ext uri="{FF2B5EF4-FFF2-40B4-BE49-F238E27FC236}">
              <a16:creationId xmlns:a16="http://schemas.microsoft.com/office/drawing/2014/main" id="{00000000-0008-0000-0500-0000C4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5" name="Text Box 197">
          <a:extLst>
            <a:ext uri="{FF2B5EF4-FFF2-40B4-BE49-F238E27FC236}">
              <a16:creationId xmlns:a16="http://schemas.microsoft.com/office/drawing/2014/main" id="{00000000-0008-0000-0500-0000C5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6" name="Text Box 198">
          <a:extLst>
            <a:ext uri="{FF2B5EF4-FFF2-40B4-BE49-F238E27FC236}">
              <a16:creationId xmlns:a16="http://schemas.microsoft.com/office/drawing/2014/main" id="{00000000-0008-0000-0500-0000C6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7" name="Text Box 199">
          <a:extLst>
            <a:ext uri="{FF2B5EF4-FFF2-40B4-BE49-F238E27FC236}">
              <a16:creationId xmlns:a16="http://schemas.microsoft.com/office/drawing/2014/main" id="{00000000-0008-0000-0500-0000C7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8" name="Text Box 200">
          <a:extLst>
            <a:ext uri="{FF2B5EF4-FFF2-40B4-BE49-F238E27FC236}">
              <a16:creationId xmlns:a16="http://schemas.microsoft.com/office/drawing/2014/main" id="{00000000-0008-0000-0500-0000C8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9" name="Text Box 201">
          <a:extLst>
            <a:ext uri="{FF2B5EF4-FFF2-40B4-BE49-F238E27FC236}">
              <a16:creationId xmlns:a16="http://schemas.microsoft.com/office/drawing/2014/main" id="{00000000-0008-0000-0500-0000C9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50" name="Text Box 202">
          <a:extLst>
            <a:ext uri="{FF2B5EF4-FFF2-40B4-BE49-F238E27FC236}">
              <a16:creationId xmlns:a16="http://schemas.microsoft.com/office/drawing/2014/main" id="{00000000-0008-0000-0500-0000CA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51" name="Text Box 203">
          <a:extLst>
            <a:ext uri="{FF2B5EF4-FFF2-40B4-BE49-F238E27FC236}">
              <a16:creationId xmlns:a16="http://schemas.microsoft.com/office/drawing/2014/main" id="{00000000-0008-0000-0500-0000CB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52" name="Text Box 204">
          <a:extLst>
            <a:ext uri="{FF2B5EF4-FFF2-40B4-BE49-F238E27FC236}">
              <a16:creationId xmlns:a16="http://schemas.microsoft.com/office/drawing/2014/main" id="{00000000-0008-0000-0500-0000CC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53" name="Text Box 205">
          <a:extLst>
            <a:ext uri="{FF2B5EF4-FFF2-40B4-BE49-F238E27FC236}">
              <a16:creationId xmlns:a16="http://schemas.microsoft.com/office/drawing/2014/main" id="{00000000-0008-0000-0500-0000CD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54" name="Text Box 206">
          <a:extLst>
            <a:ext uri="{FF2B5EF4-FFF2-40B4-BE49-F238E27FC236}">
              <a16:creationId xmlns:a16="http://schemas.microsoft.com/office/drawing/2014/main" id="{00000000-0008-0000-0500-0000CED0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55" name="Text Box 207">
          <a:extLst>
            <a:ext uri="{FF2B5EF4-FFF2-40B4-BE49-F238E27FC236}">
              <a16:creationId xmlns:a16="http://schemas.microsoft.com/office/drawing/2014/main" id="{00000000-0008-0000-0500-0000CF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56" name="Text Box 208">
          <a:extLst>
            <a:ext uri="{FF2B5EF4-FFF2-40B4-BE49-F238E27FC236}">
              <a16:creationId xmlns:a16="http://schemas.microsoft.com/office/drawing/2014/main" id="{00000000-0008-0000-0500-0000D0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57" name="Text Box 209">
          <a:extLst>
            <a:ext uri="{FF2B5EF4-FFF2-40B4-BE49-F238E27FC236}">
              <a16:creationId xmlns:a16="http://schemas.microsoft.com/office/drawing/2014/main" id="{00000000-0008-0000-0500-0000D1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58" name="Text Box 210">
          <a:extLst>
            <a:ext uri="{FF2B5EF4-FFF2-40B4-BE49-F238E27FC236}">
              <a16:creationId xmlns:a16="http://schemas.microsoft.com/office/drawing/2014/main" id="{00000000-0008-0000-0500-0000D2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59" name="Text Box 211">
          <a:extLst>
            <a:ext uri="{FF2B5EF4-FFF2-40B4-BE49-F238E27FC236}">
              <a16:creationId xmlns:a16="http://schemas.microsoft.com/office/drawing/2014/main" id="{00000000-0008-0000-0500-0000D3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0" name="Text Box 212">
          <a:extLst>
            <a:ext uri="{FF2B5EF4-FFF2-40B4-BE49-F238E27FC236}">
              <a16:creationId xmlns:a16="http://schemas.microsoft.com/office/drawing/2014/main" id="{00000000-0008-0000-0500-0000D4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1" name="Text Box 213">
          <a:extLst>
            <a:ext uri="{FF2B5EF4-FFF2-40B4-BE49-F238E27FC236}">
              <a16:creationId xmlns:a16="http://schemas.microsoft.com/office/drawing/2014/main" id="{00000000-0008-0000-0500-0000D5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2" name="Text Box 214">
          <a:extLst>
            <a:ext uri="{FF2B5EF4-FFF2-40B4-BE49-F238E27FC236}">
              <a16:creationId xmlns:a16="http://schemas.microsoft.com/office/drawing/2014/main" id="{00000000-0008-0000-0500-0000D6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3" name="Text Box 215">
          <a:extLst>
            <a:ext uri="{FF2B5EF4-FFF2-40B4-BE49-F238E27FC236}">
              <a16:creationId xmlns:a16="http://schemas.microsoft.com/office/drawing/2014/main" id="{00000000-0008-0000-0500-0000D7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4" name="Text Box 216">
          <a:extLst>
            <a:ext uri="{FF2B5EF4-FFF2-40B4-BE49-F238E27FC236}">
              <a16:creationId xmlns:a16="http://schemas.microsoft.com/office/drawing/2014/main" id="{00000000-0008-0000-0500-0000D8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5" name="Text Box 217">
          <a:extLst>
            <a:ext uri="{FF2B5EF4-FFF2-40B4-BE49-F238E27FC236}">
              <a16:creationId xmlns:a16="http://schemas.microsoft.com/office/drawing/2014/main" id="{00000000-0008-0000-0500-0000D9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6" name="Text Box 218">
          <a:extLst>
            <a:ext uri="{FF2B5EF4-FFF2-40B4-BE49-F238E27FC236}">
              <a16:creationId xmlns:a16="http://schemas.microsoft.com/office/drawing/2014/main" id="{00000000-0008-0000-0500-0000DA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7" name="Text Box 219">
          <a:extLst>
            <a:ext uri="{FF2B5EF4-FFF2-40B4-BE49-F238E27FC236}">
              <a16:creationId xmlns:a16="http://schemas.microsoft.com/office/drawing/2014/main" id="{00000000-0008-0000-0500-0000DB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8" name="Text Box 220">
          <a:extLst>
            <a:ext uri="{FF2B5EF4-FFF2-40B4-BE49-F238E27FC236}">
              <a16:creationId xmlns:a16="http://schemas.microsoft.com/office/drawing/2014/main" id="{00000000-0008-0000-0500-0000DC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9" name="Text Box 221">
          <a:extLst>
            <a:ext uri="{FF2B5EF4-FFF2-40B4-BE49-F238E27FC236}">
              <a16:creationId xmlns:a16="http://schemas.microsoft.com/office/drawing/2014/main" id="{00000000-0008-0000-0500-0000DD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0" name="Text Box 222">
          <a:extLst>
            <a:ext uri="{FF2B5EF4-FFF2-40B4-BE49-F238E27FC236}">
              <a16:creationId xmlns:a16="http://schemas.microsoft.com/office/drawing/2014/main" id="{00000000-0008-0000-0500-0000DE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1" name="Text Box 223">
          <a:extLst>
            <a:ext uri="{FF2B5EF4-FFF2-40B4-BE49-F238E27FC236}">
              <a16:creationId xmlns:a16="http://schemas.microsoft.com/office/drawing/2014/main" id="{00000000-0008-0000-0500-0000DF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2" name="Text Box 224">
          <a:extLst>
            <a:ext uri="{FF2B5EF4-FFF2-40B4-BE49-F238E27FC236}">
              <a16:creationId xmlns:a16="http://schemas.microsoft.com/office/drawing/2014/main" id="{00000000-0008-0000-0500-0000E0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3" name="Text Box 225">
          <a:extLst>
            <a:ext uri="{FF2B5EF4-FFF2-40B4-BE49-F238E27FC236}">
              <a16:creationId xmlns:a16="http://schemas.microsoft.com/office/drawing/2014/main" id="{00000000-0008-0000-0500-0000E1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4" name="Text Box 226">
          <a:extLst>
            <a:ext uri="{FF2B5EF4-FFF2-40B4-BE49-F238E27FC236}">
              <a16:creationId xmlns:a16="http://schemas.microsoft.com/office/drawing/2014/main" id="{00000000-0008-0000-0500-0000E2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5" name="Text Box 227">
          <a:extLst>
            <a:ext uri="{FF2B5EF4-FFF2-40B4-BE49-F238E27FC236}">
              <a16:creationId xmlns:a16="http://schemas.microsoft.com/office/drawing/2014/main" id="{00000000-0008-0000-0500-0000E3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6" name="Text Box 228">
          <a:extLst>
            <a:ext uri="{FF2B5EF4-FFF2-40B4-BE49-F238E27FC236}">
              <a16:creationId xmlns:a16="http://schemas.microsoft.com/office/drawing/2014/main" id="{00000000-0008-0000-0500-0000E4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7" name="Text Box 229">
          <a:extLst>
            <a:ext uri="{FF2B5EF4-FFF2-40B4-BE49-F238E27FC236}">
              <a16:creationId xmlns:a16="http://schemas.microsoft.com/office/drawing/2014/main" id="{00000000-0008-0000-0500-0000E5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8" name="Text Box 230">
          <a:extLst>
            <a:ext uri="{FF2B5EF4-FFF2-40B4-BE49-F238E27FC236}">
              <a16:creationId xmlns:a16="http://schemas.microsoft.com/office/drawing/2014/main" id="{00000000-0008-0000-0500-0000E6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9" name="Text Box 231">
          <a:extLst>
            <a:ext uri="{FF2B5EF4-FFF2-40B4-BE49-F238E27FC236}">
              <a16:creationId xmlns:a16="http://schemas.microsoft.com/office/drawing/2014/main" id="{00000000-0008-0000-0500-0000E7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0" name="Text Box 232">
          <a:extLst>
            <a:ext uri="{FF2B5EF4-FFF2-40B4-BE49-F238E27FC236}">
              <a16:creationId xmlns:a16="http://schemas.microsoft.com/office/drawing/2014/main" id="{00000000-0008-0000-0500-0000E8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1" name="Text Box 233">
          <a:extLst>
            <a:ext uri="{FF2B5EF4-FFF2-40B4-BE49-F238E27FC236}">
              <a16:creationId xmlns:a16="http://schemas.microsoft.com/office/drawing/2014/main" id="{00000000-0008-0000-0500-0000E9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2" name="Text Box 234">
          <a:extLst>
            <a:ext uri="{FF2B5EF4-FFF2-40B4-BE49-F238E27FC236}">
              <a16:creationId xmlns:a16="http://schemas.microsoft.com/office/drawing/2014/main" id="{00000000-0008-0000-0500-0000EA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3" name="Text Box 235">
          <a:extLst>
            <a:ext uri="{FF2B5EF4-FFF2-40B4-BE49-F238E27FC236}">
              <a16:creationId xmlns:a16="http://schemas.microsoft.com/office/drawing/2014/main" id="{00000000-0008-0000-0500-0000EB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4" name="Text Box 236">
          <a:extLst>
            <a:ext uri="{FF2B5EF4-FFF2-40B4-BE49-F238E27FC236}">
              <a16:creationId xmlns:a16="http://schemas.microsoft.com/office/drawing/2014/main" id="{00000000-0008-0000-0500-0000EC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5" name="Text Box 237">
          <a:extLst>
            <a:ext uri="{FF2B5EF4-FFF2-40B4-BE49-F238E27FC236}">
              <a16:creationId xmlns:a16="http://schemas.microsoft.com/office/drawing/2014/main" id="{00000000-0008-0000-0500-0000ED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6" name="Text Box 238">
          <a:extLst>
            <a:ext uri="{FF2B5EF4-FFF2-40B4-BE49-F238E27FC236}">
              <a16:creationId xmlns:a16="http://schemas.microsoft.com/office/drawing/2014/main" id="{00000000-0008-0000-0500-0000EE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7" name="Text Box 239">
          <a:extLst>
            <a:ext uri="{FF2B5EF4-FFF2-40B4-BE49-F238E27FC236}">
              <a16:creationId xmlns:a16="http://schemas.microsoft.com/office/drawing/2014/main" id="{00000000-0008-0000-0500-0000EF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8" name="Text Box 240">
          <a:extLst>
            <a:ext uri="{FF2B5EF4-FFF2-40B4-BE49-F238E27FC236}">
              <a16:creationId xmlns:a16="http://schemas.microsoft.com/office/drawing/2014/main" id="{00000000-0008-0000-0500-0000F0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9" name="Text Box 241">
          <a:extLst>
            <a:ext uri="{FF2B5EF4-FFF2-40B4-BE49-F238E27FC236}">
              <a16:creationId xmlns:a16="http://schemas.microsoft.com/office/drawing/2014/main" id="{00000000-0008-0000-0500-0000F1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0" name="Text Box 242">
          <a:extLst>
            <a:ext uri="{FF2B5EF4-FFF2-40B4-BE49-F238E27FC236}">
              <a16:creationId xmlns:a16="http://schemas.microsoft.com/office/drawing/2014/main" id="{00000000-0008-0000-0500-0000F2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1" name="Text Box 243">
          <a:extLst>
            <a:ext uri="{FF2B5EF4-FFF2-40B4-BE49-F238E27FC236}">
              <a16:creationId xmlns:a16="http://schemas.microsoft.com/office/drawing/2014/main" id="{00000000-0008-0000-0500-0000F3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2" name="Text Box 244">
          <a:extLst>
            <a:ext uri="{FF2B5EF4-FFF2-40B4-BE49-F238E27FC236}">
              <a16:creationId xmlns:a16="http://schemas.microsoft.com/office/drawing/2014/main" id="{00000000-0008-0000-0500-0000F4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3" name="Text Box 245">
          <a:extLst>
            <a:ext uri="{FF2B5EF4-FFF2-40B4-BE49-F238E27FC236}">
              <a16:creationId xmlns:a16="http://schemas.microsoft.com/office/drawing/2014/main" id="{00000000-0008-0000-0500-0000F5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4" name="Text Box 246">
          <a:extLst>
            <a:ext uri="{FF2B5EF4-FFF2-40B4-BE49-F238E27FC236}">
              <a16:creationId xmlns:a16="http://schemas.microsoft.com/office/drawing/2014/main" id="{00000000-0008-0000-0500-0000F6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5" name="Text Box 247">
          <a:extLst>
            <a:ext uri="{FF2B5EF4-FFF2-40B4-BE49-F238E27FC236}">
              <a16:creationId xmlns:a16="http://schemas.microsoft.com/office/drawing/2014/main" id="{00000000-0008-0000-0500-0000F7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6" name="Text Box 248">
          <a:extLst>
            <a:ext uri="{FF2B5EF4-FFF2-40B4-BE49-F238E27FC236}">
              <a16:creationId xmlns:a16="http://schemas.microsoft.com/office/drawing/2014/main" id="{00000000-0008-0000-0500-0000F8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7" name="Text Box 249">
          <a:extLst>
            <a:ext uri="{FF2B5EF4-FFF2-40B4-BE49-F238E27FC236}">
              <a16:creationId xmlns:a16="http://schemas.microsoft.com/office/drawing/2014/main" id="{00000000-0008-0000-0500-0000F9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8" name="Text Box 250">
          <a:extLst>
            <a:ext uri="{FF2B5EF4-FFF2-40B4-BE49-F238E27FC236}">
              <a16:creationId xmlns:a16="http://schemas.microsoft.com/office/drawing/2014/main" id="{00000000-0008-0000-0500-0000FA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9" name="Text Box 251">
          <a:extLst>
            <a:ext uri="{FF2B5EF4-FFF2-40B4-BE49-F238E27FC236}">
              <a16:creationId xmlns:a16="http://schemas.microsoft.com/office/drawing/2014/main" id="{00000000-0008-0000-0500-0000FB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0" name="Text Box 252">
          <a:extLst>
            <a:ext uri="{FF2B5EF4-FFF2-40B4-BE49-F238E27FC236}">
              <a16:creationId xmlns:a16="http://schemas.microsoft.com/office/drawing/2014/main" id="{00000000-0008-0000-0500-0000FC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1" name="Text Box 253">
          <a:extLst>
            <a:ext uri="{FF2B5EF4-FFF2-40B4-BE49-F238E27FC236}">
              <a16:creationId xmlns:a16="http://schemas.microsoft.com/office/drawing/2014/main" id="{00000000-0008-0000-0500-0000FD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2" name="Text Box 254">
          <a:extLst>
            <a:ext uri="{FF2B5EF4-FFF2-40B4-BE49-F238E27FC236}">
              <a16:creationId xmlns:a16="http://schemas.microsoft.com/office/drawing/2014/main" id="{00000000-0008-0000-0500-0000FE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3" name="Text Box 255">
          <a:extLst>
            <a:ext uri="{FF2B5EF4-FFF2-40B4-BE49-F238E27FC236}">
              <a16:creationId xmlns:a16="http://schemas.microsoft.com/office/drawing/2014/main" id="{00000000-0008-0000-0500-0000FFD0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4" name="Text Box 256">
          <a:extLst>
            <a:ext uri="{FF2B5EF4-FFF2-40B4-BE49-F238E27FC236}">
              <a16:creationId xmlns:a16="http://schemas.microsoft.com/office/drawing/2014/main" id="{00000000-0008-0000-0500-000000D1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5" name="Text Box 257">
          <a:extLst>
            <a:ext uri="{FF2B5EF4-FFF2-40B4-BE49-F238E27FC236}">
              <a16:creationId xmlns:a16="http://schemas.microsoft.com/office/drawing/2014/main" id="{00000000-0008-0000-0500-000001D1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6" name="Text Box 258">
          <a:extLst>
            <a:ext uri="{FF2B5EF4-FFF2-40B4-BE49-F238E27FC236}">
              <a16:creationId xmlns:a16="http://schemas.microsoft.com/office/drawing/2014/main" id="{00000000-0008-0000-0500-000002D1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7" name="Text Box 259">
          <a:extLst>
            <a:ext uri="{FF2B5EF4-FFF2-40B4-BE49-F238E27FC236}">
              <a16:creationId xmlns:a16="http://schemas.microsoft.com/office/drawing/2014/main" id="{00000000-0008-0000-0500-000003D1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8" name="Text Box 260">
          <a:extLst>
            <a:ext uri="{FF2B5EF4-FFF2-40B4-BE49-F238E27FC236}">
              <a16:creationId xmlns:a16="http://schemas.microsoft.com/office/drawing/2014/main" id="{00000000-0008-0000-0500-000004D1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9" name="Text Box 261">
          <a:extLst>
            <a:ext uri="{FF2B5EF4-FFF2-40B4-BE49-F238E27FC236}">
              <a16:creationId xmlns:a16="http://schemas.microsoft.com/office/drawing/2014/main" id="{00000000-0008-0000-0500-000005D1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0" name="Text Box 262">
          <a:extLst>
            <a:ext uri="{FF2B5EF4-FFF2-40B4-BE49-F238E27FC236}">
              <a16:creationId xmlns:a16="http://schemas.microsoft.com/office/drawing/2014/main" id="{00000000-0008-0000-0500-000006D1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1" name="Text Box 263">
          <a:extLst>
            <a:ext uri="{FF2B5EF4-FFF2-40B4-BE49-F238E27FC236}">
              <a16:creationId xmlns:a16="http://schemas.microsoft.com/office/drawing/2014/main" id="{00000000-0008-0000-0500-000007D1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2" name="Text Box 264">
          <a:extLst>
            <a:ext uri="{FF2B5EF4-FFF2-40B4-BE49-F238E27FC236}">
              <a16:creationId xmlns:a16="http://schemas.microsoft.com/office/drawing/2014/main" id="{00000000-0008-0000-0500-000008D1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3" name="Text Box 265">
          <a:extLst>
            <a:ext uri="{FF2B5EF4-FFF2-40B4-BE49-F238E27FC236}">
              <a16:creationId xmlns:a16="http://schemas.microsoft.com/office/drawing/2014/main" id="{00000000-0008-0000-0500-000009D1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4" name="Text Box 266">
          <a:extLst>
            <a:ext uri="{FF2B5EF4-FFF2-40B4-BE49-F238E27FC236}">
              <a16:creationId xmlns:a16="http://schemas.microsoft.com/office/drawing/2014/main" id="{00000000-0008-0000-0500-00000AD1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5" name="Text Box 267">
          <a:extLst>
            <a:ext uri="{FF2B5EF4-FFF2-40B4-BE49-F238E27FC236}">
              <a16:creationId xmlns:a16="http://schemas.microsoft.com/office/drawing/2014/main" id="{00000000-0008-0000-0500-00000BD1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6" name="Text Box 268">
          <a:extLst>
            <a:ext uri="{FF2B5EF4-FFF2-40B4-BE49-F238E27FC236}">
              <a16:creationId xmlns:a16="http://schemas.microsoft.com/office/drawing/2014/main" id="{00000000-0008-0000-0500-00000CD1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7" name="Text Box 269">
          <a:extLst>
            <a:ext uri="{FF2B5EF4-FFF2-40B4-BE49-F238E27FC236}">
              <a16:creationId xmlns:a16="http://schemas.microsoft.com/office/drawing/2014/main" id="{00000000-0008-0000-0500-00000DD1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8" name="Text Box 270">
          <a:extLst>
            <a:ext uri="{FF2B5EF4-FFF2-40B4-BE49-F238E27FC236}">
              <a16:creationId xmlns:a16="http://schemas.microsoft.com/office/drawing/2014/main" id="{00000000-0008-0000-0500-00000ED1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0</xdr:col>
      <xdr:colOff>38100</xdr:colOff>
      <xdr:row>101</xdr:row>
      <xdr:rowOff>66675</xdr:rowOff>
    </xdr:from>
    <xdr:to>
      <xdr:col>0</xdr:col>
      <xdr:colOff>1285875</xdr:colOff>
      <xdr:row>102</xdr:row>
      <xdr:rowOff>19050</xdr:rowOff>
    </xdr:to>
    <xdr:pic>
      <xdr:nvPicPr>
        <xdr:cNvPr id="53519" name="Picture 271" descr="sw D">
          <a:extLst>
            <a:ext uri="{FF2B5EF4-FFF2-40B4-BE49-F238E27FC236}">
              <a16:creationId xmlns:a16="http://schemas.microsoft.com/office/drawing/2014/main" id="{00000000-0008-0000-0500-00000FD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9262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273" name="Grafik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2475"/>
          <a:ext cx="1446667" cy="360000"/>
        </a:xfrm>
        <a:prstGeom prst="rect">
          <a:avLst/>
        </a:prstGeom>
      </xdr:spPr>
    </xdr:pic>
    <xdr:clientData/>
  </xdr:twoCellAnchor>
  <xdr:twoCellAnchor>
    <xdr:from>
      <xdr:col>13</xdr:col>
      <xdr:colOff>180975</xdr:colOff>
      <xdr:row>9</xdr:row>
      <xdr:rowOff>85725</xdr:rowOff>
    </xdr:from>
    <xdr:to>
      <xdr:col>15</xdr:col>
      <xdr:colOff>342900</xdr:colOff>
      <xdr:row>9</xdr:row>
      <xdr:rowOff>257175</xdr:rowOff>
    </xdr:to>
    <xdr:sp macro="" textlink="">
      <xdr:nvSpPr>
        <xdr:cNvPr id="274" name="Text Box 5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 txBox="1">
          <a:spLocks noChangeArrowheads="1"/>
        </xdr:cNvSpPr>
      </xdr:nvSpPr>
      <xdr:spPr bwMode="auto">
        <a:xfrm>
          <a:off x="85820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 txBox="1">
          <a:spLocks noChangeArrowheads="1"/>
        </xdr:cNvSpPr>
      </xdr:nvSpPr>
      <xdr:spPr bwMode="auto">
        <a:xfrm>
          <a:off x="114839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276" name="Text Box 7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 txBox="1">
          <a:spLocks noChangeArrowheads="1"/>
        </xdr:cNvSpPr>
      </xdr:nvSpPr>
      <xdr:spPr bwMode="auto">
        <a:xfrm>
          <a:off x="114839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 txBox="1">
          <a:spLocks noChangeArrowheads="1"/>
        </xdr:cNvSpPr>
      </xdr:nvSpPr>
      <xdr:spPr bwMode="auto">
        <a:xfrm>
          <a:off x="13455650" y="17303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 txBox="1">
          <a:spLocks noChangeArrowheads="1"/>
        </xdr:cNvSpPr>
      </xdr:nvSpPr>
      <xdr:spPr bwMode="auto">
        <a:xfrm>
          <a:off x="13455650" y="17303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279" name="Text Box 10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 txBox="1">
          <a:spLocks noChangeArrowheads="1"/>
        </xdr:cNvSpPr>
      </xdr:nvSpPr>
      <xdr:spPr bwMode="auto">
        <a:xfrm>
          <a:off x="13455650" y="17303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280" name="Text Box 11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 txBox="1">
          <a:spLocks noChangeArrowheads="1"/>
        </xdr:cNvSpPr>
      </xdr:nvSpPr>
      <xdr:spPr bwMode="auto">
        <a:xfrm>
          <a:off x="13455650" y="17303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281" name="Text Box 12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 txBox="1">
          <a:spLocks noChangeArrowheads="1"/>
        </xdr:cNvSpPr>
      </xdr:nvSpPr>
      <xdr:spPr bwMode="auto">
        <a:xfrm>
          <a:off x="143859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282" name="Text Box 13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 txBox="1">
          <a:spLocks noChangeArrowheads="1"/>
        </xdr:cNvSpPr>
      </xdr:nvSpPr>
      <xdr:spPr bwMode="auto">
        <a:xfrm>
          <a:off x="143859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2.5%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283" name="Text Box 14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 txBox="1">
          <a:spLocks noChangeArrowheads="1"/>
        </xdr:cNvSpPr>
      </xdr:nvSpPr>
      <xdr:spPr bwMode="auto">
        <a:xfrm>
          <a:off x="172878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 txBox="1">
          <a:spLocks noChangeArrowheads="1"/>
        </xdr:cNvSpPr>
      </xdr:nvSpPr>
      <xdr:spPr bwMode="auto">
        <a:xfrm>
          <a:off x="172878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285" name="Text Box 16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 txBox="1">
          <a:spLocks noChangeArrowheads="1"/>
        </xdr:cNvSpPr>
      </xdr:nvSpPr>
      <xdr:spPr bwMode="auto">
        <a:xfrm>
          <a:off x="172878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286" name="Text Box 17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 txBox="1">
          <a:spLocks noChangeArrowheads="1"/>
        </xdr:cNvSpPr>
      </xdr:nvSpPr>
      <xdr:spPr bwMode="auto">
        <a:xfrm>
          <a:off x="172878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287" name="Text Box 18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 txBox="1">
          <a:spLocks noChangeArrowheads="1"/>
        </xdr:cNvSpPr>
      </xdr:nvSpPr>
      <xdr:spPr bwMode="auto">
        <a:xfrm>
          <a:off x="201898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288" name="Text Box 19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 txBox="1">
          <a:spLocks noChangeArrowheads="1"/>
        </xdr:cNvSpPr>
      </xdr:nvSpPr>
      <xdr:spPr bwMode="auto">
        <a:xfrm>
          <a:off x="201898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289" name="Text Box 20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 txBox="1">
          <a:spLocks noChangeArrowheads="1"/>
        </xdr:cNvSpPr>
      </xdr:nvSpPr>
      <xdr:spPr bwMode="auto">
        <a:xfrm>
          <a:off x="201898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290" name="Text Box 21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 txBox="1">
          <a:spLocks noChangeArrowheads="1"/>
        </xdr:cNvSpPr>
      </xdr:nvSpPr>
      <xdr:spPr bwMode="auto">
        <a:xfrm>
          <a:off x="201898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291" name="Text Box 22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 txBox="1">
          <a:spLocks noChangeArrowheads="1"/>
        </xdr:cNvSpPr>
      </xdr:nvSpPr>
      <xdr:spPr bwMode="auto">
        <a:xfrm>
          <a:off x="201898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292" name="Text Box 23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 txBox="1">
          <a:spLocks noChangeArrowheads="1"/>
        </xdr:cNvSpPr>
      </xdr:nvSpPr>
      <xdr:spPr bwMode="auto">
        <a:xfrm>
          <a:off x="201898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293" name="Text Box 24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 txBox="1">
          <a:spLocks noChangeArrowheads="1"/>
        </xdr:cNvSpPr>
      </xdr:nvSpPr>
      <xdr:spPr bwMode="auto">
        <a:xfrm>
          <a:off x="201898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294" name="Text Box 25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 txBox="1">
          <a:spLocks noChangeArrowheads="1"/>
        </xdr:cNvSpPr>
      </xdr:nvSpPr>
      <xdr:spPr bwMode="auto">
        <a:xfrm>
          <a:off x="201898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295" name="Text Box 26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296" name="Text Box 27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297" name="Text Box 28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298" name="Text Box 29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299" name="Text Box 30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0" name="Text Box 31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1" name="Text Box 32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2" name="Text Box 33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3" name="Text Box 34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4" name="Text Box 35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5" name="Text Box 36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6" name="Text Box 37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7" name="Text Box 38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8" name="Text Box 39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9" name="Text Box 40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10" name="Text Box 41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1" name="Text Box 42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2" name="Text Box 43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3" name="Text Box 44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4" name="Text Box 45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5" name="Text Box 46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6" name="Text Box 47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7" name="Text Box 48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8" name="Text Box 49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9" name="Text Box 50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0" name="Text Box 51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1" name="Text Box 52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2" name="Text Box 53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3" name="Text Box 54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4" name="Text Box 55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5" name="Text Box 56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6" name="Text Box 57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7" name="Text Box 58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8" name="Text Box 59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9" name="Text Box 60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0" name="Text Box 61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1" name="Text Box 62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2" name="Text Box 63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3" name="Text Box 64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4" name="Text Box 65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5" name="Text Box 66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6" name="Text Box 67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7" name="Text Box 68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8" name="Text Box 69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9" name="Text Box 70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40" name="Text Box 71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41" name="Text Box 72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42" name="Text Box 73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43" name="Text Box 74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44" name="Text Box 75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45" name="Text Box 76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46" name="Text Box 77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47" name="Text Box 78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48" name="Text Box 79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49" name="Text Box 80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0" name="Text Box 81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1" name="Text Box 82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2" name="Text Box 83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3" name="Text Box 84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4" name="Text Box 85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5" name="Text Box 86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6" name="Text Box 87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7" name="Text Box 88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8" name="Text Box 89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9" name="Text Box 90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0" name="Text Box 91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1" name="Text Box 92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2" name="Text Box 93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3" name="Text Box 94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4" name="Text Box 95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5" name="Text Box 96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6" name="Text Box 97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7" name="Text Box 98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8" name="Text Box 99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9" name="Text Box 100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0" name="Text Box 101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1" name="Text Box 102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2" name="Text Box 103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3" name="Text Box 104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4" name="Text Box 105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5" name="Text Box 106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6" name="Text Box 107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7" name="Text Box 108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8" name="Text Box 109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9" name="Text Box 110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0" name="Text Box 111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1" name="Text Box 112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2" name="Text Box 113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3" name="Text Box 114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4" name="Text Box 115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5" name="Text Box 116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6" name="Text Box 117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7" name="Text Box 118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8" name="Text Box 119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9" name="Text Box 120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0" name="Text Box 121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1" name="Text Box 122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2" name="Text Box 123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3" name="Text Box 124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4" name="Text Box 125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5" name="Text Box 126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6" name="Text Box 127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7" name="Text Box 128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8" name="Text Box 129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9" name="Text Box 130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400" name="Text Box 131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401" name="Text Box 132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402" name="Text Box 133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403" name="Text Box 134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404" name="Text Box 135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405" name="Text Box 136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406" name="Text Box 137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30%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</xdr:row>
      <xdr:rowOff>47625</xdr:rowOff>
    </xdr:from>
    <xdr:to>
      <xdr:col>5</xdr:col>
      <xdr:colOff>152400</xdr:colOff>
      <xdr:row>4</xdr:row>
      <xdr:rowOff>123825</xdr:rowOff>
    </xdr:to>
    <xdr:sp macro="" textlink="">
      <xdr:nvSpPr>
        <xdr:cNvPr id="66562" name="Text Box 2">
          <a:extLst>
            <a:ext uri="{FF2B5EF4-FFF2-40B4-BE49-F238E27FC236}">
              <a16:creationId xmlns:a16="http://schemas.microsoft.com/office/drawing/2014/main" id="{00000000-0008-0000-0600-000002040100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352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Nickel</a:t>
          </a:r>
        </a:p>
      </xdr:txBody>
    </xdr:sp>
    <xdr:clientData/>
  </xdr:twoCellAnchor>
  <xdr:twoCellAnchor>
    <xdr:from>
      <xdr:col>12</xdr:col>
      <xdr:colOff>180975</xdr:colOff>
      <xdr:row>9</xdr:row>
      <xdr:rowOff>85725</xdr:rowOff>
    </xdr:from>
    <xdr:to>
      <xdr:col>14</xdr:col>
      <xdr:colOff>342900</xdr:colOff>
      <xdr:row>9</xdr:row>
      <xdr:rowOff>257175</xdr:rowOff>
    </xdr:to>
    <xdr:sp macro="" textlink="">
      <xdr:nvSpPr>
        <xdr:cNvPr id="66563" name="Text Box 3">
          <a:extLst>
            <a:ext uri="{FF2B5EF4-FFF2-40B4-BE49-F238E27FC236}">
              <a16:creationId xmlns:a16="http://schemas.microsoft.com/office/drawing/2014/main" id="{00000000-0008-0000-0600-000003040100}"/>
            </a:ext>
          </a:extLst>
        </xdr:cNvPr>
        <xdr:cNvSpPr txBox="1">
          <a:spLocks noChangeArrowheads="1"/>
        </xdr:cNvSpPr>
      </xdr:nvSpPr>
      <xdr:spPr bwMode="auto">
        <a:xfrm>
          <a:off x="7543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6564" name="Text Box 4">
          <a:extLst>
            <a:ext uri="{FF2B5EF4-FFF2-40B4-BE49-F238E27FC236}">
              <a16:creationId xmlns:a16="http://schemas.microsoft.com/office/drawing/2014/main" id="{00000000-0008-0000-0600-000004040100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6565" name="Text Box 5">
          <a:extLst>
            <a:ext uri="{FF2B5EF4-FFF2-40B4-BE49-F238E27FC236}">
              <a16:creationId xmlns:a16="http://schemas.microsoft.com/office/drawing/2014/main" id="{00000000-0008-0000-0600-000005040100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6566" name="Text Box 6">
          <a:extLst>
            <a:ext uri="{FF2B5EF4-FFF2-40B4-BE49-F238E27FC236}">
              <a16:creationId xmlns:a16="http://schemas.microsoft.com/office/drawing/2014/main" id="{00000000-0008-0000-0600-0000060401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6567" name="Text Box 7">
          <a:extLst>
            <a:ext uri="{FF2B5EF4-FFF2-40B4-BE49-F238E27FC236}">
              <a16:creationId xmlns:a16="http://schemas.microsoft.com/office/drawing/2014/main" id="{00000000-0008-0000-0600-0000070401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6568" name="Text Box 8">
          <a:extLst>
            <a:ext uri="{FF2B5EF4-FFF2-40B4-BE49-F238E27FC236}">
              <a16:creationId xmlns:a16="http://schemas.microsoft.com/office/drawing/2014/main" id="{00000000-0008-0000-0600-0000080401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6569" name="Text Box 9">
          <a:extLst>
            <a:ext uri="{FF2B5EF4-FFF2-40B4-BE49-F238E27FC236}">
              <a16:creationId xmlns:a16="http://schemas.microsoft.com/office/drawing/2014/main" id="{00000000-0008-0000-0600-0000090401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6570" name="Text Box 10">
          <a:extLst>
            <a:ext uri="{FF2B5EF4-FFF2-40B4-BE49-F238E27FC236}">
              <a16:creationId xmlns:a16="http://schemas.microsoft.com/office/drawing/2014/main" id="{00000000-0008-0000-0600-00000A040100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6571" name="Text Box 11">
          <a:extLst>
            <a:ext uri="{FF2B5EF4-FFF2-40B4-BE49-F238E27FC236}">
              <a16:creationId xmlns:a16="http://schemas.microsoft.com/office/drawing/2014/main" id="{00000000-0008-0000-0600-00000B040100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2.5%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6572" name="Text Box 12">
          <a:extLst>
            <a:ext uri="{FF2B5EF4-FFF2-40B4-BE49-F238E27FC236}">
              <a16:creationId xmlns:a16="http://schemas.microsoft.com/office/drawing/2014/main" id="{00000000-0008-0000-0600-00000C0401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6573" name="Text Box 13">
          <a:extLst>
            <a:ext uri="{FF2B5EF4-FFF2-40B4-BE49-F238E27FC236}">
              <a16:creationId xmlns:a16="http://schemas.microsoft.com/office/drawing/2014/main" id="{00000000-0008-0000-0600-00000D0401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6574" name="Text Box 14">
          <a:extLst>
            <a:ext uri="{FF2B5EF4-FFF2-40B4-BE49-F238E27FC236}">
              <a16:creationId xmlns:a16="http://schemas.microsoft.com/office/drawing/2014/main" id="{00000000-0008-0000-0600-00000E0401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6575" name="Text Box 15">
          <a:extLst>
            <a:ext uri="{FF2B5EF4-FFF2-40B4-BE49-F238E27FC236}">
              <a16:creationId xmlns:a16="http://schemas.microsoft.com/office/drawing/2014/main" id="{00000000-0008-0000-0600-00000F0401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6576" name="Text Box 16">
          <a:extLst>
            <a:ext uri="{FF2B5EF4-FFF2-40B4-BE49-F238E27FC236}">
              <a16:creationId xmlns:a16="http://schemas.microsoft.com/office/drawing/2014/main" id="{00000000-0008-0000-0600-00001004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6577" name="Text Box 17">
          <a:extLst>
            <a:ext uri="{FF2B5EF4-FFF2-40B4-BE49-F238E27FC236}">
              <a16:creationId xmlns:a16="http://schemas.microsoft.com/office/drawing/2014/main" id="{00000000-0008-0000-0600-00001104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6578" name="Text Box 18">
          <a:extLst>
            <a:ext uri="{FF2B5EF4-FFF2-40B4-BE49-F238E27FC236}">
              <a16:creationId xmlns:a16="http://schemas.microsoft.com/office/drawing/2014/main" id="{00000000-0008-0000-0600-00001204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6579" name="Text Box 19">
          <a:extLst>
            <a:ext uri="{FF2B5EF4-FFF2-40B4-BE49-F238E27FC236}">
              <a16:creationId xmlns:a16="http://schemas.microsoft.com/office/drawing/2014/main" id="{00000000-0008-0000-0600-00001304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6580" name="Text Box 20">
          <a:extLst>
            <a:ext uri="{FF2B5EF4-FFF2-40B4-BE49-F238E27FC236}">
              <a16:creationId xmlns:a16="http://schemas.microsoft.com/office/drawing/2014/main" id="{00000000-0008-0000-0600-00001404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6581" name="Text Box 21">
          <a:extLst>
            <a:ext uri="{FF2B5EF4-FFF2-40B4-BE49-F238E27FC236}">
              <a16:creationId xmlns:a16="http://schemas.microsoft.com/office/drawing/2014/main" id="{00000000-0008-0000-0600-00001504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6582" name="Text Box 22">
          <a:extLst>
            <a:ext uri="{FF2B5EF4-FFF2-40B4-BE49-F238E27FC236}">
              <a16:creationId xmlns:a16="http://schemas.microsoft.com/office/drawing/2014/main" id="{00000000-0008-0000-0600-00001604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6583" name="Text Box 23">
          <a:extLst>
            <a:ext uri="{FF2B5EF4-FFF2-40B4-BE49-F238E27FC236}">
              <a16:creationId xmlns:a16="http://schemas.microsoft.com/office/drawing/2014/main" id="{00000000-0008-0000-0600-00001704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84" name="Text Box 24">
          <a:extLst>
            <a:ext uri="{FF2B5EF4-FFF2-40B4-BE49-F238E27FC236}">
              <a16:creationId xmlns:a16="http://schemas.microsoft.com/office/drawing/2014/main" id="{00000000-0008-0000-0600-00001804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85" name="Text Box 25">
          <a:extLst>
            <a:ext uri="{FF2B5EF4-FFF2-40B4-BE49-F238E27FC236}">
              <a16:creationId xmlns:a16="http://schemas.microsoft.com/office/drawing/2014/main" id="{00000000-0008-0000-0600-00001904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86" name="Text Box 26">
          <a:extLst>
            <a:ext uri="{FF2B5EF4-FFF2-40B4-BE49-F238E27FC236}">
              <a16:creationId xmlns:a16="http://schemas.microsoft.com/office/drawing/2014/main" id="{00000000-0008-0000-0600-00001A04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87" name="Text Box 27">
          <a:extLst>
            <a:ext uri="{FF2B5EF4-FFF2-40B4-BE49-F238E27FC236}">
              <a16:creationId xmlns:a16="http://schemas.microsoft.com/office/drawing/2014/main" id="{00000000-0008-0000-0600-00001B04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88" name="Text Box 28">
          <a:extLst>
            <a:ext uri="{FF2B5EF4-FFF2-40B4-BE49-F238E27FC236}">
              <a16:creationId xmlns:a16="http://schemas.microsoft.com/office/drawing/2014/main" id="{00000000-0008-0000-0600-00001C04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89" name="Text Box 29">
          <a:extLst>
            <a:ext uri="{FF2B5EF4-FFF2-40B4-BE49-F238E27FC236}">
              <a16:creationId xmlns:a16="http://schemas.microsoft.com/office/drawing/2014/main" id="{00000000-0008-0000-0600-00001D04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0" name="Text Box 30">
          <a:extLst>
            <a:ext uri="{FF2B5EF4-FFF2-40B4-BE49-F238E27FC236}">
              <a16:creationId xmlns:a16="http://schemas.microsoft.com/office/drawing/2014/main" id="{00000000-0008-0000-0600-00001E04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1" name="Text Box 31">
          <a:extLst>
            <a:ext uri="{FF2B5EF4-FFF2-40B4-BE49-F238E27FC236}">
              <a16:creationId xmlns:a16="http://schemas.microsoft.com/office/drawing/2014/main" id="{00000000-0008-0000-0600-00001F04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2" name="Text Box 32">
          <a:extLst>
            <a:ext uri="{FF2B5EF4-FFF2-40B4-BE49-F238E27FC236}">
              <a16:creationId xmlns:a16="http://schemas.microsoft.com/office/drawing/2014/main" id="{00000000-0008-0000-0600-00002004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3" name="Text Box 33">
          <a:extLst>
            <a:ext uri="{FF2B5EF4-FFF2-40B4-BE49-F238E27FC236}">
              <a16:creationId xmlns:a16="http://schemas.microsoft.com/office/drawing/2014/main" id="{00000000-0008-0000-0600-00002104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4" name="Text Box 34">
          <a:extLst>
            <a:ext uri="{FF2B5EF4-FFF2-40B4-BE49-F238E27FC236}">
              <a16:creationId xmlns:a16="http://schemas.microsoft.com/office/drawing/2014/main" id="{00000000-0008-0000-0600-00002204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5" name="Text Box 35">
          <a:extLst>
            <a:ext uri="{FF2B5EF4-FFF2-40B4-BE49-F238E27FC236}">
              <a16:creationId xmlns:a16="http://schemas.microsoft.com/office/drawing/2014/main" id="{00000000-0008-0000-0600-00002304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6" name="Text Box 36">
          <a:extLst>
            <a:ext uri="{FF2B5EF4-FFF2-40B4-BE49-F238E27FC236}">
              <a16:creationId xmlns:a16="http://schemas.microsoft.com/office/drawing/2014/main" id="{00000000-0008-0000-0600-00002404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7" name="Text Box 37">
          <a:extLst>
            <a:ext uri="{FF2B5EF4-FFF2-40B4-BE49-F238E27FC236}">
              <a16:creationId xmlns:a16="http://schemas.microsoft.com/office/drawing/2014/main" id="{00000000-0008-0000-0600-00002504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8" name="Text Box 38">
          <a:extLst>
            <a:ext uri="{FF2B5EF4-FFF2-40B4-BE49-F238E27FC236}">
              <a16:creationId xmlns:a16="http://schemas.microsoft.com/office/drawing/2014/main" id="{00000000-0008-0000-0600-00002604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9" name="Text Box 39">
          <a:extLst>
            <a:ext uri="{FF2B5EF4-FFF2-40B4-BE49-F238E27FC236}">
              <a16:creationId xmlns:a16="http://schemas.microsoft.com/office/drawing/2014/main" id="{00000000-0008-0000-0600-00002704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0" name="Text Box 40">
          <a:extLst>
            <a:ext uri="{FF2B5EF4-FFF2-40B4-BE49-F238E27FC236}">
              <a16:creationId xmlns:a16="http://schemas.microsoft.com/office/drawing/2014/main" id="{00000000-0008-0000-0600-000028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1" name="Text Box 41">
          <a:extLst>
            <a:ext uri="{FF2B5EF4-FFF2-40B4-BE49-F238E27FC236}">
              <a16:creationId xmlns:a16="http://schemas.microsoft.com/office/drawing/2014/main" id="{00000000-0008-0000-0600-000029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2" name="Text Box 42">
          <a:extLst>
            <a:ext uri="{FF2B5EF4-FFF2-40B4-BE49-F238E27FC236}">
              <a16:creationId xmlns:a16="http://schemas.microsoft.com/office/drawing/2014/main" id="{00000000-0008-0000-0600-00002A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3" name="Text Box 43">
          <a:extLst>
            <a:ext uri="{FF2B5EF4-FFF2-40B4-BE49-F238E27FC236}">
              <a16:creationId xmlns:a16="http://schemas.microsoft.com/office/drawing/2014/main" id="{00000000-0008-0000-0600-00002B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4" name="Text Box 44">
          <a:extLst>
            <a:ext uri="{FF2B5EF4-FFF2-40B4-BE49-F238E27FC236}">
              <a16:creationId xmlns:a16="http://schemas.microsoft.com/office/drawing/2014/main" id="{00000000-0008-0000-0600-00002C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5" name="Text Box 45">
          <a:extLst>
            <a:ext uri="{FF2B5EF4-FFF2-40B4-BE49-F238E27FC236}">
              <a16:creationId xmlns:a16="http://schemas.microsoft.com/office/drawing/2014/main" id="{00000000-0008-0000-0600-00002D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6" name="Text Box 46">
          <a:extLst>
            <a:ext uri="{FF2B5EF4-FFF2-40B4-BE49-F238E27FC236}">
              <a16:creationId xmlns:a16="http://schemas.microsoft.com/office/drawing/2014/main" id="{00000000-0008-0000-0600-00002E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7" name="Text Box 47">
          <a:extLst>
            <a:ext uri="{FF2B5EF4-FFF2-40B4-BE49-F238E27FC236}">
              <a16:creationId xmlns:a16="http://schemas.microsoft.com/office/drawing/2014/main" id="{00000000-0008-0000-0600-00002F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8" name="Text Box 48">
          <a:extLst>
            <a:ext uri="{FF2B5EF4-FFF2-40B4-BE49-F238E27FC236}">
              <a16:creationId xmlns:a16="http://schemas.microsoft.com/office/drawing/2014/main" id="{00000000-0008-0000-0600-000030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9" name="Text Box 49">
          <a:extLst>
            <a:ext uri="{FF2B5EF4-FFF2-40B4-BE49-F238E27FC236}">
              <a16:creationId xmlns:a16="http://schemas.microsoft.com/office/drawing/2014/main" id="{00000000-0008-0000-0600-000031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0" name="Text Box 50">
          <a:extLst>
            <a:ext uri="{FF2B5EF4-FFF2-40B4-BE49-F238E27FC236}">
              <a16:creationId xmlns:a16="http://schemas.microsoft.com/office/drawing/2014/main" id="{00000000-0008-0000-0600-000032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1" name="Text Box 51">
          <a:extLst>
            <a:ext uri="{FF2B5EF4-FFF2-40B4-BE49-F238E27FC236}">
              <a16:creationId xmlns:a16="http://schemas.microsoft.com/office/drawing/2014/main" id="{00000000-0008-0000-0600-000033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2" name="Text Box 52">
          <a:extLst>
            <a:ext uri="{FF2B5EF4-FFF2-40B4-BE49-F238E27FC236}">
              <a16:creationId xmlns:a16="http://schemas.microsoft.com/office/drawing/2014/main" id="{00000000-0008-0000-0600-000034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3" name="Text Box 53">
          <a:extLst>
            <a:ext uri="{FF2B5EF4-FFF2-40B4-BE49-F238E27FC236}">
              <a16:creationId xmlns:a16="http://schemas.microsoft.com/office/drawing/2014/main" id="{00000000-0008-0000-0600-000035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4" name="Text Box 54">
          <a:extLst>
            <a:ext uri="{FF2B5EF4-FFF2-40B4-BE49-F238E27FC236}">
              <a16:creationId xmlns:a16="http://schemas.microsoft.com/office/drawing/2014/main" id="{00000000-0008-0000-0600-000036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5" name="Text Box 55">
          <a:extLst>
            <a:ext uri="{FF2B5EF4-FFF2-40B4-BE49-F238E27FC236}">
              <a16:creationId xmlns:a16="http://schemas.microsoft.com/office/drawing/2014/main" id="{00000000-0008-0000-0600-000037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6" name="Text Box 56">
          <a:extLst>
            <a:ext uri="{FF2B5EF4-FFF2-40B4-BE49-F238E27FC236}">
              <a16:creationId xmlns:a16="http://schemas.microsoft.com/office/drawing/2014/main" id="{00000000-0008-0000-0600-000038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7" name="Text Box 57">
          <a:extLst>
            <a:ext uri="{FF2B5EF4-FFF2-40B4-BE49-F238E27FC236}">
              <a16:creationId xmlns:a16="http://schemas.microsoft.com/office/drawing/2014/main" id="{00000000-0008-0000-0600-000039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8" name="Text Box 58">
          <a:extLst>
            <a:ext uri="{FF2B5EF4-FFF2-40B4-BE49-F238E27FC236}">
              <a16:creationId xmlns:a16="http://schemas.microsoft.com/office/drawing/2014/main" id="{00000000-0008-0000-0600-00003A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9" name="Text Box 59">
          <a:extLst>
            <a:ext uri="{FF2B5EF4-FFF2-40B4-BE49-F238E27FC236}">
              <a16:creationId xmlns:a16="http://schemas.microsoft.com/office/drawing/2014/main" id="{00000000-0008-0000-0600-00003B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0" name="Text Box 60">
          <a:extLst>
            <a:ext uri="{FF2B5EF4-FFF2-40B4-BE49-F238E27FC236}">
              <a16:creationId xmlns:a16="http://schemas.microsoft.com/office/drawing/2014/main" id="{00000000-0008-0000-0600-00003C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1" name="Text Box 61">
          <a:extLst>
            <a:ext uri="{FF2B5EF4-FFF2-40B4-BE49-F238E27FC236}">
              <a16:creationId xmlns:a16="http://schemas.microsoft.com/office/drawing/2014/main" id="{00000000-0008-0000-0600-00003D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2" name="Text Box 62">
          <a:extLst>
            <a:ext uri="{FF2B5EF4-FFF2-40B4-BE49-F238E27FC236}">
              <a16:creationId xmlns:a16="http://schemas.microsoft.com/office/drawing/2014/main" id="{00000000-0008-0000-0600-00003E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3" name="Text Box 63">
          <a:extLst>
            <a:ext uri="{FF2B5EF4-FFF2-40B4-BE49-F238E27FC236}">
              <a16:creationId xmlns:a16="http://schemas.microsoft.com/office/drawing/2014/main" id="{00000000-0008-0000-0600-00003F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4" name="Text Box 64">
          <a:extLst>
            <a:ext uri="{FF2B5EF4-FFF2-40B4-BE49-F238E27FC236}">
              <a16:creationId xmlns:a16="http://schemas.microsoft.com/office/drawing/2014/main" id="{00000000-0008-0000-0600-000040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5" name="Text Box 65">
          <a:extLst>
            <a:ext uri="{FF2B5EF4-FFF2-40B4-BE49-F238E27FC236}">
              <a16:creationId xmlns:a16="http://schemas.microsoft.com/office/drawing/2014/main" id="{00000000-0008-0000-0600-000041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6" name="Text Box 66">
          <a:extLst>
            <a:ext uri="{FF2B5EF4-FFF2-40B4-BE49-F238E27FC236}">
              <a16:creationId xmlns:a16="http://schemas.microsoft.com/office/drawing/2014/main" id="{00000000-0008-0000-0600-000042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7" name="Text Box 67">
          <a:extLst>
            <a:ext uri="{FF2B5EF4-FFF2-40B4-BE49-F238E27FC236}">
              <a16:creationId xmlns:a16="http://schemas.microsoft.com/office/drawing/2014/main" id="{00000000-0008-0000-0600-000043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8" name="Text Box 68">
          <a:extLst>
            <a:ext uri="{FF2B5EF4-FFF2-40B4-BE49-F238E27FC236}">
              <a16:creationId xmlns:a16="http://schemas.microsoft.com/office/drawing/2014/main" id="{00000000-0008-0000-0600-000044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9" name="Text Box 69">
          <a:extLst>
            <a:ext uri="{FF2B5EF4-FFF2-40B4-BE49-F238E27FC236}">
              <a16:creationId xmlns:a16="http://schemas.microsoft.com/office/drawing/2014/main" id="{00000000-0008-0000-0600-000045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30" name="Text Box 70">
          <a:extLst>
            <a:ext uri="{FF2B5EF4-FFF2-40B4-BE49-F238E27FC236}">
              <a16:creationId xmlns:a16="http://schemas.microsoft.com/office/drawing/2014/main" id="{00000000-0008-0000-0600-000046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31" name="Text Box 71">
          <a:extLst>
            <a:ext uri="{FF2B5EF4-FFF2-40B4-BE49-F238E27FC236}">
              <a16:creationId xmlns:a16="http://schemas.microsoft.com/office/drawing/2014/main" id="{00000000-0008-0000-0600-00004704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32" name="Text Box 72">
          <a:extLst>
            <a:ext uri="{FF2B5EF4-FFF2-40B4-BE49-F238E27FC236}">
              <a16:creationId xmlns:a16="http://schemas.microsoft.com/office/drawing/2014/main" id="{00000000-0008-0000-0600-000048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33" name="Text Box 73">
          <a:extLst>
            <a:ext uri="{FF2B5EF4-FFF2-40B4-BE49-F238E27FC236}">
              <a16:creationId xmlns:a16="http://schemas.microsoft.com/office/drawing/2014/main" id="{00000000-0008-0000-0600-000049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34" name="Text Box 74">
          <a:extLst>
            <a:ext uri="{FF2B5EF4-FFF2-40B4-BE49-F238E27FC236}">
              <a16:creationId xmlns:a16="http://schemas.microsoft.com/office/drawing/2014/main" id="{00000000-0008-0000-0600-00004A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35" name="Text Box 75">
          <a:extLst>
            <a:ext uri="{FF2B5EF4-FFF2-40B4-BE49-F238E27FC236}">
              <a16:creationId xmlns:a16="http://schemas.microsoft.com/office/drawing/2014/main" id="{00000000-0008-0000-0600-00004B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36" name="Text Box 76">
          <a:extLst>
            <a:ext uri="{FF2B5EF4-FFF2-40B4-BE49-F238E27FC236}">
              <a16:creationId xmlns:a16="http://schemas.microsoft.com/office/drawing/2014/main" id="{00000000-0008-0000-0600-00004C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37" name="Text Box 77">
          <a:extLst>
            <a:ext uri="{FF2B5EF4-FFF2-40B4-BE49-F238E27FC236}">
              <a16:creationId xmlns:a16="http://schemas.microsoft.com/office/drawing/2014/main" id="{00000000-0008-0000-0600-00004D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38" name="Text Box 78">
          <a:extLst>
            <a:ext uri="{FF2B5EF4-FFF2-40B4-BE49-F238E27FC236}">
              <a16:creationId xmlns:a16="http://schemas.microsoft.com/office/drawing/2014/main" id="{00000000-0008-0000-0600-00004E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39" name="Text Box 79">
          <a:extLst>
            <a:ext uri="{FF2B5EF4-FFF2-40B4-BE49-F238E27FC236}">
              <a16:creationId xmlns:a16="http://schemas.microsoft.com/office/drawing/2014/main" id="{00000000-0008-0000-0600-00004F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0" name="Text Box 80">
          <a:extLst>
            <a:ext uri="{FF2B5EF4-FFF2-40B4-BE49-F238E27FC236}">
              <a16:creationId xmlns:a16="http://schemas.microsoft.com/office/drawing/2014/main" id="{00000000-0008-0000-0600-000050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1" name="Text Box 81">
          <a:extLst>
            <a:ext uri="{FF2B5EF4-FFF2-40B4-BE49-F238E27FC236}">
              <a16:creationId xmlns:a16="http://schemas.microsoft.com/office/drawing/2014/main" id="{00000000-0008-0000-0600-000051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2" name="Text Box 82">
          <a:extLst>
            <a:ext uri="{FF2B5EF4-FFF2-40B4-BE49-F238E27FC236}">
              <a16:creationId xmlns:a16="http://schemas.microsoft.com/office/drawing/2014/main" id="{00000000-0008-0000-0600-000052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3" name="Text Box 83">
          <a:extLst>
            <a:ext uri="{FF2B5EF4-FFF2-40B4-BE49-F238E27FC236}">
              <a16:creationId xmlns:a16="http://schemas.microsoft.com/office/drawing/2014/main" id="{00000000-0008-0000-0600-000053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4" name="Text Box 84">
          <a:extLst>
            <a:ext uri="{FF2B5EF4-FFF2-40B4-BE49-F238E27FC236}">
              <a16:creationId xmlns:a16="http://schemas.microsoft.com/office/drawing/2014/main" id="{00000000-0008-0000-0600-000054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5" name="Text Box 85">
          <a:extLst>
            <a:ext uri="{FF2B5EF4-FFF2-40B4-BE49-F238E27FC236}">
              <a16:creationId xmlns:a16="http://schemas.microsoft.com/office/drawing/2014/main" id="{00000000-0008-0000-0600-000055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6" name="Text Box 86">
          <a:extLst>
            <a:ext uri="{FF2B5EF4-FFF2-40B4-BE49-F238E27FC236}">
              <a16:creationId xmlns:a16="http://schemas.microsoft.com/office/drawing/2014/main" id="{00000000-0008-0000-0600-000056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7" name="Text Box 87">
          <a:extLst>
            <a:ext uri="{FF2B5EF4-FFF2-40B4-BE49-F238E27FC236}">
              <a16:creationId xmlns:a16="http://schemas.microsoft.com/office/drawing/2014/main" id="{00000000-0008-0000-0600-000057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8" name="Text Box 88">
          <a:extLst>
            <a:ext uri="{FF2B5EF4-FFF2-40B4-BE49-F238E27FC236}">
              <a16:creationId xmlns:a16="http://schemas.microsoft.com/office/drawing/2014/main" id="{00000000-0008-0000-0600-000058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9" name="Text Box 89">
          <a:extLst>
            <a:ext uri="{FF2B5EF4-FFF2-40B4-BE49-F238E27FC236}">
              <a16:creationId xmlns:a16="http://schemas.microsoft.com/office/drawing/2014/main" id="{00000000-0008-0000-0600-000059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0" name="Text Box 90">
          <a:extLst>
            <a:ext uri="{FF2B5EF4-FFF2-40B4-BE49-F238E27FC236}">
              <a16:creationId xmlns:a16="http://schemas.microsoft.com/office/drawing/2014/main" id="{00000000-0008-0000-0600-00005A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1" name="Text Box 91">
          <a:extLst>
            <a:ext uri="{FF2B5EF4-FFF2-40B4-BE49-F238E27FC236}">
              <a16:creationId xmlns:a16="http://schemas.microsoft.com/office/drawing/2014/main" id="{00000000-0008-0000-0600-00005B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2" name="Text Box 92">
          <a:extLst>
            <a:ext uri="{FF2B5EF4-FFF2-40B4-BE49-F238E27FC236}">
              <a16:creationId xmlns:a16="http://schemas.microsoft.com/office/drawing/2014/main" id="{00000000-0008-0000-0600-00005C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3" name="Text Box 93">
          <a:extLst>
            <a:ext uri="{FF2B5EF4-FFF2-40B4-BE49-F238E27FC236}">
              <a16:creationId xmlns:a16="http://schemas.microsoft.com/office/drawing/2014/main" id="{00000000-0008-0000-0600-00005D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4" name="Text Box 94">
          <a:extLst>
            <a:ext uri="{FF2B5EF4-FFF2-40B4-BE49-F238E27FC236}">
              <a16:creationId xmlns:a16="http://schemas.microsoft.com/office/drawing/2014/main" id="{00000000-0008-0000-0600-00005E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5" name="Text Box 95">
          <a:extLst>
            <a:ext uri="{FF2B5EF4-FFF2-40B4-BE49-F238E27FC236}">
              <a16:creationId xmlns:a16="http://schemas.microsoft.com/office/drawing/2014/main" id="{00000000-0008-0000-0600-00005F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6" name="Text Box 96">
          <a:extLst>
            <a:ext uri="{FF2B5EF4-FFF2-40B4-BE49-F238E27FC236}">
              <a16:creationId xmlns:a16="http://schemas.microsoft.com/office/drawing/2014/main" id="{00000000-0008-0000-0600-000060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7" name="Text Box 97">
          <a:extLst>
            <a:ext uri="{FF2B5EF4-FFF2-40B4-BE49-F238E27FC236}">
              <a16:creationId xmlns:a16="http://schemas.microsoft.com/office/drawing/2014/main" id="{00000000-0008-0000-0600-000061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8" name="Text Box 98">
          <a:extLst>
            <a:ext uri="{FF2B5EF4-FFF2-40B4-BE49-F238E27FC236}">
              <a16:creationId xmlns:a16="http://schemas.microsoft.com/office/drawing/2014/main" id="{00000000-0008-0000-0600-000062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9" name="Text Box 99">
          <a:extLst>
            <a:ext uri="{FF2B5EF4-FFF2-40B4-BE49-F238E27FC236}">
              <a16:creationId xmlns:a16="http://schemas.microsoft.com/office/drawing/2014/main" id="{00000000-0008-0000-0600-000063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0" name="Text Box 100">
          <a:extLst>
            <a:ext uri="{FF2B5EF4-FFF2-40B4-BE49-F238E27FC236}">
              <a16:creationId xmlns:a16="http://schemas.microsoft.com/office/drawing/2014/main" id="{00000000-0008-0000-0600-000064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1" name="Text Box 101">
          <a:extLst>
            <a:ext uri="{FF2B5EF4-FFF2-40B4-BE49-F238E27FC236}">
              <a16:creationId xmlns:a16="http://schemas.microsoft.com/office/drawing/2014/main" id="{00000000-0008-0000-0600-000065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2" name="Text Box 102">
          <a:extLst>
            <a:ext uri="{FF2B5EF4-FFF2-40B4-BE49-F238E27FC236}">
              <a16:creationId xmlns:a16="http://schemas.microsoft.com/office/drawing/2014/main" id="{00000000-0008-0000-0600-000066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3" name="Text Box 103">
          <a:extLst>
            <a:ext uri="{FF2B5EF4-FFF2-40B4-BE49-F238E27FC236}">
              <a16:creationId xmlns:a16="http://schemas.microsoft.com/office/drawing/2014/main" id="{00000000-0008-0000-0600-000067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4" name="Text Box 104">
          <a:extLst>
            <a:ext uri="{FF2B5EF4-FFF2-40B4-BE49-F238E27FC236}">
              <a16:creationId xmlns:a16="http://schemas.microsoft.com/office/drawing/2014/main" id="{00000000-0008-0000-0600-000068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5" name="Text Box 105">
          <a:extLst>
            <a:ext uri="{FF2B5EF4-FFF2-40B4-BE49-F238E27FC236}">
              <a16:creationId xmlns:a16="http://schemas.microsoft.com/office/drawing/2014/main" id="{00000000-0008-0000-0600-000069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6" name="Text Box 106">
          <a:extLst>
            <a:ext uri="{FF2B5EF4-FFF2-40B4-BE49-F238E27FC236}">
              <a16:creationId xmlns:a16="http://schemas.microsoft.com/office/drawing/2014/main" id="{00000000-0008-0000-0600-00006A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7" name="Text Box 107">
          <a:extLst>
            <a:ext uri="{FF2B5EF4-FFF2-40B4-BE49-F238E27FC236}">
              <a16:creationId xmlns:a16="http://schemas.microsoft.com/office/drawing/2014/main" id="{00000000-0008-0000-0600-00006B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8" name="Text Box 108">
          <a:extLst>
            <a:ext uri="{FF2B5EF4-FFF2-40B4-BE49-F238E27FC236}">
              <a16:creationId xmlns:a16="http://schemas.microsoft.com/office/drawing/2014/main" id="{00000000-0008-0000-0600-00006C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9" name="Text Box 109">
          <a:extLst>
            <a:ext uri="{FF2B5EF4-FFF2-40B4-BE49-F238E27FC236}">
              <a16:creationId xmlns:a16="http://schemas.microsoft.com/office/drawing/2014/main" id="{00000000-0008-0000-0600-00006D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0" name="Text Box 110">
          <a:extLst>
            <a:ext uri="{FF2B5EF4-FFF2-40B4-BE49-F238E27FC236}">
              <a16:creationId xmlns:a16="http://schemas.microsoft.com/office/drawing/2014/main" id="{00000000-0008-0000-0600-00006E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1" name="Text Box 111">
          <a:extLst>
            <a:ext uri="{FF2B5EF4-FFF2-40B4-BE49-F238E27FC236}">
              <a16:creationId xmlns:a16="http://schemas.microsoft.com/office/drawing/2014/main" id="{00000000-0008-0000-0600-00006F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2" name="Text Box 112">
          <a:extLst>
            <a:ext uri="{FF2B5EF4-FFF2-40B4-BE49-F238E27FC236}">
              <a16:creationId xmlns:a16="http://schemas.microsoft.com/office/drawing/2014/main" id="{00000000-0008-0000-0600-000070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3" name="Text Box 113">
          <a:extLst>
            <a:ext uri="{FF2B5EF4-FFF2-40B4-BE49-F238E27FC236}">
              <a16:creationId xmlns:a16="http://schemas.microsoft.com/office/drawing/2014/main" id="{00000000-0008-0000-0600-000071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4" name="Text Box 114">
          <a:extLst>
            <a:ext uri="{FF2B5EF4-FFF2-40B4-BE49-F238E27FC236}">
              <a16:creationId xmlns:a16="http://schemas.microsoft.com/office/drawing/2014/main" id="{00000000-0008-0000-0600-000072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5" name="Text Box 115">
          <a:extLst>
            <a:ext uri="{FF2B5EF4-FFF2-40B4-BE49-F238E27FC236}">
              <a16:creationId xmlns:a16="http://schemas.microsoft.com/office/drawing/2014/main" id="{00000000-0008-0000-0600-000073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6" name="Text Box 116">
          <a:extLst>
            <a:ext uri="{FF2B5EF4-FFF2-40B4-BE49-F238E27FC236}">
              <a16:creationId xmlns:a16="http://schemas.microsoft.com/office/drawing/2014/main" id="{00000000-0008-0000-0600-000074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7" name="Text Box 117">
          <a:extLst>
            <a:ext uri="{FF2B5EF4-FFF2-40B4-BE49-F238E27FC236}">
              <a16:creationId xmlns:a16="http://schemas.microsoft.com/office/drawing/2014/main" id="{00000000-0008-0000-0600-000075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8" name="Text Box 118">
          <a:extLst>
            <a:ext uri="{FF2B5EF4-FFF2-40B4-BE49-F238E27FC236}">
              <a16:creationId xmlns:a16="http://schemas.microsoft.com/office/drawing/2014/main" id="{00000000-0008-0000-0600-000076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9" name="Text Box 119">
          <a:extLst>
            <a:ext uri="{FF2B5EF4-FFF2-40B4-BE49-F238E27FC236}">
              <a16:creationId xmlns:a16="http://schemas.microsoft.com/office/drawing/2014/main" id="{00000000-0008-0000-0600-000077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0" name="Text Box 120">
          <a:extLst>
            <a:ext uri="{FF2B5EF4-FFF2-40B4-BE49-F238E27FC236}">
              <a16:creationId xmlns:a16="http://schemas.microsoft.com/office/drawing/2014/main" id="{00000000-0008-0000-0600-000078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1" name="Text Box 121">
          <a:extLst>
            <a:ext uri="{FF2B5EF4-FFF2-40B4-BE49-F238E27FC236}">
              <a16:creationId xmlns:a16="http://schemas.microsoft.com/office/drawing/2014/main" id="{00000000-0008-0000-0600-000079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2" name="Text Box 122">
          <a:extLst>
            <a:ext uri="{FF2B5EF4-FFF2-40B4-BE49-F238E27FC236}">
              <a16:creationId xmlns:a16="http://schemas.microsoft.com/office/drawing/2014/main" id="{00000000-0008-0000-0600-00007A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3" name="Text Box 123">
          <a:extLst>
            <a:ext uri="{FF2B5EF4-FFF2-40B4-BE49-F238E27FC236}">
              <a16:creationId xmlns:a16="http://schemas.microsoft.com/office/drawing/2014/main" id="{00000000-0008-0000-0600-00007B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4" name="Text Box 124">
          <a:extLst>
            <a:ext uri="{FF2B5EF4-FFF2-40B4-BE49-F238E27FC236}">
              <a16:creationId xmlns:a16="http://schemas.microsoft.com/office/drawing/2014/main" id="{00000000-0008-0000-0600-00007C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5" name="Text Box 125">
          <a:extLst>
            <a:ext uri="{FF2B5EF4-FFF2-40B4-BE49-F238E27FC236}">
              <a16:creationId xmlns:a16="http://schemas.microsoft.com/office/drawing/2014/main" id="{00000000-0008-0000-0600-00007D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6" name="Text Box 126">
          <a:extLst>
            <a:ext uri="{FF2B5EF4-FFF2-40B4-BE49-F238E27FC236}">
              <a16:creationId xmlns:a16="http://schemas.microsoft.com/office/drawing/2014/main" id="{00000000-0008-0000-0600-00007E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7" name="Text Box 127">
          <a:extLst>
            <a:ext uri="{FF2B5EF4-FFF2-40B4-BE49-F238E27FC236}">
              <a16:creationId xmlns:a16="http://schemas.microsoft.com/office/drawing/2014/main" id="{00000000-0008-0000-0600-00007F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8" name="Text Box 128">
          <a:extLst>
            <a:ext uri="{FF2B5EF4-FFF2-40B4-BE49-F238E27FC236}">
              <a16:creationId xmlns:a16="http://schemas.microsoft.com/office/drawing/2014/main" id="{00000000-0008-0000-0600-000080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9" name="Text Box 129">
          <a:extLst>
            <a:ext uri="{FF2B5EF4-FFF2-40B4-BE49-F238E27FC236}">
              <a16:creationId xmlns:a16="http://schemas.microsoft.com/office/drawing/2014/main" id="{00000000-0008-0000-0600-000081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90" name="Text Box 130">
          <a:extLst>
            <a:ext uri="{FF2B5EF4-FFF2-40B4-BE49-F238E27FC236}">
              <a16:creationId xmlns:a16="http://schemas.microsoft.com/office/drawing/2014/main" id="{00000000-0008-0000-0600-000082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91" name="Text Box 131">
          <a:extLst>
            <a:ext uri="{FF2B5EF4-FFF2-40B4-BE49-F238E27FC236}">
              <a16:creationId xmlns:a16="http://schemas.microsoft.com/office/drawing/2014/main" id="{00000000-0008-0000-0600-000083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92" name="Text Box 132">
          <a:extLst>
            <a:ext uri="{FF2B5EF4-FFF2-40B4-BE49-F238E27FC236}">
              <a16:creationId xmlns:a16="http://schemas.microsoft.com/office/drawing/2014/main" id="{00000000-0008-0000-0600-000084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93" name="Text Box 133">
          <a:extLst>
            <a:ext uri="{FF2B5EF4-FFF2-40B4-BE49-F238E27FC236}">
              <a16:creationId xmlns:a16="http://schemas.microsoft.com/office/drawing/2014/main" id="{00000000-0008-0000-0600-000085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94" name="Text Box 134">
          <a:extLst>
            <a:ext uri="{FF2B5EF4-FFF2-40B4-BE49-F238E27FC236}">
              <a16:creationId xmlns:a16="http://schemas.microsoft.com/office/drawing/2014/main" id="{00000000-0008-0000-0600-000086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95" name="Text Box 135">
          <a:extLst>
            <a:ext uri="{FF2B5EF4-FFF2-40B4-BE49-F238E27FC236}">
              <a16:creationId xmlns:a16="http://schemas.microsoft.com/office/drawing/2014/main" id="{00000000-0008-0000-0600-00008704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30%</a:t>
          </a:r>
        </a:p>
      </xdr:txBody>
    </xdr:sp>
    <xdr:clientData/>
  </xdr:twoCellAnchor>
  <xdr:twoCellAnchor>
    <xdr:from>
      <xdr:col>0</xdr:col>
      <xdr:colOff>38100</xdr:colOff>
      <xdr:row>12</xdr:row>
      <xdr:rowOff>66675</xdr:rowOff>
    </xdr:from>
    <xdr:to>
      <xdr:col>0</xdr:col>
      <xdr:colOff>1285875</xdr:colOff>
      <xdr:row>13</xdr:row>
      <xdr:rowOff>19050</xdr:rowOff>
    </xdr:to>
    <xdr:pic>
      <xdr:nvPicPr>
        <xdr:cNvPr id="66696" name="Picture 136" descr="sw D">
          <a:extLst>
            <a:ext uri="{FF2B5EF4-FFF2-40B4-BE49-F238E27FC236}">
              <a16:creationId xmlns:a16="http://schemas.microsoft.com/office/drawing/2014/main" id="{00000000-0008-0000-0600-0000880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86050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2475"/>
          <a:ext cx="1446667" cy="36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4</xdr:row>
      <xdr:rowOff>0</xdr:rowOff>
    </xdr:from>
    <xdr:to>
      <xdr:col>8</xdr:col>
      <xdr:colOff>303668</xdr:colOff>
      <xdr:row>5</xdr:row>
      <xdr:rowOff>169500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752475"/>
          <a:ext cx="1446667" cy="360000"/>
        </a:xfrm>
        <a:prstGeom prst="rect">
          <a:avLst/>
        </a:prstGeom>
      </xdr:spPr>
    </xdr:pic>
    <xdr:clientData/>
  </xdr:twoCellAnchor>
  <xdr:twoCellAnchor>
    <xdr:from>
      <xdr:col>12</xdr:col>
      <xdr:colOff>180975</xdr:colOff>
      <xdr:row>9</xdr:row>
      <xdr:rowOff>85725</xdr:rowOff>
    </xdr:from>
    <xdr:to>
      <xdr:col>14</xdr:col>
      <xdr:colOff>342900</xdr:colOff>
      <xdr:row>9</xdr:row>
      <xdr:rowOff>257175</xdr:rowOff>
    </xdr:to>
    <xdr:sp macro="" textlink="">
      <xdr:nvSpPr>
        <xdr:cNvPr id="67587" name="Text Box 3">
          <a:extLst>
            <a:ext uri="{FF2B5EF4-FFF2-40B4-BE49-F238E27FC236}">
              <a16:creationId xmlns:a16="http://schemas.microsoft.com/office/drawing/2014/main" id="{00000000-0008-0000-0700-000003080100}"/>
            </a:ext>
          </a:extLst>
        </xdr:cNvPr>
        <xdr:cNvSpPr txBox="1">
          <a:spLocks noChangeArrowheads="1"/>
        </xdr:cNvSpPr>
      </xdr:nvSpPr>
      <xdr:spPr bwMode="auto">
        <a:xfrm>
          <a:off x="7543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7588" name="Text Box 4">
          <a:extLst>
            <a:ext uri="{FF2B5EF4-FFF2-40B4-BE49-F238E27FC236}">
              <a16:creationId xmlns:a16="http://schemas.microsoft.com/office/drawing/2014/main" id="{00000000-0008-0000-0700-000004080100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7589" name="Text Box 5">
          <a:extLst>
            <a:ext uri="{FF2B5EF4-FFF2-40B4-BE49-F238E27FC236}">
              <a16:creationId xmlns:a16="http://schemas.microsoft.com/office/drawing/2014/main" id="{00000000-0008-0000-0700-000005080100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7590" name="Text Box 6">
          <a:extLst>
            <a:ext uri="{FF2B5EF4-FFF2-40B4-BE49-F238E27FC236}">
              <a16:creationId xmlns:a16="http://schemas.microsoft.com/office/drawing/2014/main" id="{00000000-0008-0000-0700-0000060801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7591" name="Text Box 7">
          <a:extLst>
            <a:ext uri="{FF2B5EF4-FFF2-40B4-BE49-F238E27FC236}">
              <a16:creationId xmlns:a16="http://schemas.microsoft.com/office/drawing/2014/main" id="{00000000-0008-0000-0700-0000070801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7592" name="Text Box 8">
          <a:extLst>
            <a:ext uri="{FF2B5EF4-FFF2-40B4-BE49-F238E27FC236}">
              <a16:creationId xmlns:a16="http://schemas.microsoft.com/office/drawing/2014/main" id="{00000000-0008-0000-0700-0000080801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7593" name="Text Box 9">
          <a:extLst>
            <a:ext uri="{FF2B5EF4-FFF2-40B4-BE49-F238E27FC236}">
              <a16:creationId xmlns:a16="http://schemas.microsoft.com/office/drawing/2014/main" id="{00000000-0008-0000-0700-00000908010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7594" name="Text Box 10">
          <a:extLst>
            <a:ext uri="{FF2B5EF4-FFF2-40B4-BE49-F238E27FC236}">
              <a16:creationId xmlns:a16="http://schemas.microsoft.com/office/drawing/2014/main" id="{00000000-0008-0000-0700-00000A080100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7595" name="Text Box 11">
          <a:extLst>
            <a:ext uri="{FF2B5EF4-FFF2-40B4-BE49-F238E27FC236}">
              <a16:creationId xmlns:a16="http://schemas.microsoft.com/office/drawing/2014/main" id="{00000000-0008-0000-0700-00000B080100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2.5%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7596" name="Text Box 12">
          <a:extLst>
            <a:ext uri="{FF2B5EF4-FFF2-40B4-BE49-F238E27FC236}">
              <a16:creationId xmlns:a16="http://schemas.microsoft.com/office/drawing/2014/main" id="{00000000-0008-0000-0700-00000C0801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7597" name="Text Box 13">
          <a:extLst>
            <a:ext uri="{FF2B5EF4-FFF2-40B4-BE49-F238E27FC236}">
              <a16:creationId xmlns:a16="http://schemas.microsoft.com/office/drawing/2014/main" id="{00000000-0008-0000-0700-00000D0801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7598" name="Text Box 14">
          <a:extLst>
            <a:ext uri="{FF2B5EF4-FFF2-40B4-BE49-F238E27FC236}">
              <a16:creationId xmlns:a16="http://schemas.microsoft.com/office/drawing/2014/main" id="{00000000-0008-0000-0700-00000E0801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7599" name="Text Box 15">
          <a:extLst>
            <a:ext uri="{FF2B5EF4-FFF2-40B4-BE49-F238E27FC236}">
              <a16:creationId xmlns:a16="http://schemas.microsoft.com/office/drawing/2014/main" id="{00000000-0008-0000-0700-00000F080100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7600" name="Text Box 16">
          <a:extLst>
            <a:ext uri="{FF2B5EF4-FFF2-40B4-BE49-F238E27FC236}">
              <a16:creationId xmlns:a16="http://schemas.microsoft.com/office/drawing/2014/main" id="{00000000-0008-0000-0700-00001008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7601" name="Text Box 17">
          <a:extLst>
            <a:ext uri="{FF2B5EF4-FFF2-40B4-BE49-F238E27FC236}">
              <a16:creationId xmlns:a16="http://schemas.microsoft.com/office/drawing/2014/main" id="{00000000-0008-0000-0700-00001108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7602" name="Text Box 18">
          <a:extLst>
            <a:ext uri="{FF2B5EF4-FFF2-40B4-BE49-F238E27FC236}">
              <a16:creationId xmlns:a16="http://schemas.microsoft.com/office/drawing/2014/main" id="{00000000-0008-0000-0700-00001208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7603" name="Text Box 19">
          <a:extLst>
            <a:ext uri="{FF2B5EF4-FFF2-40B4-BE49-F238E27FC236}">
              <a16:creationId xmlns:a16="http://schemas.microsoft.com/office/drawing/2014/main" id="{00000000-0008-0000-0700-00001308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7604" name="Text Box 20">
          <a:extLst>
            <a:ext uri="{FF2B5EF4-FFF2-40B4-BE49-F238E27FC236}">
              <a16:creationId xmlns:a16="http://schemas.microsoft.com/office/drawing/2014/main" id="{00000000-0008-0000-0700-00001408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7605" name="Text Box 21">
          <a:extLst>
            <a:ext uri="{FF2B5EF4-FFF2-40B4-BE49-F238E27FC236}">
              <a16:creationId xmlns:a16="http://schemas.microsoft.com/office/drawing/2014/main" id="{00000000-0008-0000-0700-00001508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7606" name="Text Box 22">
          <a:extLst>
            <a:ext uri="{FF2B5EF4-FFF2-40B4-BE49-F238E27FC236}">
              <a16:creationId xmlns:a16="http://schemas.microsoft.com/office/drawing/2014/main" id="{00000000-0008-0000-0700-00001608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7607" name="Text Box 23">
          <a:extLst>
            <a:ext uri="{FF2B5EF4-FFF2-40B4-BE49-F238E27FC236}">
              <a16:creationId xmlns:a16="http://schemas.microsoft.com/office/drawing/2014/main" id="{00000000-0008-0000-0700-0000170801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08" name="Text Box 24">
          <a:extLst>
            <a:ext uri="{FF2B5EF4-FFF2-40B4-BE49-F238E27FC236}">
              <a16:creationId xmlns:a16="http://schemas.microsoft.com/office/drawing/2014/main" id="{00000000-0008-0000-0700-00001808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09" name="Text Box 25">
          <a:extLst>
            <a:ext uri="{FF2B5EF4-FFF2-40B4-BE49-F238E27FC236}">
              <a16:creationId xmlns:a16="http://schemas.microsoft.com/office/drawing/2014/main" id="{00000000-0008-0000-0700-00001908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0" name="Text Box 26">
          <a:extLst>
            <a:ext uri="{FF2B5EF4-FFF2-40B4-BE49-F238E27FC236}">
              <a16:creationId xmlns:a16="http://schemas.microsoft.com/office/drawing/2014/main" id="{00000000-0008-0000-0700-00001A08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1" name="Text Box 27">
          <a:extLst>
            <a:ext uri="{FF2B5EF4-FFF2-40B4-BE49-F238E27FC236}">
              <a16:creationId xmlns:a16="http://schemas.microsoft.com/office/drawing/2014/main" id="{00000000-0008-0000-0700-00001B08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2" name="Text Box 28">
          <a:extLst>
            <a:ext uri="{FF2B5EF4-FFF2-40B4-BE49-F238E27FC236}">
              <a16:creationId xmlns:a16="http://schemas.microsoft.com/office/drawing/2014/main" id="{00000000-0008-0000-0700-00001C08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3" name="Text Box 29">
          <a:extLst>
            <a:ext uri="{FF2B5EF4-FFF2-40B4-BE49-F238E27FC236}">
              <a16:creationId xmlns:a16="http://schemas.microsoft.com/office/drawing/2014/main" id="{00000000-0008-0000-0700-00001D08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4" name="Text Box 30">
          <a:extLst>
            <a:ext uri="{FF2B5EF4-FFF2-40B4-BE49-F238E27FC236}">
              <a16:creationId xmlns:a16="http://schemas.microsoft.com/office/drawing/2014/main" id="{00000000-0008-0000-0700-00001E08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5" name="Text Box 31">
          <a:extLst>
            <a:ext uri="{FF2B5EF4-FFF2-40B4-BE49-F238E27FC236}">
              <a16:creationId xmlns:a16="http://schemas.microsoft.com/office/drawing/2014/main" id="{00000000-0008-0000-0700-00001F08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6" name="Text Box 32">
          <a:extLst>
            <a:ext uri="{FF2B5EF4-FFF2-40B4-BE49-F238E27FC236}">
              <a16:creationId xmlns:a16="http://schemas.microsoft.com/office/drawing/2014/main" id="{00000000-0008-0000-0700-00002008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7" name="Text Box 33">
          <a:extLst>
            <a:ext uri="{FF2B5EF4-FFF2-40B4-BE49-F238E27FC236}">
              <a16:creationId xmlns:a16="http://schemas.microsoft.com/office/drawing/2014/main" id="{00000000-0008-0000-0700-00002108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8" name="Text Box 34">
          <a:extLst>
            <a:ext uri="{FF2B5EF4-FFF2-40B4-BE49-F238E27FC236}">
              <a16:creationId xmlns:a16="http://schemas.microsoft.com/office/drawing/2014/main" id="{00000000-0008-0000-0700-00002208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9" name="Text Box 35">
          <a:extLst>
            <a:ext uri="{FF2B5EF4-FFF2-40B4-BE49-F238E27FC236}">
              <a16:creationId xmlns:a16="http://schemas.microsoft.com/office/drawing/2014/main" id="{00000000-0008-0000-0700-00002308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20" name="Text Box 36">
          <a:extLst>
            <a:ext uri="{FF2B5EF4-FFF2-40B4-BE49-F238E27FC236}">
              <a16:creationId xmlns:a16="http://schemas.microsoft.com/office/drawing/2014/main" id="{00000000-0008-0000-0700-00002408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21" name="Text Box 37">
          <a:extLst>
            <a:ext uri="{FF2B5EF4-FFF2-40B4-BE49-F238E27FC236}">
              <a16:creationId xmlns:a16="http://schemas.microsoft.com/office/drawing/2014/main" id="{00000000-0008-0000-0700-00002508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22" name="Text Box 38">
          <a:extLst>
            <a:ext uri="{FF2B5EF4-FFF2-40B4-BE49-F238E27FC236}">
              <a16:creationId xmlns:a16="http://schemas.microsoft.com/office/drawing/2014/main" id="{00000000-0008-0000-0700-00002608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23" name="Text Box 39">
          <a:extLst>
            <a:ext uri="{FF2B5EF4-FFF2-40B4-BE49-F238E27FC236}">
              <a16:creationId xmlns:a16="http://schemas.microsoft.com/office/drawing/2014/main" id="{00000000-0008-0000-0700-0000270801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24" name="Text Box 40">
          <a:extLst>
            <a:ext uri="{FF2B5EF4-FFF2-40B4-BE49-F238E27FC236}">
              <a16:creationId xmlns:a16="http://schemas.microsoft.com/office/drawing/2014/main" id="{00000000-0008-0000-0700-000028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25" name="Text Box 41">
          <a:extLst>
            <a:ext uri="{FF2B5EF4-FFF2-40B4-BE49-F238E27FC236}">
              <a16:creationId xmlns:a16="http://schemas.microsoft.com/office/drawing/2014/main" id="{00000000-0008-0000-0700-000029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26" name="Text Box 42">
          <a:extLst>
            <a:ext uri="{FF2B5EF4-FFF2-40B4-BE49-F238E27FC236}">
              <a16:creationId xmlns:a16="http://schemas.microsoft.com/office/drawing/2014/main" id="{00000000-0008-0000-0700-00002A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27" name="Text Box 43">
          <a:extLst>
            <a:ext uri="{FF2B5EF4-FFF2-40B4-BE49-F238E27FC236}">
              <a16:creationId xmlns:a16="http://schemas.microsoft.com/office/drawing/2014/main" id="{00000000-0008-0000-0700-00002B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28" name="Text Box 44">
          <a:extLst>
            <a:ext uri="{FF2B5EF4-FFF2-40B4-BE49-F238E27FC236}">
              <a16:creationId xmlns:a16="http://schemas.microsoft.com/office/drawing/2014/main" id="{00000000-0008-0000-0700-00002C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29" name="Text Box 45">
          <a:extLst>
            <a:ext uri="{FF2B5EF4-FFF2-40B4-BE49-F238E27FC236}">
              <a16:creationId xmlns:a16="http://schemas.microsoft.com/office/drawing/2014/main" id="{00000000-0008-0000-0700-00002D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0" name="Text Box 46">
          <a:extLst>
            <a:ext uri="{FF2B5EF4-FFF2-40B4-BE49-F238E27FC236}">
              <a16:creationId xmlns:a16="http://schemas.microsoft.com/office/drawing/2014/main" id="{00000000-0008-0000-0700-00002E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1" name="Text Box 47">
          <a:extLst>
            <a:ext uri="{FF2B5EF4-FFF2-40B4-BE49-F238E27FC236}">
              <a16:creationId xmlns:a16="http://schemas.microsoft.com/office/drawing/2014/main" id="{00000000-0008-0000-0700-00002F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2" name="Text Box 48">
          <a:extLst>
            <a:ext uri="{FF2B5EF4-FFF2-40B4-BE49-F238E27FC236}">
              <a16:creationId xmlns:a16="http://schemas.microsoft.com/office/drawing/2014/main" id="{00000000-0008-0000-0700-000030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3" name="Text Box 49">
          <a:extLst>
            <a:ext uri="{FF2B5EF4-FFF2-40B4-BE49-F238E27FC236}">
              <a16:creationId xmlns:a16="http://schemas.microsoft.com/office/drawing/2014/main" id="{00000000-0008-0000-0700-000031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4" name="Text Box 50">
          <a:extLst>
            <a:ext uri="{FF2B5EF4-FFF2-40B4-BE49-F238E27FC236}">
              <a16:creationId xmlns:a16="http://schemas.microsoft.com/office/drawing/2014/main" id="{00000000-0008-0000-0700-000032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5" name="Text Box 51">
          <a:extLst>
            <a:ext uri="{FF2B5EF4-FFF2-40B4-BE49-F238E27FC236}">
              <a16:creationId xmlns:a16="http://schemas.microsoft.com/office/drawing/2014/main" id="{00000000-0008-0000-0700-000033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6" name="Text Box 52">
          <a:extLst>
            <a:ext uri="{FF2B5EF4-FFF2-40B4-BE49-F238E27FC236}">
              <a16:creationId xmlns:a16="http://schemas.microsoft.com/office/drawing/2014/main" id="{00000000-0008-0000-0700-000034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7" name="Text Box 53">
          <a:extLst>
            <a:ext uri="{FF2B5EF4-FFF2-40B4-BE49-F238E27FC236}">
              <a16:creationId xmlns:a16="http://schemas.microsoft.com/office/drawing/2014/main" id="{00000000-0008-0000-0700-000035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8" name="Text Box 54">
          <a:extLst>
            <a:ext uri="{FF2B5EF4-FFF2-40B4-BE49-F238E27FC236}">
              <a16:creationId xmlns:a16="http://schemas.microsoft.com/office/drawing/2014/main" id="{00000000-0008-0000-0700-000036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9" name="Text Box 55">
          <a:extLst>
            <a:ext uri="{FF2B5EF4-FFF2-40B4-BE49-F238E27FC236}">
              <a16:creationId xmlns:a16="http://schemas.microsoft.com/office/drawing/2014/main" id="{00000000-0008-0000-0700-000037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0" name="Text Box 56">
          <a:extLst>
            <a:ext uri="{FF2B5EF4-FFF2-40B4-BE49-F238E27FC236}">
              <a16:creationId xmlns:a16="http://schemas.microsoft.com/office/drawing/2014/main" id="{00000000-0008-0000-0700-000038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1" name="Text Box 57">
          <a:extLst>
            <a:ext uri="{FF2B5EF4-FFF2-40B4-BE49-F238E27FC236}">
              <a16:creationId xmlns:a16="http://schemas.microsoft.com/office/drawing/2014/main" id="{00000000-0008-0000-0700-000039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2" name="Text Box 58">
          <a:extLst>
            <a:ext uri="{FF2B5EF4-FFF2-40B4-BE49-F238E27FC236}">
              <a16:creationId xmlns:a16="http://schemas.microsoft.com/office/drawing/2014/main" id="{00000000-0008-0000-0700-00003A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3" name="Text Box 59">
          <a:extLst>
            <a:ext uri="{FF2B5EF4-FFF2-40B4-BE49-F238E27FC236}">
              <a16:creationId xmlns:a16="http://schemas.microsoft.com/office/drawing/2014/main" id="{00000000-0008-0000-0700-00003B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4" name="Text Box 60">
          <a:extLst>
            <a:ext uri="{FF2B5EF4-FFF2-40B4-BE49-F238E27FC236}">
              <a16:creationId xmlns:a16="http://schemas.microsoft.com/office/drawing/2014/main" id="{00000000-0008-0000-0700-00003C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5" name="Text Box 61">
          <a:extLst>
            <a:ext uri="{FF2B5EF4-FFF2-40B4-BE49-F238E27FC236}">
              <a16:creationId xmlns:a16="http://schemas.microsoft.com/office/drawing/2014/main" id="{00000000-0008-0000-0700-00003D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6" name="Text Box 62">
          <a:extLst>
            <a:ext uri="{FF2B5EF4-FFF2-40B4-BE49-F238E27FC236}">
              <a16:creationId xmlns:a16="http://schemas.microsoft.com/office/drawing/2014/main" id="{00000000-0008-0000-0700-00003E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7" name="Text Box 63">
          <a:extLst>
            <a:ext uri="{FF2B5EF4-FFF2-40B4-BE49-F238E27FC236}">
              <a16:creationId xmlns:a16="http://schemas.microsoft.com/office/drawing/2014/main" id="{00000000-0008-0000-0700-00003F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8" name="Text Box 64">
          <a:extLst>
            <a:ext uri="{FF2B5EF4-FFF2-40B4-BE49-F238E27FC236}">
              <a16:creationId xmlns:a16="http://schemas.microsoft.com/office/drawing/2014/main" id="{00000000-0008-0000-0700-000040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9" name="Text Box 65">
          <a:extLst>
            <a:ext uri="{FF2B5EF4-FFF2-40B4-BE49-F238E27FC236}">
              <a16:creationId xmlns:a16="http://schemas.microsoft.com/office/drawing/2014/main" id="{00000000-0008-0000-0700-000041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50" name="Text Box 66">
          <a:extLst>
            <a:ext uri="{FF2B5EF4-FFF2-40B4-BE49-F238E27FC236}">
              <a16:creationId xmlns:a16="http://schemas.microsoft.com/office/drawing/2014/main" id="{00000000-0008-0000-0700-000042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51" name="Text Box 67">
          <a:extLst>
            <a:ext uri="{FF2B5EF4-FFF2-40B4-BE49-F238E27FC236}">
              <a16:creationId xmlns:a16="http://schemas.microsoft.com/office/drawing/2014/main" id="{00000000-0008-0000-0700-000043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52" name="Text Box 68">
          <a:extLst>
            <a:ext uri="{FF2B5EF4-FFF2-40B4-BE49-F238E27FC236}">
              <a16:creationId xmlns:a16="http://schemas.microsoft.com/office/drawing/2014/main" id="{00000000-0008-0000-0700-000044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53" name="Text Box 69">
          <a:extLst>
            <a:ext uri="{FF2B5EF4-FFF2-40B4-BE49-F238E27FC236}">
              <a16:creationId xmlns:a16="http://schemas.microsoft.com/office/drawing/2014/main" id="{00000000-0008-0000-0700-000045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54" name="Text Box 70">
          <a:extLst>
            <a:ext uri="{FF2B5EF4-FFF2-40B4-BE49-F238E27FC236}">
              <a16:creationId xmlns:a16="http://schemas.microsoft.com/office/drawing/2014/main" id="{00000000-0008-0000-0700-000046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55" name="Text Box 71">
          <a:extLst>
            <a:ext uri="{FF2B5EF4-FFF2-40B4-BE49-F238E27FC236}">
              <a16:creationId xmlns:a16="http://schemas.microsoft.com/office/drawing/2014/main" id="{00000000-0008-0000-0700-00004708010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56" name="Text Box 72">
          <a:extLst>
            <a:ext uri="{FF2B5EF4-FFF2-40B4-BE49-F238E27FC236}">
              <a16:creationId xmlns:a16="http://schemas.microsoft.com/office/drawing/2014/main" id="{00000000-0008-0000-0700-000048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57" name="Text Box 73">
          <a:extLst>
            <a:ext uri="{FF2B5EF4-FFF2-40B4-BE49-F238E27FC236}">
              <a16:creationId xmlns:a16="http://schemas.microsoft.com/office/drawing/2014/main" id="{00000000-0008-0000-0700-000049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58" name="Text Box 74">
          <a:extLst>
            <a:ext uri="{FF2B5EF4-FFF2-40B4-BE49-F238E27FC236}">
              <a16:creationId xmlns:a16="http://schemas.microsoft.com/office/drawing/2014/main" id="{00000000-0008-0000-0700-00004A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59" name="Text Box 75">
          <a:extLst>
            <a:ext uri="{FF2B5EF4-FFF2-40B4-BE49-F238E27FC236}">
              <a16:creationId xmlns:a16="http://schemas.microsoft.com/office/drawing/2014/main" id="{00000000-0008-0000-0700-00004B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0" name="Text Box 76">
          <a:extLst>
            <a:ext uri="{FF2B5EF4-FFF2-40B4-BE49-F238E27FC236}">
              <a16:creationId xmlns:a16="http://schemas.microsoft.com/office/drawing/2014/main" id="{00000000-0008-0000-0700-00004C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1" name="Text Box 77">
          <a:extLst>
            <a:ext uri="{FF2B5EF4-FFF2-40B4-BE49-F238E27FC236}">
              <a16:creationId xmlns:a16="http://schemas.microsoft.com/office/drawing/2014/main" id="{00000000-0008-0000-0700-00004D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2" name="Text Box 78">
          <a:extLst>
            <a:ext uri="{FF2B5EF4-FFF2-40B4-BE49-F238E27FC236}">
              <a16:creationId xmlns:a16="http://schemas.microsoft.com/office/drawing/2014/main" id="{00000000-0008-0000-0700-00004E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3" name="Text Box 79">
          <a:extLst>
            <a:ext uri="{FF2B5EF4-FFF2-40B4-BE49-F238E27FC236}">
              <a16:creationId xmlns:a16="http://schemas.microsoft.com/office/drawing/2014/main" id="{00000000-0008-0000-0700-00004F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4" name="Text Box 80">
          <a:extLst>
            <a:ext uri="{FF2B5EF4-FFF2-40B4-BE49-F238E27FC236}">
              <a16:creationId xmlns:a16="http://schemas.microsoft.com/office/drawing/2014/main" id="{00000000-0008-0000-0700-000050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5" name="Text Box 81">
          <a:extLst>
            <a:ext uri="{FF2B5EF4-FFF2-40B4-BE49-F238E27FC236}">
              <a16:creationId xmlns:a16="http://schemas.microsoft.com/office/drawing/2014/main" id="{00000000-0008-0000-0700-000051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6" name="Text Box 82">
          <a:extLst>
            <a:ext uri="{FF2B5EF4-FFF2-40B4-BE49-F238E27FC236}">
              <a16:creationId xmlns:a16="http://schemas.microsoft.com/office/drawing/2014/main" id="{00000000-0008-0000-0700-000052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7" name="Text Box 83">
          <a:extLst>
            <a:ext uri="{FF2B5EF4-FFF2-40B4-BE49-F238E27FC236}">
              <a16:creationId xmlns:a16="http://schemas.microsoft.com/office/drawing/2014/main" id="{00000000-0008-0000-0700-000053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8" name="Text Box 84">
          <a:extLst>
            <a:ext uri="{FF2B5EF4-FFF2-40B4-BE49-F238E27FC236}">
              <a16:creationId xmlns:a16="http://schemas.microsoft.com/office/drawing/2014/main" id="{00000000-0008-0000-0700-000054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9" name="Text Box 85">
          <a:extLst>
            <a:ext uri="{FF2B5EF4-FFF2-40B4-BE49-F238E27FC236}">
              <a16:creationId xmlns:a16="http://schemas.microsoft.com/office/drawing/2014/main" id="{00000000-0008-0000-0700-000055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0" name="Text Box 86">
          <a:extLst>
            <a:ext uri="{FF2B5EF4-FFF2-40B4-BE49-F238E27FC236}">
              <a16:creationId xmlns:a16="http://schemas.microsoft.com/office/drawing/2014/main" id="{00000000-0008-0000-0700-000056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1" name="Text Box 87">
          <a:extLst>
            <a:ext uri="{FF2B5EF4-FFF2-40B4-BE49-F238E27FC236}">
              <a16:creationId xmlns:a16="http://schemas.microsoft.com/office/drawing/2014/main" id="{00000000-0008-0000-0700-000057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2" name="Text Box 88">
          <a:extLst>
            <a:ext uri="{FF2B5EF4-FFF2-40B4-BE49-F238E27FC236}">
              <a16:creationId xmlns:a16="http://schemas.microsoft.com/office/drawing/2014/main" id="{00000000-0008-0000-0700-000058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3" name="Text Box 89">
          <a:extLst>
            <a:ext uri="{FF2B5EF4-FFF2-40B4-BE49-F238E27FC236}">
              <a16:creationId xmlns:a16="http://schemas.microsoft.com/office/drawing/2014/main" id="{00000000-0008-0000-0700-000059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4" name="Text Box 90">
          <a:extLst>
            <a:ext uri="{FF2B5EF4-FFF2-40B4-BE49-F238E27FC236}">
              <a16:creationId xmlns:a16="http://schemas.microsoft.com/office/drawing/2014/main" id="{00000000-0008-0000-0700-00005A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5" name="Text Box 91">
          <a:extLst>
            <a:ext uri="{FF2B5EF4-FFF2-40B4-BE49-F238E27FC236}">
              <a16:creationId xmlns:a16="http://schemas.microsoft.com/office/drawing/2014/main" id="{00000000-0008-0000-0700-00005B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6" name="Text Box 92">
          <a:extLst>
            <a:ext uri="{FF2B5EF4-FFF2-40B4-BE49-F238E27FC236}">
              <a16:creationId xmlns:a16="http://schemas.microsoft.com/office/drawing/2014/main" id="{00000000-0008-0000-0700-00005C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7" name="Text Box 93">
          <a:extLst>
            <a:ext uri="{FF2B5EF4-FFF2-40B4-BE49-F238E27FC236}">
              <a16:creationId xmlns:a16="http://schemas.microsoft.com/office/drawing/2014/main" id="{00000000-0008-0000-0700-00005D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8" name="Text Box 94">
          <a:extLst>
            <a:ext uri="{FF2B5EF4-FFF2-40B4-BE49-F238E27FC236}">
              <a16:creationId xmlns:a16="http://schemas.microsoft.com/office/drawing/2014/main" id="{00000000-0008-0000-0700-00005E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9" name="Text Box 95">
          <a:extLst>
            <a:ext uri="{FF2B5EF4-FFF2-40B4-BE49-F238E27FC236}">
              <a16:creationId xmlns:a16="http://schemas.microsoft.com/office/drawing/2014/main" id="{00000000-0008-0000-0700-00005F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0" name="Text Box 96">
          <a:extLst>
            <a:ext uri="{FF2B5EF4-FFF2-40B4-BE49-F238E27FC236}">
              <a16:creationId xmlns:a16="http://schemas.microsoft.com/office/drawing/2014/main" id="{00000000-0008-0000-0700-000060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1" name="Text Box 97">
          <a:extLst>
            <a:ext uri="{FF2B5EF4-FFF2-40B4-BE49-F238E27FC236}">
              <a16:creationId xmlns:a16="http://schemas.microsoft.com/office/drawing/2014/main" id="{00000000-0008-0000-0700-000061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2" name="Text Box 98">
          <a:extLst>
            <a:ext uri="{FF2B5EF4-FFF2-40B4-BE49-F238E27FC236}">
              <a16:creationId xmlns:a16="http://schemas.microsoft.com/office/drawing/2014/main" id="{00000000-0008-0000-0700-000062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3" name="Text Box 99">
          <a:extLst>
            <a:ext uri="{FF2B5EF4-FFF2-40B4-BE49-F238E27FC236}">
              <a16:creationId xmlns:a16="http://schemas.microsoft.com/office/drawing/2014/main" id="{00000000-0008-0000-0700-000063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4" name="Text Box 100">
          <a:extLst>
            <a:ext uri="{FF2B5EF4-FFF2-40B4-BE49-F238E27FC236}">
              <a16:creationId xmlns:a16="http://schemas.microsoft.com/office/drawing/2014/main" id="{00000000-0008-0000-0700-000064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5" name="Text Box 101">
          <a:extLst>
            <a:ext uri="{FF2B5EF4-FFF2-40B4-BE49-F238E27FC236}">
              <a16:creationId xmlns:a16="http://schemas.microsoft.com/office/drawing/2014/main" id="{00000000-0008-0000-0700-000065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6" name="Text Box 102">
          <a:extLst>
            <a:ext uri="{FF2B5EF4-FFF2-40B4-BE49-F238E27FC236}">
              <a16:creationId xmlns:a16="http://schemas.microsoft.com/office/drawing/2014/main" id="{00000000-0008-0000-0700-000066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7" name="Text Box 103">
          <a:extLst>
            <a:ext uri="{FF2B5EF4-FFF2-40B4-BE49-F238E27FC236}">
              <a16:creationId xmlns:a16="http://schemas.microsoft.com/office/drawing/2014/main" id="{00000000-0008-0000-0700-000067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8" name="Text Box 104">
          <a:extLst>
            <a:ext uri="{FF2B5EF4-FFF2-40B4-BE49-F238E27FC236}">
              <a16:creationId xmlns:a16="http://schemas.microsoft.com/office/drawing/2014/main" id="{00000000-0008-0000-0700-000068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9" name="Text Box 105">
          <a:extLst>
            <a:ext uri="{FF2B5EF4-FFF2-40B4-BE49-F238E27FC236}">
              <a16:creationId xmlns:a16="http://schemas.microsoft.com/office/drawing/2014/main" id="{00000000-0008-0000-0700-000069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0" name="Text Box 106">
          <a:extLst>
            <a:ext uri="{FF2B5EF4-FFF2-40B4-BE49-F238E27FC236}">
              <a16:creationId xmlns:a16="http://schemas.microsoft.com/office/drawing/2014/main" id="{00000000-0008-0000-0700-00006A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1" name="Text Box 107">
          <a:extLst>
            <a:ext uri="{FF2B5EF4-FFF2-40B4-BE49-F238E27FC236}">
              <a16:creationId xmlns:a16="http://schemas.microsoft.com/office/drawing/2014/main" id="{00000000-0008-0000-0700-00006B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2" name="Text Box 108">
          <a:extLst>
            <a:ext uri="{FF2B5EF4-FFF2-40B4-BE49-F238E27FC236}">
              <a16:creationId xmlns:a16="http://schemas.microsoft.com/office/drawing/2014/main" id="{00000000-0008-0000-0700-00006C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3" name="Text Box 109">
          <a:extLst>
            <a:ext uri="{FF2B5EF4-FFF2-40B4-BE49-F238E27FC236}">
              <a16:creationId xmlns:a16="http://schemas.microsoft.com/office/drawing/2014/main" id="{00000000-0008-0000-0700-00006D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4" name="Text Box 110">
          <a:extLst>
            <a:ext uri="{FF2B5EF4-FFF2-40B4-BE49-F238E27FC236}">
              <a16:creationId xmlns:a16="http://schemas.microsoft.com/office/drawing/2014/main" id="{00000000-0008-0000-0700-00006E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5" name="Text Box 111">
          <a:extLst>
            <a:ext uri="{FF2B5EF4-FFF2-40B4-BE49-F238E27FC236}">
              <a16:creationId xmlns:a16="http://schemas.microsoft.com/office/drawing/2014/main" id="{00000000-0008-0000-0700-00006F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6" name="Text Box 112">
          <a:extLst>
            <a:ext uri="{FF2B5EF4-FFF2-40B4-BE49-F238E27FC236}">
              <a16:creationId xmlns:a16="http://schemas.microsoft.com/office/drawing/2014/main" id="{00000000-0008-0000-0700-000070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7" name="Text Box 113">
          <a:extLst>
            <a:ext uri="{FF2B5EF4-FFF2-40B4-BE49-F238E27FC236}">
              <a16:creationId xmlns:a16="http://schemas.microsoft.com/office/drawing/2014/main" id="{00000000-0008-0000-0700-000071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8" name="Text Box 114">
          <a:extLst>
            <a:ext uri="{FF2B5EF4-FFF2-40B4-BE49-F238E27FC236}">
              <a16:creationId xmlns:a16="http://schemas.microsoft.com/office/drawing/2014/main" id="{00000000-0008-0000-0700-000072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9" name="Text Box 115">
          <a:extLst>
            <a:ext uri="{FF2B5EF4-FFF2-40B4-BE49-F238E27FC236}">
              <a16:creationId xmlns:a16="http://schemas.microsoft.com/office/drawing/2014/main" id="{00000000-0008-0000-0700-000073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0" name="Text Box 116">
          <a:extLst>
            <a:ext uri="{FF2B5EF4-FFF2-40B4-BE49-F238E27FC236}">
              <a16:creationId xmlns:a16="http://schemas.microsoft.com/office/drawing/2014/main" id="{00000000-0008-0000-0700-000074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1" name="Text Box 117">
          <a:extLst>
            <a:ext uri="{FF2B5EF4-FFF2-40B4-BE49-F238E27FC236}">
              <a16:creationId xmlns:a16="http://schemas.microsoft.com/office/drawing/2014/main" id="{00000000-0008-0000-0700-000075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2" name="Text Box 118">
          <a:extLst>
            <a:ext uri="{FF2B5EF4-FFF2-40B4-BE49-F238E27FC236}">
              <a16:creationId xmlns:a16="http://schemas.microsoft.com/office/drawing/2014/main" id="{00000000-0008-0000-0700-000076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3" name="Text Box 119">
          <a:extLst>
            <a:ext uri="{FF2B5EF4-FFF2-40B4-BE49-F238E27FC236}">
              <a16:creationId xmlns:a16="http://schemas.microsoft.com/office/drawing/2014/main" id="{00000000-0008-0000-0700-000077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4" name="Text Box 120">
          <a:extLst>
            <a:ext uri="{FF2B5EF4-FFF2-40B4-BE49-F238E27FC236}">
              <a16:creationId xmlns:a16="http://schemas.microsoft.com/office/drawing/2014/main" id="{00000000-0008-0000-0700-000078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5" name="Text Box 121">
          <a:extLst>
            <a:ext uri="{FF2B5EF4-FFF2-40B4-BE49-F238E27FC236}">
              <a16:creationId xmlns:a16="http://schemas.microsoft.com/office/drawing/2014/main" id="{00000000-0008-0000-0700-000079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6" name="Text Box 122">
          <a:extLst>
            <a:ext uri="{FF2B5EF4-FFF2-40B4-BE49-F238E27FC236}">
              <a16:creationId xmlns:a16="http://schemas.microsoft.com/office/drawing/2014/main" id="{00000000-0008-0000-0700-00007A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7" name="Text Box 123">
          <a:extLst>
            <a:ext uri="{FF2B5EF4-FFF2-40B4-BE49-F238E27FC236}">
              <a16:creationId xmlns:a16="http://schemas.microsoft.com/office/drawing/2014/main" id="{00000000-0008-0000-0700-00007B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8" name="Text Box 124">
          <a:extLst>
            <a:ext uri="{FF2B5EF4-FFF2-40B4-BE49-F238E27FC236}">
              <a16:creationId xmlns:a16="http://schemas.microsoft.com/office/drawing/2014/main" id="{00000000-0008-0000-0700-00007C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9" name="Text Box 125">
          <a:extLst>
            <a:ext uri="{FF2B5EF4-FFF2-40B4-BE49-F238E27FC236}">
              <a16:creationId xmlns:a16="http://schemas.microsoft.com/office/drawing/2014/main" id="{00000000-0008-0000-0700-00007D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0" name="Text Box 126">
          <a:extLst>
            <a:ext uri="{FF2B5EF4-FFF2-40B4-BE49-F238E27FC236}">
              <a16:creationId xmlns:a16="http://schemas.microsoft.com/office/drawing/2014/main" id="{00000000-0008-0000-0700-00007E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1" name="Text Box 127">
          <a:extLst>
            <a:ext uri="{FF2B5EF4-FFF2-40B4-BE49-F238E27FC236}">
              <a16:creationId xmlns:a16="http://schemas.microsoft.com/office/drawing/2014/main" id="{00000000-0008-0000-0700-00007F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2" name="Text Box 128">
          <a:extLst>
            <a:ext uri="{FF2B5EF4-FFF2-40B4-BE49-F238E27FC236}">
              <a16:creationId xmlns:a16="http://schemas.microsoft.com/office/drawing/2014/main" id="{00000000-0008-0000-0700-000080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3" name="Text Box 129">
          <a:extLst>
            <a:ext uri="{FF2B5EF4-FFF2-40B4-BE49-F238E27FC236}">
              <a16:creationId xmlns:a16="http://schemas.microsoft.com/office/drawing/2014/main" id="{00000000-0008-0000-0700-000081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4" name="Text Box 130">
          <a:extLst>
            <a:ext uri="{FF2B5EF4-FFF2-40B4-BE49-F238E27FC236}">
              <a16:creationId xmlns:a16="http://schemas.microsoft.com/office/drawing/2014/main" id="{00000000-0008-0000-0700-000082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5" name="Text Box 131">
          <a:extLst>
            <a:ext uri="{FF2B5EF4-FFF2-40B4-BE49-F238E27FC236}">
              <a16:creationId xmlns:a16="http://schemas.microsoft.com/office/drawing/2014/main" id="{00000000-0008-0000-0700-000083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6" name="Text Box 132">
          <a:extLst>
            <a:ext uri="{FF2B5EF4-FFF2-40B4-BE49-F238E27FC236}">
              <a16:creationId xmlns:a16="http://schemas.microsoft.com/office/drawing/2014/main" id="{00000000-0008-0000-0700-000084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7" name="Text Box 133">
          <a:extLst>
            <a:ext uri="{FF2B5EF4-FFF2-40B4-BE49-F238E27FC236}">
              <a16:creationId xmlns:a16="http://schemas.microsoft.com/office/drawing/2014/main" id="{00000000-0008-0000-0700-000085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8" name="Text Box 134">
          <a:extLst>
            <a:ext uri="{FF2B5EF4-FFF2-40B4-BE49-F238E27FC236}">
              <a16:creationId xmlns:a16="http://schemas.microsoft.com/office/drawing/2014/main" id="{00000000-0008-0000-0700-000086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9" name="Text Box 135">
          <a:extLst>
            <a:ext uri="{FF2B5EF4-FFF2-40B4-BE49-F238E27FC236}">
              <a16:creationId xmlns:a16="http://schemas.microsoft.com/office/drawing/2014/main" id="{00000000-0008-0000-0700-00008708010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2</xdr:col>
      <xdr:colOff>171450</xdr:colOff>
      <xdr:row>2</xdr:row>
      <xdr:rowOff>47625</xdr:rowOff>
    </xdr:from>
    <xdr:to>
      <xdr:col>5</xdr:col>
      <xdr:colOff>400050</xdr:colOff>
      <xdr:row>4</xdr:row>
      <xdr:rowOff>123825</xdr:rowOff>
    </xdr:to>
    <xdr:sp macro="" textlink="">
      <xdr:nvSpPr>
        <xdr:cNvPr id="67722" name="Text Box 138">
          <a:extLst>
            <a:ext uri="{FF2B5EF4-FFF2-40B4-BE49-F238E27FC236}">
              <a16:creationId xmlns:a16="http://schemas.microsoft.com/office/drawing/2014/main" id="{00000000-0008-0000-0700-00008A080100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60020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Mercure</a:t>
          </a:r>
        </a:p>
      </xdr:txBody>
    </xdr:sp>
    <xdr:clientData/>
  </xdr:twoCellAnchor>
  <xdr:twoCellAnchor>
    <xdr:from>
      <xdr:col>0</xdr:col>
      <xdr:colOff>38100</xdr:colOff>
      <xdr:row>12</xdr:row>
      <xdr:rowOff>66675</xdr:rowOff>
    </xdr:from>
    <xdr:to>
      <xdr:col>0</xdr:col>
      <xdr:colOff>1285875</xdr:colOff>
      <xdr:row>13</xdr:row>
      <xdr:rowOff>19050</xdr:rowOff>
    </xdr:to>
    <xdr:pic>
      <xdr:nvPicPr>
        <xdr:cNvPr id="67723" name="Picture 139" descr="sw D">
          <a:extLst>
            <a:ext uri="{FF2B5EF4-FFF2-40B4-BE49-F238E27FC236}">
              <a16:creationId xmlns:a16="http://schemas.microsoft.com/office/drawing/2014/main" id="{00000000-0008-0000-0700-00008B0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86050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85725</xdr:rowOff>
    </xdr:from>
    <xdr:to>
      <xdr:col>0</xdr:col>
      <xdr:colOff>457200</xdr:colOff>
      <xdr:row>42</xdr:row>
      <xdr:rowOff>9525</xdr:rowOff>
    </xdr:to>
    <xdr:sp macro="" textlink="">
      <xdr:nvSpPr>
        <xdr:cNvPr id="5124" name="Text Box 4">
          <a:extLst>
            <a:ext uri="{FF2B5EF4-FFF2-40B4-BE49-F238E27FC236}">
              <a16:creationId xmlns:a16="http://schemas.microsoft.com/office/drawing/2014/main" id="{00000000-0008-0000-0800-000004140000}"/>
            </a:ext>
          </a:extLst>
        </xdr:cNvPr>
        <xdr:cNvSpPr txBox="1">
          <a:spLocks noChangeArrowheads="1"/>
        </xdr:cNvSpPr>
      </xdr:nvSpPr>
      <xdr:spPr bwMode="auto">
        <a:xfrm>
          <a:off x="85725" y="1809750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266700</xdr:colOff>
      <xdr:row>9</xdr:row>
      <xdr:rowOff>114300</xdr:rowOff>
    </xdr:from>
    <xdr:to>
      <xdr:col>0</xdr:col>
      <xdr:colOff>266700</xdr:colOff>
      <xdr:row>29</xdr:row>
      <xdr:rowOff>38100</xdr:rowOff>
    </xdr:to>
    <xdr:sp macro="" textlink="">
      <xdr:nvSpPr>
        <xdr:cNvPr id="5123" name="Line 3">
          <a:extLst>
            <a:ext uri="{FF2B5EF4-FFF2-40B4-BE49-F238E27FC236}">
              <a16:creationId xmlns:a16="http://schemas.microsoft.com/office/drawing/2014/main" id="{00000000-0008-0000-0800-000003140000}"/>
            </a:ext>
          </a:extLst>
        </xdr:cNvPr>
        <xdr:cNvSpPr>
          <a:spLocks noChangeShapeType="1"/>
        </xdr:cNvSpPr>
      </xdr:nvSpPr>
      <xdr:spPr bwMode="auto">
        <a:xfrm>
          <a:off x="266700" y="1838325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2</xdr:row>
      <xdr:rowOff>47625</xdr:rowOff>
    </xdr:from>
    <xdr:to>
      <xdr:col>5</xdr:col>
      <xdr:colOff>152400</xdr:colOff>
      <xdr:row>4</xdr:row>
      <xdr:rowOff>123825</xdr:rowOff>
    </xdr:to>
    <xdr:sp macro="" textlink="">
      <xdr:nvSpPr>
        <xdr:cNvPr id="5125" name="Text Box 5">
          <a:extLst>
            <a:ext uri="{FF2B5EF4-FFF2-40B4-BE49-F238E27FC236}">
              <a16:creationId xmlns:a16="http://schemas.microsoft.com/office/drawing/2014/main" id="{00000000-0008-0000-0800-000005140000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352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Zinc</a:t>
          </a:r>
        </a:p>
      </xdr:txBody>
    </xdr:sp>
    <xdr:clientData/>
  </xdr:twoCellAnchor>
  <xdr:twoCellAnchor>
    <xdr:from>
      <xdr:col>13</xdr:col>
      <xdr:colOff>180975</xdr:colOff>
      <xdr:row>9</xdr:row>
      <xdr:rowOff>85725</xdr:rowOff>
    </xdr:from>
    <xdr:to>
      <xdr:col>15</xdr:col>
      <xdr:colOff>342900</xdr:colOff>
      <xdr:row>9</xdr:row>
      <xdr:rowOff>257175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00000000-0008-0000-0800-000007140000}"/>
            </a:ext>
          </a:extLst>
        </xdr:cNvPr>
        <xdr:cNvSpPr txBox="1">
          <a:spLocks noChangeArrowheads="1"/>
        </xdr:cNvSpPr>
      </xdr:nvSpPr>
      <xdr:spPr bwMode="auto">
        <a:xfrm>
          <a:off x="82010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128" name="Text Box 8">
          <a:extLst>
            <a:ext uri="{FF2B5EF4-FFF2-40B4-BE49-F238E27FC236}">
              <a16:creationId xmlns:a16="http://schemas.microsoft.com/office/drawing/2014/main" id="{00000000-0008-0000-0800-000008140000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129" name="Text Box 9">
          <a:extLst>
            <a:ext uri="{FF2B5EF4-FFF2-40B4-BE49-F238E27FC236}">
              <a16:creationId xmlns:a16="http://schemas.microsoft.com/office/drawing/2014/main" id="{00000000-0008-0000-0800-000009140000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130" name="Text Box 10">
          <a:extLst>
            <a:ext uri="{FF2B5EF4-FFF2-40B4-BE49-F238E27FC236}">
              <a16:creationId xmlns:a16="http://schemas.microsoft.com/office/drawing/2014/main" id="{00000000-0008-0000-0800-00000A14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131" name="Text Box 11">
          <a:extLst>
            <a:ext uri="{FF2B5EF4-FFF2-40B4-BE49-F238E27FC236}">
              <a16:creationId xmlns:a16="http://schemas.microsoft.com/office/drawing/2014/main" id="{00000000-0008-0000-0800-00000B14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132" name="Text Box 12">
          <a:extLst>
            <a:ext uri="{FF2B5EF4-FFF2-40B4-BE49-F238E27FC236}">
              <a16:creationId xmlns:a16="http://schemas.microsoft.com/office/drawing/2014/main" id="{00000000-0008-0000-0800-00000C14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00000000-0008-0000-0800-00000D14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134" name="Text Box 14">
          <a:extLst>
            <a:ext uri="{FF2B5EF4-FFF2-40B4-BE49-F238E27FC236}">
              <a16:creationId xmlns:a16="http://schemas.microsoft.com/office/drawing/2014/main" id="{00000000-0008-0000-0800-00000E140000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00000000-0008-0000-0800-00000F140000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138" name="Text Box 18">
          <a:extLst>
            <a:ext uri="{FF2B5EF4-FFF2-40B4-BE49-F238E27FC236}">
              <a16:creationId xmlns:a16="http://schemas.microsoft.com/office/drawing/2014/main" id="{00000000-0008-0000-0800-00001214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00000000-0008-0000-0800-00001314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140" name="Text Box 20">
          <a:extLst>
            <a:ext uri="{FF2B5EF4-FFF2-40B4-BE49-F238E27FC236}">
              <a16:creationId xmlns:a16="http://schemas.microsoft.com/office/drawing/2014/main" id="{00000000-0008-0000-0800-00001414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00000000-0008-0000-0800-00001514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00000000-0008-0000-0800-00001614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0000000-0008-0000-0800-00001714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44" name="Text Box 24">
          <a:extLst>
            <a:ext uri="{FF2B5EF4-FFF2-40B4-BE49-F238E27FC236}">
              <a16:creationId xmlns:a16="http://schemas.microsoft.com/office/drawing/2014/main" id="{00000000-0008-0000-0800-00001814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45" name="Text Box 25">
          <a:extLst>
            <a:ext uri="{FF2B5EF4-FFF2-40B4-BE49-F238E27FC236}">
              <a16:creationId xmlns:a16="http://schemas.microsoft.com/office/drawing/2014/main" id="{00000000-0008-0000-0800-00001914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00000000-0008-0000-0800-00001A14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47" name="Text Box 27">
          <a:extLst>
            <a:ext uri="{FF2B5EF4-FFF2-40B4-BE49-F238E27FC236}">
              <a16:creationId xmlns:a16="http://schemas.microsoft.com/office/drawing/2014/main" id="{00000000-0008-0000-0800-00001B14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48" name="Text Box 28">
          <a:extLst>
            <a:ext uri="{FF2B5EF4-FFF2-40B4-BE49-F238E27FC236}">
              <a16:creationId xmlns:a16="http://schemas.microsoft.com/office/drawing/2014/main" id="{00000000-0008-0000-0800-00001C14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00000000-0008-0000-0800-00001D14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00000000-0008-0000-0800-00001E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1" name="Text Box 31">
          <a:extLst>
            <a:ext uri="{FF2B5EF4-FFF2-40B4-BE49-F238E27FC236}">
              <a16:creationId xmlns:a16="http://schemas.microsoft.com/office/drawing/2014/main" id="{00000000-0008-0000-0800-00001F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2" name="Text Box 32">
          <a:extLst>
            <a:ext uri="{FF2B5EF4-FFF2-40B4-BE49-F238E27FC236}">
              <a16:creationId xmlns:a16="http://schemas.microsoft.com/office/drawing/2014/main" id="{00000000-0008-0000-0800-000020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3" name="Text Box 33">
          <a:extLst>
            <a:ext uri="{FF2B5EF4-FFF2-40B4-BE49-F238E27FC236}">
              <a16:creationId xmlns:a16="http://schemas.microsoft.com/office/drawing/2014/main" id="{00000000-0008-0000-0800-000021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00000000-0008-0000-0800-000022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5" name="Text Box 35">
          <a:extLst>
            <a:ext uri="{FF2B5EF4-FFF2-40B4-BE49-F238E27FC236}">
              <a16:creationId xmlns:a16="http://schemas.microsoft.com/office/drawing/2014/main" id="{00000000-0008-0000-0800-000023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6" name="Text Box 36">
          <a:extLst>
            <a:ext uri="{FF2B5EF4-FFF2-40B4-BE49-F238E27FC236}">
              <a16:creationId xmlns:a16="http://schemas.microsoft.com/office/drawing/2014/main" id="{00000000-0008-0000-0800-000024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00000000-0008-0000-0800-000025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00000000-0008-0000-0800-000026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9" name="Text Box 39">
          <a:extLst>
            <a:ext uri="{FF2B5EF4-FFF2-40B4-BE49-F238E27FC236}">
              <a16:creationId xmlns:a16="http://schemas.microsoft.com/office/drawing/2014/main" id="{00000000-0008-0000-0800-000027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60" name="Text Box 40">
          <a:extLst>
            <a:ext uri="{FF2B5EF4-FFF2-40B4-BE49-F238E27FC236}">
              <a16:creationId xmlns:a16="http://schemas.microsoft.com/office/drawing/2014/main" id="{00000000-0008-0000-0800-000028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00000000-0008-0000-0800-000029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00000000-0008-0000-0800-00002A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63" name="Text Box 43">
          <a:extLst>
            <a:ext uri="{FF2B5EF4-FFF2-40B4-BE49-F238E27FC236}">
              <a16:creationId xmlns:a16="http://schemas.microsoft.com/office/drawing/2014/main" id="{00000000-0008-0000-0800-00002B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64" name="Text Box 44">
          <a:extLst>
            <a:ext uri="{FF2B5EF4-FFF2-40B4-BE49-F238E27FC236}">
              <a16:creationId xmlns:a16="http://schemas.microsoft.com/office/drawing/2014/main" id="{00000000-0008-0000-0800-00002C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65" name="Text Box 45">
          <a:extLst>
            <a:ext uri="{FF2B5EF4-FFF2-40B4-BE49-F238E27FC236}">
              <a16:creationId xmlns:a16="http://schemas.microsoft.com/office/drawing/2014/main" id="{00000000-0008-0000-0800-00002D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00000000-0008-0000-0800-00002E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67" name="Text Box 47">
          <a:extLst>
            <a:ext uri="{FF2B5EF4-FFF2-40B4-BE49-F238E27FC236}">
              <a16:creationId xmlns:a16="http://schemas.microsoft.com/office/drawing/2014/main" id="{00000000-0008-0000-0800-00002F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68" name="Text Box 48">
          <a:extLst>
            <a:ext uri="{FF2B5EF4-FFF2-40B4-BE49-F238E27FC236}">
              <a16:creationId xmlns:a16="http://schemas.microsoft.com/office/drawing/2014/main" id="{00000000-0008-0000-0800-000030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00000000-0008-0000-0800-000031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00000000-0008-0000-0800-000032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1" name="Text Box 51">
          <a:extLst>
            <a:ext uri="{FF2B5EF4-FFF2-40B4-BE49-F238E27FC236}">
              <a16:creationId xmlns:a16="http://schemas.microsoft.com/office/drawing/2014/main" id="{00000000-0008-0000-0800-000033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2" name="Text Box 52">
          <a:extLst>
            <a:ext uri="{FF2B5EF4-FFF2-40B4-BE49-F238E27FC236}">
              <a16:creationId xmlns:a16="http://schemas.microsoft.com/office/drawing/2014/main" id="{00000000-0008-0000-0800-000034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3" name="Text Box 53">
          <a:extLst>
            <a:ext uri="{FF2B5EF4-FFF2-40B4-BE49-F238E27FC236}">
              <a16:creationId xmlns:a16="http://schemas.microsoft.com/office/drawing/2014/main" id="{00000000-0008-0000-0800-000035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4" name="Text Box 54">
          <a:extLst>
            <a:ext uri="{FF2B5EF4-FFF2-40B4-BE49-F238E27FC236}">
              <a16:creationId xmlns:a16="http://schemas.microsoft.com/office/drawing/2014/main" id="{00000000-0008-0000-0800-000036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5" name="Text Box 55">
          <a:extLst>
            <a:ext uri="{FF2B5EF4-FFF2-40B4-BE49-F238E27FC236}">
              <a16:creationId xmlns:a16="http://schemas.microsoft.com/office/drawing/2014/main" id="{00000000-0008-0000-0800-000037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6" name="Text Box 56">
          <a:extLst>
            <a:ext uri="{FF2B5EF4-FFF2-40B4-BE49-F238E27FC236}">
              <a16:creationId xmlns:a16="http://schemas.microsoft.com/office/drawing/2014/main" id="{00000000-0008-0000-0800-000038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7" name="Text Box 57">
          <a:extLst>
            <a:ext uri="{FF2B5EF4-FFF2-40B4-BE49-F238E27FC236}">
              <a16:creationId xmlns:a16="http://schemas.microsoft.com/office/drawing/2014/main" id="{00000000-0008-0000-0800-000039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8" name="Text Box 58">
          <a:extLst>
            <a:ext uri="{FF2B5EF4-FFF2-40B4-BE49-F238E27FC236}">
              <a16:creationId xmlns:a16="http://schemas.microsoft.com/office/drawing/2014/main" id="{00000000-0008-0000-0800-00003A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9" name="Text Box 59">
          <a:extLst>
            <a:ext uri="{FF2B5EF4-FFF2-40B4-BE49-F238E27FC236}">
              <a16:creationId xmlns:a16="http://schemas.microsoft.com/office/drawing/2014/main" id="{00000000-0008-0000-0800-00003B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0" name="Text Box 60">
          <a:extLst>
            <a:ext uri="{FF2B5EF4-FFF2-40B4-BE49-F238E27FC236}">
              <a16:creationId xmlns:a16="http://schemas.microsoft.com/office/drawing/2014/main" id="{00000000-0008-0000-0800-00003C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1" name="Text Box 61">
          <a:extLst>
            <a:ext uri="{FF2B5EF4-FFF2-40B4-BE49-F238E27FC236}">
              <a16:creationId xmlns:a16="http://schemas.microsoft.com/office/drawing/2014/main" id="{00000000-0008-0000-0800-00003D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2" name="Text Box 62">
          <a:extLst>
            <a:ext uri="{FF2B5EF4-FFF2-40B4-BE49-F238E27FC236}">
              <a16:creationId xmlns:a16="http://schemas.microsoft.com/office/drawing/2014/main" id="{00000000-0008-0000-0800-00003E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3" name="Text Box 63">
          <a:extLst>
            <a:ext uri="{FF2B5EF4-FFF2-40B4-BE49-F238E27FC236}">
              <a16:creationId xmlns:a16="http://schemas.microsoft.com/office/drawing/2014/main" id="{00000000-0008-0000-0800-00003F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4" name="Text Box 64">
          <a:extLst>
            <a:ext uri="{FF2B5EF4-FFF2-40B4-BE49-F238E27FC236}">
              <a16:creationId xmlns:a16="http://schemas.microsoft.com/office/drawing/2014/main" id="{00000000-0008-0000-0800-000040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5" name="Text Box 65">
          <a:extLst>
            <a:ext uri="{FF2B5EF4-FFF2-40B4-BE49-F238E27FC236}">
              <a16:creationId xmlns:a16="http://schemas.microsoft.com/office/drawing/2014/main" id="{00000000-0008-0000-0800-000041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6" name="Text Box 66">
          <a:extLst>
            <a:ext uri="{FF2B5EF4-FFF2-40B4-BE49-F238E27FC236}">
              <a16:creationId xmlns:a16="http://schemas.microsoft.com/office/drawing/2014/main" id="{00000000-0008-0000-0800-000042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7" name="Text Box 67">
          <a:extLst>
            <a:ext uri="{FF2B5EF4-FFF2-40B4-BE49-F238E27FC236}">
              <a16:creationId xmlns:a16="http://schemas.microsoft.com/office/drawing/2014/main" id="{00000000-0008-0000-0800-000043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8" name="Text Box 68">
          <a:extLst>
            <a:ext uri="{FF2B5EF4-FFF2-40B4-BE49-F238E27FC236}">
              <a16:creationId xmlns:a16="http://schemas.microsoft.com/office/drawing/2014/main" id="{00000000-0008-0000-0800-000044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9" name="Text Box 69">
          <a:extLst>
            <a:ext uri="{FF2B5EF4-FFF2-40B4-BE49-F238E27FC236}">
              <a16:creationId xmlns:a16="http://schemas.microsoft.com/office/drawing/2014/main" id="{00000000-0008-0000-0800-000045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90" name="Text Box 70">
          <a:extLst>
            <a:ext uri="{FF2B5EF4-FFF2-40B4-BE49-F238E27FC236}">
              <a16:creationId xmlns:a16="http://schemas.microsoft.com/office/drawing/2014/main" id="{00000000-0008-0000-0800-000046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91" name="Text Box 71">
          <a:extLst>
            <a:ext uri="{FF2B5EF4-FFF2-40B4-BE49-F238E27FC236}">
              <a16:creationId xmlns:a16="http://schemas.microsoft.com/office/drawing/2014/main" id="{00000000-0008-0000-0800-000047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92" name="Text Box 72">
          <a:extLst>
            <a:ext uri="{FF2B5EF4-FFF2-40B4-BE49-F238E27FC236}">
              <a16:creationId xmlns:a16="http://schemas.microsoft.com/office/drawing/2014/main" id="{00000000-0008-0000-0800-000048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93" name="Text Box 73">
          <a:extLst>
            <a:ext uri="{FF2B5EF4-FFF2-40B4-BE49-F238E27FC236}">
              <a16:creationId xmlns:a16="http://schemas.microsoft.com/office/drawing/2014/main" id="{00000000-0008-0000-0800-000049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94" name="Text Box 74">
          <a:extLst>
            <a:ext uri="{FF2B5EF4-FFF2-40B4-BE49-F238E27FC236}">
              <a16:creationId xmlns:a16="http://schemas.microsoft.com/office/drawing/2014/main" id="{00000000-0008-0000-0800-00004A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95" name="Text Box 75">
          <a:extLst>
            <a:ext uri="{FF2B5EF4-FFF2-40B4-BE49-F238E27FC236}">
              <a16:creationId xmlns:a16="http://schemas.microsoft.com/office/drawing/2014/main" id="{00000000-0008-0000-0800-00004B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96" name="Text Box 76">
          <a:extLst>
            <a:ext uri="{FF2B5EF4-FFF2-40B4-BE49-F238E27FC236}">
              <a16:creationId xmlns:a16="http://schemas.microsoft.com/office/drawing/2014/main" id="{00000000-0008-0000-0800-00004C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97" name="Text Box 77">
          <a:extLst>
            <a:ext uri="{FF2B5EF4-FFF2-40B4-BE49-F238E27FC236}">
              <a16:creationId xmlns:a16="http://schemas.microsoft.com/office/drawing/2014/main" id="{00000000-0008-0000-0800-00004D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98" name="Text Box 78">
          <a:extLst>
            <a:ext uri="{FF2B5EF4-FFF2-40B4-BE49-F238E27FC236}">
              <a16:creationId xmlns:a16="http://schemas.microsoft.com/office/drawing/2014/main" id="{00000000-0008-0000-0800-00004E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99" name="Text Box 79">
          <a:extLst>
            <a:ext uri="{FF2B5EF4-FFF2-40B4-BE49-F238E27FC236}">
              <a16:creationId xmlns:a16="http://schemas.microsoft.com/office/drawing/2014/main" id="{00000000-0008-0000-0800-00004F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0" name="Text Box 80">
          <a:extLst>
            <a:ext uri="{FF2B5EF4-FFF2-40B4-BE49-F238E27FC236}">
              <a16:creationId xmlns:a16="http://schemas.microsoft.com/office/drawing/2014/main" id="{00000000-0008-0000-0800-000050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1" name="Text Box 81">
          <a:extLst>
            <a:ext uri="{FF2B5EF4-FFF2-40B4-BE49-F238E27FC236}">
              <a16:creationId xmlns:a16="http://schemas.microsoft.com/office/drawing/2014/main" id="{00000000-0008-0000-0800-000051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2" name="Text Box 82">
          <a:extLst>
            <a:ext uri="{FF2B5EF4-FFF2-40B4-BE49-F238E27FC236}">
              <a16:creationId xmlns:a16="http://schemas.microsoft.com/office/drawing/2014/main" id="{00000000-0008-0000-0800-000052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3" name="Text Box 83">
          <a:extLst>
            <a:ext uri="{FF2B5EF4-FFF2-40B4-BE49-F238E27FC236}">
              <a16:creationId xmlns:a16="http://schemas.microsoft.com/office/drawing/2014/main" id="{00000000-0008-0000-0800-000053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4" name="Text Box 84">
          <a:extLst>
            <a:ext uri="{FF2B5EF4-FFF2-40B4-BE49-F238E27FC236}">
              <a16:creationId xmlns:a16="http://schemas.microsoft.com/office/drawing/2014/main" id="{00000000-0008-0000-0800-000054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5" name="Text Box 85">
          <a:extLst>
            <a:ext uri="{FF2B5EF4-FFF2-40B4-BE49-F238E27FC236}">
              <a16:creationId xmlns:a16="http://schemas.microsoft.com/office/drawing/2014/main" id="{00000000-0008-0000-0800-000055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6" name="Text Box 86">
          <a:extLst>
            <a:ext uri="{FF2B5EF4-FFF2-40B4-BE49-F238E27FC236}">
              <a16:creationId xmlns:a16="http://schemas.microsoft.com/office/drawing/2014/main" id="{00000000-0008-0000-0800-000056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7" name="Text Box 87">
          <a:extLst>
            <a:ext uri="{FF2B5EF4-FFF2-40B4-BE49-F238E27FC236}">
              <a16:creationId xmlns:a16="http://schemas.microsoft.com/office/drawing/2014/main" id="{00000000-0008-0000-0800-000057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8" name="Text Box 88">
          <a:extLst>
            <a:ext uri="{FF2B5EF4-FFF2-40B4-BE49-F238E27FC236}">
              <a16:creationId xmlns:a16="http://schemas.microsoft.com/office/drawing/2014/main" id="{00000000-0008-0000-0800-000058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9" name="Text Box 89">
          <a:extLst>
            <a:ext uri="{FF2B5EF4-FFF2-40B4-BE49-F238E27FC236}">
              <a16:creationId xmlns:a16="http://schemas.microsoft.com/office/drawing/2014/main" id="{00000000-0008-0000-0800-000059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0" name="Text Box 90">
          <a:extLst>
            <a:ext uri="{FF2B5EF4-FFF2-40B4-BE49-F238E27FC236}">
              <a16:creationId xmlns:a16="http://schemas.microsoft.com/office/drawing/2014/main" id="{00000000-0008-0000-0800-00005A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1" name="Text Box 91">
          <a:extLst>
            <a:ext uri="{FF2B5EF4-FFF2-40B4-BE49-F238E27FC236}">
              <a16:creationId xmlns:a16="http://schemas.microsoft.com/office/drawing/2014/main" id="{00000000-0008-0000-0800-00005B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2" name="Text Box 92">
          <a:extLst>
            <a:ext uri="{FF2B5EF4-FFF2-40B4-BE49-F238E27FC236}">
              <a16:creationId xmlns:a16="http://schemas.microsoft.com/office/drawing/2014/main" id="{00000000-0008-0000-0800-00005C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3" name="Text Box 93">
          <a:extLst>
            <a:ext uri="{FF2B5EF4-FFF2-40B4-BE49-F238E27FC236}">
              <a16:creationId xmlns:a16="http://schemas.microsoft.com/office/drawing/2014/main" id="{00000000-0008-0000-0800-00005D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4" name="Text Box 94">
          <a:extLst>
            <a:ext uri="{FF2B5EF4-FFF2-40B4-BE49-F238E27FC236}">
              <a16:creationId xmlns:a16="http://schemas.microsoft.com/office/drawing/2014/main" id="{00000000-0008-0000-0800-00005E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5" name="Text Box 95">
          <a:extLst>
            <a:ext uri="{FF2B5EF4-FFF2-40B4-BE49-F238E27FC236}">
              <a16:creationId xmlns:a16="http://schemas.microsoft.com/office/drawing/2014/main" id="{00000000-0008-0000-0800-00005F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6" name="Text Box 96">
          <a:extLst>
            <a:ext uri="{FF2B5EF4-FFF2-40B4-BE49-F238E27FC236}">
              <a16:creationId xmlns:a16="http://schemas.microsoft.com/office/drawing/2014/main" id="{00000000-0008-0000-0800-000060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7" name="Text Box 97">
          <a:extLst>
            <a:ext uri="{FF2B5EF4-FFF2-40B4-BE49-F238E27FC236}">
              <a16:creationId xmlns:a16="http://schemas.microsoft.com/office/drawing/2014/main" id="{00000000-0008-0000-0800-000061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8" name="Text Box 98">
          <a:extLst>
            <a:ext uri="{FF2B5EF4-FFF2-40B4-BE49-F238E27FC236}">
              <a16:creationId xmlns:a16="http://schemas.microsoft.com/office/drawing/2014/main" id="{00000000-0008-0000-0800-000062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9" name="Text Box 99">
          <a:extLst>
            <a:ext uri="{FF2B5EF4-FFF2-40B4-BE49-F238E27FC236}">
              <a16:creationId xmlns:a16="http://schemas.microsoft.com/office/drawing/2014/main" id="{00000000-0008-0000-0800-000063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0" name="Text Box 100">
          <a:extLst>
            <a:ext uri="{FF2B5EF4-FFF2-40B4-BE49-F238E27FC236}">
              <a16:creationId xmlns:a16="http://schemas.microsoft.com/office/drawing/2014/main" id="{00000000-0008-0000-0800-000064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1" name="Text Box 101">
          <a:extLst>
            <a:ext uri="{FF2B5EF4-FFF2-40B4-BE49-F238E27FC236}">
              <a16:creationId xmlns:a16="http://schemas.microsoft.com/office/drawing/2014/main" id="{00000000-0008-0000-0800-000065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2" name="Text Box 102">
          <a:extLst>
            <a:ext uri="{FF2B5EF4-FFF2-40B4-BE49-F238E27FC236}">
              <a16:creationId xmlns:a16="http://schemas.microsoft.com/office/drawing/2014/main" id="{00000000-0008-0000-0800-000066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3" name="Text Box 103">
          <a:extLst>
            <a:ext uri="{FF2B5EF4-FFF2-40B4-BE49-F238E27FC236}">
              <a16:creationId xmlns:a16="http://schemas.microsoft.com/office/drawing/2014/main" id="{00000000-0008-0000-0800-000067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4" name="Text Box 104">
          <a:extLst>
            <a:ext uri="{FF2B5EF4-FFF2-40B4-BE49-F238E27FC236}">
              <a16:creationId xmlns:a16="http://schemas.microsoft.com/office/drawing/2014/main" id="{00000000-0008-0000-0800-000068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5" name="Text Box 105">
          <a:extLst>
            <a:ext uri="{FF2B5EF4-FFF2-40B4-BE49-F238E27FC236}">
              <a16:creationId xmlns:a16="http://schemas.microsoft.com/office/drawing/2014/main" id="{00000000-0008-0000-0800-000069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6" name="Text Box 106">
          <a:extLst>
            <a:ext uri="{FF2B5EF4-FFF2-40B4-BE49-F238E27FC236}">
              <a16:creationId xmlns:a16="http://schemas.microsoft.com/office/drawing/2014/main" id="{00000000-0008-0000-0800-00006A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7" name="Text Box 107">
          <a:extLst>
            <a:ext uri="{FF2B5EF4-FFF2-40B4-BE49-F238E27FC236}">
              <a16:creationId xmlns:a16="http://schemas.microsoft.com/office/drawing/2014/main" id="{00000000-0008-0000-0800-00006B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8" name="Text Box 108">
          <a:extLst>
            <a:ext uri="{FF2B5EF4-FFF2-40B4-BE49-F238E27FC236}">
              <a16:creationId xmlns:a16="http://schemas.microsoft.com/office/drawing/2014/main" id="{00000000-0008-0000-0800-00006C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9" name="Text Box 109">
          <a:extLst>
            <a:ext uri="{FF2B5EF4-FFF2-40B4-BE49-F238E27FC236}">
              <a16:creationId xmlns:a16="http://schemas.microsoft.com/office/drawing/2014/main" id="{00000000-0008-0000-0800-00006D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0" name="Text Box 110">
          <a:extLst>
            <a:ext uri="{FF2B5EF4-FFF2-40B4-BE49-F238E27FC236}">
              <a16:creationId xmlns:a16="http://schemas.microsoft.com/office/drawing/2014/main" id="{00000000-0008-0000-0800-00006E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1" name="Text Box 111">
          <a:extLst>
            <a:ext uri="{FF2B5EF4-FFF2-40B4-BE49-F238E27FC236}">
              <a16:creationId xmlns:a16="http://schemas.microsoft.com/office/drawing/2014/main" id="{00000000-0008-0000-0800-00006F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2" name="Text Box 112">
          <a:extLst>
            <a:ext uri="{FF2B5EF4-FFF2-40B4-BE49-F238E27FC236}">
              <a16:creationId xmlns:a16="http://schemas.microsoft.com/office/drawing/2014/main" id="{00000000-0008-0000-0800-000070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3" name="Text Box 113">
          <a:extLst>
            <a:ext uri="{FF2B5EF4-FFF2-40B4-BE49-F238E27FC236}">
              <a16:creationId xmlns:a16="http://schemas.microsoft.com/office/drawing/2014/main" id="{00000000-0008-0000-0800-000071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4" name="Text Box 114">
          <a:extLst>
            <a:ext uri="{FF2B5EF4-FFF2-40B4-BE49-F238E27FC236}">
              <a16:creationId xmlns:a16="http://schemas.microsoft.com/office/drawing/2014/main" id="{00000000-0008-0000-0800-000072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5" name="Text Box 115">
          <a:extLst>
            <a:ext uri="{FF2B5EF4-FFF2-40B4-BE49-F238E27FC236}">
              <a16:creationId xmlns:a16="http://schemas.microsoft.com/office/drawing/2014/main" id="{00000000-0008-0000-0800-000073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6" name="Text Box 116">
          <a:extLst>
            <a:ext uri="{FF2B5EF4-FFF2-40B4-BE49-F238E27FC236}">
              <a16:creationId xmlns:a16="http://schemas.microsoft.com/office/drawing/2014/main" id="{00000000-0008-0000-0800-000074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7" name="Text Box 117">
          <a:extLst>
            <a:ext uri="{FF2B5EF4-FFF2-40B4-BE49-F238E27FC236}">
              <a16:creationId xmlns:a16="http://schemas.microsoft.com/office/drawing/2014/main" id="{00000000-0008-0000-0800-000075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8" name="Text Box 118">
          <a:extLst>
            <a:ext uri="{FF2B5EF4-FFF2-40B4-BE49-F238E27FC236}">
              <a16:creationId xmlns:a16="http://schemas.microsoft.com/office/drawing/2014/main" id="{00000000-0008-0000-0800-000076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9" name="Text Box 119">
          <a:extLst>
            <a:ext uri="{FF2B5EF4-FFF2-40B4-BE49-F238E27FC236}">
              <a16:creationId xmlns:a16="http://schemas.microsoft.com/office/drawing/2014/main" id="{00000000-0008-0000-0800-000077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0" name="Text Box 120">
          <a:extLst>
            <a:ext uri="{FF2B5EF4-FFF2-40B4-BE49-F238E27FC236}">
              <a16:creationId xmlns:a16="http://schemas.microsoft.com/office/drawing/2014/main" id="{00000000-0008-0000-0800-000078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1" name="Text Box 121">
          <a:extLst>
            <a:ext uri="{FF2B5EF4-FFF2-40B4-BE49-F238E27FC236}">
              <a16:creationId xmlns:a16="http://schemas.microsoft.com/office/drawing/2014/main" id="{00000000-0008-0000-0800-000079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2" name="Text Box 122">
          <a:extLst>
            <a:ext uri="{FF2B5EF4-FFF2-40B4-BE49-F238E27FC236}">
              <a16:creationId xmlns:a16="http://schemas.microsoft.com/office/drawing/2014/main" id="{00000000-0008-0000-0800-00007A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3" name="Text Box 123">
          <a:extLst>
            <a:ext uri="{FF2B5EF4-FFF2-40B4-BE49-F238E27FC236}">
              <a16:creationId xmlns:a16="http://schemas.microsoft.com/office/drawing/2014/main" id="{00000000-0008-0000-0800-00007B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4" name="Text Box 124">
          <a:extLst>
            <a:ext uri="{FF2B5EF4-FFF2-40B4-BE49-F238E27FC236}">
              <a16:creationId xmlns:a16="http://schemas.microsoft.com/office/drawing/2014/main" id="{00000000-0008-0000-0800-00007C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5" name="Text Box 125">
          <a:extLst>
            <a:ext uri="{FF2B5EF4-FFF2-40B4-BE49-F238E27FC236}">
              <a16:creationId xmlns:a16="http://schemas.microsoft.com/office/drawing/2014/main" id="{00000000-0008-0000-0800-00007D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6" name="Text Box 126">
          <a:extLst>
            <a:ext uri="{FF2B5EF4-FFF2-40B4-BE49-F238E27FC236}">
              <a16:creationId xmlns:a16="http://schemas.microsoft.com/office/drawing/2014/main" id="{00000000-0008-0000-0800-00007E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7" name="Text Box 127">
          <a:extLst>
            <a:ext uri="{FF2B5EF4-FFF2-40B4-BE49-F238E27FC236}">
              <a16:creationId xmlns:a16="http://schemas.microsoft.com/office/drawing/2014/main" id="{00000000-0008-0000-0800-00007F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8" name="Text Box 128">
          <a:extLst>
            <a:ext uri="{FF2B5EF4-FFF2-40B4-BE49-F238E27FC236}">
              <a16:creationId xmlns:a16="http://schemas.microsoft.com/office/drawing/2014/main" id="{00000000-0008-0000-0800-000080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9" name="Text Box 129">
          <a:extLst>
            <a:ext uri="{FF2B5EF4-FFF2-40B4-BE49-F238E27FC236}">
              <a16:creationId xmlns:a16="http://schemas.microsoft.com/office/drawing/2014/main" id="{00000000-0008-0000-0800-000081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0" name="Text Box 130">
          <a:extLst>
            <a:ext uri="{FF2B5EF4-FFF2-40B4-BE49-F238E27FC236}">
              <a16:creationId xmlns:a16="http://schemas.microsoft.com/office/drawing/2014/main" id="{00000000-0008-0000-0800-000082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1" name="Text Box 131">
          <a:extLst>
            <a:ext uri="{FF2B5EF4-FFF2-40B4-BE49-F238E27FC236}">
              <a16:creationId xmlns:a16="http://schemas.microsoft.com/office/drawing/2014/main" id="{00000000-0008-0000-0800-000083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2" name="Text Box 132">
          <a:extLst>
            <a:ext uri="{FF2B5EF4-FFF2-40B4-BE49-F238E27FC236}">
              <a16:creationId xmlns:a16="http://schemas.microsoft.com/office/drawing/2014/main" id="{00000000-0008-0000-0800-000084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3" name="Text Box 133">
          <a:extLst>
            <a:ext uri="{FF2B5EF4-FFF2-40B4-BE49-F238E27FC236}">
              <a16:creationId xmlns:a16="http://schemas.microsoft.com/office/drawing/2014/main" id="{00000000-0008-0000-0800-000085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4" name="Text Box 134">
          <a:extLst>
            <a:ext uri="{FF2B5EF4-FFF2-40B4-BE49-F238E27FC236}">
              <a16:creationId xmlns:a16="http://schemas.microsoft.com/office/drawing/2014/main" id="{00000000-0008-0000-0800-000086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5" name="Text Box 135">
          <a:extLst>
            <a:ext uri="{FF2B5EF4-FFF2-40B4-BE49-F238E27FC236}">
              <a16:creationId xmlns:a16="http://schemas.microsoft.com/office/drawing/2014/main" id="{00000000-0008-0000-0800-000087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6" name="Text Box 136">
          <a:extLst>
            <a:ext uri="{FF2B5EF4-FFF2-40B4-BE49-F238E27FC236}">
              <a16:creationId xmlns:a16="http://schemas.microsoft.com/office/drawing/2014/main" id="{00000000-0008-0000-0800-000088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7" name="Text Box 137">
          <a:extLst>
            <a:ext uri="{FF2B5EF4-FFF2-40B4-BE49-F238E27FC236}">
              <a16:creationId xmlns:a16="http://schemas.microsoft.com/office/drawing/2014/main" id="{00000000-0008-0000-0800-000089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8" name="Text Box 138">
          <a:extLst>
            <a:ext uri="{FF2B5EF4-FFF2-40B4-BE49-F238E27FC236}">
              <a16:creationId xmlns:a16="http://schemas.microsoft.com/office/drawing/2014/main" id="{00000000-0008-0000-0800-00008A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9" name="Text Box 139">
          <a:extLst>
            <a:ext uri="{FF2B5EF4-FFF2-40B4-BE49-F238E27FC236}">
              <a16:creationId xmlns:a16="http://schemas.microsoft.com/office/drawing/2014/main" id="{00000000-0008-0000-0800-00008B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60" name="Text Box 140">
          <a:extLst>
            <a:ext uri="{FF2B5EF4-FFF2-40B4-BE49-F238E27FC236}">
              <a16:creationId xmlns:a16="http://schemas.microsoft.com/office/drawing/2014/main" id="{00000000-0008-0000-0800-00008C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61" name="Text Box 141">
          <a:extLst>
            <a:ext uri="{FF2B5EF4-FFF2-40B4-BE49-F238E27FC236}">
              <a16:creationId xmlns:a16="http://schemas.microsoft.com/office/drawing/2014/main" id="{00000000-0008-0000-0800-00008D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13</xdr:col>
      <xdr:colOff>180975</xdr:colOff>
      <xdr:row>9</xdr:row>
      <xdr:rowOff>85725</xdr:rowOff>
    </xdr:from>
    <xdr:to>
      <xdr:col>15</xdr:col>
      <xdr:colOff>342900</xdr:colOff>
      <xdr:row>9</xdr:row>
      <xdr:rowOff>257175</xdr:rowOff>
    </xdr:to>
    <xdr:sp macro="" textlink="">
      <xdr:nvSpPr>
        <xdr:cNvPr id="5262" name="Text Box 142">
          <a:extLst>
            <a:ext uri="{FF2B5EF4-FFF2-40B4-BE49-F238E27FC236}">
              <a16:creationId xmlns:a16="http://schemas.microsoft.com/office/drawing/2014/main" id="{00000000-0008-0000-0800-00008E140000}"/>
            </a:ext>
          </a:extLst>
        </xdr:cNvPr>
        <xdr:cNvSpPr txBox="1">
          <a:spLocks noChangeArrowheads="1"/>
        </xdr:cNvSpPr>
      </xdr:nvSpPr>
      <xdr:spPr bwMode="auto">
        <a:xfrm>
          <a:off x="82010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263" name="Text Box 143">
          <a:extLst>
            <a:ext uri="{FF2B5EF4-FFF2-40B4-BE49-F238E27FC236}">
              <a16:creationId xmlns:a16="http://schemas.microsoft.com/office/drawing/2014/main" id="{00000000-0008-0000-0800-00008F140000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264" name="Text Box 144">
          <a:extLst>
            <a:ext uri="{FF2B5EF4-FFF2-40B4-BE49-F238E27FC236}">
              <a16:creationId xmlns:a16="http://schemas.microsoft.com/office/drawing/2014/main" id="{00000000-0008-0000-0800-000090140000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265" name="Text Box 145">
          <a:extLst>
            <a:ext uri="{FF2B5EF4-FFF2-40B4-BE49-F238E27FC236}">
              <a16:creationId xmlns:a16="http://schemas.microsoft.com/office/drawing/2014/main" id="{00000000-0008-0000-0800-00009114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266" name="Text Box 146">
          <a:extLst>
            <a:ext uri="{FF2B5EF4-FFF2-40B4-BE49-F238E27FC236}">
              <a16:creationId xmlns:a16="http://schemas.microsoft.com/office/drawing/2014/main" id="{00000000-0008-0000-0800-00009214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267" name="Text Box 147">
          <a:extLst>
            <a:ext uri="{FF2B5EF4-FFF2-40B4-BE49-F238E27FC236}">
              <a16:creationId xmlns:a16="http://schemas.microsoft.com/office/drawing/2014/main" id="{00000000-0008-0000-0800-00009314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268" name="Text Box 148">
          <a:extLst>
            <a:ext uri="{FF2B5EF4-FFF2-40B4-BE49-F238E27FC236}">
              <a16:creationId xmlns:a16="http://schemas.microsoft.com/office/drawing/2014/main" id="{00000000-0008-0000-0800-00009414000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269" name="Text Box 149">
          <a:extLst>
            <a:ext uri="{FF2B5EF4-FFF2-40B4-BE49-F238E27FC236}">
              <a16:creationId xmlns:a16="http://schemas.microsoft.com/office/drawing/2014/main" id="{00000000-0008-0000-0800-000095140000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270" name="Text Box 150">
          <a:extLst>
            <a:ext uri="{FF2B5EF4-FFF2-40B4-BE49-F238E27FC236}">
              <a16:creationId xmlns:a16="http://schemas.microsoft.com/office/drawing/2014/main" id="{00000000-0008-0000-0800-000096140000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2.5%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271" name="Text Box 151">
          <a:extLst>
            <a:ext uri="{FF2B5EF4-FFF2-40B4-BE49-F238E27FC236}">
              <a16:creationId xmlns:a16="http://schemas.microsoft.com/office/drawing/2014/main" id="{00000000-0008-0000-0800-00009714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272" name="Text Box 152">
          <a:extLst>
            <a:ext uri="{FF2B5EF4-FFF2-40B4-BE49-F238E27FC236}">
              <a16:creationId xmlns:a16="http://schemas.microsoft.com/office/drawing/2014/main" id="{00000000-0008-0000-0800-00009814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273" name="Text Box 153">
          <a:extLst>
            <a:ext uri="{FF2B5EF4-FFF2-40B4-BE49-F238E27FC236}">
              <a16:creationId xmlns:a16="http://schemas.microsoft.com/office/drawing/2014/main" id="{00000000-0008-0000-0800-00009914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274" name="Text Box 154">
          <a:extLst>
            <a:ext uri="{FF2B5EF4-FFF2-40B4-BE49-F238E27FC236}">
              <a16:creationId xmlns:a16="http://schemas.microsoft.com/office/drawing/2014/main" id="{00000000-0008-0000-0800-00009A1400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275" name="Text Box 155">
          <a:extLst>
            <a:ext uri="{FF2B5EF4-FFF2-40B4-BE49-F238E27FC236}">
              <a16:creationId xmlns:a16="http://schemas.microsoft.com/office/drawing/2014/main" id="{00000000-0008-0000-0800-00009B14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276" name="Text Box 156">
          <a:extLst>
            <a:ext uri="{FF2B5EF4-FFF2-40B4-BE49-F238E27FC236}">
              <a16:creationId xmlns:a16="http://schemas.microsoft.com/office/drawing/2014/main" id="{00000000-0008-0000-0800-00009C14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277" name="Text Box 157">
          <a:extLst>
            <a:ext uri="{FF2B5EF4-FFF2-40B4-BE49-F238E27FC236}">
              <a16:creationId xmlns:a16="http://schemas.microsoft.com/office/drawing/2014/main" id="{00000000-0008-0000-0800-00009D14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278" name="Text Box 158">
          <a:extLst>
            <a:ext uri="{FF2B5EF4-FFF2-40B4-BE49-F238E27FC236}">
              <a16:creationId xmlns:a16="http://schemas.microsoft.com/office/drawing/2014/main" id="{00000000-0008-0000-0800-00009E14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279" name="Text Box 159">
          <a:extLst>
            <a:ext uri="{FF2B5EF4-FFF2-40B4-BE49-F238E27FC236}">
              <a16:creationId xmlns:a16="http://schemas.microsoft.com/office/drawing/2014/main" id="{00000000-0008-0000-0800-00009F14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280" name="Text Box 160">
          <a:extLst>
            <a:ext uri="{FF2B5EF4-FFF2-40B4-BE49-F238E27FC236}">
              <a16:creationId xmlns:a16="http://schemas.microsoft.com/office/drawing/2014/main" id="{00000000-0008-0000-0800-0000A014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281" name="Text Box 161">
          <a:extLst>
            <a:ext uri="{FF2B5EF4-FFF2-40B4-BE49-F238E27FC236}">
              <a16:creationId xmlns:a16="http://schemas.microsoft.com/office/drawing/2014/main" id="{00000000-0008-0000-0800-0000A114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282" name="Text Box 162">
          <a:extLst>
            <a:ext uri="{FF2B5EF4-FFF2-40B4-BE49-F238E27FC236}">
              <a16:creationId xmlns:a16="http://schemas.microsoft.com/office/drawing/2014/main" id="{00000000-0008-0000-0800-0000A21400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83" name="Text Box 163">
          <a:extLst>
            <a:ext uri="{FF2B5EF4-FFF2-40B4-BE49-F238E27FC236}">
              <a16:creationId xmlns:a16="http://schemas.microsoft.com/office/drawing/2014/main" id="{00000000-0008-0000-0800-0000A3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84" name="Text Box 164">
          <a:extLst>
            <a:ext uri="{FF2B5EF4-FFF2-40B4-BE49-F238E27FC236}">
              <a16:creationId xmlns:a16="http://schemas.microsoft.com/office/drawing/2014/main" id="{00000000-0008-0000-0800-0000A4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85" name="Text Box 165">
          <a:extLst>
            <a:ext uri="{FF2B5EF4-FFF2-40B4-BE49-F238E27FC236}">
              <a16:creationId xmlns:a16="http://schemas.microsoft.com/office/drawing/2014/main" id="{00000000-0008-0000-0800-0000A5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86" name="Text Box 166">
          <a:extLst>
            <a:ext uri="{FF2B5EF4-FFF2-40B4-BE49-F238E27FC236}">
              <a16:creationId xmlns:a16="http://schemas.microsoft.com/office/drawing/2014/main" id="{00000000-0008-0000-0800-0000A6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87" name="Text Box 167">
          <a:extLst>
            <a:ext uri="{FF2B5EF4-FFF2-40B4-BE49-F238E27FC236}">
              <a16:creationId xmlns:a16="http://schemas.microsoft.com/office/drawing/2014/main" id="{00000000-0008-0000-0800-0000A7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88" name="Text Box 168">
          <a:extLst>
            <a:ext uri="{FF2B5EF4-FFF2-40B4-BE49-F238E27FC236}">
              <a16:creationId xmlns:a16="http://schemas.microsoft.com/office/drawing/2014/main" id="{00000000-0008-0000-0800-0000A8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89" name="Text Box 169">
          <a:extLst>
            <a:ext uri="{FF2B5EF4-FFF2-40B4-BE49-F238E27FC236}">
              <a16:creationId xmlns:a16="http://schemas.microsoft.com/office/drawing/2014/main" id="{00000000-0008-0000-0800-0000A9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0" name="Text Box 170">
          <a:extLst>
            <a:ext uri="{FF2B5EF4-FFF2-40B4-BE49-F238E27FC236}">
              <a16:creationId xmlns:a16="http://schemas.microsoft.com/office/drawing/2014/main" id="{00000000-0008-0000-0800-0000AA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1" name="Text Box 171">
          <a:extLst>
            <a:ext uri="{FF2B5EF4-FFF2-40B4-BE49-F238E27FC236}">
              <a16:creationId xmlns:a16="http://schemas.microsoft.com/office/drawing/2014/main" id="{00000000-0008-0000-0800-0000AB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2" name="Text Box 172">
          <a:extLst>
            <a:ext uri="{FF2B5EF4-FFF2-40B4-BE49-F238E27FC236}">
              <a16:creationId xmlns:a16="http://schemas.microsoft.com/office/drawing/2014/main" id="{00000000-0008-0000-0800-0000AC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3" name="Text Box 173">
          <a:extLst>
            <a:ext uri="{FF2B5EF4-FFF2-40B4-BE49-F238E27FC236}">
              <a16:creationId xmlns:a16="http://schemas.microsoft.com/office/drawing/2014/main" id="{00000000-0008-0000-0800-0000AD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4" name="Text Box 174">
          <a:extLst>
            <a:ext uri="{FF2B5EF4-FFF2-40B4-BE49-F238E27FC236}">
              <a16:creationId xmlns:a16="http://schemas.microsoft.com/office/drawing/2014/main" id="{00000000-0008-0000-0800-0000AE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5" name="Text Box 175">
          <a:extLst>
            <a:ext uri="{FF2B5EF4-FFF2-40B4-BE49-F238E27FC236}">
              <a16:creationId xmlns:a16="http://schemas.microsoft.com/office/drawing/2014/main" id="{00000000-0008-0000-0800-0000AF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6" name="Text Box 176">
          <a:extLst>
            <a:ext uri="{FF2B5EF4-FFF2-40B4-BE49-F238E27FC236}">
              <a16:creationId xmlns:a16="http://schemas.microsoft.com/office/drawing/2014/main" id="{00000000-0008-0000-0800-0000B0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7" name="Text Box 177">
          <a:extLst>
            <a:ext uri="{FF2B5EF4-FFF2-40B4-BE49-F238E27FC236}">
              <a16:creationId xmlns:a16="http://schemas.microsoft.com/office/drawing/2014/main" id="{00000000-0008-0000-0800-0000B1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8" name="Text Box 178">
          <a:extLst>
            <a:ext uri="{FF2B5EF4-FFF2-40B4-BE49-F238E27FC236}">
              <a16:creationId xmlns:a16="http://schemas.microsoft.com/office/drawing/2014/main" id="{00000000-0008-0000-0800-0000B214000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299" name="Text Box 179">
          <a:extLst>
            <a:ext uri="{FF2B5EF4-FFF2-40B4-BE49-F238E27FC236}">
              <a16:creationId xmlns:a16="http://schemas.microsoft.com/office/drawing/2014/main" id="{00000000-0008-0000-0800-0000B3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0" name="Text Box 180">
          <a:extLst>
            <a:ext uri="{FF2B5EF4-FFF2-40B4-BE49-F238E27FC236}">
              <a16:creationId xmlns:a16="http://schemas.microsoft.com/office/drawing/2014/main" id="{00000000-0008-0000-0800-0000B4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1" name="Text Box 181">
          <a:extLst>
            <a:ext uri="{FF2B5EF4-FFF2-40B4-BE49-F238E27FC236}">
              <a16:creationId xmlns:a16="http://schemas.microsoft.com/office/drawing/2014/main" id="{00000000-0008-0000-0800-0000B5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2" name="Text Box 182">
          <a:extLst>
            <a:ext uri="{FF2B5EF4-FFF2-40B4-BE49-F238E27FC236}">
              <a16:creationId xmlns:a16="http://schemas.microsoft.com/office/drawing/2014/main" id="{00000000-0008-0000-0800-0000B6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3" name="Text Box 183">
          <a:extLst>
            <a:ext uri="{FF2B5EF4-FFF2-40B4-BE49-F238E27FC236}">
              <a16:creationId xmlns:a16="http://schemas.microsoft.com/office/drawing/2014/main" id="{00000000-0008-0000-0800-0000B7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4" name="Text Box 184">
          <a:extLst>
            <a:ext uri="{FF2B5EF4-FFF2-40B4-BE49-F238E27FC236}">
              <a16:creationId xmlns:a16="http://schemas.microsoft.com/office/drawing/2014/main" id="{00000000-0008-0000-0800-0000B8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5" name="Text Box 185">
          <a:extLst>
            <a:ext uri="{FF2B5EF4-FFF2-40B4-BE49-F238E27FC236}">
              <a16:creationId xmlns:a16="http://schemas.microsoft.com/office/drawing/2014/main" id="{00000000-0008-0000-0800-0000B9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6" name="Text Box 186">
          <a:extLst>
            <a:ext uri="{FF2B5EF4-FFF2-40B4-BE49-F238E27FC236}">
              <a16:creationId xmlns:a16="http://schemas.microsoft.com/office/drawing/2014/main" id="{00000000-0008-0000-0800-0000BA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7" name="Text Box 187">
          <a:extLst>
            <a:ext uri="{FF2B5EF4-FFF2-40B4-BE49-F238E27FC236}">
              <a16:creationId xmlns:a16="http://schemas.microsoft.com/office/drawing/2014/main" id="{00000000-0008-0000-0800-0000BB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8" name="Text Box 188">
          <a:extLst>
            <a:ext uri="{FF2B5EF4-FFF2-40B4-BE49-F238E27FC236}">
              <a16:creationId xmlns:a16="http://schemas.microsoft.com/office/drawing/2014/main" id="{00000000-0008-0000-0800-0000BC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9" name="Text Box 189">
          <a:extLst>
            <a:ext uri="{FF2B5EF4-FFF2-40B4-BE49-F238E27FC236}">
              <a16:creationId xmlns:a16="http://schemas.microsoft.com/office/drawing/2014/main" id="{00000000-0008-0000-0800-0000BD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0" name="Text Box 190">
          <a:extLst>
            <a:ext uri="{FF2B5EF4-FFF2-40B4-BE49-F238E27FC236}">
              <a16:creationId xmlns:a16="http://schemas.microsoft.com/office/drawing/2014/main" id="{00000000-0008-0000-0800-0000BE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1" name="Text Box 191">
          <a:extLst>
            <a:ext uri="{FF2B5EF4-FFF2-40B4-BE49-F238E27FC236}">
              <a16:creationId xmlns:a16="http://schemas.microsoft.com/office/drawing/2014/main" id="{00000000-0008-0000-0800-0000BF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2" name="Text Box 192">
          <a:extLst>
            <a:ext uri="{FF2B5EF4-FFF2-40B4-BE49-F238E27FC236}">
              <a16:creationId xmlns:a16="http://schemas.microsoft.com/office/drawing/2014/main" id="{00000000-0008-0000-0800-0000C0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3" name="Text Box 193">
          <a:extLst>
            <a:ext uri="{FF2B5EF4-FFF2-40B4-BE49-F238E27FC236}">
              <a16:creationId xmlns:a16="http://schemas.microsoft.com/office/drawing/2014/main" id="{00000000-0008-0000-0800-0000C1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4" name="Text Box 194">
          <a:extLst>
            <a:ext uri="{FF2B5EF4-FFF2-40B4-BE49-F238E27FC236}">
              <a16:creationId xmlns:a16="http://schemas.microsoft.com/office/drawing/2014/main" id="{00000000-0008-0000-0800-0000C2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5" name="Text Box 195">
          <a:extLst>
            <a:ext uri="{FF2B5EF4-FFF2-40B4-BE49-F238E27FC236}">
              <a16:creationId xmlns:a16="http://schemas.microsoft.com/office/drawing/2014/main" id="{00000000-0008-0000-0800-0000C3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6" name="Text Box 196">
          <a:extLst>
            <a:ext uri="{FF2B5EF4-FFF2-40B4-BE49-F238E27FC236}">
              <a16:creationId xmlns:a16="http://schemas.microsoft.com/office/drawing/2014/main" id="{00000000-0008-0000-0800-0000C4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7" name="Text Box 197">
          <a:extLst>
            <a:ext uri="{FF2B5EF4-FFF2-40B4-BE49-F238E27FC236}">
              <a16:creationId xmlns:a16="http://schemas.microsoft.com/office/drawing/2014/main" id="{00000000-0008-0000-0800-0000C5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8" name="Text Box 198">
          <a:extLst>
            <a:ext uri="{FF2B5EF4-FFF2-40B4-BE49-F238E27FC236}">
              <a16:creationId xmlns:a16="http://schemas.microsoft.com/office/drawing/2014/main" id="{00000000-0008-0000-0800-0000C6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9" name="Text Box 199">
          <a:extLst>
            <a:ext uri="{FF2B5EF4-FFF2-40B4-BE49-F238E27FC236}">
              <a16:creationId xmlns:a16="http://schemas.microsoft.com/office/drawing/2014/main" id="{00000000-0008-0000-0800-0000C7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0" name="Text Box 200">
          <a:extLst>
            <a:ext uri="{FF2B5EF4-FFF2-40B4-BE49-F238E27FC236}">
              <a16:creationId xmlns:a16="http://schemas.microsoft.com/office/drawing/2014/main" id="{00000000-0008-0000-0800-0000C8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1" name="Text Box 201">
          <a:extLst>
            <a:ext uri="{FF2B5EF4-FFF2-40B4-BE49-F238E27FC236}">
              <a16:creationId xmlns:a16="http://schemas.microsoft.com/office/drawing/2014/main" id="{00000000-0008-0000-0800-0000C9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2" name="Text Box 202">
          <a:extLst>
            <a:ext uri="{FF2B5EF4-FFF2-40B4-BE49-F238E27FC236}">
              <a16:creationId xmlns:a16="http://schemas.microsoft.com/office/drawing/2014/main" id="{00000000-0008-0000-0800-0000CA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3" name="Text Box 203">
          <a:extLst>
            <a:ext uri="{FF2B5EF4-FFF2-40B4-BE49-F238E27FC236}">
              <a16:creationId xmlns:a16="http://schemas.microsoft.com/office/drawing/2014/main" id="{00000000-0008-0000-0800-0000CB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4" name="Text Box 204">
          <a:extLst>
            <a:ext uri="{FF2B5EF4-FFF2-40B4-BE49-F238E27FC236}">
              <a16:creationId xmlns:a16="http://schemas.microsoft.com/office/drawing/2014/main" id="{00000000-0008-0000-0800-0000CC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5" name="Text Box 205">
          <a:extLst>
            <a:ext uri="{FF2B5EF4-FFF2-40B4-BE49-F238E27FC236}">
              <a16:creationId xmlns:a16="http://schemas.microsoft.com/office/drawing/2014/main" id="{00000000-0008-0000-0800-0000CD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6" name="Text Box 206">
          <a:extLst>
            <a:ext uri="{FF2B5EF4-FFF2-40B4-BE49-F238E27FC236}">
              <a16:creationId xmlns:a16="http://schemas.microsoft.com/office/drawing/2014/main" id="{00000000-0008-0000-0800-0000CE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7" name="Text Box 207">
          <a:extLst>
            <a:ext uri="{FF2B5EF4-FFF2-40B4-BE49-F238E27FC236}">
              <a16:creationId xmlns:a16="http://schemas.microsoft.com/office/drawing/2014/main" id="{00000000-0008-0000-0800-0000CF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8" name="Text Box 208">
          <a:extLst>
            <a:ext uri="{FF2B5EF4-FFF2-40B4-BE49-F238E27FC236}">
              <a16:creationId xmlns:a16="http://schemas.microsoft.com/office/drawing/2014/main" id="{00000000-0008-0000-0800-0000D0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" name="Text Box 209">
          <a:extLst>
            <a:ext uri="{FF2B5EF4-FFF2-40B4-BE49-F238E27FC236}">
              <a16:creationId xmlns:a16="http://schemas.microsoft.com/office/drawing/2014/main" id="{00000000-0008-0000-0800-0000D1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" name="Text Box 210">
          <a:extLst>
            <a:ext uri="{FF2B5EF4-FFF2-40B4-BE49-F238E27FC236}">
              <a16:creationId xmlns:a16="http://schemas.microsoft.com/office/drawing/2014/main" id="{00000000-0008-0000-0800-0000D2140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1" name="Text Box 211">
          <a:extLst>
            <a:ext uri="{FF2B5EF4-FFF2-40B4-BE49-F238E27FC236}">
              <a16:creationId xmlns:a16="http://schemas.microsoft.com/office/drawing/2014/main" id="{00000000-0008-0000-0800-0000D3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" name="Text Box 212">
          <a:extLst>
            <a:ext uri="{FF2B5EF4-FFF2-40B4-BE49-F238E27FC236}">
              <a16:creationId xmlns:a16="http://schemas.microsoft.com/office/drawing/2014/main" id="{00000000-0008-0000-0800-0000D4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" name="Text Box 213">
          <a:extLst>
            <a:ext uri="{FF2B5EF4-FFF2-40B4-BE49-F238E27FC236}">
              <a16:creationId xmlns:a16="http://schemas.microsoft.com/office/drawing/2014/main" id="{00000000-0008-0000-0800-0000D5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" name="Text Box 214">
          <a:extLst>
            <a:ext uri="{FF2B5EF4-FFF2-40B4-BE49-F238E27FC236}">
              <a16:creationId xmlns:a16="http://schemas.microsoft.com/office/drawing/2014/main" id="{00000000-0008-0000-0800-0000D6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" name="Text Box 215">
          <a:extLst>
            <a:ext uri="{FF2B5EF4-FFF2-40B4-BE49-F238E27FC236}">
              <a16:creationId xmlns:a16="http://schemas.microsoft.com/office/drawing/2014/main" id="{00000000-0008-0000-0800-0000D7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" name="Text Box 216">
          <a:extLst>
            <a:ext uri="{FF2B5EF4-FFF2-40B4-BE49-F238E27FC236}">
              <a16:creationId xmlns:a16="http://schemas.microsoft.com/office/drawing/2014/main" id="{00000000-0008-0000-0800-0000D8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" name="Text Box 217">
          <a:extLst>
            <a:ext uri="{FF2B5EF4-FFF2-40B4-BE49-F238E27FC236}">
              <a16:creationId xmlns:a16="http://schemas.microsoft.com/office/drawing/2014/main" id="{00000000-0008-0000-0800-0000D9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8" name="Text Box 218">
          <a:extLst>
            <a:ext uri="{FF2B5EF4-FFF2-40B4-BE49-F238E27FC236}">
              <a16:creationId xmlns:a16="http://schemas.microsoft.com/office/drawing/2014/main" id="{00000000-0008-0000-0800-0000DA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9" name="Text Box 219">
          <a:extLst>
            <a:ext uri="{FF2B5EF4-FFF2-40B4-BE49-F238E27FC236}">
              <a16:creationId xmlns:a16="http://schemas.microsoft.com/office/drawing/2014/main" id="{00000000-0008-0000-0800-0000DB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0" name="Text Box 220">
          <a:extLst>
            <a:ext uri="{FF2B5EF4-FFF2-40B4-BE49-F238E27FC236}">
              <a16:creationId xmlns:a16="http://schemas.microsoft.com/office/drawing/2014/main" id="{00000000-0008-0000-0800-0000DC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1" name="Text Box 221">
          <a:extLst>
            <a:ext uri="{FF2B5EF4-FFF2-40B4-BE49-F238E27FC236}">
              <a16:creationId xmlns:a16="http://schemas.microsoft.com/office/drawing/2014/main" id="{00000000-0008-0000-0800-0000DD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2" name="Text Box 222">
          <a:extLst>
            <a:ext uri="{FF2B5EF4-FFF2-40B4-BE49-F238E27FC236}">
              <a16:creationId xmlns:a16="http://schemas.microsoft.com/office/drawing/2014/main" id="{00000000-0008-0000-0800-0000DE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3" name="Text Box 223">
          <a:extLst>
            <a:ext uri="{FF2B5EF4-FFF2-40B4-BE49-F238E27FC236}">
              <a16:creationId xmlns:a16="http://schemas.microsoft.com/office/drawing/2014/main" id="{00000000-0008-0000-0800-0000DF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4" name="Text Box 224">
          <a:extLst>
            <a:ext uri="{FF2B5EF4-FFF2-40B4-BE49-F238E27FC236}">
              <a16:creationId xmlns:a16="http://schemas.microsoft.com/office/drawing/2014/main" id="{00000000-0008-0000-0800-0000E0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5" name="Text Box 225">
          <a:extLst>
            <a:ext uri="{FF2B5EF4-FFF2-40B4-BE49-F238E27FC236}">
              <a16:creationId xmlns:a16="http://schemas.microsoft.com/office/drawing/2014/main" id="{00000000-0008-0000-0800-0000E1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" name="Text Box 226">
          <a:extLst>
            <a:ext uri="{FF2B5EF4-FFF2-40B4-BE49-F238E27FC236}">
              <a16:creationId xmlns:a16="http://schemas.microsoft.com/office/drawing/2014/main" id="{00000000-0008-0000-0800-0000E2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" name="Text Box 227">
          <a:extLst>
            <a:ext uri="{FF2B5EF4-FFF2-40B4-BE49-F238E27FC236}">
              <a16:creationId xmlns:a16="http://schemas.microsoft.com/office/drawing/2014/main" id="{00000000-0008-0000-0800-0000E3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" name="Text Box 228">
          <a:extLst>
            <a:ext uri="{FF2B5EF4-FFF2-40B4-BE49-F238E27FC236}">
              <a16:creationId xmlns:a16="http://schemas.microsoft.com/office/drawing/2014/main" id="{00000000-0008-0000-0800-0000E4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" name="Text Box 229">
          <a:extLst>
            <a:ext uri="{FF2B5EF4-FFF2-40B4-BE49-F238E27FC236}">
              <a16:creationId xmlns:a16="http://schemas.microsoft.com/office/drawing/2014/main" id="{00000000-0008-0000-0800-0000E5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" name="Text Box 230">
          <a:extLst>
            <a:ext uri="{FF2B5EF4-FFF2-40B4-BE49-F238E27FC236}">
              <a16:creationId xmlns:a16="http://schemas.microsoft.com/office/drawing/2014/main" id="{00000000-0008-0000-0800-0000E6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" name="Text Box 231">
          <a:extLst>
            <a:ext uri="{FF2B5EF4-FFF2-40B4-BE49-F238E27FC236}">
              <a16:creationId xmlns:a16="http://schemas.microsoft.com/office/drawing/2014/main" id="{00000000-0008-0000-0800-0000E7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2" name="Text Box 232">
          <a:extLst>
            <a:ext uri="{FF2B5EF4-FFF2-40B4-BE49-F238E27FC236}">
              <a16:creationId xmlns:a16="http://schemas.microsoft.com/office/drawing/2014/main" id="{00000000-0008-0000-0800-0000E8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3" name="Text Box 233">
          <a:extLst>
            <a:ext uri="{FF2B5EF4-FFF2-40B4-BE49-F238E27FC236}">
              <a16:creationId xmlns:a16="http://schemas.microsoft.com/office/drawing/2014/main" id="{00000000-0008-0000-0800-0000E9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4" name="Text Box 234">
          <a:extLst>
            <a:ext uri="{FF2B5EF4-FFF2-40B4-BE49-F238E27FC236}">
              <a16:creationId xmlns:a16="http://schemas.microsoft.com/office/drawing/2014/main" id="{00000000-0008-0000-0800-0000EA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5" name="Text Box 235">
          <a:extLst>
            <a:ext uri="{FF2B5EF4-FFF2-40B4-BE49-F238E27FC236}">
              <a16:creationId xmlns:a16="http://schemas.microsoft.com/office/drawing/2014/main" id="{00000000-0008-0000-0800-0000EB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6" name="Text Box 236">
          <a:extLst>
            <a:ext uri="{FF2B5EF4-FFF2-40B4-BE49-F238E27FC236}">
              <a16:creationId xmlns:a16="http://schemas.microsoft.com/office/drawing/2014/main" id="{00000000-0008-0000-0800-0000EC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7" name="Text Box 237">
          <a:extLst>
            <a:ext uri="{FF2B5EF4-FFF2-40B4-BE49-F238E27FC236}">
              <a16:creationId xmlns:a16="http://schemas.microsoft.com/office/drawing/2014/main" id="{00000000-0008-0000-0800-0000ED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8" name="Text Box 238">
          <a:extLst>
            <a:ext uri="{FF2B5EF4-FFF2-40B4-BE49-F238E27FC236}">
              <a16:creationId xmlns:a16="http://schemas.microsoft.com/office/drawing/2014/main" id="{00000000-0008-0000-0800-0000EE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9" name="Text Box 239">
          <a:extLst>
            <a:ext uri="{FF2B5EF4-FFF2-40B4-BE49-F238E27FC236}">
              <a16:creationId xmlns:a16="http://schemas.microsoft.com/office/drawing/2014/main" id="{00000000-0008-0000-0800-0000EF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0" name="Text Box 240">
          <a:extLst>
            <a:ext uri="{FF2B5EF4-FFF2-40B4-BE49-F238E27FC236}">
              <a16:creationId xmlns:a16="http://schemas.microsoft.com/office/drawing/2014/main" id="{00000000-0008-0000-0800-0000F0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1" name="Text Box 241">
          <a:extLst>
            <a:ext uri="{FF2B5EF4-FFF2-40B4-BE49-F238E27FC236}">
              <a16:creationId xmlns:a16="http://schemas.microsoft.com/office/drawing/2014/main" id="{00000000-0008-0000-0800-0000F1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2" name="Text Box 242">
          <a:extLst>
            <a:ext uri="{FF2B5EF4-FFF2-40B4-BE49-F238E27FC236}">
              <a16:creationId xmlns:a16="http://schemas.microsoft.com/office/drawing/2014/main" id="{00000000-0008-0000-0800-0000F2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3" name="Text Box 243">
          <a:extLst>
            <a:ext uri="{FF2B5EF4-FFF2-40B4-BE49-F238E27FC236}">
              <a16:creationId xmlns:a16="http://schemas.microsoft.com/office/drawing/2014/main" id="{00000000-0008-0000-0800-0000F3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4" name="Text Box 244">
          <a:extLst>
            <a:ext uri="{FF2B5EF4-FFF2-40B4-BE49-F238E27FC236}">
              <a16:creationId xmlns:a16="http://schemas.microsoft.com/office/drawing/2014/main" id="{00000000-0008-0000-0800-0000F4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5" name="Text Box 245">
          <a:extLst>
            <a:ext uri="{FF2B5EF4-FFF2-40B4-BE49-F238E27FC236}">
              <a16:creationId xmlns:a16="http://schemas.microsoft.com/office/drawing/2014/main" id="{00000000-0008-0000-0800-0000F5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6" name="Text Box 246">
          <a:extLst>
            <a:ext uri="{FF2B5EF4-FFF2-40B4-BE49-F238E27FC236}">
              <a16:creationId xmlns:a16="http://schemas.microsoft.com/office/drawing/2014/main" id="{00000000-0008-0000-0800-0000F6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7" name="Text Box 247">
          <a:extLst>
            <a:ext uri="{FF2B5EF4-FFF2-40B4-BE49-F238E27FC236}">
              <a16:creationId xmlns:a16="http://schemas.microsoft.com/office/drawing/2014/main" id="{00000000-0008-0000-0800-0000F7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8" name="Text Box 248">
          <a:extLst>
            <a:ext uri="{FF2B5EF4-FFF2-40B4-BE49-F238E27FC236}">
              <a16:creationId xmlns:a16="http://schemas.microsoft.com/office/drawing/2014/main" id="{00000000-0008-0000-0800-0000F8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9" name="Text Box 249">
          <a:extLst>
            <a:ext uri="{FF2B5EF4-FFF2-40B4-BE49-F238E27FC236}">
              <a16:creationId xmlns:a16="http://schemas.microsoft.com/office/drawing/2014/main" id="{00000000-0008-0000-0800-0000F9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0" name="Text Box 250">
          <a:extLst>
            <a:ext uri="{FF2B5EF4-FFF2-40B4-BE49-F238E27FC236}">
              <a16:creationId xmlns:a16="http://schemas.microsoft.com/office/drawing/2014/main" id="{00000000-0008-0000-0800-0000FA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1" name="Text Box 251">
          <a:extLst>
            <a:ext uri="{FF2B5EF4-FFF2-40B4-BE49-F238E27FC236}">
              <a16:creationId xmlns:a16="http://schemas.microsoft.com/office/drawing/2014/main" id="{00000000-0008-0000-0800-0000FB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2" name="Text Box 252">
          <a:extLst>
            <a:ext uri="{FF2B5EF4-FFF2-40B4-BE49-F238E27FC236}">
              <a16:creationId xmlns:a16="http://schemas.microsoft.com/office/drawing/2014/main" id="{00000000-0008-0000-0800-0000FC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3" name="Text Box 253">
          <a:extLst>
            <a:ext uri="{FF2B5EF4-FFF2-40B4-BE49-F238E27FC236}">
              <a16:creationId xmlns:a16="http://schemas.microsoft.com/office/drawing/2014/main" id="{00000000-0008-0000-0800-0000FD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4" name="Text Box 254">
          <a:extLst>
            <a:ext uri="{FF2B5EF4-FFF2-40B4-BE49-F238E27FC236}">
              <a16:creationId xmlns:a16="http://schemas.microsoft.com/office/drawing/2014/main" id="{00000000-0008-0000-0800-0000FE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5" name="Text Box 255">
          <a:extLst>
            <a:ext uri="{FF2B5EF4-FFF2-40B4-BE49-F238E27FC236}">
              <a16:creationId xmlns:a16="http://schemas.microsoft.com/office/drawing/2014/main" id="{00000000-0008-0000-0800-0000FF14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6" name="Text Box 256">
          <a:extLst>
            <a:ext uri="{FF2B5EF4-FFF2-40B4-BE49-F238E27FC236}">
              <a16:creationId xmlns:a16="http://schemas.microsoft.com/office/drawing/2014/main" id="{00000000-0008-0000-0800-000000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7" name="Text Box 257">
          <a:extLst>
            <a:ext uri="{FF2B5EF4-FFF2-40B4-BE49-F238E27FC236}">
              <a16:creationId xmlns:a16="http://schemas.microsoft.com/office/drawing/2014/main" id="{00000000-0008-0000-0800-000001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8" name="Text Box 258">
          <a:extLst>
            <a:ext uri="{FF2B5EF4-FFF2-40B4-BE49-F238E27FC236}">
              <a16:creationId xmlns:a16="http://schemas.microsoft.com/office/drawing/2014/main" id="{00000000-0008-0000-0800-000002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9" name="Text Box 259">
          <a:extLst>
            <a:ext uri="{FF2B5EF4-FFF2-40B4-BE49-F238E27FC236}">
              <a16:creationId xmlns:a16="http://schemas.microsoft.com/office/drawing/2014/main" id="{00000000-0008-0000-0800-000003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0" name="Text Box 260">
          <a:extLst>
            <a:ext uri="{FF2B5EF4-FFF2-40B4-BE49-F238E27FC236}">
              <a16:creationId xmlns:a16="http://schemas.microsoft.com/office/drawing/2014/main" id="{00000000-0008-0000-0800-000004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1" name="Text Box 261">
          <a:extLst>
            <a:ext uri="{FF2B5EF4-FFF2-40B4-BE49-F238E27FC236}">
              <a16:creationId xmlns:a16="http://schemas.microsoft.com/office/drawing/2014/main" id="{00000000-0008-0000-0800-000005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2" name="Text Box 262">
          <a:extLst>
            <a:ext uri="{FF2B5EF4-FFF2-40B4-BE49-F238E27FC236}">
              <a16:creationId xmlns:a16="http://schemas.microsoft.com/office/drawing/2014/main" id="{00000000-0008-0000-0800-000006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3" name="Text Box 263">
          <a:extLst>
            <a:ext uri="{FF2B5EF4-FFF2-40B4-BE49-F238E27FC236}">
              <a16:creationId xmlns:a16="http://schemas.microsoft.com/office/drawing/2014/main" id="{00000000-0008-0000-0800-000007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4" name="Text Box 264">
          <a:extLst>
            <a:ext uri="{FF2B5EF4-FFF2-40B4-BE49-F238E27FC236}">
              <a16:creationId xmlns:a16="http://schemas.microsoft.com/office/drawing/2014/main" id="{00000000-0008-0000-0800-000008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5" name="Text Box 265">
          <a:extLst>
            <a:ext uri="{FF2B5EF4-FFF2-40B4-BE49-F238E27FC236}">
              <a16:creationId xmlns:a16="http://schemas.microsoft.com/office/drawing/2014/main" id="{00000000-0008-0000-0800-000009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6" name="Text Box 266">
          <a:extLst>
            <a:ext uri="{FF2B5EF4-FFF2-40B4-BE49-F238E27FC236}">
              <a16:creationId xmlns:a16="http://schemas.microsoft.com/office/drawing/2014/main" id="{00000000-0008-0000-0800-00000A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7" name="Text Box 267">
          <a:extLst>
            <a:ext uri="{FF2B5EF4-FFF2-40B4-BE49-F238E27FC236}">
              <a16:creationId xmlns:a16="http://schemas.microsoft.com/office/drawing/2014/main" id="{00000000-0008-0000-0800-00000B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8" name="Text Box 268">
          <a:extLst>
            <a:ext uri="{FF2B5EF4-FFF2-40B4-BE49-F238E27FC236}">
              <a16:creationId xmlns:a16="http://schemas.microsoft.com/office/drawing/2014/main" id="{00000000-0008-0000-0800-00000C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9" name="Text Box 269">
          <a:extLst>
            <a:ext uri="{FF2B5EF4-FFF2-40B4-BE49-F238E27FC236}">
              <a16:creationId xmlns:a16="http://schemas.microsoft.com/office/drawing/2014/main" id="{00000000-0008-0000-0800-00000D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90" name="Text Box 270">
          <a:extLst>
            <a:ext uri="{FF2B5EF4-FFF2-40B4-BE49-F238E27FC236}">
              <a16:creationId xmlns:a16="http://schemas.microsoft.com/office/drawing/2014/main" id="{00000000-0008-0000-0800-00000E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91" name="Text Box 271">
          <a:extLst>
            <a:ext uri="{FF2B5EF4-FFF2-40B4-BE49-F238E27FC236}">
              <a16:creationId xmlns:a16="http://schemas.microsoft.com/office/drawing/2014/main" id="{00000000-0008-0000-0800-00000F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92" name="Text Box 272">
          <a:extLst>
            <a:ext uri="{FF2B5EF4-FFF2-40B4-BE49-F238E27FC236}">
              <a16:creationId xmlns:a16="http://schemas.microsoft.com/office/drawing/2014/main" id="{00000000-0008-0000-0800-000010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93" name="Text Box 273">
          <a:extLst>
            <a:ext uri="{FF2B5EF4-FFF2-40B4-BE49-F238E27FC236}">
              <a16:creationId xmlns:a16="http://schemas.microsoft.com/office/drawing/2014/main" id="{00000000-0008-0000-0800-000011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94" name="Text Box 274">
          <a:extLst>
            <a:ext uri="{FF2B5EF4-FFF2-40B4-BE49-F238E27FC236}">
              <a16:creationId xmlns:a16="http://schemas.microsoft.com/office/drawing/2014/main" id="{00000000-0008-0000-0800-000012150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0</xdr:col>
      <xdr:colOff>38100</xdr:colOff>
      <xdr:row>101</xdr:row>
      <xdr:rowOff>66675</xdr:rowOff>
    </xdr:from>
    <xdr:to>
      <xdr:col>0</xdr:col>
      <xdr:colOff>1285875</xdr:colOff>
      <xdr:row>102</xdr:row>
      <xdr:rowOff>19050</xdr:rowOff>
    </xdr:to>
    <xdr:pic>
      <xdr:nvPicPr>
        <xdr:cNvPr id="5395" name="Picture 275" descr="sw D">
          <a:extLst>
            <a:ext uri="{FF2B5EF4-FFF2-40B4-BE49-F238E27FC236}">
              <a16:creationId xmlns:a16="http://schemas.microsoft.com/office/drawing/2014/main" id="{00000000-0008-0000-0800-00001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9262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273" name="Grafik 272">
          <a:extLst>
            <a:ext uri="{FF2B5EF4-FFF2-40B4-BE49-F238E27FC236}">
              <a16:creationId xmlns:a16="http://schemas.microsoft.com/office/drawing/2014/main" id="{00000000-0008-0000-08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2475"/>
          <a:ext cx="1446667" cy="360000"/>
        </a:xfrm>
        <a:prstGeom prst="rect">
          <a:avLst/>
        </a:prstGeom>
      </xdr:spPr>
    </xdr:pic>
    <xdr:clientData/>
  </xdr:twoCellAnchor>
  <xdr:twoCellAnchor>
    <xdr:from>
      <xdr:col>13</xdr:col>
      <xdr:colOff>180975</xdr:colOff>
      <xdr:row>9</xdr:row>
      <xdr:rowOff>85725</xdr:rowOff>
    </xdr:from>
    <xdr:to>
      <xdr:col>15</xdr:col>
      <xdr:colOff>342900</xdr:colOff>
      <xdr:row>9</xdr:row>
      <xdr:rowOff>257175</xdr:rowOff>
    </xdr:to>
    <xdr:sp macro="" textlink="">
      <xdr:nvSpPr>
        <xdr:cNvPr id="274" name="Text Box 5">
          <a:extLst>
            <a:ext uri="{FF2B5EF4-FFF2-40B4-BE49-F238E27FC236}">
              <a16:creationId xmlns:a16="http://schemas.microsoft.com/office/drawing/2014/main" id="{00000000-0008-0000-0800-000012010000}"/>
            </a:ext>
          </a:extLst>
        </xdr:cNvPr>
        <xdr:cNvSpPr txBox="1">
          <a:spLocks noChangeArrowheads="1"/>
        </xdr:cNvSpPr>
      </xdr:nvSpPr>
      <xdr:spPr bwMode="auto">
        <a:xfrm>
          <a:off x="85820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00000000-0008-0000-0800-000013010000}"/>
            </a:ext>
          </a:extLst>
        </xdr:cNvPr>
        <xdr:cNvSpPr txBox="1">
          <a:spLocks noChangeArrowheads="1"/>
        </xdr:cNvSpPr>
      </xdr:nvSpPr>
      <xdr:spPr bwMode="auto">
        <a:xfrm>
          <a:off x="114839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276" name="Text Box 7">
          <a:extLst>
            <a:ext uri="{FF2B5EF4-FFF2-40B4-BE49-F238E27FC236}">
              <a16:creationId xmlns:a16="http://schemas.microsoft.com/office/drawing/2014/main" id="{00000000-0008-0000-0800-000014010000}"/>
            </a:ext>
          </a:extLst>
        </xdr:cNvPr>
        <xdr:cNvSpPr txBox="1">
          <a:spLocks noChangeArrowheads="1"/>
        </xdr:cNvSpPr>
      </xdr:nvSpPr>
      <xdr:spPr bwMode="auto">
        <a:xfrm>
          <a:off x="114839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00000000-0008-0000-0800-000015010000}"/>
            </a:ext>
          </a:extLst>
        </xdr:cNvPr>
        <xdr:cNvSpPr txBox="1">
          <a:spLocks noChangeArrowheads="1"/>
        </xdr:cNvSpPr>
      </xdr:nvSpPr>
      <xdr:spPr bwMode="auto">
        <a:xfrm>
          <a:off x="13455650" y="17303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00000000-0008-0000-0800-000016010000}"/>
            </a:ext>
          </a:extLst>
        </xdr:cNvPr>
        <xdr:cNvSpPr txBox="1">
          <a:spLocks noChangeArrowheads="1"/>
        </xdr:cNvSpPr>
      </xdr:nvSpPr>
      <xdr:spPr bwMode="auto">
        <a:xfrm>
          <a:off x="13455650" y="17303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279" name="Text Box 10">
          <a:extLst>
            <a:ext uri="{FF2B5EF4-FFF2-40B4-BE49-F238E27FC236}">
              <a16:creationId xmlns:a16="http://schemas.microsoft.com/office/drawing/2014/main" id="{00000000-0008-0000-0800-000017010000}"/>
            </a:ext>
          </a:extLst>
        </xdr:cNvPr>
        <xdr:cNvSpPr txBox="1">
          <a:spLocks noChangeArrowheads="1"/>
        </xdr:cNvSpPr>
      </xdr:nvSpPr>
      <xdr:spPr bwMode="auto">
        <a:xfrm>
          <a:off x="13455650" y="17303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280" name="Text Box 11">
          <a:extLst>
            <a:ext uri="{FF2B5EF4-FFF2-40B4-BE49-F238E27FC236}">
              <a16:creationId xmlns:a16="http://schemas.microsoft.com/office/drawing/2014/main" id="{00000000-0008-0000-0800-000018010000}"/>
            </a:ext>
          </a:extLst>
        </xdr:cNvPr>
        <xdr:cNvSpPr txBox="1">
          <a:spLocks noChangeArrowheads="1"/>
        </xdr:cNvSpPr>
      </xdr:nvSpPr>
      <xdr:spPr bwMode="auto">
        <a:xfrm>
          <a:off x="13455650" y="17303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281" name="Text Box 12">
          <a:extLst>
            <a:ext uri="{FF2B5EF4-FFF2-40B4-BE49-F238E27FC236}">
              <a16:creationId xmlns:a16="http://schemas.microsoft.com/office/drawing/2014/main" id="{00000000-0008-0000-0800-000019010000}"/>
            </a:ext>
          </a:extLst>
        </xdr:cNvPr>
        <xdr:cNvSpPr txBox="1">
          <a:spLocks noChangeArrowheads="1"/>
        </xdr:cNvSpPr>
      </xdr:nvSpPr>
      <xdr:spPr bwMode="auto">
        <a:xfrm>
          <a:off x="143859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282" name="Text Box 13">
          <a:extLst>
            <a:ext uri="{FF2B5EF4-FFF2-40B4-BE49-F238E27FC236}">
              <a16:creationId xmlns:a16="http://schemas.microsoft.com/office/drawing/2014/main" id="{00000000-0008-0000-0800-00001A010000}"/>
            </a:ext>
          </a:extLst>
        </xdr:cNvPr>
        <xdr:cNvSpPr txBox="1">
          <a:spLocks noChangeArrowheads="1"/>
        </xdr:cNvSpPr>
      </xdr:nvSpPr>
      <xdr:spPr bwMode="auto">
        <a:xfrm>
          <a:off x="143859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2.5%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283" name="Text Box 14">
          <a:extLst>
            <a:ext uri="{FF2B5EF4-FFF2-40B4-BE49-F238E27FC236}">
              <a16:creationId xmlns:a16="http://schemas.microsoft.com/office/drawing/2014/main" id="{00000000-0008-0000-0800-00001B010000}"/>
            </a:ext>
          </a:extLst>
        </xdr:cNvPr>
        <xdr:cNvSpPr txBox="1">
          <a:spLocks noChangeArrowheads="1"/>
        </xdr:cNvSpPr>
      </xdr:nvSpPr>
      <xdr:spPr bwMode="auto">
        <a:xfrm>
          <a:off x="172878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00000000-0008-0000-0800-00001C010000}"/>
            </a:ext>
          </a:extLst>
        </xdr:cNvPr>
        <xdr:cNvSpPr txBox="1">
          <a:spLocks noChangeArrowheads="1"/>
        </xdr:cNvSpPr>
      </xdr:nvSpPr>
      <xdr:spPr bwMode="auto">
        <a:xfrm>
          <a:off x="172878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285" name="Text Box 16">
          <a:extLst>
            <a:ext uri="{FF2B5EF4-FFF2-40B4-BE49-F238E27FC236}">
              <a16:creationId xmlns:a16="http://schemas.microsoft.com/office/drawing/2014/main" id="{00000000-0008-0000-0800-00001D010000}"/>
            </a:ext>
          </a:extLst>
        </xdr:cNvPr>
        <xdr:cNvSpPr txBox="1">
          <a:spLocks noChangeArrowheads="1"/>
        </xdr:cNvSpPr>
      </xdr:nvSpPr>
      <xdr:spPr bwMode="auto">
        <a:xfrm>
          <a:off x="172878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286" name="Text Box 17">
          <a:extLst>
            <a:ext uri="{FF2B5EF4-FFF2-40B4-BE49-F238E27FC236}">
              <a16:creationId xmlns:a16="http://schemas.microsoft.com/office/drawing/2014/main" id="{00000000-0008-0000-0800-00001E010000}"/>
            </a:ext>
          </a:extLst>
        </xdr:cNvPr>
        <xdr:cNvSpPr txBox="1">
          <a:spLocks noChangeArrowheads="1"/>
        </xdr:cNvSpPr>
      </xdr:nvSpPr>
      <xdr:spPr bwMode="auto">
        <a:xfrm>
          <a:off x="172878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287" name="Text Box 18">
          <a:extLst>
            <a:ext uri="{FF2B5EF4-FFF2-40B4-BE49-F238E27FC236}">
              <a16:creationId xmlns:a16="http://schemas.microsoft.com/office/drawing/2014/main" id="{00000000-0008-0000-0800-00001F010000}"/>
            </a:ext>
          </a:extLst>
        </xdr:cNvPr>
        <xdr:cNvSpPr txBox="1">
          <a:spLocks noChangeArrowheads="1"/>
        </xdr:cNvSpPr>
      </xdr:nvSpPr>
      <xdr:spPr bwMode="auto">
        <a:xfrm>
          <a:off x="201898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288" name="Text Box 19">
          <a:extLst>
            <a:ext uri="{FF2B5EF4-FFF2-40B4-BE49-F238E27FC236}">
              <a16:creationId xmlns:a16="http://schemas.microsoft.com/office/drawing/2014/main" id="{00000000-0008-0000-0800-000020010000}"/>
            </a:ext>
          </a:extLst>
        </xdr:cNvPr>
        <xdr:cNvSpPr txBox="1">
          <a:spLocks noChangeArrowheads="1"/>
        </xdr:cNvSpPr>
      </xdr:nvSpPr>
      <xdr:spPr bwMode="auto">
        <a:xfrm>
          <a:off x="201898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289" name="Text Box 20">
          <a:extLst>
            <a:ext uri="{FF2B5EF4-FFF2-40B4-BE49-F238E27FC236}">
              <a16:creationId xmlns:a16="http://schemas.microsoft.com/office/drawing/2014/main" id="{00000000-0008-0000-0800-000021010000}"/>
            </a:ext>
          </a:extLst>
        </xdr:cNvPr>
        <xdr:cNvSpPr txBox="1">
          <a:spLocks noChangeArrowheads="1"/>
        </xdr:cNvSpPr>
      </xdr:nvSpPr>
      <xdr:spPr bwMode="auto">
        <a:xfrm>
          <a:off x="201898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290" name="Text Box 21">
          <a:extLst>
            <a:ext uri="{FF2B5EF4-FFF2-40B4-BE49-F238E27FC236}">
              <a16:creationId xmlns:a16="http://schemas.microsoft.com/office/drawing/2014/main" id="{00000000-0008-0000-0800-000022010000}"/>
            </a:ext>
          </a:extLst>
        </xdr:cNvPr>
        <xdr:cNvSpPr txBox="1">
          <a:spLocks noChangeArrowheads="1"/>
        </xdr:cNvSpPr>
      </xdr:nvSpPr>
      <xdr:spPr bwMode="auto">
        <a:xfrm>
          <a:off x="201898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291" name="Text Box 22">
          <a:extLst>
            <a:ext uri="{FF2B5EF4-FFF2-40B4-BE49-F238E27FC236}">
              <a16:creationId xmlns:a16="http://schemas.microsoft.com/office/drawing/2014/main" id="{00000000-0008-0000-0800-000023010000}"/>
            </a:ext>
          </a:extLst>
        </xdr:cNvPr>
        <xdr:cNvSpPr txBox="1">
          <a:spLocks noChangeArrowheads="1"/>
        </xdr:cNvSpPr>
      </xdr:nvSpPr>
      <xdr:spPr bwMode="auto">
        <a:xfrm>
          <a:off x="201898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292" name="Text Box 23">
          <a:extLst>
            <a:ext uri="{FF2B5EF4-FFF2-40B4-BE49-F238E27FC236}">
              <a16:creationId xmlns:a16="http://schemas.microsoft.com/office/drawing/2014/main" id="{00000000-0008-0000-0800-000024010000}"/>
            </a:ext>
          </a:extLst>
        </xdr:cNvPr>
        <xdr:cNvSpPr txBox="1">
          <a:spLocks noChangeArrowheads="1"/>
        </xdr:cNvSpPr>
      </xdr:nvSpPr>
      <xdr:spPr bwMode="auto">
        <a:xfrm>
          <a:off x="201898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293" name="Text Box 24">
          <a:extLst>
            <a:ext uri="{FF2B5EF4-FFF2-40B4-BE49-F238E27FC236}">
              <a16:creationId xmlns:a16="http://schemas.microsoft.com/office/drawing/2014/main" id="{00000000-0008-0000-0800-000025010000}"/>
            </a:ext>
          </a:extLst>
        </xdr:cNvPr>
        <xdr:cNvSpPr txBox="1">
          <a:spLocks noChangeArrowheads="1"/>
        </xdr:cNvSpPr>
      </xdr:nvSpPr>
      <xdr:spPr bwMode="auto">
        <a:xfrm>
          <a:off x="201898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294" name="Text Box 25">
          <a:extLst>
            <a:ext uri="{FF2B5EF4-FFF2-40B4-BE49-F238E27FC236}">
              <a16:creationId xmlns:a16="http://schemas.microsoft.com/office/drawing/2014/main" id="{00000000-0008-0000-0800-000026010000}"/>
            </a:ext>
          </a:extLst>
        </xdr:cNvPr>
        <xdr:cNvSpPr txBox="1">
          <a:spLocks noChangeArrowheads="1"/>
        </xdr:cNvSpPr>
      </xdr:nvSpPr>
      <xdr:spPr bwMode="auto">
        <a:xfrm>
          <a:off x="201898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295" name="Text Box 26">
          <a:extLst>
            <a:ext uri="{FF2B5EF4-FFF2-40B4-BE49-F238E27FC236}">
              <a16:creationId xmlns:a16="http://schemas.microsoft.com/office/drawing/2014/main" id="{00000000-0008-0000-0800-000027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296" name="Text Box 27">
          <a:extLst>
            <a:ext uri="{FF2B5EF4-FFF2-40B4-BE49-F238E27FC236}">
              <a16:creationId xmlns:a16="http://schemas.microsoft.com/office/drawing/2014/main" id="{00000000-0008-0000-0800-000028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297" name="Text Box 28">
          <a:extLst>
            <a:ext uri="{FF2B5EF4-FFF2-40B4-BE49-F238E27FC236}">
              <a16:creationId xmlns:a16="http://schemas.microsoft.com/office/drawing/2014/main" id="{00000000-0008-0000-0800-000029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298" name="Text Box 29">
          <a:extLst>
            <a:ext uri="{FF2B5EF4-FFF2-40B4-BE49-F238E27FC236}">
              <a16:creationId xmlns:a16="http://schemas.microsoft.com/office/drawing/2014/main" id="{00000000-0008-0000-0800-00002A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299" name="Text Box 30">
          <a:extLst>
            <a:ext uri="{FF2B5EF4-FFF2-40B4-BE49-F238E27FC236}">
              <a16:creationId xmlns:a16="http://schemas.microsoft.com/office/drawing/2014/main" id="{00000000-0008-0000-0800-00002B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0" name="Text Box 31">
          <a:extLst>
            <a:ext uri="{FF2B5EF4-FFF2-40B4-BE49-F238E27FC236}">
              <a16:creationId xmlns:a16="http://schemas.microsoft.com/office/drawing/2014/main" id="{00000000-0008-0000-0800-00002C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1" name="Text Box 32">
          <a:extLst>
            <a:ext uri="{FF2B5EF4-FFF2-40B4-BE49-F238E27FC236}">
              <a16:creationId xmlns:a16="http://schemas.microsoft.com/office/drawing/2014/main" id="{00000000-0008-0000-0800-00002D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2" name="Text Box 33">
          <a:extLst>
            <a:ext uri="{FF2B5EF4-FFF2-40B4-BE49-F238E27FC236}">
              <a16:creationId xmlns:a16="http://schemas.microsoft.com/office/drawing/2014/main" id="{00000000-0008-0000-0800-00002E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3" name="Text Box 34">
          <a:extLst>
            <a:ext uri="{FF2B5EF4-FFF2-40B4-BE49-F238E27FC236}">
              <a16:creationId xmlns:a16="http://schemas.microsoft.com/office/drawing/2014/main" id="{00000000-0008-0000-0800-00002F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4" name="Text Box 35">
          <a:extLst>
            <a:ext uri="{FF2B5EF4-FFF2-40B4-BE49-F238E27FC236}">
              <a16:creationId xmlns:a16="http://schemas.microsoft.com/office/drawing/2014/main" id="{00000000-0008-0000-0800-000030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5" name="Text Box 36">
          <a:extLst>
            <a:ext uri="{FF2B5EF4-FFF2-40B4-BE49-F238E27FC236}">
              <a16:creationId xmlns:a16="http://schemas.microsoft.com/office/drawing/2014/main" id="{00000000-0008-0000-0800-000031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6" name="Text Box 37">
          <a:extLst>
            <a:ext uri="{FF2B5EF4-FFF2-40B4-BE49-F238E27FC236}">
              <a16:creationId xmlns:a16="http://schemas.microsoft.com/office/drawing/2014/main" id="{00000000-0008-0000-0800-000032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7" name="Text Box 38">
          <a:extLst>
            <a:ext uri="{FF2B5EF4-FFF2-40B4-BE49-F238E27FC236}">
              <a16:creationId xmlns:a16="http://schemas.microsoft.com/office/drawing/2014/main" id="{00000000-0008-0000-0800-000033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8" name="Text Box 39">
          <a:extLst>
            <a:ext uri="{FF2B5EF4-FFF2-40B4-BE49-F238E27FC236}">
              <a16:creationId xmlns:a16="http://schemas.microsoft.com/office/drawing/2014/main" id="{00000000-0008-0000-0800-000034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09" name="Text Box 40">
          <a:extLst>
            <a:ext uri="{FF2B5EF4-FFF2-40B4-BE49-F238E27FC236}">
              <a16:creationId xmlns:a16="http://schemas.microsoft.com/office/drawing/2014/main" id="{00000000-0008-0000-0800-000035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310" name="Text Box 41">
          <a:extLst>
            <a:ext uri="{FF2B5EF4-FFF2-40B4-BE49-F238E27FC236}">
              <a16:creationId xmlns:a16="http://schemas.microsoft.com/office/drawing/2014/main" id="{00000000-0008-0000-0800-000036010000}"/>
            </a:ext>
          </a:extLst>
        </xdr:cNvPr>
        <xdr:cNvSpPr txBox="1">
          <a:spLocks noChangeArrowheads="1"/>
        </xdr:cNvSpPr>
      </xdr:nvSpPr>
      <xdr:spPr bwMode="auto">
        <a:xfrm>
          <a:off x="230917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1" name="Text Box 42">
          <a:extLst>
            <a:ext uri="{FF2B5EF4-FFF2-40B4-BE49-F238E27FC236}">
              <a16:creationId xmlns:a16="http://schemas.microsoft.com/office/drawing/2014/main" id="{00000000-0008-0000-0800-000037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2" name="Text Box 43">
          <a:extLst>
            <a:ext uri="{FF2B5EF4-FFF2-40B4-BE49-F238E27FC236}">
              <a16:creationId xmlns:a16="http://schemas.microsoft.com/office/drawing/2014/main" id="{00000000-0008-0000-0800-000038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3" name="Text Box 44">
          <a:extLst>
            <a:ext uri="{FF2B5EF4-FFF2-40B4-BE49-F238E27FC236}">
              <a16:creationId xmlns:a16="http://schemas.microsoft.com/office/drawing/2014/main" id="{00000000-0008-0000-0800-000039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4" name="Text Box 45">
          <a:extLst>
            <a:ext uri="{FF2B5EF4-FFF2-40B4-BE49-F238E27FC236}">
              <a16:creationId xmlns:a16="http://schemas.microsoft.com/office/drawing/2014/main" id="{00000000-0008-0000-0800-00003A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5" name="Text Box 46">
          <a:extLst>
            <a:ext uri="{FF2B5EF4-FFF2-40B4-BE49-F238E27FC236}">
              <a16:creationId xmlns:a16="http://schemas.microsoft.com/office/drawing/2014/main" id="{00000000-0008-0000-0800-00003B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6" name="Text Box 47">
          <a:extLst>
            <a:ext uri="{FF2B5EF4-FFF2-40B4-BE49-F238E27FC236}">
              <a16:creationId xmlns:a16="http://schemas.microsoft.com/office/drawing/2014/main" id="{00000000-0008-0000-0800-00003C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7" name="Text Box 48">
          <a:extLst>
            <a:ext uri="{FF2B5EF4-FFF2-40B4-BE49-F238E27FC236}">
              <a16:creationId xmlns:a16="http://schemas.microsoft.com/office/drawing/2014/main" id="{00000000-0008-0000-0800-00003D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8" name="Text Box 49">
          <a:extLst>
            <a:ext uri="{FF2B5EF4-FFF2-40B4-BE49-F238E27FC236}">
              <a16:creationId xmlns:a16="http://schemas.microsoft.com/office/drawing/2014/main" id="{00000000-0008-0000-0800-00003E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19" name="Text Box 50">
          <a:extLst>
            <a:ext uri="{FF2B5EF4-FFF2-40B4-BE49-F238E27FC236}">
              <a16:creationId xmlns:a16="http://schemas.microsoft.com/office/drawing/2014/main" id="{00000000-0008-0000-0800-00003F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0" name="Text Box 51">
          <a:extLst>
            <a:ext uri="{FF2B5EF4-FFF2-40B4-BE49-F238E27FC236}">
              <a16:creationId xmlns:a16="http://schemas.microsoft.com/office/drawing/2014/main" id="{00000000-0008-0000-0800-000040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1" name="Text Box 52">
          <a:extLst>
            <a:ext uri="{FF2B5EF4-FFF2-40B4-BE49-F238E27FC236}">
              <a16:creationId xmlns:a16="http://schemas.microsoft.com/office/drawing/2014/main" id="{00000000-0008-0000-0800-000041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2" name="Text Box 53">
          <a:extLst>
            <a:ext uri="{FF2B5EF4-FFF2-40B4-BE49-F238E27FC236}">
              <a16:creationId xmlns:a16="http://schemas.microsoft.com/office/drawing/2014/main" id="{00000000-0008-0000-0800-000042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3" name="Text Box 54">
          <a:extLst>
            <a:ext uri="{FF2B5EF4-FFF2-40B4-BE49-F238E27FC236}">
              <a16:creationId xmlns:a16="http://schemas.microsoft.com/office/drawing/2014/main" id="{00000000-0008-0000-0800-000043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4" name="Text Box 55">
          <a:extLst>
            <a:ext uri="{FF2B5EF4-FFF2-40B4-BE49-F238E27FC236}">
              <a16:creationId xmlns:a16="http://schemas.microsoft.com/office/drawing/2014/main" id="{00000000-0008-0000-0800-000044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5" name="Text Box 56">
          <a:extLst>
            <a:ext uri="{FF2B5EF4-FFF2-40B4-BE49-F238E27FC236}">
              <a16:creationId xmlns:a16="http://schemas.microsoft.com/office/drawing/2014/main" id="{00000000-0008-0000-0800-000045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6" name="Text Box 57">
          <a:extLst>
            <a:ext uri="{FF2B5EF4-FFF2-40B4-BE49-F238E27FC236}">
              <a16:creationId xmlns:a16="http://schemas.microsoft.com/office/drawing/2014/main" id="{00000000-0008-0000-0800-000046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7" name="Text Box 58">
          <a:extLst>
            <a:ext uri="{FF2B5EF4-FFF2-40B4-BE49-F238E27FC236}">
              <a16:creationId xmlns:a16="http://schemas.microsoft.com/office/drawing/2014/main" id="{00000000-0008-0000-0800-000047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8" name="Text Box 59">
          <a:extLst>
            <a:ext uri="{FF2B5EF4-FFF2-40B4-BE49-F238E27FC236}">
              <a16:creationId xmlns:a16="http://schemas.microsoft.com/office/drawing/2014/main" id="{00000000-0008-0000-0800-000048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29" name="Text Box 60">
          <a:extLst>
            <a:ext uri="{FF2B5EF4-FFF2-40B4-BE49-F238E27FC236}">
              <a16:creationId xmlns:a16="http://schemas.microsoft.com/office/drawing/2014/main" id="{00000000-0008-0000-0800-000049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0" name="Text Box 61">
          <a:extLst>
            <a:ext uri="{FF2B5EF4-FFF2-40B4-BE49-F238E27FC236}">
              <a16:creationId xmlns:a16="http://schemas.microsoft.com/office/drawing/2014/main" id="{00000000-0008-0000-0800-00004A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1" name="Text Box 62">
          <a:extLst>
            <a:ext uri="{FF2B5EF4-FFF2-40B4-BE49-F238E27FC236}">
              <a16:creationId xmlns:a16="http://schemas.microsoft.com/office/drawing/2014/main" id="{00000000-0008-0000-0800-00004B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2" name="Text Box 63">
          <a:extLst>
            <a:ext uri="{FF2B5EF4-FFF2-40B4-BE49-F238E27FC236}">
              <a16:creationId xmlns:a16="http://schemas.microsoft.com/office/drawing/2014/main" id="{00000000-0008-0000-0800-00004C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3" name="Text Box 64">
          <a:extLst>
            <a:ext uri="{FF2B5EF4-FFF2-40B4-BE49-F238E27FC236}">
              <a16:creationId xmlns:a16="http://schemas.microsoft.com/office/drawing/2014/main" id="{00000000-0008-0000-0800-00004D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4" name="Text Box 65">
          <a:extLst>
            <a:ext uri="{FF2B5EF4-FFF2-40B4-BE49-F238E27FC236}">
              <a16:creationId xmlns:a16="http://schemas.microsoft.com/office/drawing/2014/main" id="{00000000-0008-0000-0800-00004E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5" name="Text Box 66">
          <a:extLst>
            <a:ext uri="{FF2B5EF4-FFF2-40B4-BE49-F238E27FC236}">
              <a16:creationId xmlns:a16="http://schemas.microsoft.com/office/drawing/2014/main" id="{00000000-0008-0000-0800-00004F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6" name="Text Box 67">
          <a:extLst>
            <a:ext uri="{FF2B5EF4-FFF2-40B4-BE49-F238E27FC236}">
              <a16:creationId xmlns:a16="http://schemas.microsoft.com/office/drawing/2014/main" id="{00000000-0008-0000-0800-000050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7" name="Text Box 68">
          <a:extLst>
            <a:ext uri="{FF2B5EF4-FFF2-40B4-BE49-F238E27FC236}">
              <a16:creationId xmlns:a16="http://schemas.microsoft.com/office/drawing/2014/main" id="{00000000-0008-0000-0800-000051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8" name="Text Box 69">
          <a:extLst>
            <a:ext uri="{FF2B5EF4-FFF2-40B4-BE49-F238E27FC236}">
              <a16:creationId xmlns:a16="http://schemas.microsoft.com/office/drawing/2014/main" id="{00000000-0008-0000-0800-000052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39" name="Text Box 70">
          <a:extLst>
            <a:ext uri="{FF2B5EF4-FFF2-40B4-BE49-F238E27FC236}">
              <a16:creationId xmlns:a16="http://schemas.microsoft.com/office/drawing/2014/main" id="{00000000-0008-0000-0800-000053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40" name="Text Box 71">
          <a:extLst>
            <a:ext uri="{FF2B5EF4-FFF2-40B4-BE49-F238E27FC236}">
              <a16:creationId xmlns:a16="http://schemas.microsoft.com/office/drawing/2014/main" id="{00000000-0008-0000-0800-000054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41" name="Text Box 72">
          <a:extLst>
            <a:ext uri="{FF2B5EF4-FFF2-40B4-BE49-F238E27FC236}">
              <a16:creationId xmlns:a16="http://schemas.microsoft.com/office/drawing/2014/main" id="{00000000-0008-0000-0800-000055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342" name="Text Box 73">
          <a:extLst>
            <a:ext uri="{FF2B5EF4-FFF2-40B4-BE49-F238E27FC236}">
              <a16:creationId xmlns:a16="http://schemas.microsoft.com/office/drawing/2014/main" id="{00000000-0008-0000-0800-000056010000}"/>
            </a:ext>
          </a:extLst>
        </xdr:cNvPr>
        <xdr:cNvSpPr txBox="1">
          <a:spLocks noChangeArrowheads="1"/>
        </xdr:cNvSpPr>
      </xdr:nvSpPr>
      <xdr:spPr bwMode="auto">
        <a:xfrm>
          <a:off x="2599372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43" name="Text Box 74">
          <a:extLst>
            <a:ext uri="{FF2B5EF4-FFF2-40B4-BE49-F238E27FC236}">
              <a16:creationId xmlns:a16="http://schemas.microsoft.com/office/drawing/2014/main" id="{00000000-0008-0000-0800-000057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44" name="Text Box 75">
          <a:extLst>
            <a:ext uri="{FF2B5EF4-FFF2-40B4-BE49-F238E27FC236}">
              <a16:creationId xmlns:a16="http://schemas.microsoft.com/office/drawing/2014/main" id="{00000000-0008-0000-0800-000058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45" name="Text Box 76">
          <a:extLst>
            <a:ext uri="{FF2B5EF4-FFF2-40B4-BE49-F238E27FC236}">
              <a16:creationId xmlns:a16="http://schemas.microsoft.com/office/drawing/2014/main" id="{00000000-0008-0000-0800-000059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46" name="Text Box 77">
          <a:extLst>
            <a:ext uri="{FF2B5EF4-FFF2-40B4-BE49-F238E27FC236}">
              <a16:creationId xmlns:a16="http://schemas.microsoft.com/office/drawing/2014/main" id="{00000000-0008-0000-0800-00005A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47" name="Text Box 78">
          <a:extLst>
            <a:ext uri="{FF2B5EF4-FFF2-40B4-BE49-F238E27FC236}">
              <a16:creationId xmlns:a16="http://schemas.microsoft.com/office/drawing/2014/main" id="{00000000-0008-0000-0800-00005B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48" name="Text Box 79">
          <a:extLst>
            <a:ext uri="{FF2B5EF4-FFF2-40B4-BE49-F238E27FC236}">
              <a16:creationId xmlns:a16="http://schemas.microsoft.com/office/drawing/2014/main" id="{00000000-0008-0000-0800-00005C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49" name="Text Box 80">
          <a:extLst>
            <a:ext uri="{FF2B5EF4-FFF2-40B4-BE49-F238E27FC236}">
              <a16:creationId xmlns:a16="http://schemas.microsoft.com/office/drawing/2014/main" id="{00000000-0008-0000-0800-00005D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0" name="Text Box 81">
          <a:extLst>
            <a:ext uri="{FF2B5EF4-FFF2-40B4-BE49-F238E27FC236}">
              <a16:creationId xmlns:a16="http://schemas.microsoft.com/office/drawing/2014/main" id="{00000000-0008-0000-0800-00005E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1" name="Text Box 82">
          <a:extLst>
            <a:ext uri="{FF2B5EF4-FFF2-40B4-BE49-F238E27FC236}">
              <a16:creationId xmlns:a16="http://schemas.microsoft.com/office/drawing/2014/main" id="{00000000-0008-0000-0800-00005F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2" name="Text Box 83">
          <a:extLst>
            <a:ext uri="{FF2B5EF4-FFF2-40B4-BE49-F238E27FC236}">
              <a16:creationId xmlns:a16="http://schemas.microsoft.com/office/drawing/2014/main" id="{00000000-0008-0000-0800-000060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3" name="Text Box 84">
          <a:extLst>
            <a:ext uri="{FF2B5EF4-FFF2-40B4-BE49-F238E27FC236}">
              <a16:creationId xmlns:a16="http://schemas.microsoft.com/office/drawing/2014/main" id="{00000000-0008-0000-0800-000061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4" name="Text Box 85">
          <a:extLst>
            <a:ext uri="{FF2B5EF4-FFF2-40B4-BE49-F238E27FC236}">
              <a16:creationId xmlns:a16="http://schemas.microsoft.com/office/drawing/2014/main" id="{00000000-0008-0000-0800-000062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5" name="Text Box 86">
          <a:extLst>
            <a:ext uri="{FF2B5EF4-FFF2-40B4-BE49-F238E27FC236}">
              <a16:creationId xmlns:a16="http://schemas.microsoft.com/office/drawing/2014/main" id="{00000000-0008-0000-0800-000063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6" name="Text Box 87">
          <a:extLst>
            <a:ext uri="{FF2B5EF4-FFF2-40B4-BE49-F238E27FC236}">
              <a16:creationId xmlns:a16="http://schemas.microsoft.com/office/drawing/2014/main" id="{00000000-0008-0000-0800-000064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7" name="Text Box 88">
          <a:extLst>
            <a:ext uri="{FF2B5EF4-FFF2-40B4-BE49-F238E27FC236}">
              <a16:creationId xmlns:a16="http://schemas.microsoft.com/office/drawing/2014/main" id="{00000000-0008-0000-0800-000065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8" name="Text Box 89">
          <a:extLst>
            <a:ext uri="{FF2B5EF4-FFF2-40B4-BE49-F238E27FC236}">
              <a16:creationId xmlns:a16="http://schemas.microsoft.com/office/drawing/2014/main" id="{00000000-0008-0000-0800-000066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59" name="Text Box 90">
          <a:extLst>
            <a:ext uri="{FF2B5EF4-FFF2-40B4-BE49-F238E27FC236}">
              <a16:creationId xmlns:a16="http://schemas.microsoft.com/office/drawing/2014/main" id="{00000000-0008-0000-0800-000067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0" name="Text Box 91">
          <a:extLst>
            <a:ext uri="{FF2B5EF4-FFF2-40B4-BE49-F238E27FC236}">
              <a16:creationId xmlns:a16="http://schemas.microsoft.com/office/drawing/2014/main" id="{00000000-0008-0000-0800-000068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1" name="Text Box 92">
          <a:extLst>
            <a:ext uri="{FF2B5EF4-FFF2-40B4-BE49-F238E27FC236}">
              <a16:creationId xmlns:a16="http://schemas.microsoft.com/office/drawing/2014/main" id="{00000000-0008-0000-0800-000069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2" name="Text Box 93">
          <a:extLst>
            <a:ext uri="{FF2B5EF4-FFF2-40B4-BE49-F238E27FC236}">
              <a16:creationId xmlns:a16="http://schemas.microsoft.com/office/drawing/2014/main" id="{00000000-0008-0000-0800-00006A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3" name="Text Box 94">
          <a:extLst>
            <a:ext uri="{FF2B5EF4-FFF2-40B4-BE49-F238E27FC236}">
              <a16:creationId xmlns:a16="http://schemas.microsoft.com/office/drawing/2014/main" id="{00000000-0008-0000-0800-00006B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4" name="Text Box 95">
          <a:extLst>
            <a:ext uri="{FF2B5EF4-FFF2-40B4-BE49-F238E27FC236}">
              <a16:creationId xmlns:a16="http://schemas.microsoft.com/office/drawing/2014/main" id="{00000000-0008-0000-0800-00006C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5" name="Text Box 96">
          <a:extLst>
            <a:ext uri="{FF2B5EF4-FFF2-40B4-BE49-F238E27FC236}">
              <a16:creationId xmlns:a16="http://schemas.microsoft.com/office/drawing/2014/main" id="{00000000-0008-0000-0800-00006D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6" name="Text Box 97">
          <a:extLst>
            <a:ext uri="{FF2B5EF4-FFF2-40B4-BE49-F238E27FC236}">
              <a16:creationId xmlns:a16="http://schemas.microsoft.com/office/drawing/2014/main" id="{00000000-0008-0000-0800-00006E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7" name="Text Box 98">
          <a:extLst>
            <a:ext uri="{FF2B5EF4-FFF2-40B4-BE49-F238E27FC236}">
              <a16:creationId xmlns:a16="http://schemas.microsoft.com/office/drawing/2014/main" id="{00000000-0008-0000-0800-00006F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8" name="Text Box 99">
          <a:extLst>
            <a:ext uri="{FF2B5EF4-FFF2-40B4-BE49-F238E27FC236}">
              <a16:creationId xmlns:a16="http://schemas.microsoft.com/office/drawing/2014/main" id="{00000000-0008-0000-0800-000070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69" name="Text Box 100">
          <a:extLst>
            <a:ext uri="{FF2B5EF4-FFF2-40B4-BE49-F238E27FC236}">
              <a16:creationId xmlns:a16="http://schemas.microsoft.com/office/drawing/2014/main" id="{00000000-0008-0000-0800-000071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0" name="Text Box 101">
          <a:extLst>
            <a:ext uri="{FF2B5EF4-FFF2-40B4-BE49-F238E27FC236}">
              <a16:creationId xmlns:a16="http://schemas.microsoft.com/office/drawing/2014/main" id="{00000000-0008-0000-0800-000072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1" name="Text Box 102">
          <a:extLst>
            <a:ext uri="{FF2B5EF4-FFF2-40B4-BE49-F238E27FC236}">
              <a16:creationId xmlns:a16="http://schemas.microsoft.com/office/drawing/2014/main" id="{00000000-0008-0000-0800-000073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2" name="Text Box 103">
          <a:extLst>
            <a:ext uri="{FF2B5EF4-FFF2-40B4-BE49-F238E27FC236}">
              <a16:creationId xmlns:a16="http://schemas.microsoft.com/office/drawing/2014/main" id="{00000000-0008-0000-0800-000074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3" name="Text Box 104">
          <a:extLst>
            <a:ext uri="{FF2B5EF4-FFF2-40B4-BE49-F238E27FC236}">
              <a16:creationId xmlns:a16="http://schemas.microsoft.com/office/drawing/2014/main" id="{00000000-0008-0000-0800-000075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4" name="Text Box 105">
          <a:extLst>
            <a:ext uri="{FF2B5EF4-FFF2-40B4-BE49-F238E27FC236}">
              <a16:creationId xmlns:a16="http://schemas.microsoft.com/office/drawing/2014/main" id="{00000000-0008-0000-0800-000076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5" name="Text Box 106">
          <a:extLst>
            <a:ext uri="{FF2B5EF4-FFF2-40B4-BE49-F238E27FC236}">
              <a16:creationId xmlns:a16="http://schemas.microsoft.com/office/drawing/2014/main" id="{00000000-0008-0000-0800-000077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6" name="Text Box 107">
          <a:extLst>
            <a:ext uri="{FF2B5EF4-FFF2-40B4-BE49-F238E27FC236}">
              <a16:creationId xmlns:a16="http://schemas.microsoft.com/office/drawing/2014/main" id="{00000000-0008-0000-0800-000078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7" name="Text Box 108">
          <a:extLst>
            <a:ext uri="{FF2B5EF4-FFF2-40B4-BE49-F238E27FC236}">
              <a16:creationId xmlns:a16="http://schemas.microsoft.com/office/drawing/2014/main" id="{00000000-0008-0000-0800-000079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8" name="Text Box 109">
          <a:extLst>
            <a:ext uri="{FF2B5EF4-FFF2-40B4-BE49-F238E27FC236}">
              <a16:creationId xmlns:a16="http://schemas.microsoft.com/office/drawing/2014/main" id="{00000000-0008-0000-0800-00007A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79" name="Text Box 110">
          <a:extLst>
            <a:ext uri="{FF2B5EF4-FFF2-40B4-BE49-F238E27FC236}">
              <a16:creationId xmlns:a16="http://schemas.microsoft.com/office/drawing/2014/main" id="{00000000-0008-0000-0800-00007B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0" name="Text Box 111">
          <a:extLst>
            <a:ext uri="{FF2B5EF4-FFF2-40B4-BE49-F238E27FC236}">
              <a16:creationId xmlns:a16="http://schemas.microsoft.com/office/drawing/2014/main" id="{00000000-0008-0000-0800-00007C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1" name="Text Box 112">
          <a:extLst>
            <a:ext uri="{FF2B5EF4-FFF2-40B4-BE49-F238E27FC236}">
              <a16:creationId xmlns:a16="http://schemas.microsoft.com/office/drawing/2014/main" id="{00000000-0008-0000-0800-00007D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2" name="Text Box 113">
          <a:extLst>
            <a:ext uri="{FF2B5EF4-FFF2-40B4-BE49-F238E27FC236}">
              <a16:creationId xmlns:a16="http://schemas.microsoft.com/office/drawing/2014/main" id="{00000000-0008-0000-0800-00007E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3" name="Text Box 114">
          <a:extLst>
            <a:ext uri="{FF2B5EF4-FFF2-40B4-BE49-F238E27FC236}">
              <a16:creationId xmlns:a16="http://schemas.microsoft.com/office/drawing/2014/main" id="{00000000-0008-0000-0800-00007F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4" name="Text Box 115">
          <a:extLst>
            <a:ext uri="{FF2B5EF4-FFF2-40B4-BE49-F238E27FC236}">
              <a16:creationId xmlns:a16="http://schemas.microsoft.com/office/drawing/2014/main" id="{00000000-0008-0000-0800-000080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5" name="Text Box 116">
          <a:extLst>
            <a:ext uri="{FF2B5EF4-FFF2-40B4-BE49-F238E27FC236}">
              <a16:creationId xmlns:a16="http://schemas.microsoft.com/office/drawing/2014/main" id="{00000000-0008-0000-0800-000081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6" name="Text Box 117">
          <a:extLst>
            <a:ext uri="{FF2B5EF4-FFF2-40B4-BE49-F238E27FC236}">
              <a16:creationId xmlns:a16="http://schemas.microsoft.com/office/drawing/2014/main" id="{00000000-0008-0000-0800-000082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7" name="Text Box 118">
          <a:extLst>
            <a:ext uri="{FF2B5EF4-FFF2-40B4-BE49-F238E27FC236}">
              <a16:creationId xmlns:a16="http://schemas.microsoft.com/office/drawing/2014/main" id="{00000000-0008-0000-0800-000083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8" name="Text Box 119">
          <a:extLst>
            <a:ext uri="{FF2B5EF4-FFF2-40B4-BE49-F238E27FC236}">
              <a16:creationId xmlns:a16="http://schemas.microsoft.com/office/drawing/2014/main" id="{00000000-0008-0000-0800-000084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89" name="Text Box 120">
          <a:extLst>
            <a:ext uri="{FF2B5EF4-FFF2-40B4-BE49-F238E27FC236}">
              <a16:creationId xmlns:a16="http://schemas.microsoft.com/office/drawing/2014/main" id="{00000000-0008-0000-0800-000085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0" name="Text Box 121">
          <a:extLst>
            <a:ext uri="{FF2B5EF4-FFF2-40B4-BE49-F238E27FC236}">
              <a16:creationId xmlns:a16="http://schemas.microsoft.com/office/drawing/2014/main" id="{00000000-0008-0000-0800-000086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1" name="Text Box 122">
          <a:extLst>
            <a:ext uri="{FF2B5EF4-FFF2-40B4-BE49-F238E27FC236}">
              <a16:creationId xmlns:a16="http://schemas.microsoft.com/office/drawing/2014/main" id="{00000000-0008-0000-0800-000087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2" name="Text Box 123">
          <a:extLst>
            <a:ext uri="{FF2B5EF4-FFF2-40B4-BE49-F238E27FC236}">
              <a16:creationId xmlns:a16="http://schemas.microsoft.com/office/drawing/2014/main" id="{00000000-0008-0000-0800-000088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3" name="Text Box 124">
          <a:extLst>
            <a:ext uri="{FF2B5EF4-FFF2-40B4-BE49-F238E27FC236}">
              <a16:creationId xmlns:a16="http://schemas.microsoft.com/office/drawing/2014/main" id="{00000000-0008-0000-0800-000089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4" name="Text Box 125">
          <a:extLst>
            <a:ext uri="{FF2B5EF4-FFF2-40B4-BE49-F238E27FC236}">
              <a16:creationId xmlns:a16="http://schemas.microsoft.com/office/drawing/2014/main" id="{00000000-0008-0000-0800-00008A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5" name="Text Box 126">
          <a:extLst>
            <a:ext uri="{FF2B5EF4-FFF2-40B4-BE49-F238E27FC236}">
              <a16:creationId xmlns:a16="http://schemas.microsoft.com/office/drawing/2014/main" id="{00000000-0008-0000-0800-00008B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6" name="Text Box 127">
          <a:extLst>
            <a:ext uri="{FF2B5EF4-FFF2-40B4-BE49-F238E27FC236}">
              <a16:creationId xmlns:a16="http://schemas.microsoft.com/office/drawing/2014/main" id="{00000000-0008-0000-0800-00008C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7" name="Text Box 128">
          <a:extLst>
            <a:ext uri="{FF2B5EF4-FFF2-40B4-BE49-F238E27FC236}">
              <a16:creationId xmlns:a16="http://schemas.microsoft.com/office/drawing/2014/main" id="{00000000-0008-0000-0800-00008D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8" name="Text Box 129">
          <a:extLst>
            <a:ext uri="{FF2B5EF4-FFF2-40B4-BE49-F238E27FC236}">
              <a16:creationId xmlns:a16="http://schemas.microsoft.com/office/drawing/2014/main" id="{00000000-0008-0000-0800-00008E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399" name="Text Box 130">
          <a:extLst>
            <a:ext uri="{FF2B5EF4-FFF2-40B4-BE49-F238E27FC236}">
              <a16:creationId xmlns:a16="http://schemas.microsoft.com/office/drawing/2014/main" id="{00000000-0008-0000-0800-00008F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400" name="Text Box 131">
          <a:extLst>
            <a:ext uri="{FF2B5EF4-FFF2-40B4-BE49-F238E27FC236}">
              <a16:creationId xmlns:a16="http://schemas.microsoft.com/office/drawing/2014/main" id="{00000000-0008-0000-0800-000090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401" name="Text Box 132">
          <a:extLst>
            <a:ext uri="{FF2B5EF4-FFF2-40B4-BE49-F238E27FC236}">
              <a16:creationId xmlns:a16="http://schemas.microsoft.com/office/drawing/2014/main" id="{00000000-0008-0000-0800-000091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402" name="Text Box 133">
          <a:extLst>
            <a:ext uri="{FF2B5EF4-FFF2-40B4-BE49-F238E27FC236}">
              <a16:creationId xmlns:a16="http://schemas.microsoft.com/office/drawing/2014/main" id="{00000000-0008-0000-0800-000092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403" name="Text Box 134">
          <a:extLst>
            <a:ext uri="{FF2B5EF4-FFF2-40B4-BE49-F238E27FC236}">
              <a16:creationId xmlns:a16="http://schemas.microsoft.com/office/drawing/2014/main" id="{00000000-0008-0000-0800-000093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404" name="Text Box 135">
          <a:extLst>
            <a:ext uri="{FF2B5EF4-FFF2-40B4-BE49-F238E27FC236}">
              <a16:creationId xmlns:a16="http://schemas.microsoft.com/office/drawing/2014/main" id="{00000000-0008-0000-0800-000094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405" name="Text Box 136">
          <a:extLst>
            <a:ext uri="{FF2B5EF4-FFF2-40B4-BE49-F238E27FC236}">
              <a16:creationId xmlns:a16="http://schemas.microsoft.com/office/drawing/2014/main" id="{00000000-0008-0000-0800-000095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406" name="Text Box 137">
          <a:extLst>
            <a:ext uri="{FF2B5EF4-FFF2-40B4-BE49-F238E27FC236}">
              <a16:creationId xmlns:a16="http://schemas.microsoft.com/office/drawing/2014/main" id="{00000000-0008-0000-0800-000096010000}"/>
            </a:ext>
          </a:extLst>
        </xdr:cNvPr>
        <xdr:cNvSpPr txBox="1">
          <a:spLocks noChangeArrowheads="1"/>
        </xdr:cNvSpPr>
      </xdr:nvSpPr>
      <xdr:spPr bwMode="auto">
        <a:xfrm>
          <a:off x="28895675" y="1730375"/>
          <a:ext cx="1616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Sol ingéré 30%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/>
  </sheetViews>
  <sheetFormatPr baseColWidth="10" defaultRowHeight="12.5"/>
  <cols>
    <col min="1" max="1" width="27.7265625" customWidth="1"/>
    <col min="6" max="7" width="12.1796875" customWidth="1"/>
  </cols>
  <sheetData>
    <row r="1" spans="1:15" ht="25">
      <c r="A1" s="79" t="s">
        <v>87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75"/>
    </row>
    <row r="2" spans="1:15">
      <c r="A2" s="15"/>
      <c r="B2" s="93"/>
      <c r="C2" s="88"/>
      <c r="D2" s="89"/>
      <c r="E2" s="88"/>
      <c r="F2" s="15"/>
      <c r="G2" s="88"/>
      <c r="H2" s="14"/>
      <c r="I2" s="90"/>
      <c r="J2" s="90"/>
      <c r="K2" s="90"/>
      <c r="L2" s="15"/>
      <c r="M2" s="14"/>
      <c r="N2" s="87"/>
      <c r="O2" s="8"/>
    </row>
    <row r="3" spans="1:15">
      <c r="A3" s="99"/>
      <c r="B3" s="99"/>
      <c r="C3" s="43"/>
      <c r="D3" s="23"/>
      <c r="E3" s="43"/>
      <c r="F3" s="7"/>
      <c r="G3" s="43"/>
      <c r="H3" s="19"/>
      <c r="I3" s="53"/>
      <c r="J3" s="53"/>
      <c r="K3" s="53"/>
      <c r="L3" s="7"/>
      <c r="M3" s="19"/>
      <c r="N3" s="18"/>
      <c r="O3" s="8"/>
    </row>
    <row r="4" spans="1:15">
      <c r="A4" s="99"/>
      <c r="B4" s="99"/>
      <c r="C4" s="43"/>
      <c r="D4" s="23"/>
      <c r="E4" s="43"/>
      <c r="F4" s="7"/>
      <c r="G4" s="43"/>
      <c r="H4" s="19"/>
      <c r="I4" s="53"/>
      <c r="J4" s="53"/>
      <c r="K4" s="53"/>
      <c r="L4" s="7"/>
      <c r="M4" s="19"/>
      <c r="N4" s="18"/>
      <c r="O4" s="8"/>
    </row>
    <row r="5" spans="1:15" ht="15.5">
      <c r="A5" s="7"/>
      <c r="B5" s="31"/>
      <c r="C5" s="43"/>
      <c r="D5" s="23"/>
      <c r="E5" s="43"/>
      <c r="F5" s="7"/>
      <c r="G5" s="67"/>
      <c r="H5" s="19"/>
      <c r="I5" s="53"/>
      <c r="J5" s="53"/>
      <c r="K5" s="53"/>
      <c r="L5" s="7"/>
      <c r="M5" s="24"/>
      <c r="N5" s="18"/>
      <c r="O5" s="8"/>
    </row>
    <row r="6" spans="1:15" ht="28.5" customHeight="1">
      <c r="A6" s="125" t="s">
        <v>90</v>
      </c>
      <c r="B6" s="125"/>
      <c r="C6" s="125"/>
      <c r="D6" s="125"/>
      <c r="E6" s="125"/>
      <c r="F6" s="125"/>
      <c r="G6" s="125"/>
      <c r="H6" s="19"/>
      <c r="I6" s="53"/>
      <c r="J6" s="53"/>
      <c r="K6" s="53"/>
      <c r="L6" s="108" t="s">
        <v>17</v>
      </c>
      <c r="M6" s="109">
        <v>44012</v>
      </c>
      <c r="N6" s="18"/>
      <c r="O6" s="8"/>
    </row>
    <row r="7" spans="1:15" ht="14">
      <c r="A7" s="97"/>
      <c r="B7" s="98"/>
      <c r="C7" s="44"/>
      <c r="D7" s="29"/>
      <c r="E7" s="44"/>
      <c r="F7" s="29"/>
      <c r="G7" s="44"/>
      <c r="H7" s="29"/>
      <c r="I7" s="44"/>
      <c r="J7" s="44"/>
      <c r="K7" s="44"/>
      <c r="L7" s="7"/>
      <c r="M7" s="24"/>
      <c r="N7" s="18"/>
      <c r="O7" s="8"/>
    </row>
    <row r="8" spans="1:15" ht="41.15" customHeight="1" thickBot="1">
      <c r="A8" s="140" t="s">
        <v>18</v>
      </c>
      <c r="B8" s="140"/>
      <c r="C8" s="140"/>
      <c r="D8" s="140"/>
      <c r="E8" s="140"/>
      <c r="F8" s="140"/>
      <c r="G8" s="140"/>
      <c r="H8" s="110"/>
      <c r="I8" s="99"/>
      <c r="J8" s="99"/>
      <c r="K8" s="99"/>
      <c r="L8" s="99"/>
      <c r="M8" s="99"/>
      <c r="N8" s="99"/>
    </row>
    <row r="9" spans="1:15" ht="21.75" customHeight="1">
      <c r="A9" s="129" t="s">
        <v>19</v>
      </c>
      <c r="B9" s="132" t="s">
        <v>20</v>
      </c>
      <c r="C9" s="133"/>
      <c r="D9" s="133"/>
      <c r="E9" s="134"/>
      <c r="F9" s="132" t="s">
        <v>22</v>
      </c>
      <c r="G9" s="134"/>
      <c r="H9" s="99"/>
      <c r="I9" s="99"/>
      <c r="J9" s="99"/>
      <c r="K9" s="99"/>
      <c r="L9" s="99"/>
      <c r="M9" s="99"/>
      <c r="N9" s="99"/>
    </row>
    <row r="10" spans="1:15" ht="13" thickBot="1">
      <c r="A10" s="130"/>
      <c r="B10" s="135" t="s">
        <v>21</v>
      </c>
      <c r="C10" s="136"/>
      <c r="D10" s="136"/>
      <c r="E10" s="137"/>
      <c r="F10" s="135" t="s">
        <v>10</v>
      </c>
      <c r="G10" s="137"/>
      <c r="H10" s="99"/>
      <c r="I10" s="99"/>
      <c r="J10" s="99"/>
      <c r="K10" s="99"/>
      <c r="L10" s="99"/>
      <c r="M10" s="99"/>
      <c r="N10" s="99"/>
    </row>
    <row r="11" spans="1:15" ht="13" thickBot="1">
      <c r="A11" s="130"/>
      <c r="B11" s="138" t="s">
        <v>23</v>
      </c>
      <c r="C11" s="139"/>
      <c r="D11" s="138" t="s">
        <v>25</v>
      </c>
      <c r="E11" s="139"/>
      <c r="F11" s="100" t="s">
        <v>23</v>
      </c>
      <c r="G11" s="100" t="s">
        <v>24</v>
      </c>
      <c r="H11" s="99"/>
      <c r="I11" s="99"/>
      <c r="J11" s="99"/>
      <c r="K11" s="99"/>
      <c r="L11" s="99"/>
      <c r="M11" s="99"/>
      <c r="N11" s="99"/>
    </row>
    <row r="12" spans="1:15" ht="13" thickBot="1">
      <c r="A12" s="130"/>
      <c r="B12" s="138" t="s">
        <v>26</v>
      </c>
      <c r="C12" s="141"/>
      <c r="D12" s="141"/>
      <c r="E12" s="139"/>
      <c r="F12" s="142"/>
      <c r="G12" s="142"/>
      <c r="H12" s="99"/>
      <c r="I12" s="99"/>
      <c r="J12" s="99"/>
      <c r="K12" s="99"/>
      <c r="L12" s="99"/>
      <c r="M12" s="99"/>
      <c r="N12" s="99"/>
    </row>
    <row r="13" spans="1:15" ht="13" thickBot="1">
      <c r="A13" s="131"/>
      <c r="B13" s="100" t="s">
        <v>27</v>
      </c>
      <c r="C13" s="100" t="s">
        <v>28</v>
      </c>
      <c r="D13" s="102" t="s">
        <v>27</v>
      </c>
      <c r="E13" s="102" t="s">
        <v>28</v>
      </c>
      <c r="F13" s="143"/>
      <c r="G13" s="143"/>
      <c r="H13" s="99"/>
      <c r="I13" s="99"/>
      <c r="J13" s="99"/>
      <c r="K13" s="99"/>
      <c r="L13" s="99"/>
      <c r="M13" s="99"/>
      <c r="N13" s="99"/>
    </row>
    <row r="14" spans="1:15" ht="20.5" thickBot="1">
      <c r="A14" s="101" t="s">
        <v>29</v>
      </c>
      <c r="B14" s="100" t="s">
        <v>11</v>
      </c>
      <c r="C14" s="100" t="s">
        <v>12</v>
      </c>
      <c r="D14" s="100" t="s">
        <v>13</v>
      </c>
      <c r="E14" s="100" t="s">
        <v>14</v>
      </c>
      <c r="F14" s="100">
        <v>100</v>
      </c>
      <c r="G14" s="100" t="s">
        <v>15</v>
      </c>
      <c r="H14" s="99"/>
      <c r="I14" s="99"/>
      <c r="J14" s="99"/>
      <c r="K14" s="99"/>
      <c r="L14" s="99"/>
      <c r="M14" s="99"/>
      <c r="N14" s="99"/>
    </row>
    <row r="15" spans="1:15" ht="13" thickBot="1">
      <c r="A15" s="101" t="s">
        <v>30</v>
      </c>
      <c r="B15" s="100" t="s">
        <v>11</v>
      </c>
      <c r="C15" s="100" t="s">
        <v>13</v>
      </c>
      <c r="D15" s="100" t="s">
        <v>11</v>
      </c>
      <c r="E15" s="100" t="s">
        <v>13</v>
      </c>
      <c r="F15" s="100" t="s">
        <v>15</v>
      </c>
      <c r="G15" s="100" t="s">
        <v>15</v>
      </c>
      <c r="H15" s="99"/>
      <c r="I15" s="99"/>
      <c r="J15" s="99"/>
      <c r="K15" s="99"/>
      <c r="L15" s="99"/>
      <c r="M15" s="99"/>
      <c r="N15" s="99"/>
    </row>
    <row r="16" spans="1:15" ht="13" thickBot="1">
      <c r="A16" s="101" t="s">
        <v>31</v>
      </c>
      <c r="B16" s="100" t="s">
        <v>16</v>
      </c>
      <c r="C16" s="100" t="s">
        <v>12</v>
      </c>
      <c r="D16" s="100" t="s">
        <v>16</v>
      </c>
      <c r="E16" s="100" t="s">
        <v>12</v>
      </c>
      <c r="F16" s="100">
        <v>100</v>
      </c>
      <c r="G16" s="100" t="s">
        <v>15</v>
      </c>
      <c r="H16" s="99"/>
      <c r="I16" s="99"/>
      <c r="J16" s="99"/>
      <c r="K16" s="99"/>
      <c r="L16" s="99"/>
      <c r="M16" s="99"/>
      <c r="N16" s="99"/>
    </row>
    <row r="17" spans="1:15" ht="21.75" customHeight="1">
      <c r="A17" s="144"/>
      <c r="B17" s="155" t="s">
        <v>32</v>
      </c>
      <c r="C17" s="156"/>
      <c r="D17" s="156"/>
      <c r="E17" s="157"/>
      <c r="F17" s="142"/>
      <c r="G17" s="142"/>
      <c r="H17" s="99"/>
      <c r="I17" s="99"/>
      <c r="J17" s="99"/>
      <c r="K17" s="99"/>
      <c r="L17" s="99"/>
      <c r="M17" s="99"/>
      <c r="N17" s="99"/>
    </row>
    <row r="18" spans="1:15" ht="13" thickBot="1">
      <c r="A18" s="145"/>
      <c r="B18" s="158" t="s">
        <v>33</v>
      </c>
      <c r="C18" s="159"/>
      <c r="D18" s="159"/>
      <c r="E18" s="160"/>
      <c r="F18" s="143"/>
      <c r="G18" s="143"/>
      <c r="H18" s="99"/>
      <c r="I18" s="99"/>
      <c r="J18" s="99"/>
      <c r="K18" s="99"/>
      <c r="L18" s="99"/>
      <c r="M18" s="99"/>
      <c r="N18" s="99"/>
    </row>
    <row r="19" spans="1:15">
      <c r="A19" s="103" t="s">
        <v>34</v>
      </c>
      <c r="B19" s="149">
        <v>0</v>
      </c>
      <c r="C19" s="150"/>
      <c r="D19" s="150"/>
      <c r="E19" s="151"/>
      <c r="F19" s="106">
        <v>40</v>
      </c>
      <c r="G19" s="106">
        <v>80</v>
      </c>
      <c r="H19" s="99"/>
      <c r="I19" s="99"/>
      <c r="J19" s="99"/>
      <c r="K19" s="99"/>
      <c r="L19" s="99"/>
      <c r="M19" s="99"/>
      <c r="N19" s="99"/>
    </row>
    <row r="20" spans="1:15">
      <c r="A20" s="104" t="s">
        <v>35</v>
      </c>
      <c r="B20" s="152">
        <v>0</v>
      </c>
      <c r="C20" s="153"/>
      <c r="D20" s="153"/>
      <c r="E20" s="154"/>
      <c r="F20" s="106" t="s">
        <v>15</v>
      </c>
      <c r="G20" s="106">
        <v>40</v>
      </c>
      <c r="H20" s="99"/>
      <c r="I20" s="99"/>
      <c r="J20" s="99"/>
      <c r="K20" s="99"/>
      <c r="L20" s="99"/>
      <c r="M20" s="99"/>
      <c r="N20" s="99"/>
    </row>
    <row r="21" spans="1:15">
      <c r="A21" s="104" t="s">
        <v>36</v>
      </c>
      <c r="B21" s="152">
        <v>0</v>
      </c>
      <c r="C21" s="153"/>
      <c r="D21" s="153"/>
      <c r="E21" s="154"/>
      <c r="F21" s="106" t="s">
        <v>15</v>
      </c>
      <c r="G21" s="106" t="s">
        <v>15</v>
      </c>
      <c r="H21" s="99"/>
      <c r="I21" s="99"/>
      <c r="J21" s="99"/>
      <c r="K21" s="99"/>
      <c r="L21" s="99"/>
      <c r="M21" s="99"/>
      <c r="N21" s="99"/>
    </row>
    <row r="22" spans="1:15">
      <c r="A22" s="104" t="s">
        <v>37</v>
      </c>
      <c r="B22" s="152">
        <v>0</v>
      </c>
      <c r="C22" s="153"/>
      <c r="D22" s="153"/>
      <c r="E22" s="154"/>
      <c r="F22" s="106" t="s">
        <v>15</v>
      </c>
      <c r="G22" s="106">
        <v>40</v>
      </c>
      <c r="H22" s="99"/>
      <c r="I22" s="99"/>
      <c r="J22" s="99"/>
      <c r="K22" s="99"/>
      <c r="L22" s="99"/>
      <c r="M22" s="99"/>
      <c r="N22" s="99"/>
    </row>
    <row r="23" spans="1:15" ht="13" thickBot="1">
      <c r="A23" s="105" t="s">
        <v>38</v>
      </c>
      <c r="B23" s="146">
        <v>0</v>
      </c>
      <c r="C23" s="147"/>
      <c r="D23" s="147"/>
      <c r="E23" s="148"/>
      <c r="F23" s="100" t="s">
        <v>15</v>
      </c>
      <c r="G23" s="100">
        <v>30</v>
      </c>
      <c r="H23" s="99"/>
      <c r="I23" s="99"/>
      <c r="J23" s="99"/>
      <c r="K23" s="99"/>
      <c r="L23" s="99"/>
      <c r="M23" s="99"/>
      <c r="N23" s="99"/>
    </row>
    <row r="24" spans="1:15">
      <c r="A24" s="103" t="s">
        <v>39</v>
      </c>
      <c r="B24" s="149" t="s">
        <v>44</v>
      </c>
      <c r="C24" s="150"/>
      <c r="D24" s="150"/>
      <c r="E24" s="151"/>
      <c r="F24" s="142">
        <v>15</v>
      </c>
      <c r="G24" s="142">
        <v>20</v>
      </c>
      <c r="H24" s="99"/>
      <c r="I24" s="99"/>
      <c r="J24" s="99"/>
      <c r="K24" s="99"/>
      <c r="L24" s="99"/>
      <c r="M24" s="99"/>
      <c r="N24" s="99"/>
    </row>
    <row r="25" spans="1:15" ht="13" thickBot="1">
      <c r="A25" s="101" t="s">
        <v>40</v>
      </c>
      <c r="B25" s="146"/>
      <c r="C25" s="147"/>
      <c r="D25" s="147"/>
      <c r="E25" s="148"/>
      <c r="F25" s="143"/>
      <c r="G25" s="143"/>
      <c r="H25" s="99"/>
      <c r="I25" s="99"/>
      <c r="J25" s="99"/>
      <c r="K25" s="99"/>
      <c r="L25" s="99"/>
      <c r="M25" s="99"/>
      <c r="N25" s="99"/>
    </row>
    <row r="26" spans="1:15" ht="13" thickBot="1">
      <c r="A26" s="101" t="s">
        <v>41</v>
      </c>
      <c r="B26" s="126">
        <v>10</v>
      </c>
      <c r="C26" s="127"/>
      <c r="D26" s="127"/>
      <c r="E26" s="128"/>
      <c r="F26" s="100">
        <v>30</v>
      </c>
      <c r="G26" s="100">
        <v>40</v>
      </c>
      <c r="H26" s="99"/>
      <c r="I26" s="99"/>
      <c r="J26" s="99"/>
      <c r="K26" s="99"/>
      <c r="L26" s="99"/>
      <c r="M26" s="99"/>
      <c r="N26" s="99"/>
    </row>
    <row r="27" spans="1:15" ht="13" thickBot="1">
      <c r="A27" s="101" t="s">
        <v>42</v>
      </c>
      <c r="B27" s="126" t="s">
        <v>44</v>
      </c>
      <c r="C27" s="127"/>
      <c r="D27" s="127"/>
      <c r="E27" s="128"/>
      <c r="F27" s="100">
        <v>20</v>
      </c>
      <c r="G27" s="100">
        <v>30</v>
      </c>
      <c r="H27" s="99"/>
      <c r="I27" s="99"/>
      <c r="J27" s="99"/>
      <c r="K27" s="99"/>
      <c r="L27" s="99"/>
      <c r="M27" s="99"/>
      <c r="N27" s="99"/>
    </row>
    <row r="28" spans="1:15" ht="13" thickBot="1">
      <c r="A28" s="101" t="s">
        <v>43</v>
      </c>
      <c r="B28" s="126" t="s">
        <v>44</v>
      </c>
      <c r="C28" s="127"/>
      <c r="D28" s="127"/>
      <c r="E28" s="128"/>
      <c r="F28" s="100">
        <v>80</v>
      </c>
      <c r="G28" s="100">
        <v>15</v>
      </c>
      <c r="H28" s="99"/>
      <c r="I28" s="99"/>
      <c r="J28" s="99"/>
      <c r="K28" s="99"/>
      <c r="L28" s="99"/>
      <c r="M28" s="99"/>
      <c r="N28" s="99"/>
    </row>
    <row r="29" spans="1:15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15">
      <c r="A30" s="124" t="s">
        <v>89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107"/>
    </row>
    <row r="31" spans="1:15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107"/>
    </row>
    <row r="32" spans="1:1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</row>
    <row r="33" spans="1:1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1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</row>
    <row r="35" spans="1:15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</row>
    <row r="36" spans="1:15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</row>
    <row r="37" spans="1:15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</row>
    <row r="38" spans="1:15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15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</row>
    <row r="40" spans="1:1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</row>
    <row r="41" spans="1:1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</row>
    <row r="42" spans="1:15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</row>
    <row r="43" spans="1:15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15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15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</row>
    <row r="46" spans="1:15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</row>
    <row r="47" spans="1:1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</row>
    <row r="48" spans="1:15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</row>
    <row r="49" spans="1:15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</row>
    <row r="50" spans="1:15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</row>
    <row r="51" spans="1:15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</row>
    <row r="52" spans="1:15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</row>
    <row r="53" spans="1:15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</row>
    <row r="54" spans="1:15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</row>
    <row r="55" spans="1:15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</row>
    <row r="56" spans="1:15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</row>
    <row r="57" spans="1:15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</row>
    <row r="58" spans="1:15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</row>
  </sheetData>
  <sheetProtection algorithmName="SHA-512" hashValue="T2BHQG787lhC8MzTEhCxbAbfCwwLD6K16qHt2IvmBnhcWU1jeTwiA+0OYLW8TMZ7Ae0p5ChYMvhCsC2GWb6c3Q==" saltValue="IshPu1H/TJXz7c5gx8h4mw==" spinCount="100000" sheet="1" objects="1" scenarios="1"/>
  <mergeCells count="28">
    <mergeCell ref="B17:E17"/>
    <mergeCell ref="F17:F18"/>
    <mergeCell ref="G17:G18"/>
    <mergeCell ref="B18:E18"/>
    <mergeCell ref="B26:E26"/>
    <mergeCell ref="B27:E27"/>
    <mergeCell ref="B23:E23"/>
    <mergeCell ref="B24:E25"/>
    <mergeCell ref="B19:E19"/>
    <mergeCell ref="B20:E20"/>
    <mergeCell ref="B21:E21"/>
    <mergeCell ref="B22:E22"/>
    <mergeCell ref="A6:G6"/>
    <mergeCell ref="B28:E28"/>
    <mergeCell ref="A9:A13"/>
    <mergeCell ref="B9:E9"/>
    <mergeCell ref="F9:G9"/>
    <mergeCell ref="B10:E10"/>
    <mergeCell ref="F10:G10"/>
    <mergeCell ref="B11:C11"/>
    <mergeCell ref="D11:E11"/>
    <mergeCell ref="A8:G8"/>
    <mergeCell ref="B12:E12"/>
    <mergeCell ref="F12:F13"/>
    <mergeCell ref="G12:G13"/>
    <mergeCell ref="A17:A18"/>
    <mergeCell ref="F24:F25"/>
    <mergeCell ref="G24:G25"/>
  </mergeCells>
  <dataValidations count="1">
    <dataValidation type="decimal" allowBlank="1" showInputMessage="1" showErrorMessage="1" error="Es können nur Werte zwischen Prüf- und Sanierungswert eingegeben werden." sqref="B7">
      <formula1>40</formula1>
      <formula2>80</formula2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indexed="22"/>
    <pageSetUpPr fitToPage="1"/>
  </sheetPr>
  <dimension ref="A1:AX16"/>
  <sheetViews>
    <sheetView workbookViewId="0">
      <pane xSplit="3" ySplit="11" topLeftCell="D12" activePane="bottomRight" state="frozen"/>
      <selection activeCell="B5" sqref="B5"/>
      <selection pane="topRight" activeCell="B5" sqref="B5"/>
      <selection pane="bottomLeft" activeCell="B5" sqref="B5"/>
      <selection pane="bottomRight" activeCell="B7" sqref="B7"/>
    </sheetView>
  </sheetViews>
  <sheetFormatPr baseColWidth="10" defaultColWidth="11.453125" defaultRowHeight="10"/>
  <cols>
    <col min="1" max="1" width="30.54296875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1" width="9.81640625" style="55" customWidth="1"/>
    <col min="12" max="12" width="2.7265625" style="1" customWidth="1"/>
    <col min="13" max="13" width="10.81640625" style="10" customWidth="1"/>
    <col min="14" max="14" width="10" style="10" customWidth="1"/>
    <col min="15" max="15" width="10" style="11" customWidth="1"/>
    <col min="16" max="16" width="2.54296875" style="1" customWidth="1"/>
    <col min="17" max="17" width="8.1796875" style="8" customWidth="1"/>
    <col min="18" max="18" width="10.81640625" style="10" customWidth="1"/>
    <col min="19" max="19" width="10" style="10" customWidth="1"/>
    <col min="20" max="20" width="10" style="11" customWidth="1"/>
    <col min="21" max="21" width="2.54296875" style="1" customWidth="1"/>
    <col min="22" max="22" width="8.1796875" style="8" customWidth="1"/>
    <col min="23" max="23" width="10.81640625" style="10" customWidth="1"/>
    <col min="24" max="24" width="10" style="10" customWidth="1"/>
    <col min="25" max="25" width="10" style="11" customWidth="1"/>
    <col min="26" max="26" width="2.54296875" style="1" customWidth="1"/>
    <col min="27" max="27" width="8.1796875" style="8" customWidth="1"/>
    <col min="28" max="28" width="10.81640625" style="10" customWidth="1"/>
    <col min="29" max="29" width="10" style="10" customWidth="1"/>
    <col min="30" max="30" width="10" style="11" customWidth="1"/>
    <col min="31" max="31" width="2.54296875" style="1" customWidth="1"/>
    <col min="32" max="32" width="8.1796875" style="8" customWidth="1"/>
    <col min="33" max="33" width="10.81640625" style="10" customWidth="1"/>
    <col min="34" max="34" width="10" style="10" customWidth="1"/>
    <col min="35" max="35" width="10" style="11" customWidth="1"/>
    <col min="36" max="36" width="2.54296875" style="1" customWidth="1"/>
    <col min="37" max="37" width="8.1796875" style="8" customWidth="1"/>
    <col min="38" max="38" width="10.81640625" style="10" customWidth="1"/>
    <col min="39" max="39" width="10" style="10" customWidth="1"/>
    <col min="40" max="40" width="10" style="11" customWidth="1"/>
    <col min="41" max="41" width="2.54296875" style="1" customWidth="1"/>
    <col min="42" max="42" width="8.1796875" style="8" customWidth="1"/>
    <col min="43" max="43" width="10.81640625" style="10" customWidth="1"/>
    <col min="44" max="44" width="10" style="10" customWidth="1"/>
    <col min="45" max="45" width="10" style="11" customWidth="1"/>
    <col min="46" max="46" width="2.54296875" style="1" customWidth="1"/>
    <col min="47" max="47" width="8.1796875" style="8" customWidth="1"/>
    <col min="48" max="48" width="10.81640625" style="10" customWidth="1"/>
    <col min="49" max="49" width="10" style="10" customWidth="1"/>
    <col min="50" max="50" width="10" style="11" customWidth="1"/>
    <col min="51" max="16384" width="11.453125" style="1"/>
  </cols>
  <sheetData>
    <row r="1" spans="1:50" s="75" customFormat="1" ht="25">
      <c r="A1" s="79" t="s">
        <v>87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0">
      <c r="A2" s="123"/>
      <c r="B2" s="87"/>
      <c r="C2" s="88"/>
      <c r="D2" s="89"/>
      <c r="E2" s="88"/>
      <c r="F2" s="15"/>
      <c r="G2" s="88"/>
      <c r="H2" s="14"/>
      <c r="I2" s="90"/>
      <c r="J2" s="90"/>
      <c r="K2" s="90"/>
      <c r="L2" s="15"/>
      <c r="M2" s="91"/>
      <c r="N2" s="91"/>
      <c r="O2" s="92"/>
    </row>
    <row r="3" spans="1:50" ht="10.5">
      <c r="A3" s="113" t="s">
        <v>45</v>
      </c>
      <c r="B3" s="57" t="s">
        <v>9</v>
      </c>
      <c r="C3" s="43"/>
      <c r="D3" s="23"/>
      <c r="E3" s="43"/>
      <c r="F3" s="7"/>
      <c r="G3" s="43"/>
      <c r="H3" s="19"/>
      <c r="I3" s="53"/>
      <c r="J3" s="53"/>
      <c r="K3" s="53"/>
      <c r="L3" s="7"/>
      <c r="M3" s="19"/>
      <c r="N3" s="112" t="s">
        <v>55</v>
      </c>
      <c r="O3" s="5"/>
      <c r="P3" s="8"/>
      <c r="R3" s="34"/>
      <c r="S3" s="32"/>
      <c r="T3" s="33"/>
      <c r="U3" s="8"/>
      <c r="W3" s="34"/>
      <c r="X3" s="32"/>
      <c r="Y3" s="33"/>
      <c r="Z3" s="8"/>
      <c r="AB3" s="34"/>
      <c r="AC3" s="32"/>
      <c r="AD3" s="33"/>
      <c r="AE3" s="8"/>
      <c r="AG3" s="34"/>
      <c r="AH3" s="32"/>
      <c r="AI3" s="33"/>
      <c r="AJ3" s="8"/>
      <c r="AL3" s="34"/>
      <c r="AM3" s="32"/>
      <c r="AN3" s="33"/>
      <c r="AO3" s="8"/>
      <c r="AQ3" s="34"/>
      <c r="AR3" s="32"/>
      <c r="AS3" s="33"/>
      <c r="AT3" s="8"/>
      <c r="AV3" s="34"/>
      <c r="AW3" s="32"/>
      <c r="AX3" s="33"/>
    </row>
    <row r="4" spans="1:50" ht="10.5">
      <c r="A4" s="113" t="s">
        <v>46</v>
      </c>
      <c r="B4" s="31">
        <v>1000</v>
      </c>
      <c r="C4" s="43"/>
      <c r="D4" s="23"/>
      <c r="E4" s="43"/>
      <c r="F4" s="7"/>
      <c r="G4" s="43"/>
      <c r="H4" s="19"/>
      <c r="I4" s="53"/>
      <c r="J4" s="53"/>
      <c r="K4" s="53"/>
      <c r="L4" s="7"/>
      <c r="M4" s="19"/>
      <c r="N4" s="112" t="s">
        <v>56</v>
      </c>
      <c r="O4" s="4"/>
      <c r="P4" s="8"/>
      <c r="R4" s="34"/>
      <c r="S4" s="32"/>
      <c r="T4" s="33"/>
      <c r="U4" s="8"/>
      <c r="W4" s="34"/>
      <c r="X4" s="32"/>
      <c r="Y4" s="33"/>
      <c r="Z4" s="8"/>
      <c r="AB4" s="34"/>
      <c r="AC4" s="32"/>
      <c r="AD4" s="33"/>
      <c r="AE4" s="8"/>
      <c r="AG4" s="34"/>
      <c r="AH4" s="32"/>
      <c r="AI4" s="33"/>
      <c r="AJ4" s="8"/>
      <c r="AL4" s="34"/>
      <c r="AM4" s="32"/>
      <c r="AN4" s="33"/>
      <c r="AO4" s="8"/>
      <c r="AQ4" s="34"/>
      <c r="AR4" s="32"/>
      <c r="AS4" s="33"/>
      <c r="AT4" s="8"/>
      <c r="AV4" s="34"/>
      <c r="AW4" s="32"/>
      <c r="AX4" s="33"/>
    </row>
    <row r="5" spans="1:50" ht="15.5">
      <c r="A5" s="113" t="s">
        <v>47</v>
      </c>
      <c r="B5" s="31">
        <v>5000</v>
      </c>
      <c r="C5" s="43"/>
      <c r="D5" s="23"/>
      <c r="E5" s="43"/>
      <c r="F5" s="7"/>
      <c r="G5" s="67"/>
      <c r="H5" s="19"/>
      <c r="I5" s="53"/>
      <c r="J5" s="53"/>
      <c r="K5" s="53"/>
      <c r="L5" s="7"/>
      <c r="M5" s="24"/>
      <c r="N5" s="112" t="s">
        <v>57</v>
      </c>
      <c r="O5" s="3"/>
      <c r="P5" s="8"/>
      <c r="R5" s="12"/>
      <c r="S5" s="32"/>
      <c r="T5" s="33"/>
      <c r="U5" s="8"/>
      <c r="W5" s="12"/>
      <c r="X5" s="32"/>
      <c r="Y5" s="33"/>
      <c r="Z5" s="8"/>
      <c r="AB5" s="12"/>
      <c r="AC5" s="32"/>
      <c r="AD5" s="33"/>
      <c r="AE5" s="8"/>
      <c r="AG5" s="12"/>
      <c r="AH5" s="32"/>
      <c r="AI5" s="33"/>
      <c r="AJ5" s="8"/>
      <c r="AL5" s="12"/>
      <c r="AM5" s="32"/>
      <c r="AN5" s="33"/>
      <c r="AO5" s="8"/>
      <c r="AQ5" s="12"/>
      <c r="AR5" s="32"/>
      <c r="AS5" s="33"/>
      <c r="AT5" s="8"/>
      <c r="AV5" s="12"/>
      <c r="AW5" s="32"/>
      <c r="AX5" s="33"/>
    </row>
    <row r="6" spans="1:50" ht="14">
      <c r="A6" s="37" t="s">
        <v>48</v>
      </c>
      <c r="B6" s="65">
        <v>30</v>
      </c>
      <c r="C6" s="43"/>
      <c r="D6" s="23"/>
      <c r="E6" s="43"/>
      <c r="F6" s="7"/>
      <c r="G6" s="43"/>
      <c r="H6" s="19"/>
      <c r="I6" s="53"/>
      <c r="J6" s="53"/>
      <c r="K6" s="53"/>
      <c r="L6" s="7"/>
      <c r="M6" s="24"/>
      <c r="N6" s="18"/>
      <c r="O6" s="33"/>
      <c r="P6" s="8"/>
      <c r="R6" s="12"/>
      <c r="S6" s="32"/>
      <c r="T6" s="33"/>
      <c r="U6" s="8"/>
      <c r="W6" s="12"/>
      <c r="X6" s="32"/>
      <c r="Y6" s="33"/>
      <c r="Z6" s="8"/>
      <c r="AB6" s="12"/>
      <c r="AC6" s="32"/>
      <c r="AD6" s="33"/>
      <c r="AE6" s="8"/>
      <c r="AG6" s="12"/>
      <c r="AH6" s="32"/>
      <c r="AI6" s="33"/>
      <c r="AJ6" s="8"/>
      <c r="AL6" s="12"/>
      <c r="AM6" s="32"/>
      <c r="AN6" s="33"/>
      <c r="AO6" s="8"/>
      <c r="AQ6" s="12"/>
      <c r="AR6" s="32"/>
      <c r="AS6" s="33"/>
      <c r="AT6" s="8"/>
      <c r="AV6" s="12"/>
      <c r="AW6" s="32"/>
      <c r="AX6" s="33"/>
    </row>
    <row r="7" spans="1:50" ht="14">
      <c r="A7" s="37" t="s">
        <v>49</v>
      </c>
      <c r="B7" s="65">
        <v>1000</v>
      </c>
      <c r="C7" s="44"/>
      <c r="D7" s="29"/>
      <c r="E7" s="44"/>
      <c r="F7" s="29"/>
      <c r="G7" s="44"/>
      <c r="H7" s="29"/>
      <c r="I7" s="44"/>
      <c r="J7" s="44"/>
      <c r="K7" s="44"/>
      <c r="L7" s="7"/>
      <c r="M7" s="24"/>
      <c r="N7" s="18"/>
      <c r="O7" s="23"/>
      <c r="P7" s="8"/>
      <c r="R7" s="12"/>
      <c r="S7" s="32"/>
      <c r="T7" s="33"/>
      <c r="U7" s="8"/>
      <c r="W7" s="12"/>
      <c r="X7" s="32"/>
      <c r="Y7" s="33"/>
      <c r="Z7" s="8"/>
      <c r="AB7" s="12"/>
      <c r="AC7" s="32"/>
      <c r="AD7" s="33"/>
      <c r="AE7" s="8"/>
      <c r="AG7" s="12"/>
      <c r="AH7" s="32"/>
      <c r="AI7" s="33"/>
      <c r="AJ7" s="8"/>
      <c r="AL7" s="12"/>
      <c r="AM7" s="32"/>
      <c r="AN7" s="33"/>
      <c r="AO7" s="8"/>
      <c r="AQ7" s="12"/>
      <c r="AR7" s="32"/>
      <c r="AS7" s="33"/>
      <c r="AT7" s="8"/>
      <c r="AV7" s="12"/>
      <c r="AW7" s="32"/>
      <c r="AX7" s="33"/>
    </row>
    <row r="8" spans="1:50" ht="26">
      <c r="A8" s="68" t="s">
        <v>82</v>
      </c>
      <c r="B8" s="65">
        <v>0.05</v>
      </c>
      <c r="C8" s="44"/>
      <c r="D8" s="29"/>
      <c r="E8" s="44"/>
      <c r="F8" s="29"/>
      <c r="G8" s="44"/>
      <c r="H8" s="29"/>
      <c r="I8" s="44"/>
      <c r="J8" s="44"/>
      <c r="K8" s="44"/>
      <c r="L8" s="7"/>
      <c r="M8" s="24"/>
      <c r="N8" s="18"/>
      <c r="O8" s="23"/>
      <c r="P8" s="8"/>
      <c r="R8" s="12"/>
      <c r="S8" s="32"/>
      <c r="T8" s="33"/>
      <c r="U8" s="8"/>
      <c r="W8" s="12"/>
      <c r="X8" s="32"/>
      <c r="Y8" s="33"/>
      <c r="Z8" s="8"/>
      <c r="AB8" s="12"/>
      <c r="AC8" s="32"/>
      <c r="AD8" s="33"/>
      <c r="AE8" s="8"/>
      <c r="AG8" s="12"/>
      <c r="AH8" s="32"/>
      <c r="AI8" s="33"/>
      <c r="AJ8" s="8"/>
      <c r="AL8" s="12"/>
      <c r="AM8" s="32"/>
      <c r="AN8" s="33"/>
      <c r="AO8" s="8"/>
      <c r="AQ8" s="12"/>
      <c r="AR8" s="32"/>
      <c r="AS8" s="33"/>
      <c r="AT8" s="8"/>
      <c r="AV8" s="12"/>
      <c r="AW8" s="32"/>
      <c r="AX8" s="33"/>
    </row>
    <row r="9" spans="1:50">
      <c r="A9" s="113" t="s">
        <v>83</v>
      </c>
      <c r="B9" s="29">
        <v>0</v>
      </c>
      <c r="C9" s="29">
        <v>1</v>
      </c>
      <c r="D9" s="29">
        <v>2.5</v>
      </c>
      <c r="E9" s="29">
        <v>5</v>
      </c>
      <c r="F9" s="29">
        <v>10</v>
      </c>
      <c r="G9" s="29">
        <v>15</v>
      </c>
      <c r="H9" s="29">
        <v>20</v>
      </c>
      <c r="I9" s="29">
        <v>30</v>
      </c>
      <c r="J9" s="44"/>
      <c r="K9" s="44"/>
      <c r="L9" s="7"/>
      <c r="M9" s="24"/>
      <c r="N9" s="18"/>
      <c r="O9" s="23"/>
      <c r="P9" s="8"/>
      <c r="R9" s="12"/>
      <c r="S9" s="32"/>
      <c r="T9" s="33"/>
      <c r="U9" s="8"/>
      <c r="W9" s="12"/>
      <c r="X9" s="32"/>
      <c r="Y9" s="33"/>
      <c r="Z9" s="8"/>
      <c r="AB9" s="12"/>
      <c r="AC9" s="32"/>
      <c r="AD9" s="33"/>
      <c r="AE9" s="8"/>
      <c r="AG9" s="12"/>
      <c r="AH9" s="32"/>
      <c r="AI9" s="33"/>
      <c r="AJ9" s="8"/>
      <c r="AL9" s="12"/>
      <c r="AM9" s="32"/>
      <c r="AN9" s="33"/>
      <c r="AO9" s="8"/>
      <c r="AQ9" s="12"/>
      <c r="AR9" s="32"/>
      <c r="AS9" s="33"/>
      <c r="AT9" s="8"/>
      <c r="AV9" s="12"/>
      <c r="AW9" s="32"/>
      <c r="AX9" s="33"/>
    </row>
    <row r="10" spans="1:50" ht="20.25" customHeight="1" thickBot="1">
      <c r="A10" s="115"/>
      <c r="B10" s="22" t="s">
        <v>52</v>
      </c>
      <c r="C10" s="45"/>
      <c r="D10" s="20"/>
      <c r="E10" s="45"/>
      <c r="F10" s="17"/>
      <c r="G10" s="45"/>
      <c r="H10" s="16"/>
      <c r="I10" s="54"/>
      <c r="J10" s="53"/>
      <c r="K10" s="53"/>
      <c r="L10" s="17"/>
      <c r="M10" s="114" t="s">
        <v>58</v>
      </c>
      <c r="N10" s="17"/>
      <c r="O10" s="17"/>
      <c r="P10" s="17"/>
      <c r="Q10" s="17"/>
      <c r="R10" s="21"/>
      <c r="S10" s="17"/>
      <c r="T10" s="17"/>
      <c r="U10" s="17"/>
      <c r="V10" s="17"/>
      <c r="W10" s="21"/>
      <c r="X10" s="17"/>
      <c r="Y10" s="17"/>
      <c r="Z10" s="17"/>
      <c r="AA10" s="17"/>
      <c r="AB10" s="21"/>
      <c r="AC10" s="17"/>
      <c r="AD10" s="17"/>
      <c r="AE10" s="17"/>
      <c r="AF10" s="17"/>
      <c r="AG10" s="21"/>
      <c r="AH10" s="17"/>
      <c r="AI10" s="17"/>
      <c r="AJ10" s="17"/>
      <c r="AK10" s="17"/>
      <c r="AL10" s="21"/>
      <c r="AM10" s="17"/>
      <c r="AN10" s="17"/>
      <c r="AO10" s="17"/>
      <c r="AP10" s="17"/>
      <c r="AQ10" s="21"/>
      <c r="AR10" s="17"/>
      <c r="AS10" s="17"/>
      <c r="AT10" s="17"/>
      <c r="AU10" s="17"/>
      <c r="AV10" s="21"/>
      <c r="AW10" s="17"/>
      <c r="AX10" s="17"/>
    </row>
    <row r="11" spans="1:50" ht="57.75" customHeight="1" thickTop="1">
      <c r="A11" s="25" t="s">
        <v>45</v>
      </c>
      <c r="B11" s="26" t="s">
        <v>53</v>
      </c>
      <c r="C11" s="121" t="s">
        <v>86</v>
      </c>
      <c r="D11" s="58"/>
      <c r="E11" s="59"/>
      <c r="F11" s="69" t="s">
        <v>84</v>
      </c>
      <c r="G11" s="69" t="s">
        <v>85</v>
      </c>
      <c r="H11" s="69"/>
      <c r="I11" s="69"/>
      <c r="J11" s="69"/>
      <c r="K11" s="69"/>
      <c r="L11" s="27"/>
      <c r="M11" s="28"/>
      <c r="N11" s="28"/>
      <c r="O11" s="28"/>
      <c r="P11" s="27"/>
      <c r="Q11" s="35" t="s">
        <v>59</v>
      </c>
      <c r="R11" s="28"/>
      <c r="S11" s="28"/>
      <c r="T11" s="28"/>
      <c r="U11" s="27"/>
      <c r="V11" s="35" t="s">
        <v>59</v>
      </c>
      <c r="W11" s="28"/>
      <c r="X11" s="28"/>
      <c r="Y11" s="28"/>
      <c r="Z11" s="27"/>
      <c r="AA11" s="35" t="s">
        <v>59</v>
      </c>
      <c r="AB11" s="28"/>
      <c r="AC11" s="28"/>
      <c r="AD11" s="28"/>
      <c r="AE11" s="27"/>
      <c r="AF11" s="35" t="s">
        <v>59</v>
      </c>
      <c r="AG11" s="28"/>
      <c r="AH11" s="28"/>
      <c r="AI11" s="28"/>
      <c r="AJ11" s="27"/>
      <c r="AK11" s="35" t="s">
        <v>59</v>
      </c>
      <c r="AL11" s="28"/>
      <c r="AM11" s="28"/>
      <c r="AN11" s="28"/>
      <c r="AO11" s="27"/>
      <c r="AP11" s="35" t="s">
        <v>59</v>
      </c>
      <c r="AQ11" s="28"/>
      <c r="AR11" s="28"/>
      <c r="AS11" s="28"/>
      <c r="AT11" s="27"/>
      <c r="AU11" s="35" t="s">
        <v>59</v>
      </c>
      <c r="AV11" s="28"/>
      <c r="AW11" s="28"/>
      <c r="AX11" s="28"/>
    </row>
    <row r="12" spans="1:50" ht="12.5">
      <c r="A12" s="14" t="str">
        <f>$B$3</f>
        <v>Fluor</v>
      </c>
      <c r="B12" s="6">
        <f>$B$7</f>
        <v>1000</v>
      </c>
      <c r="C12" s="47">
        <v>0</v>
      </c>
      <c r="D12" s="70"/>
      <c r="E12" s="71"/>
      <c r="F12" s="72">
        <f>B7*B8</f>
        <v>50</v>
      </c>
      <c r="G12" s="71">
        <f>F12/B6*8</f>
        <v>13.333333333333334</v>
      </c>
      <c r="H12" s="72"/>
      <c r="I12" s="71"/>
      <c r="J12" s="72"/>
      <c r="K12" s="73"/>
      <c r="L12" s="15"/>
      <c r="M12" s="12">
        <f>G12</f>
        <v>13.333333333333334</v>
      </c>
      <c r="N12"/>
      <c r="O12"/>
      <c r="P12" s="15"/>
      <c r="Q12" s="36">
        <f>8*$B$7/$B$6*$C$9/100</f>
        <v>2.666666666666667</v>
      </c>
      <c r="R12" s="12">
        <f>$C12+$K12+$Q12+$G12</f>
        <v>16</v>
      </c>
      <c r="S12"/>
      <c r="T12"/>
      <c r="U12" s="15"/>
      <c r="V12" s="36">
        <f>8*$B$7/$B$6*$D$9/100</f>
        <v>6.6666666666666679</v>
      </c>
      <c r="W12" s="12">
        <f>$C12+$K12+$V12+$G12</f>
        <v>20</v>
      </c>
      <c r="X12"/>
      <c r="Y12"/>
      <c r="Z12" s="15"/>
      <c r="AA12" s="36">
        <f>8*$B$7/$B$6*$E$9/100</f>
        <v>13.333333333333336</v>
      </c>
      <c r="AB12" s="12">
        <f>$C12+$K12+$AA12+$G12</f>
        <v>26.666666666666671</v>
      </c>
      <c r="AC12"/>
      <c r="AD12"/>
      <c r="AE12" s="15"/>
      <c r="AF12" s="36">
        <f>8*$B$7/$B$6*$F$9/100</f>
        <v>26.666666666666671</v>
      </c>
      <c r="AG12" s="12">
        <f>$C12+$K12+$AF12+$G12</f>
        <v>40.000000000000007</v>
      </c>
      <c r="AH12"/>
      <c r="AI12"/>
      <c r="AJ12" s="15"/>
      <c r="AK12" s="36">
        <f>8*$B$7/$B$6*$G$9/100</f>
        <v>40.000000000000007</v>
      </c>
      <c r="AL12" s="12">
        <f>$C12+$K12+$AK12+$G12</f>
        <v>53.333333333333343</v>
      </c>
      <c r="AM12"/>
      <c r="AN12"/>
      <c r="AO12" s="15"/>
      <c r="AP12" s="36">
        <f>8*$B$7/$B$6*$H$9/100</f>
        <v>53.333333333333343</v>
      </c>
      <c r="AQ12" s="12">
        <f>$C12+$K12+$AP12+$G12</f>
        <v>66.666666666666671</v>
      </c>
      <c r="AR12"/>
      <c r="AS12"/>
      <c r="AT12" s="15"/>
      <c r="AU12" s="36">
        <f>8*$B$7/$B$6*$I$9/100</f>
        <v>80.000000000000014</v>
      </c>
      <c r="AV12" s="12">
        <f>$C12+$K12+$AU12+$G12</f>
        <v>93.333333333333343</v>
      </c>
      <c r="AW12"/>
      <c r="AX12"/>
    </row>
    <row r="13" spans="1:50" ht="12.5">
      <c r="A13" s="74" t="s">
        <v>54</v>
      </c>
      <c r="S13"/>
      <c r="T13"/>
    </row>
    <row r="15" spans="1:50" ht="12.5">
      <c r="S15"/>
    </row>
    <row r="16" spans="1:50">
      <c r="N16" s="42"/>
    </row>
  </sheetData>
  <sheetProtection password="979D" sheet="1" objects="1" scenarios="1"/>
  <phoneticPr fontId="1" type="noConversion"/>
  <conditionalFormatting sqref="R12 W12 AB12 AG12 AQ12 M12 AL12 AV12">
    <cfRule type="cellIs" dxfId="2" priority="1" stopIfTrue="1" operator="greaterThanOrEqual">
      <formula>8</formula>
    </cfRule>
    <cfRule type="cellIs" dxfId="1" priority="2" stopIfTrue="1" operator="between">
      <formula>5</formula>
      <formula>7.9999</formula>
    </cfRule>
    <cfRule type="cellIs" dxfId="0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1000</formula1>
      <formula2>5000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indexed="9"/>
    <pageSetUpPr fitToPage="1"/>
  </sheetPr>
  <dimension ref="A1:AX15"/>
  <sheetViews>
    <sheetView workbookViewId="0">
      <pane xSplit="3" ySplit="10" topLeftCell="D11" activePane="bottomRight" state="frozen"/>
      <selection activeCell="K8" sqref="K8"/>
      <selection pane="topRight" activeCell="K8" sqref="K8"/>
      <selection pane="bottomLeft" activeCell="K8" sqref="K8"/>
      <selection pane="bottomRight" activeCell="B6" sqref="B6"/>
    </sheetView>
  </sheetViews>
  <sheetFormatPr baseColWidth="10" defaultColWidth="11.453125" defaultRowHeight="10"/>
  <cols>
    <col min="1" max="1" width="30.453125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1" width="9.81640625" style="55" customWidth="1"/>
    <col min="12" max="12" width="2.7265625" style="1" customWidth="1"/>
    <col min="13" max="13" width="10.81640625" style="10" customWidth="1"/>
    <col min="14" max="14" width="10" style="10" customWidth="1"/>
    <col min="15" max="15" width="10" style="11" customWidth="1"/>
    <col min="16" max="16" width="2.54296875" style="1" customWidth="1"/>
    <col min="17" max="17" width="8.1796875" style="8" customWidth="1"/>
    <col min="18" max="18" width="10.81640625" style="10" customWidth="1"/>
    <col min="19" max="19" width="10" style="10" customWidth="1"/>
    <col min="20" max="20" width="10" style="11" customWidth="1"/>
    <col min="21" max="21" width="2.54296875" style="1" customWidth="1"/>
    <col min="22" max="22" width="8.1796875" style="8" customWidth="1"/>
    <col min="23" max="23" width="10.81640625" style="10" customWidth="1"/>
    <col min="24" max="24" width="10" style="10" customWidth="1"/>
    <col min="25" max="25" width="10" style="11" customWidth="1"/>
    <col min="26" max="26" width="2.54296875" style="1" customWidth="1"/>
    <col min="27" max="27" width="8.1796875" style="8" customWidth="1"/>
    <col min="28" max="28" width="10.81640625" style="10" customWidth="1"/>
    <col min="29" max="29" width="10" style="10" customWidth="1"/>
    <col min="30" max="30" width="10" style="11" customWidth="1"/>
    <col min="31" max="31" width="2.54296875" style="1" customWidth="1"/>
    <col min="32" max="32" width="8.1796875" style="8" customWidth="1"/>
    <col min="33" max="33" width="10.81640625" style="10" customWidth="1"/>
    <col min="34" max="34" width="10" style="10" customWidth="1"/>
    <col min="35" max="35" width="10" style="11" customWidth="1"/>
    <col min="36" max="36" width="2.54296875" style="1" customWidth="1"/>
    <col min="37" max="37" width="8.1796875" style="8" customWidth="1"/>
    <col min="38" max="38" width="10.81640625" style="10" customWidth="1"/>
    <col min="39" max="39" width="10" style="10" customWidth="1"/>
    <col min="40" max="40" width="10" style="11" customWidth="1"/>
    <col min="41" max="41" width="2.54296875" style="1" customWidth="1"/>
    <col min="42" max="42" width="8.1796875" style="8" customWidth="1"/>
    <col min="43" max="43" width="10.81640625" style="10" customWidth="1"/>
    <col min="44" max="44" width="10" style="10" customWidth="1"/>
    <col min="45" max="45" width="10" style="11" customWidth="1"/>
    <col min="46" max="46" width="2.54296875" style="1" customWidth="1"/>
    <col min="47" max="47" width="8.1796875" style="8" customWidth="1"/>
    <col min="48" max="48" width="10.81640625" style="10" customWidth="1"/>
    <col min="49" max="49" width="10" style="10" customWidth="1"/>
    <col min="50" max="50" width="10" style="11" customWidth="1"/>
    <col min="51" max="16384" width="11.453125" style="1"/>
  </cols>
  <sheetData>
    <row r="1" spans="1:50" s="75" customFormat="1" ht="25">
      <c r="A1" s="79" t="s">
        <v>87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0" ht="10.5">
      <c r="A2" s="15"/>
      <c r="B2" s="93"/>
      <c r="C2" s="88"/>
      <c r="D2" s="89"/>
      <c r="E2" s="88"/>
      <c r="F2" s="15"/>
      <c r="G2" s="88"/>
      <c r="H2" s="14"/>
      <c r="I2" s="90"/>
      <c r="J2" s="90"/>
      <c r="K2" s="90"/>
      <c r="L2" s="15"/>
      <c r="M2" s="14"/>
      <c r="N2" s="87"/>
      <c r="O2" s="89"/>
      <c r="P2" s="8"/>
      <c r="R2" s="34"/>
      <c r="S2" s="32"/>
      <c r="T2" s="33"/>
      <c r="U2" s="8"/>
      <c r="W2" s="34"/>
      <c r="X2" s="32"/>
      <c r="Y2" s="33"/>
      <c r="Z2" s="8"/>
      <c r="AB2" s="34"/>
      <c r="AC2" s="32"/>
      <c r="AD2" s="33"/>
      <c r="AE2" s="8"/>
      <c r="AG2" s="34"/>
      <c r="AH2" s="32"/>
      <c r="AI2" s="33"/>
      <c r="AJ2" s="8"/>
      <c r="AL2" s="34"/>
      <c r="AM2" s="32"/>
      <c r="AN2" s="33"/>
      <c r="AO2" s="8"/>
      <c r="AQ2" s="34"/>
      <c r="AR2" s="32"/>
      <c r="AS2" s="33"/>
      <c r="AT2" s="8"/>
      <c r="AV2" s="34"/>
      <c r="AW2" s="32"/>
      <c r="AX2" s="33"/>
    </row>
    <row r="3" spans="1:50" ht="10.5">
      <c r="A3" s="7" t="s">
        <v>45</v>
      </c>
      <c r="B3" s="57" t="s">
        <v>51</v>
      </c>
      <c r="C3" s="43"/>
      <c r="D3" s="23"/>
      <c r="E3" s="43"/>
      <c r="F3" s="7"/>
      <c r="G3" s="43"/>
      <c r="H3" s="19"/>
      <c r="I3" s="53"/>
      <c r="J3" s="53"/>
      <c r="K3" s="53"/>
      <c r="L3" s="7"/>
      <c r="M3" s="19"/>
      <c r="N3" s="18" t="s">
        <v>55</v>
      </c>
      <c r="O3" s="5"/>
      <c r="P3" s="8"/>
      <c r="R3" s="34"/>
      <c r="S3" s="32"/>
      <c r="T3" s="33"/>
      <c r="U3" s="8"/>
      <c r="W3" s="34"/>
      <c r="X3" s="32"/>
      <c r="Y3" s="33"/>
      <c r="Z3" s="8"/>
      <c r="AB3" s="34"/>
      <c r="AC3" s="32"/>
      <c r="AD3" s="33"/>
      <c r="AE3" s="8"/>
      <c r="AG3" s="34"/>
      <c r="AH3" s="32"/>
      <c r="AI3" s="33"/>
      <c r="AJ3" s="8"/>
      <c r="AL3" s="34"/>
      <c r="AM3" s="32"/>
      <c r="AN3" s="33"/>
      <c r="AO3" s="8"/>
      <c r="AQ3" s="34"/>
      <c r="AR3" s="32"/>
      <c r="AS3" s="33"/>
      <c r="AT3" s="8"/>
      <c r="AV3" s="34"/>
      <c r="AW3" s="32"/>
      <c r="AX3" s="33"/>
    </row>
    <row r="4" spans="1:50" ht="10.5">
      <c r="A4" s="7" t="s">
        <v>46</v>
      </c>
      <c r="B4" s="31">
        <v>40</v>
      </c>
      <c r="C4" s="43"/>
      <c r="D4" s="23"/>
      <c r="E4" s="43"/>
      <c r="F4" s="7"/>
      <c r="G4" s="43"/>
      <c r="H4" s="19"/>
      <c r="I4" s="53"/>
      <c r="J4" s="53"/>
      <c r="K4" s="53"/>
      <c r="L4" s="7"/>
      <c r="M4" s="19"/>
      <c r="N4" s="18" t="s">
        <v>56</v>
      </c>
      <c r="O4" s="4"/>
      <c r="P4" s="8"/>
      <c r="R4" s="34"/>
      <c r="S4" s="32"/>
      <c r="T4" s="33"/>
      <c r="U4" s="8"/>
      <c r="W4" s="34"/>
      <c r="X4" s="32"/>
      <c r="Y4" s="33"/>
      <c r="Z4" s="8"/>
      <c r="AB4" s="34"/>
      <c r="AC4" s="32"/>
      <c r="AD4" s="33"/>
      <c r="AE4" s="8"/>
      <c r="AG4" s="34"/>
      <c r="AH4" s="32"/>
      <c r="AI4" s="33"/>
      <c r="AJ4" s="8"/>
      <c r="AL4" s="34"/>
      <c r="AM4" s="32"/>
      <c r="AN4" s="33"/>
      <c r="AO4" s="8"/>
      <c r="AQ4" s="34"/>
      <c r="AR4" s="32"/>
      <c r="AS4" s="33"/>
      <c r="AT4" s="8"/>
      <c r="AV4" s="34"/>
      <c r="AW4" s="32"/>
      <c r="AX4" s="33"/>
    </row>
    <row r="5" spans="1:50" ht="15.5">
      <c r="A5" s="7" t="s">
        <v>47</v>
      </c>
      <c r="B5" s="31">
        <v>80</v>
      </c>
      <c r="C5" s="43"/>
      <c r="D5" s="23"/>
      <c r="E5" s="43"/>
      <c r="F5" s="7"/>
      <c r="G5" s="67"/>
      <c r="H5" s="19"/>
      <c r="I5" s="53"/>
      <c r="J5" s="53"/>
      <c r="K5" s="53"/>
      <c r="L5" s="7"/>
      <c r="M5" s="24"/>
      <c r="N5" s="18" t="s">
        <v>57</v>
      </c>
      <c r="O5" s="3"/>
      <c r="P5" s="8"/>
      <c r="R5" s="12"/>
      <c r="S5" s="32"/>
      <c r="T5" s="33"/>
      <c r="U5" s="8"/>
      <c r="W5" s="12"/>
      <c r="X5" s="32"/>
      <c r="Y5" s="33"/>
      <c r="Z5" s="8"/>
      <c r="AB5" s="12"/>
      <c r="AC5" s="32"/>
      <c r="AD5" s="33"/>
      <c r="AE5" s="8"/>
      <c r="AG5" s="12"/>
      <c r="AH5" s="32"/>
      <c r="AI5" s="33"/>
      <c r="AJ5" s="8"/>
      <c r="AL5" s="12"/>
      <c r="AM5" s="32"/>
      <c r="AN5" s="33"/>
      <c r="AO5" s="8"/>
      <c r="AQ5" s="12"/>
      <c r="AR5" s="32"/>
      <c r="AS5" s="33"/>
      <c r="AT5" s="8"/>
      <c r="AV5" s="12"/>
      <c r="AW5" s="32"/>
      <c r="AX5" s="33"/>
    </row>
    <row r="6" spans="1:50" ht="14">
      <c r="A6" s="37" t="s">
        <v>48</v>
      </c>
      <c r="B6" s="65">
        <v>2</v>
      </c>
      <c r="C6" s="43"/>
      <c r="D6" s="23"/>
      <c r="E6" s="43"/>
      <c r="F6" s="7"/>
      <c r="G6" s="43"/>
      <c r="H6" s="19"/>
      <c r="I6" s="53"/>
      <c r="J6" s="53"/>
      <c r="K6" s="53"/>
      <c r="L6" s="7"/>
      <c r="M6" s="24"/>
      <c r="N6" s="18"/>
      <c r="O6" s="33"/>
      <c r="P6" s="8"/>
      <c r="R6" s="12"/>
      <c r="S6" s="32"/>
      <c r="T6" s="33"/>
      <c r="U6" s="8"/>
      <c r="W6" s="12"/>
      <c r="X6" s="32"/>
      <c r="Y6" s="33"/>
      <c r="Z6" s="8"/>
      <c r="AB6" s="12"/>
      <c r="AC6" s="32"/>
      <c r="AD6" s="33"/>
      <c r="AE6" s="8"/>
      <c r="AG6" s="12"/>
      <c r="AH6" s="32"/>
      <c r="AI6" s="33"/>
      <c r="AJ6" s="8"/>
      <c r="AL6" s="12"/>
      <c r="AM6" s="32"/>
      <c r="AN6" s="33"/>
      <c r="AO6" s="8"/>
      <c r="AQ6" s="12"/>
      <c r="AR6" s="32"/>
      <c r="AS6" s="33"/>
      <c r="AT6" s="8"/>
      <c r="AV6" s="12"/>
      <c r="AW6" s="32"/>
      <c r="AX6" s="33"/>
    </row>
    <row r="7" spans="1:50" ht="14">
      <c r="A7" s="37" t="s">
        <v>49</v>
      </c>
      <c r="B7" s="65">
        <v>40</v>
      </c>
      <c r="C7" s="44"/>
      <c r="D7" s="29"/>
      <c r="E7" s="44"/>
      <c r="F7" s="29"/>
      <c r="G7" s="44"/>
      <c r="H7" s="29"/>
      <c r="I7" s="44"/>
      <c r="J7" s="44"/>
      <c r="K7" s="44"/>
      <c r="L7" s="7"/>
      <c r="M7" s="24"/>
      <c r="N7" s="18"/>
      <c r="O7" s="23"/>
      <c r="P7" s="8"/>
      <c r="R7" s="12"/>
      <c r="S7" s="32"/>
      <c r="T7" s="33"/>
      <c r="U7" s="8"/>
      <c r="W7" s="12"/>
      <c r="X7" s="32"/>
      <c r="Y7" s="33"/>
      <c r="Z7" s="8"/>
      <c r="AB7" s="12"/>
      <c r="AC7" s="32"/>
      <c r="AD7" s="33"/>
      <c r="AE7" s="8"/>
      <c r="AG7" s="12"/>
      <c r="AH7" s="32"/>
      <c r="AI7" s="33"/>
      <c r="AJ7" s="8"/>
      <c r="AL7" s="12"/>
      <c r="AM7" s="32"/>
      <c r="AN7" s="33"/>
      <c r="AO7" s="8"/>
      <c r="AQ7" s="12"/>
      <c r="AR7" s="32"/>
      <c r="AS7" s="33"/>
      <c r="AT7" s="8"/>
      <c r="AV7" s="12"/>
      <c r="AW7" s="32"/>
      <c r="AX7" s="33"/>
    </row>
    <row r="8" spans="1:50">
      <c r="A8" s="7" t="s">
        <v>50</v>
      </c>
      <c r="B8" s="29">
        <v>0</v>
      </c>
      <c r="C8" s="29">
        <v>1</v>
      </c>
      <c r="D8" s="29">
        <v>2.5</v>
      </c>
      <c r="E8" s="29">
        <v>5</v>
      </c>
      <c r="F8" s="29">
        <v>10</v>
      </c>
      <c r="G8" s="29">
        <v>15</v>
      </c>
      <c r="H8" s="29">
        <v>20</v>
      </c>
      <c r="I8" s="29">
        <v>30</v>
      </c>
      <c r="J8" s="44"/>
      <c r="K8" s="44"/>
      <c r="L8" s="7"/>
      <c r="M8" s="24"/>
      <c r="N8" s="18"/>
      <c r="O8" s="23"/>
      <c r="P8" s="8"/>
      <c r="R8" s="12"/>
      <c r="S8" s="32"/>
      <c r="T8" s="33"/>
      <c r="U8" s="8"/>
      <c r="W8" s="12"/>
      <c r="X8" s="32"/>
      <c r="Y8" s="33"/>
      <c r="Z8" s="8"/>
      <c r="AB8" s="12"/>
      <c r="AC8" s="32"/>
      <c r="AD8" s="33"/>
      <c r="AE8" s="8"/>
      <c r="AG8" s="12"/>
      <c r="AH8" s="32"/>
      <c r="AI8" s="33"/>
      <c r="AJ8" s="8"/>
      <c r="AL8" s="12"/>
      <c r="AM8" s="32"/>
      <c r="AN8" s="33"/>
      <c r="AO8" s="8"/>
      <c r="AQ8" s="12"/>
      <c r="AR8" s="32"/>
      <c r="AS8" s="33"/>
      <c r="AT8" s="8"/>
      <c r="AV8" s="12"/>
      <c r="AW8" s="32"/>
      <c r="AX8" s="33"/>
    </row>
    <row r="9" spans="1:50" ht="20.25" customHeight="1" thickBot="1">
      <c r="A9" s="17"/>
      <c r="B9" s="22" t="s">
        <v>52</v>
      </c>
      <c r="C9" s="45"/>
      <c r="D9" s="20"/>
      <c r="E9" s="45"/>
      <c r="F9" s="17"/>
      <c r="G9" s="45"/>
      <c r="H9" s="16"/>
      <c r="I9" s="54"/>
      <c r="J9" s="53"/>
      <c r="K9" s="53"/>
      <c r="L9" s="17"/>
      <c r="M9" s="21" t="s">
        <v>58</v>
      </c>
      <c r="N9" s="17"/>
      <c r="O9" s="17"/>
      <c r="P9" s="17"/>
      <c r="Q9" s="17"/>
      <c r="R9" s="21"/>
      <c r="S9" s="17"/>
      <c r="T9" s="17"/>
      <c r="U9" s="17"/>
      <c r="V9" s="17"/>
      <c r="W9" s="21"/>
      <c r="X9" s="17"/>
      <c r="Y9" s="17"/>
      <c r="Z9" s="17"/>
      <c r="AA9" s="17"/>
      <c r="AB9" s="21"/>
      <c r="AC9" s="17"/>
      <c r="AD9" s="17"/>
      <c r="AE9" s="17"/>
      <c r="AF9" s="17"/>
      <c r="AG9" s="21"/>
      <c r="AH9" s="17"/>
      <c r="AI9" s="17"/>
      <c r="AJ9" s="17"/>
      <c r="AK9" s="17"/>
      <c r="AL9" s="21"/>
      <c r="AM9" s="17"/>
      <c r="AN9" s="17"/>
      <c r="AO9" s="17"/>
      <c r="AP9" s="17"/>
      <c r="AQ9" s="21"/>
      <c r="AR9" s="17"/>
      <c r="AS9" s="17"/>
      <c r="AT9" s="17"/>
      <c r="AU9" s="17"/>
      <c r="AV9" s="21"/>
      <c r="AW9" s="17"/>
      <c r="AX9" s="17"/>
    </row>
    <row r="10" spans="1:50" ht="45" customHeight="1" thickTop="1">
      <c r="A10" s="25" t="s">
        <v>45</v>
      </c>
      <c r="B10" s="26" t="s">
        <v>53</v>
      </c>
      <c r="C10" s="46"/>
      <c r="D10" s="58"/>
      <c r="E10" s="59"/>
      <c r="F10" s="60"/>
      <c r="G10" s="59"/>
      <c r="H10" s="60"/>
      <c r="I10" s="59"/>
      <c r="J10" s="59"/>
      <c r="K10" s="46"/>
      <c r="L10" s="27"/>
      <c r="M10" s="28"/>
      <c r="N10" s="28"/>
      <c r="O10" s="28"/>
      <c r="P10" s="27"/>
      <c r="Q10" s="35" t="s">
        <v>59</v>
      </c>
      <c r="R10" s="28"/>
      <c r="S10" s="28"/>
      <c r="T10" s="28"/>
      <c r="U10" s="27"/>
      <c r="V10" s="35" t="s">
        <v>59</v>
      </c>
      <c r="W10" s="28"/>
      <c r="X10" s="28"/>
      <c r="Y10" s="28"/>
      <c r="Z10" s="27"/>
      <c r="AA10" s="35" t="s">
        <v>59</v>
      </c>
      <c r="AB10" s="28"/>
      <c r="AC10" s="28"/>
      <c r="AD10" s="28"/>
      <c r="AE10" s="27"/>
      <c r="AF10" s="35" t="s">
        <v>59</v>
      </c>
      <c r="AG10" s="28"/>
      <c r="AH10" s="28"/>
      <c r="AI10" s="28"/>
      <c r="AJ10" s="27"/>
      <c r="AK10" s="35" t="s">
        <v>59</v>
      </c>
      <c r="AL10" s="28"/>
      <c r="AM10" s="28"/>
      <c r="AN10" s="28"/>
      <c r="AO10" s="27"/>
      <c r="AP10" s="35" t="s">
        <v>59</v>
      </c>
      <c r="AQ10" s="28"/>
      <c r="AR10" s="28"/>
      <c r="AS10" s="28"/>
      <c r="AT10" s="27"/>
      <c r="AU10" s="35" t="s">
        <v>59</v>
      </c>
      <c r="AV10" s="28"/>
      <c r="AW10" s="28"/>
      <c r="AX10" s="28"/>
    </row>
    <row r="11" spans="1:50" ht="12.5">
      <c r="A11" s="14" t="str">
        <f>$B$3</f>
        <v>Arsenic</v>
      </c>
      <c r="B11" s="6">
        <f>$B$7</f>
        <v>40</v>
      </c>
      <c r="C11" s="47"/>
      <c r="D11" s="61"/>
      <c r="E11" s="62"/>
      <c r="F11" s="63"/>
      <c r="G11" s="62"/>
      <c r="H11" s="63"/>
      <c r="I11" s="62"/>
      <c r="J11" s="64"/>
      <c r="K11" s="56"/>
      <c r="L11" s="15"/>
      <c r="M11" s="12"/>
      <c r="N11"/>
      <c r="O11"/>
      <c r="P11" s="15"/>
      <c r="Q11" s="36">
        <f>8*$B$7/$B$6*$C$8/100</f>
        <v>1.6</v>
      </c>
      <c r="R11" s="12">
        <f>$C11+$K11+$Q11</f>
        <v>1.6</v>
      </c>
      <c r="S11"/>
      <c r="T11"/>
      <c r="U11" s="15"/>
      <c r="V11" s="36">
        <f>8*$B$7/$B$6*$D$8/100</f>
        <v>4</v>
      </c>
      <c r="W11" s="12">
        <f>$C11+$K11+$V11</f>
        <v>4</v>
      </c>
      <c r="X11"/>
      <c r="Y11"/>
      <c r="Z11" s="15"/>
      <c r="AA11" s="36">
        <f>8*$B$7/$B$6*$E$8/100</f>
        <v>8</v>
      </c>
      <c r="AB11" s="12">
        <f>$C11+$K11+$AA11</f>
        <v>8</v>
      </c>
      <c r="AC11"/>
      <c r="AD11"/>
      <c r="AE11" s="15"/>
      <c r="AF11" s="36">
        <f>8*$B$7/$B$6*$F$8/100</f>
        <v>16</v>
      </c>
      <c r="AG11" s="12">
        <f>$C11+$K11+$AF11</f>
        <v>16</v>
      </c>
      <c r="AH11"/>
      <c r="AI11"/>
      <c r="AJ11" s="15"/>
      <c r="AK11" s="36">
        <f>8*$B$7/$B$6*$G$8/100</f>
        <v>24</v>
      </c>
      <c r="AL11" s="12">
        <f>$C11+$K11+$AK11</f>
        <v>24</v>
      </c>
      <c r="AM11"/>
      <c r="AN11"/>
      <c r="AO11" s="15"/>
      <c r="AP11" s="36">
        <f>8*$B$7/$B$6*$H$8/100</f>
        <v>32</v>
      </c>
      <c r="AQ11" s="12">
        <f>$C11+$K11+$AP11</f>
        <v>32</v>
      </c>
      <c r="AR11"/>
      <c r="AS11"/>
      <c r="AT11" s="15"/>
      <c r="AU11" s="36">
        <f>8*$B$7/$B$6*$I$8/100</f>
        <v>48</v>
      </c>
      <c r="AV11" s="12">
        <f>$C11+$K11+$AU11</f>
        <v>48</v>
      </c>
      <c r="AW11"/>
      <c r="AX11"/>
    </row>
    <row r="12" spans="1:50" ht="12.5">
      <c r="A12" s="74" t="s">
        <v>54</v>
      </c>
      <c r="S12"/>
      <c r="T12"/>
    </row>
    <row r="14" spans="1:50" ht="12.5">
      <c r="S14"/>
    </row>
    <row r="15" spans="1:50">
      <c r="N15" s="42"/>
    </row>
  </sheetData>
  <sheetProtection password="979D" sheet="1" objects="1" scenarios="1"/>
  <phoneticPr fontId="1" type="noConversion"/>
  <conditionalFormatting sqref="R11 W11 AB11 AG11 AQ11 M11 AL11 AV11">
    <cfRule type="cellIs" dxfId="26" priority="1" stopIfTrue="1" operator="greaterThanOrEqual">
      <formula>8</formula>
    </cfRule>
    <cfRule type="cellIs" dxfId="25" priority="2" stopIfTrue="1" operator="between">
      <formula>5</formula>
      <formula>7.9999</formula>
    </cfRule>
    <cfRule type="cellIs" dxfId="24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40</formula1>
      <formula2>80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indexed="43"/>
    <pageSetUpPr fitToPage="1"/>
  </sheetPr>
  <dimension ref="A1:AX15"/>
  <sheetViews>
    <sheetView workbookViewId="0">
      <pane xSplit="3" ySplit="10" topLeftCell="D11" activePane="bottomRight" state="frozen"/>
      <selection activeCell="K8" sqref="K8"/>
      <selection pane="topRight" activeCell="K8" sqref="K8"/>
      <selection pane="bottomLeft" activeCell="K8" sqref="K8"/>
      <selection pane="bottomRight" activeCell="B6" sqref="B6"/>
    </sheetView>
  </sheetViews>
  <sheetFormatPr baseColWidth="10" defaultColWidth="11.453125" defaultRowHeight="10"/>
  <cols>
    <col min="1" max="1" width="31.453125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1" width="9.81640625" style="55" customWidth="1"/>
    <col min="12" max="12" width="2.7265625" style="1" customWidth="1"/>
    <col min="13" max="13" width="10.81640625" style="10" customWidth="1"/>
    <col min="14" max="14" width="10" style="10" customWidth="1"/>
    <col min="15" max="15" width="10" style="11" customWidth="1"/>
    <col min="16" max="16" width="2.54296875" style="1" customWidth="1"/>
    <col min="17" max="17" width="8.1796875" style="8" customWidth="1"/>
    <col min="18" max="18" width="10.81640625" style="10" customWidth="1"/>
    <col min="19" max="19" width="10" style="10" customWidth="1"/>
    <col min="20" max="20" width="10" style="11" customWidth="1"/>
    <col min="21" max="21" width="2.54296875" style="1" customWidth="1"/>
    <col min="22" max="22" width="8.1796875" style="8" customWidth="1"/>
    <col min="23" max="23" width="10.81640625" style="10" customWidth="1"/>
    <col min="24" max="24" width="10" style="10" customWidth="1"/>
    <col min="25" max="25" width="10" style="11" customWidth="1"/>
    <col min="26" max="26" width="2.54296875" style="1" customWidth="1"/>
    <col min="27" max="27" width="8.1796875" style="8" customWidth="1"/>
    <col min="28" max="28" width="10.81640625" style="10" customWidth="1"/>
    <col min="29" max="29" width="10" style="10" customWidth="1"/>
    <col min="30" max="30" width="10" style="11" customWidth="1"/>
    <col min="31" max="31" width="2.54296875" style="1" customWidth="1"/>
    <col min="32" max="32" width="8.1796875" style="8" customWidth="1"/>
    <col min="33" max="33" width="10.81640625" style="10" customWidth="1"/>
    <col min="34" max="34" width="10" style="10" customWidth="1"/>
    <col min="35" max="35" width="10" style="11" customWidth="1"/>
    <col min="36" max="36" width="2.54296875" style="1" customWidth="1"/>
    <col min="37" max="37" width="8.1796875" style="8" customWidth="1"/>
    <col min="38" max="38" width="10.81640625" style="10" customWidth="1"/>
    <col min="39" max="39" width="10" style="10" customWidth="1"/>
    <col min="40" max="40" width="10" style="11" customWidth="1"/>
    <col min="41" max="41" width="2.54296875" style="1" customWidth="1"/>
    <col min="42" max="42" width="8.1796875" style="8" customWidth="1"/>
    <col min="43" max="43" width="10.81640625" style="10" customWidth="1"/>
    <col min="44" max="44" width="10" style="10" customWidth="1"/>
    <col min="45" max="45" width="10" style="11" customWidth="1"/>
    <col min="46" max="46" width="2.54296875" style="1" customWidth="1"/>
    <col min="47" max="47" width="8.1796875" style="8" customWidth="1"/>
    <col min="48" max="48" width="10.81640625" style="10" customWidth="1"/>
    <col min="49" max="49" width="10" style="10" customWidth="1"/>
    <col min="50" max="50" width="10" style="11" customWidth="1"/>
    <col min="51" max="16384" width="11.453125" style="1"/>
  </cols>
  <sheetData>
    <row r="1" spans="1:50" s="75" customFormat="1" ht="25">
      <c r="A1" s="79" t="s">
        <v>87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0">
      <c r="A2" s="15"/>
      <c r="B2" s="87"/>
      <c r="C2" s="88"/>
      <c r="D2" s="89"/>
      <c r="E2" s="88"/>
      <c r="F2" s="15"/>
      <c r="G2" s="88"/>
      <c r="H2" s="14"/>
      <c r="I2" s="90"/>
      <c r="J2" s="90"/>
      <c r="K2" s="90"/>
      <c r="L2" s="15"/>
      <c r="M2" s="91"/>
      <c r="N2" s="91"/>
      <c r="O2" s="92"/>
    </row>
    <row r="3" spans="1:50" ht="10.5">
      <c r="A3" s="7" t="s">
        <v>45</v>
      </c>
      <c r="B3" s="57" t="s">
        <v>60</v>
      </c>
      <c r="C3" s="43"/>
      <c r="D3" s="23"/>
      <c r="E3" s="43"/>
      <c r="F3" s="7"/>
      <c r="G3" s="43"/>
      <c r="H3" s="19"/>
      <c r="I3" s="53"/>
      <c r="J3" s="53"/>
      <c r="K3" s="53"/>
      <c r="L3" s="7"/>
      <c r="M3" s="19"/>
      <c r="N3" s="18" t="s">
        <v>55</v>
      </c>
      <c r="O3" s="5"/>
      <c r="P3" s="8"/>
      <c r="R3" s="34"/>
      <c r="S3" s="32"/>
      <c r="T3" s="33"/>
      <c r="U3" s="8"/>
      <c r="W3" s="34"/>
      <c r="X3" s="32"/>
      <c r="Y3" s="33"/>
      <c r="Z3" s="8"/>
      <c r="AB3" s="34"/>
      <c r="AC3" s="32"/>
      <c r="AD3" s="33"/>
      <c r="AE3" s="8"/>
      <c r="AG3" s="34"/>
      <c r="AH3" s="32"/>
      <c r="AI3" s="33"/>
      <c r="AJ3" s="8"/>
      <c r="AL3" s="34"/>
      <c r="AM3" s="32"/>
      <c r="AN3" s="33"/>
      <c r="AO3" s="8"/>
      <c r="AQ3" s="34"/>
      <c r="AR3" s="32"/>
      <c r="AS3" s="33"/>
      <c r="AT3" s="8"/>
      <c r="AV3" s="34"/>
      <c r="AW3" s="32"/>
      <c r="AX3" s="33"/>
    </row>
    <row r="4" spans="1:50" ht="10.5">
      <c r="A4" s="7" t="s">
        <v>46</v>
      </c>
      <c r="B4" s="31">
        <v>200</v>
      </c>
      <c r="C4" s="43"/>
      <c r="D4" s="23"/>
      <c r="E4" s="43"/>
      <c r="F4" s="7"/>
      <c r="G4" s="43"/>
      <c r="H4" s="19"/>
      <c r="I4" s="53"/>
      <c r="J4" s="53"/>
      <c r="K4" s="53"/>
      <c r="L4" s="7"/>
      <c r="M4" s="19"/>
      <c r="N4" s="18" t="s">
        <v>56</v>
      </c>
      <c r="O4" s="4"/>
      <c r="P4" s="8"/>
      <c r="R4" s="34"/>
      <c r="S4" s="32"/>
      <c r="T4" s="33"/>
      <c r="U4" s="8"/>
      <c r="W4" s="34"/>
      <c r="X4" s="32"/>
      <c r="Y4" s="33"/>
      <c r="Z4" s="8"/>
      <c r="AB4" s="34"/>
      <c r="AC4" s="32"/>
      <c r="AD4" s="33"/>
      <c r="AE4" s="8"/>
      <c r="AG4" s="34"/>
      <c r="AH4" s="32"/>
      <c r="AI4" s="33"/>
      <c r="AJ4" s="8"/>
      <c r="AL4" s="34"/>
      <c r="AM4" s="32"/>
      <c r="AN4" s="33"/>
      <c r="AO4" s="8"/>
      <c r="AQ4" s="34"/>
      <c r="AR4" s="32"/>
      <c r="AS4" s="33"/>
      <c r="AT4" s="8"/>
      <c r="AV4" s="34"/>
      <c r="AW4" s="32"/>
      <c r="AX4" s="33"/>
    </row>
    <row r="5" spans="1:50" ht="15.5">
      <c r="A5" s="7" t="s">
        <v>47</v>
      </c>
      <c r="B5" s="31">
        <v>2000</v>
      </c>
      <c r="C5" s="43"/>
      <c r="D5" s="23"/>
      <c r="E5" s="43"/>
      <c r="F5" s="7"/>
      <c r="G5" s="67"/>
      <c r="H5" s="19"/>
      <c r="I5" s="53"/>
      <c r="J5" s="53"/>
      <c r="K5" s="53"/>
      <c r="L5" s="7"/>
      <c r="M5" s="24"/>
      <c r="N5" s="18" t="s">
        <v>57</v>
      </c>
      <c r="O5" s="3"/>
      <c r="P5" s="8"/>
      <c r="R5" s="12"/>
      <c r="S5" s="32"/>
      <c r="T5" s="33"/>
      <c r="U5" s="8"/>
      <c r="W5" s="12"/>
      <c r="X5" s="32"/>
      <c r="Y5" s="33"/>
      <c r="Z5" s="8"/>
      <c r="AB5" s="12"/>
      <c r="AC5" s="32"/>
      <c r="AD5" s="33"/>
      <c r="AE5" s="8"/>
      <c r="AG5" s="12"/>
      <c r="AH5" s="32"/>
      <c r="AI5" s="33"/>
      <c r="AJ5" s="8"/>
      <c r="AL5" s="12"/>
      <c r="AM5" s="32"/>
      <c r="AN5" s="33"/>
      <c r="AO5" s="8"/>
      <c r="AQ5" s="12"/>
      <c r="AR5" s="32"/>
      <c r="AS5" s="33"/>
      <c r="AT5" s="8"/>
      <c r="AV5" s="12"/>
      <c r="AW5" s="32"/>
      <c r="AX5" s="33"/>
    </row>
    <row r="6" spans="1:50" ht="14">
      <c r="A6" s="37" t="s">
        <v>48</v>
      </c>
      <c r="B6" s="65">
        <v>30</v>
      </c>
      <c r="C6" s="43"/>
      <c r="D6" s="23"/>
      <c r="E6" s="43"/>
      <c r="F6" s="7"/>
      <c r="G6" s="43"/>
      <c r="H6" s="19"/>
      <c r="I6" s="53"/>
      <c r="J6" s="53"/>
      <c r="K6" s="53"/>
      <c r="L6" s="7"/>
      <c r="M6" s="24"/>
      <c r="N6" s="18"/>
      <c r="O6" s="33"/>
      <c r="P6" s="8"/>
      <c r="R6" s="12"/>
      <c r="S6" s="32"/>
      <c r="T6" s="33"/>
      <c r="U6" s="8"/>
      <c r="W6" s="12"/>
      <c r="X6" s="32"/>
      <c r="Y6" s="33"/>
      <c r="Z6" s="8"/>
      <c r="AB6" s="12"/>
      <c r="AC6" s="32"/>
      <c r="AD6" s="33"/>
      <c r="AE6" s="8"/>
      <c r="AG6" s="12"/>
      <c r="AH6" s="32"/>
      <c r="AI6" s="33"/>
      <c r="AJ6" s="8"/>
      <c r="AL6" s="12"/>
      <c r="AM6" s="32"/>
      <c r="AN6" s="33"/>
      <c r="AO6" s="8"/>
      <c r="AQ6" s="12"/>
      <c r="AR6" s="32"/>
      <c r="AS6" s="33"/>
      <c r="AT6" s="8"/>
      <c r="AV6" s="12"/>
      <c r="AW6" s="32"/>
      <c r="AX6" s="33"/>
    </row>
    <row r="7" spans="1:50" ht="14">
      <c r="A7" s="37" t="s">
        <v>49</v>
      </c>
      <c r="B7" s="65">
        <v>200</v>
      </c>
      <c r="C7" s="44"/>
      <c r="D7" s="29"/>
      <c r="E7" s="44"/>
      <c r="F7" s="29"/>
      <c r="G7" s="44"/>
      <c r="H7" s="29"/>
      <c r="I7" s="44"/>
      <c r="J7" s="44"/>
      <c r="K7" s="44"/>
      <c r="L7" s="7"/>
      <c r="M7" s="24"/>
      <c r="N7" s="18"/>
      <c r="O7" s="23"/>
      <c r="P7" s="8"/>
      <c r="R7" s="12"/>
      <c r="S7" s="32"/>
      <c r="T7" s="33"/>
      <c r="U7" s="8"/>
      <c r="W7" s="12"/>
      <c r="X7" s="32"/>
      <c r="Y7" s="33"/>
      <c r="Z7" s="8"/>
      <c r="AB7" s="12"/>
      <c r="AC7" s="32"/>
      <c r="AD7" s="33"/>
      <c r="AE7" s="8"/>
      <c r="AG7" s="12"/>
      <c r="AH7" s="32"/>
      <c r="AI7" s="33"/>
      <c r="AJ7" s="8"/>
      <c r="AL7" s="12"/>
      <c r="AM7" s="32"/>
      <c r="AN7" s="33"/>
      <c r="AO7" s="8"/>
      <c r="AQ7" s="12"/>
      <c r="AR7" s="32"/>
      <c r="AS7" s="33"/>
      <c r="AT7" s="8"/>
      <c r="AV7" s="12"/>
      <c r="AW7" s="32"/>
      <c r="AX7" s="33"/>
    </row>
    <row r="8" spans="1:50">
      <c r="A8" s="7" t="s">
        <v>50</v>
      </c>
      <c r="B8" s="29">
        <v>0</v>
      </c>
      <c r="C8" s="29">
        <v>1</v>
      </c>
      <c r="D8" s="29">
        <v>2.5</v>
      </c>
      <c r="E8" s="29">
        <v>5</v>
      </c>
      <c r="F8" s="29">
        <v>10</v>
      </c>
      <c r="G8" s="29">
        <v>15</v>
      </c>
      <c r="H8" s="29">
        <v>20</v>
      </c>
      <c r="I8" s="29">
        <v>30</v>
      </c>
      <c r="J8" s="44"/>
      <c r="K8" s="44"/>
      <c r="L8" s="7"/>
      <c r="M8" s="24"/>
      <c r="N8" s="18"/>
      <c r="O8" s="23"/>
      <c r="P8" s="8"/>
      <c r="R8" s="12"/>
      <c r="S8" s="32"/>
      <c r="T8" s="33"/>
      <c r="U8" s="8"/>
      <c r="W8" s="12"/>
      <c r="X8" s="32"/>
      <c r="Y8" s="33"/>
      <c r="Z8" s="8"/>
      <c r="AB8" s="12"/>
      <c r="AC8" s="32"/>
      <c r="AD8" s="33"/>
      <c r="AE8" s="8"/>
      <c r="AG8" s="12"/>
      <c r="AH8" s="32"/>
      <c r="AI8" s="33"/>
      <c r="AJ8" s="8"/>
      <c r="AL8" s="12"/>
      <c r="AM8" s="32"/>
      <c r="AN8" s="33"/>
      <c r="AO8" s="8"/>
      <c r="AQ8" s="12"/>
      <c r="AR8" s="32"/>
      <c r="AS8" s="33"/>
      <c r="AT8" s="8"/>
      <c r="AV8" s="12"/>
      <c r="AW8" s="32"/>
      <c r="AX8" s="33"/>
    </row>
    <row r="9" spans="1:50" ht="20.25" customHeight="1" thickBot="1">
      <c r="A9" s="17"/>
      <c r="B9" s="22" t="s">
        <v>52</v>
      </c>
      <c r="C9" s="45"/>
      <c r="D9" s="20"/>
      <c r="E9" s="45"/>
      <c r="F9" s="17"/>
      <c r="G9" s="45"/>
      <c r="H9" s="16"/>
      <c r="I9" s="54"/>
      <c r="J9" s="53"/>
      <c r="K9" s="53"/>
      <c r="L9" s="17"/>
      <c r="M9" s="21" t="s">
        <v>58</v>
      </c>
      <c r="N9" s="17"/>
      <c r="O9" s="17"/>
      <c r="P9" s="17"/>
      <c r="Q9" s="17"/>
      <c r="R9" s="21"/>
      <c r="S9" s="17"/>
      <c r="T9" s="17"/>
      <c r="U9" s="17"/>
      <c r="V9" s="17"/>
      <c r="W9" s="21"/>
      <c r="X9" s="17"/>
      <c r="Y9" s="17"/>
      <c r="Z9" s="17"/>
      <c r="AA9" s="17"/>
      <c r="AB9" s="21"/>
      <c r="AC9" s="17"/>
      <c r="AD9" s="17"/>
      <c r="AE9" s="17"/>
      <c r="AF9" s="17"/>
      <c r="AG9" s="21"/>
      <c r="AH9" s="17"/>
      <c r="AI9" s="17"/>
      <c r="AJ9" s="17"/>
      <c r="AK9" s="17"/>
      <c r="AL9" s="21"/>
      <c r="AM9" s="17"/>
      <c r="AN9" s="17"/>
      <c r="AO9" s="17"/>
      <c r="AP9" s="17"/>
      <c r="AQ9" s="21"/>
      <c r="AR9" s="17"/>
      <c r="AS9" s="17"/>
      <c r="AT9" s="17"/>
      <c r="AU9" s="17"/>
      <c r="AV9" s="21"/>
      <c r="AW9" s="17"/>
      <c r="AX9" s="17"/>
    </row>
    <row r="10" spans="1:50" ht="45" customHeight="1" thickTop="1">
      <c r="A10" s="25" t="s">
        <v>45</v>
      </c>
      <c r="B10" s="26" t="s">
        <v>53</v>
      </c>
      <c r="C10" s="46"/>
      <c r="D10" s="58"/>
      <c r="E10" s="59"/>
      <c r="F10" s="60"/>
      <c r="G10" s="59"/>
      <c r="H10" s="60"/>
      <c r="I10" s="59"/>
      <c r="J10" s="59"/>
      <c r="K10" s="46"/>
      <c r="L10" s="27"/>
      <c r="M10" s="28"/>
      <c r="N10" s="28"/>
      <c r="O10" s="28"/>
      <c r="P10" s="27"/>
      <c r="Q10" s="35" t="s">
        <v>59</v>
      </c>
      <c r="R10" s="28"/>
      <c r="S10" s="28"/>
      <c r="T10" s="28"/>
      <c r="U10" s="27"/>
      <c r="V10" s="35" t="s">
        <v>59</v>
      </c>
      <c r="W10" s="28"/>
      <c r="X10" s="28"/>
      <c r="Y10" s="28"/>
      <c r="Z10" s="27"/>
      <c r="AA10" s="35" t="s">
        <v>59</v>
      </c>
      <c r="AB10" s="28"/>
      <c r="AC10" s="28"/>
      <c r="AD10" s="28"/>
      <c r="AE10" s="27"/>
      <c r="AF10" s="35" t="s">
        <v>59</v>
      </c>
      <c r="AG10" s="28"/>
      <c r="AH10" s="28"/>
      <c r="AI10" s="28"/>
      <c r="AJ10" s="27"/>
      <c r="AK10" s="35" t="s">
        <v>59</v>
      </c>
      <c r="AL10" s="28"/>
      <c r="AM10" s="28"/>
      <c r="AN10" s="28"/>
      <c r="AO10" s="27"/>
      <c r="AP10" s="35" t="s">
        <v>59</v>
      </c>
      <c r="AQ10" s="28"/>
      <c r="AR10" s="28"/>
      <c r="AS10" s="28"/>
      <c r="AT10" s="27"/>
      <c r="AU10" s="35" t="s">
        <v>59</v>
      </c>
      <c r="AV10" s="28"/>
      <c r="AW10" s="28"/>
      <c r="AX10" s="28"/>
    </row>
    <row r="11" spans="1:50" ht="12.5">
      <c r="A11" s="14" t="str">
        <f>$B$3</f>
        <v>Plomb</v>
      </c>
      <c r="B11" s="6">
        <f>$B$7</f>
        <v>200</v>
      </c>
      <c r="C11" s="47"/>
      <c r="D11" s="61"/>
      <c r="E11" s="62"/>
      <c r="F11" s="63"/>
      <c r="G11" s="62"/>
      <c r="H11" s="63"/>
      <c r="I11" s="62"/>
      <c r="J11" s="64"/>
      <c r="K11" s="56"/>
      <c r="L11" s="15"/>
      <c r="M11" s="12"/>
      <c r="N11"/>
      <c r="O11"/>
      <c r="P11" s="15"/>
      <c r="Q11" s="36">
        <f>8*$B$7/$B$6*$C$8/100</f>
        <v>0.53333333333333333</v>
      </c>
      <c r="R11" s="12">
        <f>$C11+$K11+$Q11</f>
        <v>0.53333333333333333</v>
      </c>
      <c r="S11"/>
      <c r="T11"/>
      <c r="U11" s="15"/>
      <c r="V11" s="36">
        <f>8*$B$7/$B$6*$D$8/100</f>
        <v>1.3333333333333335</v>
      </c>
      <c r="W11" s="12">
        <f>$C11+$K11+$V11</f>
        <v>1.3333333333333335</v>
      </c>
      <c r="X11"/>
      <c r="Y11"/>
      <c r="Z11" s="15"/>
      <c r="AA11" s="36">
        <f>8*$B$7/$B$6*$E$8/100</f>
        <v>2.666666666666667</v>
      </c>
      <c r="AB11" s="12">
        <f>$C11+$K11+$AA11</f>
        <v>2.666666666666667</v>
      </c>
      <c r="AC11"/>
      <c r="AD11"/>
      <c r="AE11" s="15"/>
      <c r="AF11" s="36">
        <f>8*$B$7/$B$6*$F$8/100</f>
        <v>5.3333333333333339</v>
      </c>
      <c r="AG11" s="12">
        <f>$C11+$K11+$AF11</f>
        <v>5.3333333333333339</v>
      </c>
      <c r="AH11"/>
      <c r="AI11"/>
      <c r="AJ11" s="15"/>
      <c r="AK11" s="36">
        <f>8*$B$7/$B$6*$G$8/100</f>
        <v>8</v>
      </c>
      <c r="AL11" s="12">
        <f>$C11+$K11+$AK11</f>
        <v>8</v>
      </c>
      <c r="AM11"/>
      <c r="AN11"/>
      <c r="AO11" s="15"/>
      <c r="AP11" s="36">
        <f>8*$B$7/$B$6*$H$8/100</f>
        <v>10.666666666666668</v>
      </c>
      <c r="AQ11" s="12">
        <f>$C11+$K11+$AP11</f>
        <v>10.666666666666668</v>
      </c>
      <c r="AR11"/>
      <c r="AS11"/>
      <c r="AT11" s="15"/>
      <c r="AU11" s="36">
        <f>8*$B$7/$B$6*$I$8/100</f>
        <v>16</v>
      </c>
      <c r="AV11" s="12">
        <f>$C11+$K11+$AU11</f>
        <v>16</v>
      </c>
      <c r="AW11"/>
      <c r="AX11"/>
    </row>
    <row r="12" spans="1:50" ht="12.5">
      <c r="A12" s="74" t="s">
        <v>54</v>
      </c>
      <c r="S12"/>
      <c r="T12"/>
    </row>
    <row r="14" spans="1:50" ht="12.5">
      <c r="S14"/>
    </row>
    <row r="15" spans="1:50">
      <c r="N15" s="42"/>
    </row>
  </sheetData>
  <sheetProtection password="979D" sheet="1" objects="1" scenarios="1"/>
  <phoneticPr fontId="1" type="noConversion"/>
  <conditionalFormatting sqref="R11 W11 AB11 AG11 AQ11 M11 AL11 AV11">
    <cfRule type="cellIs" dxfId="23" priority="1" stopIfTrue="1" operator="greaterThanOrEqual">
      <formula>8</formula>
    </cfRule>
    <cfRule type="cellIs" dxfId="22" priority="2" stopIfTrue="1" operator="between">
      <formula>5</formula>
      <formula>7.9999</formula>
    </cfRule>
    <cfRule type="cellIs" dxfId="21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200</formula1>
      <formula2>2000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indexed="13"/>
    <pageSetUpPr fitToPage="1"/>
  </sheetPr>
  <dimension ref="A1:AY111"/>
  <sheetViews>
    <sheetView workbookViewId="0">
      <pane xSplit="8" ySplit="10" topLeftCell="I11" activePane="bottomRight" state="frozen"/>
      <selection activeCell="B5" sqref="B5"/>
      <selection pane="topRight" activeCell="B5" sqref="B5"/>
      <selection pane="bottomLeft" activeCell="B5" sqref="B5"/>
      <selection pane="bottomRight" activeCell="AR7" sqref="AR7"/>
    </sheetView>
  </sheetViews>
  <sheetFormatPr baseColWidth="10" defaultColWidth="11.453125" defaultRowHeight="10"/>
  <cols>
    <col min="1" max="1" width="31.81640625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2" width="9.81640625" style="55" customWidth="1"/>
    <col min="13" max="13" width="2.7265625" style="1" customWidth="1"/>
    <col min="14" max="14" width="10.81640625" style="10" customWidth="1"/>
    <col min="15" max="15" width="10" style="10" customWidth="1"/>
    <col min="16" max="16" width="10" style="11" customWidth="1"/>
    <col min="17" max="17" width="2.54296875" style="1" customWidth="1"/>
    <col min="18" max="18" width="8.1796875" style="8" customWidth="1"/>
    <col min="19" max="19" width="10.81640625" style="10" customWidth="1"/>
    <col min="20" max="20" width="10" style="10" customWidth="1"/>
    <col min="21" max="21" width="10" style="11" customWidth="1"/>
    <col min="22" max="22" width="2.54296875" style="1" customWidth="1"/>
    <col min="23" max="23" width="8.1796875" style="8" customWidth="1"/>
    <col min="24" max="24" width="10.81640625" style="10" customWidth="1"/>
    <col min="25" max="25" width="10" style="10" customWidth="1"/>
    <col min="26" max="26" width="10" style="11" customWidth="1"/>
    <col min="27" max="27" width="2.54296875" style="1" customWidth="1"/>
    <col min="28" max="28" width="8.1796875" style="8" customWidth="1"/>
    <col min="29" max="29" width="10.81640625" style="10" customWidth="1"/>
    <col min="30" max="30" width="10" style="10" customWidth="1"/>
    <col min="31" max="31" width="10" style="11" customWidth="1"/>
    <col min="32" max="32" width="2.54296875" style="1" customWidth="1"/>
    <col min="33" max="33" width="8.1796875" style="8" customWidth="1"/>
    <col min="34" max="34" width="10.81640625" style="10" customWidth="1"/>
    <col min="35" max="35" width="10" style="10" customWidth="1"/>
    <col min="36" max="36" width="10" style="11" customWidth="1"/>
    <col min="37" max="37" width="2.54296875" style="1" customWidth="1"/>
    <col min="38" max="38" width="8.1796875" style="8" customWidth="1"/>
    <col min="39" max="39" width="10.81640625" style="10" customWidth="1"/>
    <col min="40" max="40" width="10" style="10" customWidth="1"/>
    <col min="41" max="41" width="10" style="11" customWidth="1"/>
    <col min="42" max="42" width="2.54296875" style="1" customWidth="1"/>
    <col min="43" max="43" width="8.1796875" style="8" customWidth="1"/>
    <col min="44" max="44" width="10.81640625" style="10" customWidth="1"/>
    <col min="45" max="45" width="10" style="10" customWidth="1"/>
    <col min="46" max="46" width="10" style="11" customWidth="1"/>
    <col min="47" max="47" width="2.54296875" style="1" customWidth="1"/>
    <col min="48" max="48" width="8.1796875" style="8" customWidth="1"/>
    <col min="49" max="49" width="10.81640625" style="10" customWidth="1"/>
    <col min="50" max="50" width="10" style="10" customWidth="1"/>
    <col min="51" max="51" width="10" style="11" customWidth="1"/>
    <col min="52" max="16384" width="11.453125" style="1"/>
  </cols>
  <sheetData>
    <row r="1" spans="1:51" s="75" customFormat="1" ht="25">
      <c r="A1" s="79" t="s">
        <v>87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P1" s="79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1">
      <c r="A2" s="15"/>
      <c r="B2" s="87"/>
      <c r="C2" s="88"/>
      <c r="D2" s="89"/>
      <c r="E2" s="88"/>
      <c r="F2" s="15"/>
      <c r="G2" s="88"/>
      <c r="H2" s="14"/>
      <c r="I2" s="90"/>
      <c r="J2" s="90"/>
      <c r="K2" s="90"/>
      <c r="L2" s="90"/>
      <c r="M2" s="15"/>
      <c r="N2" s="91"/>
      <c r="O2" s="91"/>
      <c r="P2" s="92"/>
    </row>
    <row r="3" spans="1:51" ht="10.5">
      <c r="A3" s="7" t="s">
        <v>45</v>
      </c>
      <c r="B3" s="30" t="s">
        <v>7</v>
      </c>
      <c r="C3" s="43"/>
      <c r="D3" s="23"/>
      <c r="E3" s="43"/>
      <c r="F3" s="7"/>
      <c r="G3" s="43"/>
      <c r="H3" s="19"/>
      <c r="I3" s="53"/>
      <c r="J3" s="53"/>
      <c r="K3" s="53"/>
      <c r="L3" s="53"/>
      <c r="M3" s="7"/>
      <c r="N3" s="19"/>
      <c r="O3" s="112" t="s">
        <v>55</v>
      </c>
      <c r="P3" s="5"/>
      <c r="Q3" s="8"/>
      <c r="S3" s="34"/>
      <c r="T3" s="32"/>
      <c r="U3" s="33"/>
      <c r="V3" s="8"/>
      <c r="X3" s="34"/>
      <c r="Y3" s="32"/>
      <c r="Z3" s="33"/>
      <c r="AA3" s="8"/>
      <c r="AC3" s="34"/>
      <c r="AD3" s="32"/>
      <c r="AE3" s="33"/>
      <c r="AF3" s="8"/>
      <c r="AH3" s="34"/>
      <c r="AI3" s="32"/>
      <c r="AJ3" s="33"/>
      <c r="AK3" s="8"/>
      <c r="AM3" s="34"/>
      <c r="AN3" s="32"/>
      <c r="AO3" s="33"/>
      <c r="AP3" s="8"/>
      <c r="AR3" s="34"/>
      <c r="AS3" s="32"/>
      <c r="AT3" s="33"/>
      <c r="AU3" s="8"/>
      <c r="AW3" s="34"/>
      <c r="AX3" s="32"/>
      <c r="AY3" s="33"/>
    </row>
    <row r="4" spans="1:51" ht="10.5">
      <c r="A4" s="7" t="s">
        <v>46</v>
      </c>
      <c r="B4" s="31">
        <v>2</v>
      </c>
      <c r="C4" s="43"/>
      <c r="D4" s="23"/>
      <c r="E4" s="43"/>
      <c r="F4" s="7"/>
      <c r="G4" s="43"/>
      <c r="H4" s="19"/>
      <c r="I4" s="53"/>
      <c r="J4" s="53"/>
      <c r="K4" s="53"/>
      <c r="L4" s="53"/>
      <c r="M4" s="7"/>
      <c r="N4" s="19"/>
      <c r="O4" s="112" t="s">
        <v>56</v>
      </c>
      <c r="P4" s="4"/>
      <c r="Q4" s="8"/>
      <c r="S4" s="34"/>
      <c r="T4" s="32"/>
      <c r="U4" s="33"/>
      <c r="V4" s="8"/>
      <c r="X4" s="34"/>
      <c r="Y4" s="32"/>
      <c r="Z4" s="33"/>
      <c r="AA4" s="8"/>
      <c r="AC4" s="34"/>
      <c r="AD4" s="32"/>
      <c r="AE4" s="33"/>
      <c r="AF4" s="8"/>
      <c r="AH4" s="34"/>
      <c r="AI4" s="32"/>
      <c r="AJ4" s="33"/>
      <c r="AK4" s="8"/>
      <c r="AM4" s="34"/>
      <c r="AN4" s="32"/>
      <c r="AO4" s="33"/>
      <c r="AP4" s="8"/>
      <c r="AR4" s="34"/>
      <c r="AS4" s="32"/>
      <c r="AT4" s="33"/>
      <c r="AU4" s="8"/>
      <c r="AW4" s="34"/>
      <c r="AX4" s="32"/>
      <c r="AY4" s="33"/>
    </row>
    <row r="5" spans="1:51" ht="15.5">
      <c r="A5" s="7" t="s">
        <v>47</v>
      </c>
      <c r="B5" s="31">
        <v>30</v>
      </c>
      <c r="C5" s="43"/>
      <c r="D5" s="23"/>
      <c r="E5" s="43"/>
      <c r="F5" s="7"/>
      <c r="G5" s="67"/>
      <c r="H5" s="19"/>
      <c r="I5" s="53"/>
      <c r="J5" s="53"/>
      <c r="K5" s="53"/>
      <c r="L5" s="53"/>
      <c r="M5" s="7"/>
      <c r="N5" s="24"/>
      <c r="O5" s="112" t="s">
        <v>57</v>
      </c>
      <c r="P5" s="3"/>
      <c r="Q5" s="8"/>
      <c r="S5" s="12"/>
      <c r="T5" s="32"/>
      <c r="U5" s="33"/>
      <c r="V5" s="8"/>
      <c r="X5" s="12"/>
      <c r="Y5" s="32"/>
      <c r="Z5" s="33"/>
      <c r="AA5" s="8"/>
      <c r="AC5" s="12"/>
      <c r="AD5" s="32"/>
      <c r="AE5" s="33"/>
      <c r="AF5" s="8"/>
      <c r="AH5" s="12"/>
      <c r="AI5" s="32"/>
      <c r="AJ5" s="33"/>
      <c r="AK5" s="8"/>
      <c r="AM5" s="12"/>
      <c r="AN5" s="32"/>
      <c r="AO5" s="33"/>
      <c r="AP5" s="8"/>
      <c r="AR5" s="12"/>
      <c r="AS5" s="32"/>
      <c r="AT5" s="33"/>
      <c r="AU5" s="8"/>
      <c r="AW5" s="12"/>
      <c r="AX5" s="32"/>
      <c r="AY5" s="33"/>
    </row>
    <row r="6" spans="1:51" ht="14">
      <c r="A6" s="37" t="s">
        <v>48</v>
      </c>
      <c r="B6" s="65">
        <v>1</v>
      </c>
      <c r="C6" s="43"/>
      <c r="D6" s="23"/>
      <c r="E6" s="43"/>
      <c r="F6" s="7"/>
      <c r="G6" s="43"/>
      <c r="H6" s="19"/>
      <c r="I6" s="53"/>
      <c r="J6" s="53"/>
      <c r="K6" s="53"/>
      <c r="L6" s="53"/>
      <c r="M6" s="7"/>
      <c r="N6" s="24"/>
      <c r="O6" s="18"/>
      <c r="P6" s="33"/>
      <c r="Q6" s="8"/>
      <c r="S6" s="12"/>
      <c r="T6" s="32"/>
      <c r="U6" s="33"/>
      <c r="V6" s="8"/>
      <c r="X6" s="12"/>
      <c r="Y6" s="32"/>
      <c r="Z6" s="33"/>
      <c r="AA6" s="8"/>
      <c r="AC6" s="12"/>
      <c r="AD6" s="32"/>
      <c r="AE6" s="33"/>
      <c r="AF6" s="8"/>
      <c r="AH6" s="12"/>
      <c r="AI6" s="32"/>
      <c r="AJ6" s="33"/>
      <c r="AK6" s="8"/>
      <c r="AM6" s="12"/>
      <c r="AN6" s="32"/>
      <c r="AO6" s="33"/>
      <c r="AP6" s="8"/>
      <c r="AR6" s="12"/>
      <c r="AS6" s="32"/>
      <c r="AT6" s="33"/>
      <c r="AU6" s="8"/>
      <c r="AW6" s="12"/>
      <c r="AX6" s="32"/>
      <c r="AY6" s="33"/>
    </row>
    <row r="7" spans="1:51" ht="14">
      <c r="A7" s="37" t="s">
        <v>49</v>
      </c>
      <c r="B7" s="66">
        <v>5</v>
      </c>
      <c r="C7" s="44"/>
      <c r="D7" s="29"/>
      <c r="E7" s="44"/>
      <c r="F7" s="29"/>
      <c r="G7" s="44"/>
      <c r="H7" s="29"/>
      <c r="I7" s="44"/>
      <c r="J7" s="44"/>
      <c r="K7" s="44"/>
      <c r="L7" s="44"/>
      <c r="M7" s="7"/>
      <c r="N7" s="24"/>
      <c r="O7" s="18"/>
      <c r="P7" s="23"/>
      <c r="Q7" s="8"/>
      <c r="S7" s="12"/>
      <c r="T7" s="32"/>
      <c r="U7" s="33"/>
      <c r="V7" s="8"/>
      <c r="X7" s="12"/>
      <c r="Y7" s="32"/>
      <c r="Z7" s="33"/>
      <c r="AA7" s="8"/>
      <c r="AC7" s="12"/>
      <c r="AD7" s="32"/>
      <c r="AE7" s="33"/>
      <c r="AF7" s="8"/>
      <c r="AH7" s="12"/>
      <c r="AI7" s="32"/>
      <c r="AJ7" s="33"/>
      <c r="AK7" s="8"/>
      <c r="AM7" s="12"/>
      <c r="AN7" s="32"/>
      <c r="AO7" s="33"/>
      <c r="AP7" s="8"/>
      <c r="AR7" s="12"/>
      <c r="AS7" s="32"/>
      <c r="AT7" s="33"/>
      <c r="AU7" s="8"/>
      <c r="AW7" s="12"/>
      <c r="AX7" s="32"/>
      <c r="AY7" s="33"/>
    </row>
    <row r="8" spans="1:51">
      <c r="A8" s="7" t="s">
        <v>50</v>
      </c>
      <c r="B8" s="29">
        <v>0</v>
      </c>
      <c r="C8" s="29">
        <v>1</v>
      </c>
      <c r="D8" s="29">
        <v>2.5</v>
      </c>
      <c r="E8" s="29">
        <v>5</v>
      </c>
      <c r="F8" s="29">
        <v>10</v>
      </c>
      <c r="G8" s="29">
        <v>15</v>
      </c>
      <c r="H8" s="29">
        <v>20</v>
      </c>
      <c r="I8" s="29">
        <v>30</v>
      </c>
      <c r="J8" s="44"/>
      <c r="K8" s="44"/>
      <c r="L8" s="44"/>
      <c r="M8" s="7"/>
      <c r="N8" s="24"/>
      <c r="O8" s="18"/>
      <c r="P8" s="23"/>
      <c r="Q8" s="8"/>
      <c r="S8" s="12"/>
      <c r="T8" s="32"/>
      <c r="U8" s="33"/>
      <c r="V8" s="8"/>
      <c r="X8" s="12"/>
      <c r="Y8" s="32"/>
      <c r="Z8" s="33"/>
      <c r="AA8" s="8"/>
      <c r="AC8" s="12"/>
      <c r="AD8" s="32"/>
      <c r="AE8" s="33"/>
      <c r="AF8" s="8"/>
      <c r="AH8" s="12"/>
      <c r="AI8" s="32"/>
      <c r="AJ8" s="33"/>
      <c r="AK8" s="8"/>
      <c r="AM8" s="12"/>
      <c r="AN8" s="32"/>
      <c r="AO8" s="33"/>
      <c r="AP8" s="8"/>
      <c r="AR8" s="12"/>
      <c r="AS8" s="32"/>
      <c r="AT8" s="33"/>
      <c r="AU8" s="8"/>
      <c r="AW8" s="12"/>
      <c r="AX8" s="32"/>
      <c r="AY8" s="33"/>
    </row>
    <row r="9" spans="1:51" ht="20.25" customHeight="1" thickBot="1">
      <c r="A9" s="17"/>
      <c r="B9" s="22" t="s">
        <v>52</v>
      </c>
      <c r="C9" s="45"/>
      <c r="D9" s="20"/>
      <c r="E9" s="45"/>
      <c r="F9" s="17"/>
      <c r="G9" s="45"/>
      <c r="H9" s="16"/>
      <c r="I9" s="54"/>
      <c r="J9" s="53"/>
      <c r="K9" s="53"/>
      <c r="L9" s="53"/>
      <c r="M9" s="17"/>
      <c r="N9" s="21" t="s">
        <v>58</v>
      </c>
      <c r="O9" s="17"/>
      <c r="P9" s="17"/>
      <c r="Q9" s="17"/>
      <c r="R9" s="17"/>
      <c r="S9" s="21"/>
      <c r="T9" s="17"/>
      <c r="U9" s="17"/>
      <c r="V9" s="17"/>
      <c r="W9" s="17"/>
      <c r="X9" s="21"/>
      <c r="Y9" s="17"/>
      <c r="Z9" s="17"/>
      <c r="AA9" s="17"/>
      <c r="AB9" s="17"/>
      <c r="AC9" s="21"/>
      <c r="AD9" s="17"/>
      <c r="AE9" s="17"/>
      <c r="AF9" s="17"/>
      <c r="AG9" s="17"/>
      <c r="AH9" s="21"/>
      <c r="AI9" s="17"/>
      <c r="AJ9" s="17"/>
      <c r="AK9" s="17"/>
      <c r="AL9" s="17"/>
      <c r="AM9" s="21"/>
      <c r="AN9" s="17"/>
      <c r="AO9" s="17"/>
      <c r="AP9" s="17"/>
      <c r="AQ9" s="17"/>
      <c r="AR9" s="21"/>
      <c r="AS9" s="17"/>
      <c r="AT9" s="17"/>
      <c r="AU9" s="17"/>
      <c r="AV9" s="17"/>
      <c r="AW9" s="21"/>
      <c r="AX9" s="17"/>
      <c r="AY9" s="17"/>
    </row>
    <row r="10" spans="1:51" ht="45" customHeight="1" thickTop="1">
      <c r="A10" s="25" t="s">
        <v>45</v>
      </c>
      <c r="B10" s="26" t="s">
        <v>88</v>
      </c>
      <c r="C10" s="46" t="s">
        <v>61</v>
      </c>
      <c r="D10" s="38" t="s">
        <v>62</v>
      </c>
      <c r="E10" s="49" t="s">
        <v>63</v>
      </c>
      <c r="F10" s="40" t="s">
        <v>64</v>
      </c>
      <c r="G10" s="46" t="s">
        <v>65</v>
      </c>
      <c r="H10" s="40" t="s">
        <v>66</v>
      </c>
      <c r="I10" s="49" t="s">
        <v>68</v>
      </c>
      <c r="J10" s="46" t="s">
        <v>69</v>
      </c>
      <c r="K10" s="46" t="s">
        <v>70</v>
      </c>
      <c r="L10" s="46" t="s">
        <v>71</v>
      </c>
      <c r="M10" s="27"/>
      <c r="N10" s="28" t="s">
        <v>72</v>
      </c>
      <c r="O10" s="28" t="s">
        <v>74</v>
      </c>
      <c r="P10" s="28" t="s">
        <v>73</v>
      </c>
      <c r="Q10" s="27"/>
      <c r="R10" s="35" t="s">
        <v>59</v>
      </c>
      <c r="S10" s="28" t="s">
        <v>72</v>
      </c>
      <c r="T10" s="28" t="s">
        <v>74</v>
      </c>
      <c r="U10" s="28" t="s">
        <v>73</v>
      </c>
      <c r="V10" s="111"/>
      <c r="W10" s="35" t="s">
        <v>59</v>
      </c>
      <c r="X10" s="28" t="s">
        <v>72</v>
      </c>
      <c r="Y10" s="28" t="s">
        <v>74</v>
      </c>
      <c r="Z10" s="28" t="s">
        <v>73</v>
      </c>
      <c r="AA10" s="27"/>
      <c r="AB10" s="35" t="s">
        <v>59</v>
      </c>
      <c r="AC10" s="28" t="s">
        <v>72</v>
      </c>
      <c r="AD10" s="28" t="s">
        <v>74</v>
      </c>
      <c r="AE10" s="28" t="s">
        <v>73</v>
      </c>
      <c r="AF10" s="27"/>
      <c r="AG10" s="35" t="s">
        <v>59</v>
      </c>
      <c r="AH10" s="28" t="s">
        <v>72</v>
      </c>
      <c r="AI10" s="28" t="s">
        <v>74</v>
      </c>
      <c r="AJ10" s="28" t="s">
        <v>73</v>
      </c>
      <c r="AK10" s="27"/>
      <c r="AL10" s="35" t="s">
        <v>59</v>
      </c>
      <c r="AM10" s="28" t="s">
        <v>72</v>
      </c>
      <c r="AN10" s="28" t="s">
        <v>74</v>
      </c>
      <c r="AO10" s="28" t="s">
        <v>75</v>
      </c>
      <c r="AP10" s="27"/>
      <c r="AQ10" s="35" t="s">
        <v>59</v>
      </c>
      <c r="AR10" s="28" t="s">
        <v>72</v>
      </c>
      <c r="AS10" s="28" t="s">
        <v>74</v>
      </c>
      <c r="AT10" s="28" t="s">
        <v>73</v>
      </c>
      <c r="AU10" s="27"/>
      <c r="AV10" s="35" t="s">
        <v>59</v>
      </c>
      <c r="AW10" s="28" t="s">
        <v>72</v>
      </c>
      <c r="AX10" s="28" t="s">
        <v>74</v>
      </c>
      <c r="AY10" s="28" t="s">
        <v>73</v>
      </c>
    </row>
    <row r="11" spans="1:51" ht="10.5">
      <c r="A11" s="14" t="str">
        <f t="shared" ref="A11:A22" si="0">$B$3</f>
        <v>Cadmium</v>
      </c>
      <c r="B11" s="6">
        <f t="shared" ref="B11:B22" si="1">$B$7</f>
        <v>5</v>
      </c>
      <c r="C11" s="47">
        <f t="shared" ref="C11:C22" si="2">8*(B11-$B$4)/($B$5-$B$4)</f>
        <v>0.8571428571428571</v>
      </c>
      <c r="D11" s="39">
        <v>4.5</v>
      </c>
      <c r="E11" s="50">
        <v>2</v>
      </c>
      <c r="F11" s="41" t="s">
        <v>3</v>
      </c>
      <c r="G11" s="52">
        <v>0</v>
      </c>
      <c r="H11" s="41" t="s">
        <v>2</v>
      </c>
      <c r="I11" s="50">
        <v>0</v>
      </c>
      <c r="J11" s="56">
        <f t="shared" ref="J11:J22" si="3">E11+G11+I11</f>
        <v>2</v>
      </c>
      <c r="K11" s="56">
        <f>6-J11</f>
        <v>4</v>
      </c>
      <c r="L11" s="56">
        <v>3</v>
      </c>
      <c r="M11" s="15"/>
      <c r="N11" s="12">
        <f>$C11+$K11+L11</f>
        <v>7.8571428571428568</v>
      </c>
      <c r="O11" s="12">
        <f t="shared" ref="O11:O76" si="4">N11+1</f>
        <v>8.8571428571428577</v>
      </c>
      <c r="P11" s="12">
        <f>N11+2</f>
        <v>9.8571428571428577</v>
      </c>
      <c r="Q11" s="15"/>
      <c r="R11" s="36">
        <f>8*$B$7/$B$6*$C$8/100</f>
        <v>0.4</v>
      </c>
      <c r="S11" s="12">
        <f>$C11+$K11+$R11+L11</f>
        <v>8.2571428571428562</v>
      </c>
      <c r="T11" s="12">
        <f t="shared" ref="T11:T76" si="5">S11+1</f>
        <v>9.2571428571428562</v>
      </c>
      <c r="U11" s="12">
        <f>S11+2</f>
        <v>10.257142857142856</v>
      </c>
      <c r="V11" s="15"/>
      <c r="W11" s="36">
        <f>8*$B$7/$B$6*$D$8/100</f>
        <v>1</v>
      </c>
      <c r="X11" s="12">
        <f>$C11+$K11+$W11+L11</f>
        <v>8.8571428571428577</v>
      </c>
      <c r="Y11" s="12">
        <f t="shared" ref="Y11:Y76" si="6">X11+1</f>
        <v>9.8571428571428577</v>
      </c>
      <c r="Z11" s="12">
        <f>X11+2</f>
        <v>10.857142857142858</v>
      </c>
      <c r="AA11" s="15"/>
      <c r="AB11" s="36">
        <f>8*$B$7/$B$6*$E$8/100</f>
        <v>2</v>
      </c>
      <c r="AC11" s="12">
        <f>$C11+$K11+$AB11+L11</f>
        <v>9.8571428571428577</v>
      </c>
      <c r="AD11" s="12">
        <f t="shared" ref="AD11:AD76" si="7">AC11+1</f>
        <v>10.857142857142858</v>
      </c>
      <c r="AE11" s="12">
        <f>AC11+2</f>
        <v>11.857142857142858</v>
      </c>
      <c r="AF11" s="15"/>
      <c r="AG11" s="36">
        <f>8*$B$7/$B$6*$F$8/100</f>
        <v>4</v>
      </c>
      <c r="AH11" s="12">
        <f>$C11+$K11+$AG11+L11</f>
        <v>11.857142857142858</v>
      </c>
      <c r="AI11" s="12">
        <f t="shared" ref="AI11:AI76" si="8">AH11+1</f>
        <v>12.857142857142858</v>
      </c>
      <c r="AJ11" s="12">
        <f>AH11+2</f>
        <v>13.857142857142858</v>
      </c>
      <c r="AK11" s="15"/>
      <c r="AL11" s="36">
        <f>8*$B$7/$B$6*$G$8/100</f>
        <v>6</v>
      </c>
      <c r="AM11" s="12">
        <f>$C11+$K11+$AL11+L11</f>
        <v>13.857142857142858</v>
      </c>
      <c r="AN11" s="12">
        <f t="shared" ref="AN11:AN76" si="9">AM11+1</f>
        <v>14.857142857142858</v>
      </c>
      <c r="AO11" s="12">
        <f>AM11+2</f>
        <v>15.857142857142858</v>
      </c>
      <c r="AP11" s="15"/>
      <c r="AQ11" s="36">
        <f>8*$B$7/$B$6*$H$8/100</f>
        <v>8</v>
      </c>
      <c r="AR11" s="12">
        <f>$C11+$K11+$AQ11+L11</f>
        <v>15.857142857142858</v>
      </c>
      <c r="AS11" s="12">
        <f t="shared" ref="AS11:AS76" si="10">AR11+1</f>
        <v>16.857142857142858</v>
      </c>
      <c r="AT11" s="12">
        <f>AR11+2</f>
        <v>17.857142857142858</v>
      </c>
      <c r="AU11" s="15"/>
      <c r="AV11" s="36">
        <f>8*$B$7/$B$6*$I$8/100</f>
        <v>12</v>
      </c>
      <c r="AW11" s="12">
        <f>$C11+$K11+$AV11+L11</f>
        <v>19.857142857142858</v>
      </c>
      <c r="AX11" s="12">
        <f t="shared" ref="AX11:AX76" si="11">AW11+1</f>
        <v>20.857142857142858</v>
      </c>
      <c r="AY11" s="12">
        <f>AW11+2</f>
        <v>21.857142857142858</v>
      </c>
    </row>
    <row r="12" spans="1:51" ht="10.5">
      <c r="A12" s="14" t="str">
        <f t="shared" si="0"/>
        <v>Cadmium</v>
      </c>
      <c r="B12" s="6">
        <f t="shared" si="1"/>
        <v>5</v>
      </c>
      <c r="C12" s="47">
        <f t="shared" si="2"/>
        <v>0.8571428571428571</v>
      </c>
      <c r="D12" s="39">
        <v>4.5</v>
      </c>
      <c r="E12" s="51">
        <f t="shared" ref="E12:E22" si="12">E11</f>
        <v>2</v>
      </c>
      <c r="F12" s="41" t="s">
        <v>3</v>
      </c>
      <c r="G12" s="47">
        <f>G11</f>
        <v>0</v>
      </c>
      <c r="H12" s="41" t="s">
        <v>1</v>
      </c>
      <c r="I12" s="50">
        <v>0</v>
      </c>
      <c r="J12" s="56">
        <f t="shared" si="3"/>
        <v>2</v>
      </c>
      <c r="K12" s="56">
        <f t="shared" ref="K12:K22" si="13">6-J12</f>
        <v>4</v>
      </c>
      <c r="L12" s="56">
        <v>3</v>
      </c>
      <c r="M12" s="15"/>
      <c r="N12" s="12">
        <f t="shared" ref="N12:N22" si="14">$C12+$K12+L12</f>
        <v>7.8571428571428568</v>
      </c>
      <c r="O12" s="12">
        <f t="shared" si="4"/>
        <v>8.8571428571428577</v>
      </c>
      <c r="P12" s="12">
        <f t="shared" ref="P12:P22" si="15">N12+2</f>
        <v>9.8571428571428577</v>
      </c>
      <c r="Q12" s="15"/>
      <c r="R12" s="36">
        <f t="shared" ref="R12:R22" si="16">$R$11</f>
        <v>0.4</v>
      </c>
      <c r="S12" s="12">
        <f t="shared" ref="S12:S22" si="17">$C12+$K12+$R12+L12</f>
        <v>8.2571428571428562</v>
      </c>
      <c r="T12" s="12">
        <f t="shared" si="5"/>
        <v>9.2571428571428562</v>
      </c>
      <c r="U12" s="12">
        <f t="shared" ref="U12:U22" si="18">S12+2</f>
        <v>10.257142857142856</v>
      </c>
      <c r="V12" s="15"/>
      <c r="W12" s="36">
        <f t="shared" ref="W12:W22" si="19">W$11</f>
        <v>1</v>
      </c>
      <c r="X12" s="12">
        <f t="shared" ref="X12:X22" si="20">$C12+$K12+$W12+L12</f>
        <v>8.8571428571428577</v>
      </c>
      <c r="Y12" s="12">
        <f t="shared" si="6"/>
        <v>9.8571428571428577</v>
      </c>
      <c r="Z12" s="12">
        <f t="shared" ref="Z12:Z22" si="21">X12+2</f>
        <v>10.857142857142858</v>
      </c>
      <c r="AA12" s="15"/>
      <c r="AB12" s="36">
        <f t="shared" ref="AB12:AB22" si="22">AB$11</f>
        <v>2</v>
      </c>
      <c r="AC12" s="12">
        <f t="shared" ref="AC12:AC22" si="23">$C12+$K12+$AB12+L12</f>
        <v>9.8571428571428577</v>
      </c>
      <c r="AD12" s="12">
        <f t="shared" si="7"/>
        <v>10.857142857142858</v>
      </c>
      <c r="AE12" s="12">
        <f t="shared" ref="AE12:AE22" si="24">AC12+2</f>
        <v>11.857142857142858</v>
      </c>
      <c r="AF12" s="15"/>
      <c r="AG12" s="36">
        <f t="shared" ref="AG12:AG22" si="25">AG$11</f>
        <v>4</v>
      </c>
      <c r="AH12" s="12">
        <f t="shared" ref="AH12:AH22" si="26">$C12+$K12+$AG12+L12</f>
        <v>11.857142857142858</v>
      </c>
      <c r="AI12" s="12">
        <f t="shared" si="8"/>
        <v>12.857142857142858</v>
      </c>
      <c r="AJ12" s="12">
        <f t="shared" ref="AJ12:AJ22" si="27">AH12+2</f>
        <v>13.857142857142858</v>
      </c>
      <c r="AK12" s="15"/>
      <c r="AL12" s="36">
        <f t="shared" ref="AL12:AL22" si="28">AL$11</f>
        <v>6</v>
      </c>
      <c r="AM12" s="12">
        <f t="shared" ref="AM12:AM22" si="29">$C12+$K12+$AL12+L12</f>
        <v>13.857142857142858</v>
      </c>
      <c r="AN12" s="12">
        <f t="shared" si="9"/>
        <v>14.857142857142858</v>
      </c>
      <c r="AO12" s="12">
        <f t="shared" ref="AO12:AO22" si="30">AM12+2</f>
        <v>15.857142857142858</v>
      </c>
      <c r="AP12" s="15"/>
      <c r="AQ12" s="36">
        <f t="shared" ref="AQ12:AQ22" si="31">AQ$11</f>
        <v>8</v>
      </c>
      <c r="AR12" s="12">
        <f t="shared" ref="AR12:AR22" si="32">$C12+$K12+$AQ12+L12</f>
        <v>15.857142857142858</v>
      </c>
      <c r="AS12" s="12">
        <f t="shared" si="10"/>
        <v>16.857142857142858</v>
      </c>
      <c r="AT12" s="12">
        <f t="shared" ref="AT12:AT22" si="33">AR12+2</f>
        <v>17.857142857142858</v>
      </c>
      <c r="AU12" s="15"/>
      <c r="AV12" s="36">
        <f t="shared" ref="AV12:AV22" si="34">AV$11</f>
        <v>12</v>
      </c>
      <c r="AW12" s="12">
        <f t="shared" ref="AW12:AW22" si="35">$C12+$K12+$AV12+L12</f>
        <v>19.857142857142858</v>
      </c>
      <c r="AX12" s="12">
        <f t="shared" si="11"/>
        <v>20.857142857142858</v>
      </c>
      <c r="AY12" s="12">
        <f t="shared" ref="AY12:AY22" si="36">AW12+2</f>
        <v>21.857142857142858</v>
      </c>
    </row>
    <row r="13" spans="1:51" ht="10.5">
      <c r="A13" s="14" t="str">
        <f t="shared" si="0"/>
        <v>Cadmium</v>
      </c>
      <c r="B13" s="6">
        <f t="shared" si="1"/>
        <v>5</v>
      </c>
      <c r="C13" s="47">
        <f t="shared" si="2"/>
        <v>0.8571428571428571</v>
      </c>
      <c r="D13" s="39">
        <v>4.5</v>
      </c>
      <c r="E13" s="51">
        <f t="shared" si="12"/>
        <v>2</v>
      </c>
      <c r="F13" s="41" t="s">
        <v>3</v>
      </c>
      <c r="G13" s="47">
        <f>G11</f>
        <v>0</v>
      </c>
      <c r="H13" s="41" t="s">
        <v>0</v>
      </c>
      <c r="I13" s="50">
        <v>0</v>
      </c>
      <c r="J13" s="56">
        <f t="shared" si="3"/>
        <v>2</v>
      </c>
      <c r="K13" s="56">
        <f t="shared" si="13"/>
        <v>4</v>
      </c>
      <c r="L13" s="56">
        <v>3</v>
      </c>
      <c r="M13" s="15"/>
      <c r="N13" s="12">
        <f t="shared" si="14"/>
        <v>7.8571428571428568</v>
      </c>
      <c r="O13" s="12">
        <f t="shared" si="4"/>
        <v>8.8571428571428577</v>
      </c>
      <c r="P13" s="12">
        <f t="shared" si="15"/>
        <v>9.8571428571428577</v>
      </c>
      <c r="Q13" s="15"/>
      <c r="R13" s="36">
        <f t="shared" si="16"/>
        <v>0.4</v>
      </c>
      <c r="S13" s="12">
        <f t="shared" si="17"/>
        <v>8.2571428571428562</v>
      </c>
      <c r="T13" s="12">
        <f t="shared" si="5"/>
        <v>9.2571428571428562</v>
      </c>
      <c r="U13" s="12">
        <f t="shared" si="18"/>
        <v>10.257142857142856</v>
      </c>
      <c r="V13" s="15"/>
      <c r="W13" s="36">
        <f t="shared" si="19"/>
        <v>1</v>
      </c>
      <c r="X13" s="12">
        <f t="shared" si="20"/>
        <v>8.8571428571428577</v>
      </c>
      <c r="Y13" s="12">
        <f t="shared" si="6"/>
        <v>9.8571428571428577</v>
      </c>
      <c r="Z13" s="12">
        <f t="shared" si="21"/>
        <v>10.857142857142858</v>
      </c>
      <c r="AA13" s="15"/>
      <c r="AB13" s="36">
        <f t="shared" si="22"/>
        <v>2</v>
      </c>
      <c r="AC13" s="12">
        <f t="shared" si="23"/>
        <v>9.8571428571428577</v>
      </c>
      <c r="AD13" s="12">
        <f t="shared" si="7"/>
        <v>10.857142857142858</v>
      </c>
      <c r="AE13" s="12">
        <f t="shared" si="24"/>
        <v>11.857142857142858</v>
      </c>
      <c r="AF13" s="15"/>
      <c r="AG13" s="36">
        <f t="shared" si="25"/>
        <v>4</v>
      </c>
      <c r="AH13" s="12">
        <f t="shared" si="26"/>
        <v>11.857142857142858</v>
      </c>
      <c r="AI13" s="12">
        <f t="shared" si="8"/>
        <v>12.857142857142858</v>
      </c>
      <c r="AJ13" s="12">
        <f t="shared" si="27"/>
        <v>13.857142857142858</v>
      </c>
      <c r="AK13" s="15"/>
      <c r="AL13" s="36">
        <f t="shared" si="28"/>
        <v>6</v>
      </c>
      <c r="AM13" s="12">
        <f t="shared" si="29"/>
        <v>13.857142857142858</v>
      </c>
      <c r="AN13" s="12">
        <f t="shared" si="9"/>
        <v>14.857142857142858</v>
      </c>
      <c r="AO13" s="12">
        <f t="shared" si="30"/>
        <v>15.857142857142858</v>
      </c>
      <c r="AP13" s="15"/>
      <c r="AQ13" s="36">
        <f t="shared" si="31"/>
        <v>8</v>
      </c>
      <c r="AR13" s="12">
        <f t="shared" si="32"/>
        <v>15.857142857142858</v>
      </c>
      <c r="AS13" s="12">
        <f t="shared" si="10"/>
        <v>16.857142857142858</v>
      </c>
      <c r="AT13" s="12">
        <f t="shared" si="33"/>
        <v>17.857142857142858</v>
      </c>
      <c r="AU13" s="15"/>
      <c r="AV13" s="36">
        <f t="shared" si="34"/>
        <v>12</v>
      </c>
      <c r="AW13" s="12">
        <f t="shared" si="35"/>
        <v>19.857142857142858</v>
      </c>
      <c r="AX13" s="12">
        <f t="shared" si="11"/>
        <v>20.857142857142858</v>
      </c>
      <c r="AY13" s="12">
        <f t="shared" si="36"/>
        <v>21.857142857142858</v>
      </c>
    </row>
    <row r="14" spans="1:51" ht="10.5">
      <c r="A14" s="14" t="str">
        <f t="shared" si="0"/>
        <v>Cadmium</v>
      </c>
      <c r="B14" s="6">
        <f t="shared" si="1"/>
        <v>5</v>
      </c>
      <c r="C14" s="47">
        <f t="shared" si="2"/>
        <v>0.8571428571428571</v>
      </c>
      <c r="D14" s="39">
        <v>4.5</v>
      </c>
      <c r="E14" s="51">
        <f t="shared" si="12"/>
        <v>2</v>
      </c>
      <c r="F14" s="41" t="s">
        <v>4</v>
      </c>
      <c r="G14" s="52">
        <v>0</v>
      </c>
      <c r="H14" s="41" t="s">
        <v>2</v>
      </c>
      <c r="I14" s="51">
        <f>$I$11</f>
        <v>0</v>
      </c>
      <c r="J14" s="56">
        <f t="shared" si="3"/>
        <v>2</v>
      </c>
      <c r="K14" s="56">
        <f t="shared" si="13"/>
        <v>4</v>
      </c>
      <c r="L14" s="56">
        <v>3</v>
      </c>
      <c r="M14" s="15"/>
      <c r="N14" s="12">
        <f t="shared" si="14"/>
        <v>7.8571428571428568</v>
      </c>
      <c r="O14" s="12">
        <f t="shared" si="4"/>
        <v>8.8571428571428577</v>
      </c>
      <c r="P14" s="12">
        <f t="shared" si="15"/>
        <v>9.8571428571428577</v>
      </c>
      <c r="Q14" s="15"/>
      <c r="R14" s="36">
        <f t="shared" si="16"/>
        <v>0.4</v>
      </c>
      <c r="S14" s="12">
        <f t="shared" si="17"/>
        <v>8.2571428571428562</v>
      </c>
      <c r="T14" s="12">
        <f t="shared" si="5"/>
        <v>9.2571428571428562</v>
      </c>
      <c r="U14" s="12">
        <f t="shared" si="18"/>
        <v>10.257142857142856</v>
      </c>
      <c r="V14" s="15"/>
      <c r="W14" s="36">
        <f t="shared" si="19"/>
        <v>1</v>
      </c>
      <c r="X14" s="12">
        <f t="shared" si="20"/>
        <v>8.8571428571428577</v>
      </c>
      <c r="Y14" s="12">
        <f t="shared" si="6"/>
        <v>9.8571428571428577</v>
      </c>
      <c r="Z14" s="12">
        <f t="shared" si="21"/>
        <v>10.857142857142858</v>
      </c>
      <c r="AA14" s="15"/>
      <c r="AB14" s="36">
        <f t="shared" si="22"/>
        <v>2</v>
      </c>
      <c r="AC14" s="12">
        <f t="shared" si="23"/>
        <v>9.8571428571428577</v>
      </c>
      <c r="AD14" s="12">
        <f t="shared" si="7"/>
        <v>10.857142857142858</v>
      </c>
      <c r="AE14" s="12">
        <f t="shared" si="24"/>
        <v>11.857142857142858</v>
      </c>
      <c r="AF14" s="15"/>
      <c r="AG14" s="36">
        <f t="shared" si="25"/>
        <v>4</v>
      </c>
      <c r="AH14" s="12">
        <f t="shared" si="26"/>
        <v>11.857142857142858</v>
      </c>
      <c r="AI14" s="12">
        <f t="shared" si="8"/>
        <v>12.857142857142858</v>
      </c>
      <c r="AJ14" s="12">
        <f t="shared" si="27"/>
        <v>13.857142857142858</v>
      </c>
      <c r="AK14" s="15"/>
      <c r="AL14" s="36">
        <f t="shared" si="28"/>
        <v>6</v>
      </c>
      <c r="AM14" s="12">
        <f t="shared" si="29"/>
        <v>13.857142857142858</v>
      </c>
      <c r="AN14" s="12">
        <f t="shared" si="9"/>
        <v>14.857142857142858</v>
      </c>
      <c r="AO14" s="12">
        <f t="shared" si="30"/>
        <v>15.857142857142858</v>
      </c>
      <c r="AP14" s="15"/>
      <c r="AQ14" s="36">
        <f t="shared" si="31"/>
        <v>8</v>
      </c>
      <c r="AR14" s="12">
        <f t="shared" si="32"/>
        <v>15.857142857142858</v>
      </c>
      <c r="AS14" s="12">
        <f t="shared" si="10"/>
        <v>16.857142857142858</v>
      </c>
      <c r="AT14" s="12">
        <f t="shared" si="33"/>
        <v>17.857142857142858</v>
      </c>
      <c r="AU14" s="15"/>
      <c r="AV14" s="36">
        <f t="shared" si="34"/>
        <v>12</v>
      </c>
      <c r="AW14" s="12">
        <f t="shared" si="35"/>
        <v>19.857142857142858</v>
      </c>
      <c r="AX14" s="12">
        <f t="shared" si="11"/>
        <v>20.857142857142858</v>
      </c>
      <c r="AY14" s="12">
        <f t="shared" si="36"/>
        <v>21.857142857142858</v>
      </c>
    </row>
    <row r="15" spans="1:51">
      <c r="A15" s="14" t="str">
        <f t="shared" si="0"/>
        <v>Cadmium</v>
      </c>
      <c r="B15" s="6">
        <f t="shared" si="1"/>
        <v>5</v>
      </c>
      <c r="C15" s="47">
        <f t="shared" si="2"/>
        <v>0.8571428571428571</v>
      </c>
      <c r="D15" s="39">
        <v>4.5</v>
      </c>
      <c r="E15" s="51">
        <f t="shared" si="12"/>
        <v>2</v>
      </c>
      <c r="F15" s="41" t="s">
        <v>4</v>
      </c>
      <c r="G15" s="47">
        <f>G14</f>
        <v>0</v>
      </c>
      <c r="H15" s="41" t="s">
        <v>1</v>
      </c>
      <c r="I15" s="51">
        <f>$I$12</f>
        <v>0</v>
      </c>
      <c r="J15" s="56">
        <f t="shared" si="3"/>
        <v>2</v>
      </c>
      <c r="K15" s="56">
        <f t="shared" si="13"/>
        <v>4</v>
      </c>
      <c r="L15" s="56">
        <v>3</v>
      </c>
      <c r="M15" s="15"/>
      <c r="N15" s="12">
        <f t="shared" si="14"/>
        <v>7.8571428571428568</v>
      </c>
      <c r="O15" s="12">
        <f t="shared" si="4"/>
        <v>8.8571428571428577</v>
      </c>
      <c r="P15" s="12">
        <f t="shared" si="15"/>
        <v>9.8571428571428577</v>
      </c>
      <c r="Q15" s="15"/>
      <c r="R15" s="36">
        <f t="shared" si="16"/>
        <v>0.4</v>
      </c>
      <c r="S15" s="12">
        <f t="shared" si="17"/>
        <v>8.2571428571428562</v>
      </c>
      <c r="T15" s="12">
        <f t="shared" si="5"/>
        <v>9.2571428571428562</v>
      </c>
      <c r="U15" s="12">
        <f t="shared" si="18"/>
        <v>10.257142857142856</v>
      </c>
      <c r="V15" s="15"/>
      <c r="W15" s="36">
        <f t="shared" si="19"/>
        <v>1</v>
      </c>
      <c r="X15" s="12">
        <f t="shared" si="20"/>
        <v>8.8571428571428577</v>
      </c>
      <c r="Y15" s="12">
        <f t="shared" si="6"/>
        <v>9.8571428571428577</v>
      </c>
      <c r="Z15" s="12">
        <f t="shared" si="21"/>
        <v>10.857142857142858</v>
      </c>
      <c r="AA15" s="15"/>
      <c r="AB15" s="36">
        <f t="shared" si="22"/>
        <v>2</v>
      </c>
      <c r="AC15" s="12">
        <f t="shared" si="23"/>
        <v>9.8571428571428577</v>
      </c>
      <c r="AD15" s="12">
        <f t="shared" si="7"/>
        <v>10.857142857142858</v>
      </c>
      <c r="AE15" s="12">
        <f t="shared" si="24"/>
        <v>11.857142857142858</v>
      </c>
      <c r="AF15" s="15"/>
      <c r="AG15" s="36">
        <f t="shared" si="25"/>
        <v>4</v>
      </c>
      <c r="AH15" s="12">
        <f t="shared" si="26"/>
        <v>11.857142857142858</v>
      </c>
      <c r="AI15" s="12">
        <f t="shared" si="8"/>
        <v>12.857142857142858</v>
      </c>
      <c r="AJ15" s="12">
        <f t="shared" si="27"/>
        <v>13.857142857142858</v>
      </c>
      <c r="AK15" s="15"/>
      <c r="AL15" s="36">
        <f t="shared" si="28"/>
        <v>6</v>
      </c>
      <c r="AM15" s="12">
        <f t="shared" si="29"/>
        <v>13.857142857142858</v>
      </c>
      <c r="AN15" s="12">
        <f t="shared" si="9"/>
        <v>14.857142857142858</v>
      </c>
      <c r="AO15" s="12">
        <f t="shared" si="30"/>
        <v>15.857142857142858</v>
      </c>
      <c r="AP15" s="15"/>
      <c r="AQ15" s="36">
        <f t="shared" si="31"/>
        <v>8</v>
      </c>
      <c r="AR15" s="12">
        <f t="shared" si="32"/>
        <v>15.857142857142858</v>
      </c>
      <c r="AS15" s="12">
        <f t="shared" si="10"/>
        <v>16.857142857142858</v>
      </c>
      <c r="AT15" s="12">
        <f t="shared" si="33"/>
        <v>17.857142857142858</v>
      </c>
      <c r="AU15" s="15"/>
      <c r="AV15" s="36">
        <f t="shared" si="34"/>
        <v>12</v>
      </c>
      <c r="AW15" s="12">
        <f t="shared" si="35"/>
        <v>19.857142857142858</v>
      </c>
      <c r="AX15" s="12">
        <f t="shared" si="11"/>
        <v>20.857142857142858</v>
      </c>
      <c r="AY15" s="12">
        <f t="shared" si="36"/>
        <v>21.857142857142858</v>
      </c>
    </row>
    <row r="16" spans="1:51">
      <c r="A16" s="14" t="str">
        <f t="shared" si="0"/>
        <v>Cadmium</v>
      </c>
      <c r="B16" s="6">
        <f t="shared" si="1"/>
        <v>5</v>
      </c>
      <c r="C16" s="47">
        <f t="shared" si="2"/>
        <v>0.8571428571428571</v>
      </c>
      <c r="D16" s="39">
        <v>4.5</v>
      </c>
      <c r="E16" s="51">
        <f t="shared" si="12"/>
        <v>2</v>
      </c>
      <c r="F16" s="41" t="s">
        <v>4</v>
      </c>
      <c r="G16" s="47">
        <f>G14</f>
        <v>0</v>
      </c>
      <c r="H16" s="41" t="s">
        <v>0</v>
      </c>
      <c r="I16" s="51">
        <f>$I$13</f>
        <v>0</v>
      </c>
      <c r="J16" s="56">
        <f t="shared" si="3"/>
        <v>2</v>
      </c>
      <c r="K16" s="56">
        <f t="shared" si="13"/>
        <v>4</v>
      </c>
      <c r="L16" s="56">
        <v>3</v>
      </c>
      <c r="M16" s="15"/>
      <c r="N16" s="12">
        <f t="shared" si="14"/>
        <v>7.8571428571428568</v>
      </c>
      <c r="O16" s="12">
        <f t="shared" si="4"/>
        <v>8.8571428571428577</v>
      </c>
      <c r="P16" s="12">
        <f t="shared" si="15"/>
        <v>9.8571428571428577</v>
      </c>
      <c r="Q16" s="15"/>
      <c r="R16" s="36">
        <f t="shared" si="16"/>
        <v>0.4</v>
      </c>
      <c r="S16" s="12">
        <f t="shared" si="17"/>
        <v>8.2571428571428562</v>
      </c>
      <c r="T16" s="12">
        <f t="shared" si="5"/>
        <v>9.2571428571428562</v>
      </c>
      <c r="U16" s="12">
        <f t="shared" si="18"/>
        <v>10.257142857142856</v>
      </c>
      <c r="V16" s="15"/>
      <c r="W16" s="36">
        <f t="shared" si="19"/>
        <v>1</v>
      </c>
      <c r="X16" s="12">
        <f t="shared" si="20"/>
        <v>8.8571428571428577</v>
      </c>
      <c r="Y16" s="12">
        <f t="shared" si="6"/>
        <v>9.8571428571428577</v>
      </c>
      <c r="Z16" s="12">
        <f t="shared" si="21"/>
        <v>10.857142857142858</v>
      </c>
      <c r="AA16" s="15"/>
      <c r="AB16" s="36">
        <f t="shared" si="22"/>
        <v>2</v>
      </c>
      <c r="AC16" s="12">
        <f t="shared" si="23"/>
        <v>9.8571428571428577</v>
      </c>
      <c r="AD16" s="12">
        <f t="shared" si="7"/>
        <v>10.857142857142858</v>
      </c>
      <c r="AE16" s="12">
        <f t="shared" si="24"/>
        <v>11.857142857142858</v>
      </c>
      <c r="AF16" s="15"/>
      <c r="AG16" s="36">
        <f t="shared" si="25"/>
        <v>4</v>
      </c>
      <c r="AH16" s="12">
        <f t="shared" si="26"/>
        <v>11.857142857142858</v>
      </c>
      <c r="AI16" s="12">
        <f t="shared" si="8"/>
        <v>12.857142857142858</v>
      </c>
      <c r="AJ16" s="12">
        <f t="shared" si="27"/>
        <v>13.857142857142858</v>
      </c>
      <c r="AK16" s="15"/>
      <c r="AL16" s="36">
        <f t="shared" si="28"/>
        <v>6</v>
      </c>
      <c r="AM16" s="12">
        <f t="shared" si="29"/>
        <v>13.857142857142858</v>
      </c>
      <c r="AN16" s="12">
        <f t="shared" si="9"/>
        <v>14.857142857142858</v>
      </c>
      <c r="AO16" s="12">
        <f t="shared" si="30"/>
        <v>15.857142857142858</v>
      </c>
      <c r="AP16" s="15"/>
      <c r="AQ16" s="36">
        <f t="shared" si="31"/>
        <v>8</v>
      </c>
      <c r="AR16" s="12">
        <f t="shared" si="32"/>
        <v>15.857142857142858</v>
      </c>
      <c r="AS16" s="12">
        <f t="shared" si="10"/>
        <v>16.857142857142858</v>
      </c>
      <c r="AT16" s="12">
        <f t="shared" si="33"/>
        <v>17.857142857142858</v>
      </c>
      <c r="AU16" s="15"/>
      <c r="AV16" s="36">
        <f t="shared" si="34"/>
        <v>12</v>
      </c>
      <c r="AW16" s="12">
        <f t="shared" si="35"/>
        <v>19.857142857142858</v>
      </c>
      <c r="AX16" s="12">
        <f t="shared" si="11"/>
        <v>20.857142857142858</v>
      </c>
      <c r="AY16" s="12">
        <f t="shared" si="36"/>
        <v>21.857142857142858</v>
      </c>
    </row>
    <row r="17" spans="1:51" ht="10.5">
      <c r="A17" s="14" t="str">
        <f t="shared" si="0"/>
        <v>Cadmium</v>
      </c>
      <c r="B17" s="6">
        <f t="shared" si="1"/>
        <v>5</v>
      </c>
      <c r="C17" s="47">
        <f t="shared" si="2"/>
        <v>0.8571428571428571</v>
      </c>
      <c r="D17" s="39">
        <v>4.5</v>
      </c>
      <c r="E17" s="51">
        <f t="shared" si="12"/>
        <v>2</v>
      </c>
      <c r="F17" s="41" t="s">
        <v>5</v>
      </c>
      <c r="G17" s="52">
        <v>1</v>
      </c>
      <c r="H17" s="41" t="s">
        <v>2</v>
      </c>
      <c r="I17" s="51">
        <f>$I$11</f>
        <v>0</v>
      </c>
      <c r="J17" s="56">
        <f t="shared" si="3"/>
        <v>3</v>
      </c>
      <c r="K17" s="56">
        <f t="shared" si="13"/>
        <v>3</v>
      </c>
      <c r="L17" s="56">
        <v>3</v>
      </c>
      <c r="M17" s="15"/>
      <c r="N17" s="12">
        <f t="shared" si="14"/>
        <v>6.8571428571428577</v>
      </c>
      <c r="O17" s="12">
        <f t="shared" si="4"/>
        <v>7.8571428571428577</v>
      </c>
      <c r="P17" s="12">
        <f t="shared" si="15"/>
        <v>8.8571428571428577</v>
      </c>
      <c r="Q17" s="15"/>
      <c r="R17" s="36">
        <f t="shared" si="16"/>
        <v>0.4</v>
      </c>
      <c r="S17" s="12">
        <f t="shared" si="17"/>
        <v>7.2571428571428571</v>
      </c>
      <c r="T17" s="12">
        <f t="shared" si="5"/>
        <v>8.2571428571428562</v>
      </c>
      <c r="U17" s="12">
        <f t="shared" si="18"/>
        <v>9.2571428571428562</v>
      </c>
      <c r="V17" s="15"/>
      <c r="W17" s="36">
        <f t="shared" si="19"/>
        <v>1</v>
      </c>
      <c r="X17" s="12">
        <f t="shared" si="20"/>
        <v>7.8571428571428577</v>
      </c>
      <c r="Y17" s="12">
        <f t="shared" si="6"/>
        <v>8.8571428571428577</v>
      </c>
      <c r="Z17" s="12">
        <f t="shared" si="21"/>
        <v>9.8571428571428577</v>
      </c>
      <c r="AA17" s="15"/>
      <c r="AB17" s="36">
        <f t="shared" si="22"/>
        <v>2</v>
      </c>
      <c r="AC17" s="12">
        <f t="shared" si="23"/>
        <v>8.8571428571428577</v>
      </c>
      <c r="AD17" s="12">
        <f t="shared" si="7"/>
        <v>9.8571428571428577</v>
      </c>
      <c r="AE17" s="12">
        <f t="shared" si="24"/>
        <v>10.857142857142858</v>
      </c>
      <c r="AF17" s="15"/>
      <c r="AG17" s="36">
        <f t="shared" si="25"/>
        <v>4</v>
      </c>
      <c r="AH17" s="12">
        <f t="shared" si="26"/>
        <v>10.857142857142858</v>
      </c>
      <c r="AI17" s="12">
        <f t="shared" si="8"/>
        <v>11.857142857142858</v>
      </c>
      <c r="AJ17" s="12">
        <f t="shared" si="27"/>
        <v>12.857142857142858</v>
      </c>
      <c r="AK17" s="15"/>
      <c r="AL17" s="36">
        <f t="shared" si="28"/>
        <v>6</v>
      </c>
      <c r="AM17" s="12">
        <f t="shared" si="29"/>
        <v>12.857142857142858</v>
      </c>
      <c r="AN17" s="12">
        <f t="shared" si="9"/>
        <v>13.857142857142858</v>
      </c>
      <c r="AO17" s="12">
        <f t="shared" si="30"/>
        <v>14.857142857142858</v>
      </c>
      <c r="AP17" s="15"/>
      <c r="AQ17" s="36">
        <f t="shared" si="31"/>
        <v>8</v>
      </c>
      <c r="AR17" s="12">
        <f t="shared" si="32"/>
        <v>14.857142857142858</v>
      </c>
      <c r="AS17" s="12">
        <f t="shared" si="10"/>
        <v>15.857142857142858</v>
      </c>
      <c r="AT17" s="12">
        <f t="shared" si="33"/>
        <v>16.857142857142858</v>
      </c>
      <c r="AU17" s="15"/>
      <c r="AV17" s="36">
        <f t="shared" si="34"/>
        <v>12</v>
      </c>
      <c r="AW17" s="12">
        <f t="shared" si="35"/>
        <v>18.857142857142858</v>
      </c>
      <c r="AX17" s="12">
        <f t="shared" si="11"/>
        <v>19.857142857142858</v>
      </c>
      <c r="AY17" s="12">
        <f t="shared" si="36"/>
        <v>20.857142857142858</v>
      </c>
    </row>
    <row r="18" spans="1:51">
      <c r="A18" s="14" t="str">
        <f t="shared" si="0"/>
        <v>Cadmium</v>
      </c>
      <c r="B18" s="6">
        <f t="shared" si="1"/>
        <v>5</v>
      </c>
      <c r="C18" s="47">
        <f t="shared" si="2"/>
        <v>0.8571428571428571</v>
      </c>
      <c r="D18" s="39">
        <v>4.5</v>
      </c>
      <c r="E18" s="51">
        <f t="shared" si="12"/>
        <v>2</v>
      </c>
      <c r="F18" s="41" t="s">
        <v>5</v>
      </c>
      <c r="G18" s="47">
        <f>G17</f>
        <v>1</v>
      </c>
      <c r="H18" s="41" t="s">
        <v>1</v>
      </c>
      <c r="I18" s="51">
        <f>$I$12</f>
        <v>0</v>
      </c>
      <c r="J18" s="56">
        <f t="shared" si="3"/>
        <v>3</v>
      </c>
      <c r="K18" s="56">
        <f t="shared" si="13"/>
        <v>3</v>
      </c>
      <c r="L18" s="56">
        <v>3</v>
      </c>
      <c r="M18" s="15"/>
      <c r="N18" s="12">
        <f t="shared" si="14"/>
        <v>6.8571428571428577</v>
      </c>
      <c r="O18" s="12">
        <f t="shared" si="4"/>
        <v>7.8571428571428577</v>
      </c>
      <c r="P18" s="12">
        <f t="shared" si="15"/>
        <v>8.8571428571428577</v>
      </c>
      <c r="Q18" s="15"/>
      <c r="R18" s="36">
        <f t="shared" si="16"/>
        <v>0.4</v>
      </c>
      <c r="S18" s="12">
        <f t="shared" si="17"/>
        <v>7.2571428571428571</v>
      </c>
      <c r="T18" s="12">
        <f t="shared" si="5"/>
        <v>8.2571428571428562</v>
      </c>
      <c r="U18" s="12">
        <f t="shared" si="18"/>
        <v>9.2571428571428562</v>
      </c>
      <c r="V18" s="15"/>
      <c r="W18" s="36">
        <f t="shared" si="19"/>
        <v>1</v>
      </c>
      <c r="X18" s="12">
        <f t="shared" si="20"/>
        <v>7.8571428571428577</v>
      </c>
      <c r="Y18" s="12">
        <f t="shared" si="6"/>
        <v>8.8571428571428577</v>
      </c>
      <c r="Z18" s="12">
        <f t="shared" si="21"/>
        <v>9.8571428571428577</v>
      </c>
      <c r="AA18" s="15"/>
      <c r="AB18" s="36">
        <f t="shared" si="22"/>
        <v>2</v>
      </c>
      <c r="AC18" s="12">
        <f t="shared" si="23"/>
        <v>8.8571428571428577</v>
      </c>
      <c r="AD18" s="12">
        <f t="shared" si="7"/>
        <v>9.8571428571428577</v>
      </c>
      <c r="AE18" s="12">
        <f t="shared" si="24"/>
        <v>10.857142857142858</v>
      </c>
      <c r="AF18" s="15"/>
      <c r="AG18" s="36">
        <f t="shared" si="25"/>
        <v>4</v>
      </c>
      <c r="AH18" s="12">
        <f t="shared" si="26"/>
        <v>10.857142857142858</v>
      </c>
      <c r="AI18" s="12">
        <f t="shared" si="8"/>
        <v>11.857142857142858</v>
      </c>
      <c r="AJ18" s="12">
        <f t="shared" si="27"/>
        <v>12.857142857142858</v>
      </c>
      <c r="AK18" s="15"/>
      <c r="AL18" s="36">
        <f t="shared" si="28"/>
        <v>6</v>
      </c>
      <c r="AM18" s="12">
        <f t="shared" si="29"/>
        <v>12.857142857142858</v>
      </c>
      <c r="AN18" s="12">
        <f t="shared" si="9"/>
        <v>13.857142857142858</v>
      </c>
      <c r="AO18" s="12">
        <f t="shared" si="30"/>
        <v>14.857142857142858</v>
      </c>
      <c r="AP18" s="15"/>
      <c r="AQ18" s="36">
        <f t="shared" si="31"/>
        <v>8</v>
      </c>
      <c r="AR18" s="12">
        <f t="shared" si="32"/>
        <v>14.857142857142858</v>
      </c>
      <c r="AS18" s="12">
        <f t="shared" si="10"/>
        <v>15.857142857142858</v>
      </c>
      <c r="AT18" s="12">
        <f t="shared" si="33"/>
        <v>16.857142857142858</v>
      </c>
      <c r="AU18" s="15"/>
      <c r="AV18" s="36">
        <f t="shared" si="34"/>
        <v>12</v>
      </c>
      <c r="AW18" s="12">
        <f t="shared" si="35"/>
        <v>18.857142857142858</v>
      </c>
      <c r="AX18" s="12">
        <f t="shared" si="11"/>
        <v>19.857142857142858</v>
      </c>
      <c r="AY18" s="12">
        <f t="shared" si="36"/>
        <v>20.857142857142858</v>
      </c>
    </row>
    <row r="19" spans="1:51">
      <c r="A19" s="14" t="str">
        <f t="shared" si="0"/>
        <v>Cadmium</v>
      </c>
      <c r="B19" s="6">
        <f t="shared" si="1"/>
        <v>5</v>
      </c>
      <c r="C19" s="47">
        <f t="shared" si="2"/>
        <v>0.8571428571428571</v>
      </c>
      <c r="D19" s="39">
        <v>4.5</v>
      </c>
      <c r="E19" s="51">
        <f t="shared" si="12"/>
        <v>2</v>
      </c>
      <c r="F19" s="41" t="s">
        <v>5</v>
      </c>
      <c r="G19" s="47">
        <f>G17</f>
        <v>1</v>
      </c>
      <c r="H19" s="41" t="s">
        <v>0</v>
      </c>
      <c r="I19" s="51">
        <f>$I$13</f>
        <v>0</v>
      </c>
      <c r="J19" s="56">
        <f t="shared" si="3"/>
        <v>3</v>
      </c>
      <c r="K19" s="56">
        <f t="shared" si="13"/>
        <v>3</v>
      </c>
      <c r="L19" s="56">
        <v>3</v>
      </c>
      <c r="M19" s="15"/>
      <c r="N19" s="12">
        <f t="shared" si="14"/>
        <v>6.8571428571428577</v>
      </c>
      <c r="O19" s="12">
        <f t="shared" si="4"/>
        <v>7.8571428571428577</v>
      </c>
      <c r="P19" s="12">
        <f t="shared" si="15"/>
        <v>8.8571428571428577</v>
      </c>
      <c r="Q19" s="15"/>
      <c r="R19" s="36">
        <f t="shared" si="16"/>
        <v>0.4</v>
      </c>
      <c r="S19" s="12">
        <f t="shared" si="17"/>
        <v>7.2571428571428571</v>
      </c>
      <c r="T19" s="12">
        <f t="shared" si="5"/>
        <v>8.2571428571428562</v>
      </c>
      <c r="U19" s="12">
        <f t="shared" si="18"/>
        <v>9.2571428571428562</v>
      </c>
      <c r="V19" s="15"/>
      <c r="W19" s="36">
        <f t="shared" si="19"/>
        <v>1</v>
      </c>
      <c r="X19" s="12">
        <f t="shared" si="20"/>
        <v>7.8571428571428577</v>
      </c>
      <c r="Y19" s="12">
        <f t="shared" si="6"/>
        <v>8.8571428571428577</v>
      </c>
      <c r="Z19" s="12">
        <f t="shared" si="21"/>
        <v>9.8571428571428577</v>
      </c>
      <c r="AA19" s="15"/>
      <c r="AB19" s="36">
        <f t="shared" si="22"/>
        <v>2</v>
      </c>
      <c r="AC19" s="12">
        <f t="shared" si="23"/>
        <v>8.8571428571428577</v>
      </c>
      <c r="AD19" s="12">
        <f t="shared" si="7"/>
        <v>9.8571428571428577</v>
      </c>
      <c r="AE19" s="12">
        <f t="shared" si="24"/>
        <v>10.857142857142858</v>
      </c>
      <c r="AF19" s="15"/>
      <c r="AG19" s="36">
        <f t="shared" si="25"/>
        <v>4</v>
      </c>
      <c r="AH19" s="12">
        <f t="shared" si="26"/>
        <v>10.857142857142858</v>
      </c>
      <c r="AI19" s="12">
        <f t="shared" si="8"/>
        <v>11.857142857142858</v>
      </c>
      <c r="AJ19" s="12">
        <f t="shared" si="27"/>
        <v>12.857142857142858</v>
      </c>
      <c r="AK19" s="15"/>
      <c r="AL19" s="36">
        <f t="shared" si="28"/>
        <v>6</v>
      </c>
      <c r="AM19" s="12">
        <f t="shared" si="29"/>
        <v>12.857142857142858</v>
      </c>
      <c r="AN19" s="12">
        <f t="shared" si="9"/>
        <v>13.857142857142858</v>
      </c>
      <c r="AO19" s="12">
        <f t="shared" si="30"/>
        <v>14.857142857142858</v>
      </c>
      <c r="AP19" s="15"/>
      <c r="AQ19" s="36">
        <f t="shared" si="31"/>
        <v>8</v>
      </c>
      <c r="AR19" s="12">
        <f t="shared" si="32"/>
        <v>14.857142857142858</v>
      </c>
      <c r="AS19" s="12">
        <f t="shared" si="10"/>
        <v>15.857142857142858</v>
      </c>
      <c r="AT19" s="12">
        <f t="shared" si="33"/>
        <v>16.857142857142858</v>
      </c>
      <c r="AU19" s="15"/>
      <c r="AV19" s="36">
        <f t="shared" si="34"/>
        <v>12</v>
      </c>
      <c r="AW19" s="12">
        <f t="shared" si="35"/>
        <v>18.857142857142858</v>
      </c>
      <c r="AX19" s="12">
        <f t="shared" si="11"/>
        <v>19.857142857142858</v>
      </c>
      <c r="AY19" s="12">
        <f t="shared" si="36"/>
        <v>20.857142857142858</v>
      </c>
    </row>
    <row r="20" spans="1:51" ht="10.5">
      <c r="A20" s="14" t="str">
        <f t="shared" si="0"/>
        <v>Cadmium</v>
      </c>
      <c r="B20" s="6">
        <f t="shared" si="1"/>
        <v>5</v>
      </c>
      <c r="C20" s="47">
        <f t="shared" si="2"/>
        <v>0.8571428571428571</v>
      </c>
      <c r="D20" s="39">
        <v>4.5</v>
      </c>
      <c r="E20" s="51">
        <f t="shared" si="12"/>
        <v>2</v>
      </c>
      <c r="F20" s="41" t="s">
        <v>6</v>
      </c>
      <c r="G20" s="52">
        <v>1</v>
      </c>
      <c r="H20" s="41" t="s">
        <v>2</v>
      </c>
      <c r="I20" s="51">
        <f>$I$11</f>
        <v>0</v>
      </c>
      <c r="J20" s="56">
        <f t="shared" si="3"/>
        <v>3</v>
      </c>
      <c r="K20" s="56">
        <f t="shared" si="13"/>
        <v>3</v>
      </c>
      <c r="L20" s="56">
        <v>3</v>
      </c>
      <c r="M20" s="15"/>
      <c r="N20" s="12">
        <f t="shared" si="14"/>
        <v>6.8571428571428577</v>
      </c>
      <c r="O20" s="12">
        <f t="shared" si="4"/>
        <v>7.8571428571428577</v>
      </c>
      <c r="P20" s="12">
        <f t="shared" si="15"/>
        <v>8.8571428571428577</v>
      </c>
      <c r="Q20" s="15"/>
      <c r="R20" s="36">
        <f t="shared" si="16"/>
        <v>0.4</v>
      </c>
      <c r="S20" s="12">
        <f t="shared" si="17"/>
        <v>7.2571428571428571</v>
      </c>
      <c r="T20" s="12">
        <f t="shared" si="5"/>
        <v>8.2571428571428562</v>
      </c>
      <c r="U20" s="12">
        <f t="shared" si="18"/>
        <v>9.2571428571428562</v>
      </c>
      <c r="V20" s="15"/>
      <c r="W20" s="36">
        <f t="shared" si="19"/>
        <v>1</v>
      </c>
      <c r="X20" s="12">
        <f t="shared" si="20"/>
        <v>7.8571428571428577</v>
      </c>
      <c r="Y20" s="12">
        <f t="shared" si="6"/>
        <v>8.8571428571428577</v>
      </c>
      <c r="Z20" s="12">
        <f t="shared" si="21"/>
        <v>9.8571428571428577</v>
      </c>
      <c r="AA20" s="15"/>
      <c r="AB20" s="36">
        <f t="shared" si="22"/>
        <v>2</v>
      </c>
      <c r="AC20" s="12">
        <f t="shared" si="23"/>
        <v>8.8571428571428577</v>
      </c>
      <c r="AD20" s="12">
        <f t="shared" si="7"/>
        <v>9.8571428571428577</v>
      </c>
      <c r="AE20" s="12">
        <f t="shared" si="24"/>
        <v>10.857142857142858</v>
      </c>
      <c r="AF20" s="15"/>
      <c r="AG20" s="36">
        <f t="shared" si="25"/>
        <v>4</v>
      </c>
      <c r="AH20" s="12">
        <f t="shared" si="26"/>
        <v>10.857142857142858</v>
      </c>
      <c r="AI20" s="12">
        <f t="shared" si="8"/>
        <v>11.857142857142858</v>
      </c>
      <c r="AJ20" s="12">
        <f t="shared" si="27"/>
        <v>12.857142857142858</v>
      </c>
      <c r="AK20" s="15"/>
      <c r="AL20" s="36">
        <f t="shared" si="28"/>
        <v>6</v>
      </c>
      <c r="AM20" s="12">
        <f t="shared" si="29"/>
        <v>12.857142857142858</v>
      </c>
      <c r="AN20" s="12">
        <f t="shared" si="9"/>
        <v>13.857142857142858</v>
      </c>
      <c r="AO20" s="12">
        <f t="shared" si="30"/>
        <v>14.857142857142858</v>
      </c>
      <c r="AP20" s="15"/>
      <c r="AQ20" s="36">
        <f t="shared" si="31"/>
        <v>8</v>
      </c>
      <c r="AR20" s="12">
        <f t="shared" si="32"/>
        <v>14.857142857142858</v>
      </c>
      <c r="AS20" s="12">
        <f t="shared" si="10"/>
        <v>15.857142857142858</v>
      </c>
      <c r="AT20" s="12">
        <f t="shared" si="33"/>
        <v>16.857142857142858</v>
      </c>
      <c r="AU20" s="15"/>
      <c r="AV20" s="36">
        <f t="shared" si="34"/>
        <v>12</v>
      </c>
      <c r="AW20" s="12">
        <f t="shared" si="35"/>
        <v>18.857142857142858</v>
      </c>
      <c r="AX20" s="12">
        <f t="shared" si="11"/>
        <v>19.857142857142858</v>
      </c>
      <c r="AY20" s="12">
        <f t="shared" si="36"/>
        <v>20.857142857142858</v>
      </c>
    </row>
    <row r="21" spans="1:51">
      <c r="A21" s="14" t="str">
        <f t="shared" si="0"/>
        <v>Cadmium</v>
      </c>
      <c r="B21" s="6">
        <f t="shared" si="1"/>
        <v>5</v>
      </c>
      <c r="C21" s="47">
        <f t="shared" si="2"/>
        <v>0.8571428571428571</v>
      </c>
      <c r="D21" s="39">
        <v>4.5</v>
      </c>
      <c r="E21" s="51">
        <f t="shared" si="12"/>
        <v>2</v>
      </c>
      <c r="F21" s="41" t="s">
        <v>6</v>
      </c>
      <c r="G21" s="47">
        <f>G20</f>
        <v>1</v>
      </c>
      <c r="H21" s="41" t="s">
        <v>1</v>
      </c>
      <c r="I21" s="51">
        <f>$I$12</f>
        <v>0</v>
      </c>
      <c r="J21" s="56">
        <f t="shared" si="3"/>
        <v>3</v>
      </c>
      <c r="K21" s="56">
        <f t="shared" si="13"/>
        <v>3</v>
      </c>
      <c r="L21" s="56">
        <v>3</v>
      </c>
      <c r="M21" s="15"/>
      <c r="N21" s="12">
        <f t="shared" si="14"/>
        <v>6.8571428571428577</v>
      </c>
      <c r="O21" s="12">
        <f t="shared" si="4"/>
        <v>7.8571428571428577</v>
      </c>
      <c r="P21" s="12">
        <f t="shared" si="15"/>
        <v>8.8571428571428577</v>
      </c>
      <c r="Q21" s="15"/>
      <c r="R21" s="36">
        <f t="shared" si="16"/>
        <v>0.4</v>
      </c>
      <c r="S21" s="12">
        <f t="shared" si="17"/>
        <v>7.2571428571428571</v>
      </c>
      <c r="T21" s="12">
        <f t="shared" si="5"/>
        <v>8.2571428571428562</v>
      </c>
      <c r="U21" s="12">
        <f t="shared" si="18"/>
        <v>9.2571428571428562</v>
      </c>
      <c r="V21" s="15"/>
      <c r="W21" s="36">
        <f t="shared" si="19"/>
        <v>1</v>
      </c>
      <c r="X21" s="12">
        <f t="shared" si="20"/>
        <v>7.8571428571428577</v>
      </c>
      <c r="Y21" s="12">
        <f t="shared" si="6"/>
        <v>8.8571428571428577</v>
      </c>
      <c r="Z21" s="12">
        <f t="shared" si="21"/>
        <v>9.8571428571428577</v>
      </c>
      <c r="AA21" s="15"/>
      <c r="AB21" s="36">
        <f t="shared" si="22"/>
        <v>2</v>
      </c>
      <c r="AC21" s="12">
        <f t="shared" si="23"/>
        <v>8.8571428571428577</v>
      </c>
      <c r="AD21" s="12">
        <f t="shared" si="7"/>
        <v>9.8571428571428577</v>
      </c>
      <c r="AE21" s="12">
        <f t="shared" si="24"/>
        <v>10.857142857142858</v>
      </c>
      <c r="AF21" s="15"/>
      <c r="AG21" s="36">
        <f t="shared" si="25"/>
        <v>4</v>
      </c>
      <c r="AH21" s="12">
        <f t="shared" si="26"/>
        <v>10.857142857142858</v>
      </c>
      <c r="AI21" s="12">
        <f t="shared" si="8"/>
        <v>11.857142857142858</v>
      </c>
      <c r="AJ21" s="12">
        <f t="shared" si="27"/>
        <v>12.857142857142858</v>
      </c>
      <c r="AK21" s="15"/>
      <c r="AL21" s="36">
        <f t="shared" si="28"/>
        <v>6</v>
      </c>
      <c r="AM21" s="12">
        <f t="shared" si="29"/>
        <v>12.857142857142858</v>
      </c>
      <c r="AN21" s="12">
        <f t="shared" si="9"/>
        <v>13.857142857142858</v>
      </c>
      <c r="AO21" s="12">
        <f t="shared" si="30"/>
        <v>14.857142857142858</v>
      </c>
      <c r="AP21" s="15"/>
      <c r="AQ21" s="36">
        <f t="shared" si="31"/>
        <v>8</v>
      </c>
      <c r="AR21" s="12">
        <f t="shared" si="32"/>
        <v>14.857142857142858</v>
      </c>
      <c r="AS21" s="12">
        <f t="shared" si="10"/>
        <v>15.857142857142858</v>
      </c>
      <c r="AT21" s="12">
        <f t="shared" si="33"/>
        <v>16.857142857142858</v>
      </c>
      <c r="AU21" s="15"/>
      <c r="AV21" s="36">
        <f t="shared" si="34"/>
        <v>12</v>
      </c>
      <c r="AW21" s="12">
        <f t="shared" si="35"/>
        <v>18.857142857142858</v>
      </c>
      <c r="AX21" s="12">
        <f t="shared" si="11"/>
        <v>19.857142857142858</v>
      </c>
      <c r="AY21" s="12">
        <f t="shared" si="36"/>
        <v>20.857142857142858</v>
      </c>
    </row>
    <row r="22" spans="1:51" ht="10.5" thickBot="1">
      <c r="A22" s="14" t="str">
        <f t="shared" si="0"/>
        <v>Cadmium</v>
      </c>
      <c r="B22" s="6">
        <f t="shared" si="1"/>
        <v>5</v>
      </c>
      <c r="C22" s="47">
        <f t="shared" si="2"/>
        <v>0.8571428571428571</v>
      </c>
      <c r="D22" s="39">
        <v>4.5</v>
      </c>
      <c r="E22" s="51">
        <f t="shared" si="12"/>
        <v>2</v>
      </c>
      <c r="F22" s="41" t="s">
        <v>6</v>
      </c>
      <c r="G22" s="47">
        <f>G20</f>
        <v>1</v>
      </c>
      <c r="H22" s="41" t="s">
        <v>0</v>
      </c>
      <c r="I22" s="51">
        <f>$I$13</f>
        <v>0</v>
      </c>
      <c r="J22" s="56">
        <f t="shared" si="3"/>
        <v>3</v>
      </c>
      <c r="K22" s="56">
        <f t="shared" si="13"/>
        <v>3</v>
      </c>
      <c r="L22" s="56">
        <v>3</v>
      </c>
      <c r="M22" s="15"/>
      <c r="N22" s="12">
        <f t="shared" si="14"/>
        <v>6.8571428571428577</v>
      </c>
      <c r="O22" s="12">
        <f t="shared" si="4"/>
        <v>7.8571428571428577</v>
      </c>
      <c r="P22" s="12">
        <f t="shared" si="15"/>
        <v>8.8571428571428577</v>
      </c>
      <c r="Q22" s="15"/>
      <c r="R22" s="36">
        <f t="shared" si="16"/>
        <v>0.4</v>
      </c>
      <c r="S22" s="12">
        <f t="shared" si="17"/>
        <v>7.2571428571428571</v>
      </c>
      <c r="T22" s="12">
        <f t="shared" si="5"/>
        <v>8.2571428571428562</v>
      </c>
      <c r="U22" s="12">
        <f t="shared" si="18"/>
        <v>9.2571428571428562</v>
      </c>
      <c r="V22" s="15"/>
      <c r="W22" s="36">
        <f t="shared" si="19"/>
        <v>1</v>
      </c>
      <c r="X22" s="12">
        <f t="shared" si="20"/>
        <v>7.8571428571428577</v>
      </c>
      <c r="Y22" s="12">
        <f t="shared" si="6"/>
        <v>8.8571428571428577</v>
      </c>
      <c r="Z22" s="12">
        <f t="shared" si="21"/>
        <v>9.8571428571428577</v>
      </c>
      <c r="AA22" s="15"/>
      <c r="AB22" s="36">
        <f t="shared" si="22"/>
        <v>2</v>
      </c>
      <c r="AC22" s="12">
        <f t="shared" si="23"/>
        <v>8.8571428571428577</v>
      </c>
      <c r="AD22" s="12">
        <f t="shared" si="7"/>
        <v>9.8571428571428577</v>
      </c>
      <c r="AE22" s="12">
        <f t="shared" si="24"/>
        <v>10.857142857142858</v>
      </c>
      <c r="AF22" s="15"/>
      <c r="AG22" s="36">
        <f t="shared" si="25"/>
        <v>4</v>
      </c>
      <c r="AH22" s="12">
        <f t="shared" si="26"/>
        <v>10.857142857142858</v>
      </c>
      <c r="AI22" s="12">
        <f t="shared" si="8"/>
        <v>11.857142857142858</v>
      </c>
      <c r="AJ22" s="12">
        <f t="shared" si="27"/>
        <v>12.857142857142858</v>
      </c>
      <c r="AK22" s="15"/>
      <c r="AL22" s="36">
        <f t="shared" si="28"/>
        <v>6</v>
      </c>
      <c r="AM22" s="12">
        <f t="shared" si="29"/>
        <v>12.857142857142858</v>
      </c>
      <c r="AN22" s="12">
        <f t="shared" si="9"/>
        <v>13.857142857142858</v>
      </c>
      <c r="AO22" s="12">
        <f t="shared" si="30"/>
        <v>14.857142857142858</v>
      </c>
      <c r="AP22" s="15"/>
      <c r="AQ22" s="36">
        <f t="shared" si="31"/>
        <v>8</v>
      </c>
      <c r="AR22" s="12">
        <f t="shared" si="32"/>
        <v>14.857142857142858</v>
      </c>
      <c r="AS22" s="12">
        <f t="shared" si="10"/>
        <v>15.857142857142858</v>
      </c>
      <c r="AT22" s="12">
        <f t="shared" si="33"/>
        <v>16.857142857142858</v>
      </c>
      <c r="AU22" s="15"/>
      <c r="AV22" s="36">
        <f t="shared" si="34"/>
        <v>12</v>
      </c>
      <c r="AW22" s="12">
        <f t="shared" si="35"/>
        <v>18.857142857142858</v>
      </c>
      <c r="AX22" s="12">
        <f t="shared" si="11"/>
        <v>19.857142857142858</v>
      </c>
      <c r="AY22" s="12">
        <f t="shared" si="36"/>
        <v>20.857142857142858</v>
      </c>
    </row>
    <row r="23" spans="1:51" ht="42.5" thickTop="1">
      <c r="A23" s="25" t="s">
        <v>45</v>
      </c>
      <c r="B23" s="26" t="s">
        <v>53</v>
      </c>
      <c r="C23" s="46" t="s">
        <v>61</v>
      </c>
      <c r="D23" s="38" t="s">
        <v>62</v>
      </c>
      <c r="E23" s="49" t="s">
        <v>63</v>
      </c>
      <c r="F23" s="40" t="s">
        <v>64</v>
      </c>
      <c r="G23" s="46" t="s">
        <v>65</v>
      </c>
      <c r="H23" s="40" t="s">
        <v>66</v>
      </c>
      <c r="I23" s="49" t="s">
        <v>68</v>
      </c>
      <c r="J23" s="46" t="s">
        <v>69</v>
      </c>
      <c r="K23" s="46" t="s">
        <v>70</v>
      </c>
      <c r="L23" s="46" t="s">
        <v>71</v>
      </c>
      <c r="M23" s="27"/>
      <c r="N23" s="28" t="s">
        <v>72</v>
      </c>
      <c r="O23" s="28" t="s">
        <v>74</v>
      </c>
      <c r="P23" s="28" t="s">
        <v>73</v>
      </c>
      <c r="Q23" s="27"/>
      <c r="R23" s="35" t="s">
        <v>59</v>
      </c>
      <c r="S23" s="28" t="s">
        <v>72</v>
      </c>
      <c r="T23" s="28" t="s">
        <v>74</v>
      </c>
      <c r="U23" s="28" t="s">
        <v>73</v>
      </c>
      <c r="V23" s="27"/>
      <c r="W23" s="35" t="s">
        <v>59</v>
      </c>
      <c r="X23" s="28" t="s">
        <v>72</v>
      </c>
      <c r="Y23" s="28" t="s">
        <v>74</v>
      </c>
      <c r="Z23" s="28" t="s">
        <v>73</v>
      </c>
      <c r="AA23" s="27"/>
      <c r="AB23" s="35" t="s">
        <v>59</v>
      </c>
      <c r="AC23" s="28" t="s">
        <v>72</v>
      </c>
      <c r="AD23" s="28" t="s">
        <v>74</v>
      </c>
      <c r="AE23" s="28" t="s">
        <v>73</v>
      </c>
      <c r="AF23" s="27"/>
      <c r="AG23" s="35" t="s">
        <v>59</v>
      </c>
      <c r="AH23" s="28" t="s">
        <v>72</v>
      </c>
      <c r="AI23" s="28" t="s">
        <v>74</v>
      </c>
      <c r="AJ23" s="28" t="s">
        <v>73</v>
      </c>
      <c r="AK23" s="27"/>
      <c r="AL23" s="35" t="s">
        <v>59</v>
      </c>
      <c r="AM23" s="28" t="s">
        <v>72</v>
      </c>
      <c r="AN23" s="28" t="s">
        <v>74</v>
      </c>
      <c r="AO23" s="28" t="s">
        <v>73</v>
      </c>
      <c r="AP23" s="27"/>
      <c r="AQ23" s="35" t="s">
        <v>59</v>
      </c>
      <c r="AR23" s="28" t="s">
        <v>72</v>
      </c>
      <c r="AS23" s="28" t="s">
        <v>74</v>
      </c>
      <c r="AT23" s="28" t="s">
        <v>73</v>
      </c>
      <c r="AU23" s="27"/>
      <c r="AV23" s="35" t="s">
        <v>59</v>
      </c>
      <c r="AW23" s="28" t="s">
        <v>72</v>
      </c>
      <c r="AX23" s="28" t="s">
        <v>74</v>
      </c>
      <c r="AY23" s="28" t="s">
        <v>73</v>
      </c>
    </row>
    <row r="24" spans="1:51" ht="10.5">
      <c r="A24" s="14" t="str">
        <f t="shared" ref="A24:A35" si="37">$B$3</f>
        <v>Cadmium</v>
      </c>
      <c r="B24" s="6">
        <f t="shared" ref="B24:B35" si="38">$B$7</f>
        <v>5</v>
      </c>
      <c r="C24" s="47">
        <f t="shared" ref="C24:C35" si="39">8*(B24-$B$4)/($B$5-$B$4)</f>
        <v>0.8571428571428571</v>
      </c>
      <c r="D24" s="39">
        <v>5</v>
      </c>
      <c r="E24" s="50">
        <v>3</v>
      </c>
      <c r="F24" s="41" t="s">
        <v>3</v>
      </c>
      <c r="G24" s="47">
        <f t="shared" ref="G24:G35" si="40">G11</f>
        <v>0</v>
      </c>
      <c r="H24" s="41" t="s">
        <v>2</v>
      </c>
      <c r="I24" s="51">
        <f t="shared" ref="I24:I35" si="41">I11</f>
        <v>0</v>
      </c>
      <c r="J24" s="56">
        <f t="shared" ref="J24:J35" si="42">E24+G24+I24</f>
        <v>3</v>
      </c>
      <c r="K24" s="56">
        <f>6-J24</f>
        <v>3</v>
      </c>
      <c r="L24" s="56">
        <v>3</v>
      </c>
      <c r="M24" s="15"/>
      <c r="N24" s="12">
        <f>$C24+$K24+L24</f>
        <v>6.8571428571428577</v>
      </c>
      <c r="O24" s="12">
        <f t="shared" si="4"/>
        <v>7.8571428571428577</v>
      </c>
      <c r="P24" s="12">
        <f t="shared" ref="P24:P35" si="43">N24+2</f>
        <v>8.8571428571428577</v>
      </c>
      <c r="Q24" s="15"/>
      <c r="R24" s="36">
        <f>8*$B$7/$B$6*$C$8/100</f>
        <v>0.4</v>
      </c>
      <c r="S24" s="12">
        <f>$C24+$K24+$R24+L24</f>
        <v>7.2571428571428571</v>
      </c>
      <c r="T24" s="12">
        <f t="shared" si="5"/>
        <v>8.2571428571428562</v>
      </c>
      <c r="U24" s="12">
        <f t="shared" ref="U24:U35" si="44">S24+2</f>
        <v>9.2571428571428562</v>
      </c>
      <c r="V24" s="15"/>
      <c r="W24" s="36">
        <f>8*$B$7/$B$6*$D$8/100</f>
        <v>1</v>
      </c>
      <c r="X24" s="12">
        <f>$C24+$K24+$W24+L24</f>
        <v>7.8571428571428577</v>
      </c>
      <c r="Y24" s="12">
        <f t="shared" si="6"/>
        <v>8.8571428571428577</v>
      </c>
      <c r="Z24" s="12">
        <f t="shared" ref="Z24:Z35" si="45">X24+2</f>
        <v>9.8571428571428577</v>
      </c>
      <c r="AA24" s="15"/>
      <c r="AB24" s="36">
        <f>8*$B$7/$B$6*$E$8/100</f>
        <v>2</v>
      </c>
      <c r="AC24" s="12">
        <f>$C24+$K24+$AB24+L24</f>
        <v>8.8571428571428577</v>
      </c>
      <c r="AD24" s="12">
        <f t="shared" si="7"/>
        <v>9.8571428571428577</v>
      </c>
      <c r="AE24" s="12">
        <f t="shared" ref="AE24:AE35" si="46">AC24+2</f>
        <v>10.857142857142858</v>
      </c>
      <c r="AF24" s="15"/>
      <c r="AG24" s="36">
        <f>8*$B$7/$B$6*$F$8/100</f>
        <v>4</v>
      </c>
      <c r="AH24" s="12">
        <f>$C24+$K24+$AG24+L24</f>
        <v>10.857142857142858</v>
      </c>
      <c r="AI24" s="12">
        <f t="shared" si="8"/>
        <v>11.857142857142858</v>
      </c>
      <c r="AJ24" s="12">
        <f t="shared" ref="AJ24:AJ35" si="47">AH24+2</f>
        <v>12.857142857142858</v>
      </c>
      <c r="AK24" s="15"/>
      <c r="AL24" s="36">
        <f>8*$B$7/$B$6*$G$8/100</f>
        <v>6</v>
      </c>
      <c r="AM24" s="12">
        <f>$C24+$K24+$AL24+L24</f>
        <v>12.857142857142858</v>
      </c>
      <c r="AN24" s="12">
        <f t="shared" si="9"/>
        <v>13.857142857142858</v>
      </c>
      <c r="AO24" s="12">
        <f t="shared" ref="AO24:AO35" si="48">AM24+2</f>
        <v>14.857142857142858</v>
      </c>
      <c r="AP24" s="15"/>
      <c r="AQ24" s="36">
        <f>8*$B$7/$B$6*$H$8/100</f>
        <v>8</v>
      </c>
      <c r="AR24" s="12">
        <f>$C24+$K24+$AQ24+L24</f>
        <v>14.857142857142858</v>
      </c>
      <c r="AS24" s="12">
        <f t="shared" si="10"/>
        <v>15.857142857142858</v>
      </c>
      <c r="AT24" s="12">
        <f t="shared" ref="AT24:AT35" si="49">AR24+2</f>
        <v>16.857142857142858</v>
      </c>
      <c r="AU24" s="15"/>
      <c r="AV24" s="36">
        <f>8*$B$7/$B$6*$I$8/100</f>
        <v>12</v>
      </c>
      <c r="AW24" s="12">
        <f>$C24+$K24+$AV24+L24</f>
        <v>18.857142857142858</v>
      </c>
      <c r="AX24" s="12">
        <f t="shared" si="11"/>
        <v>19.857142857142858</v>
      </c>
      <c r="AY24" s="12">
        <f t="shared" ref="AY24:AY35" si="50">AW24+2</f>
        <v>20.857142857142858</v>
      </c>
    </row>
    <row r="25" spans="1:51">
      <c r="A25" s="14" t="str">
        <f t="shared" si="37"/>
        <v>Cadmium</v>
      </c>
      <c r="B25" s="6">
        <f t="shared" si="38"/>
        <v>5</v>
      </c>
      <c r="C25" s="47">
        <f t="shared" si="39"/>
        <v>0.8571428571428571</v>
      </c>
      <c r="D25" s="39">
        <v>5</v>
      </c>
      <c r="E25" s="51">
        <f t="shared" ref="E25:E35" si="51">E24</f>
        <v>3</v>
      </c>
      <c r="F25" s="41" t="s">
        <v>3</v>
      </c>
      <c r="G25" s="47">
        <f t="shared" si="40"/>
        <v>0</v>
      </c>
      <c r="H25" s="41" t="s">
        <v>1</v>
      </c>
      <c r="I25" s="51">
        <f t="shared" si="41"/>
        <v>0</v>
      </c>
      <c r="J25" s="56">
        <f t="shared" si="42"/>
        <v>3</v>
      </c>
      <c r="K25" s="56">
        <f t="shared" ref="K25:K35" si="52">6-J25</f>
        <v>3</v>
      </c>
      <c r="L25" s="56">
        <v>3</v>
      </c>
      <c r="M25" s="15"/>
      <c r="N25" s="12">
        <f t="shared" ref="N25:N35" si="53">$C25+$K25+L25</f>
        <v>6.8571428571428577</v>
      </c>
      <c r="O25" s="12">
        <f t="shared" si="4"/>
        <v>7.8571428571428577</v>
      </c>
      <c r="P25" s="12">
        <f t="shared" si="43"/>
        <v>8.8571428571428577</v>
      </c>
      <c r="Q25" s="15"/>
      <c r="R25" s="36">
        <f t="shared" ref="R25:R35" si="54">$R$11</f>
        <v>0.4</v>
      </c>
      <c r="S25" s="12">
        <f t="shared" ref="S25:S35" si="55">$C25+$K25+$R25+L25</f>
        <v>7.2571428571428571</v>
      </c>
      <c r="T25" s="12">
        <f t="shared" si="5"/>
        <v>8.2571428571428562</v>
      </c>
      <c r="U25" s="12">
        <f t="shared" si="44"/>
        <v>9.2571428571428562</v>
      </c>
      <c r="V25" s="15"/>
      <c r="W25" s="36">
        <f t="shared" ref="W25:W35" si="56">W$11</f>
        <v>1</v>
      </c>
      <c r="X25" s="12">
        <f t="shared" ref="X25:X35" si="57">$C25+$K25+$W25+L25</f>
        <v>7.8571428571428577</v>
      </c>
      <c r="Y25" s="12">
        <f t="shared" si="6"/>
        <v>8.8571428571428577</v>
      </c>
      <c r="Z25" s="12">
        <f t="shared" si="45"/>
        <v>9.8571428571428577</v>
      </c>
      <c r="AA25" s="15"/>
      <c r="AB25" s="36">
        <f t="shared" ref="AB25:AB35" si="58">AB$11</f>
        <v>2</v>
      </c>
      <c r="AC25" s="12">
        <f t="shared" ref="AC25:AC35" si="59">$C25+$K25+$AB25+L25</f>
        <v>8.8571428571428577</v>
      </c>
      <c r="AD25" s="12">
        <f t="shared" si="7"/>
        <v>9.8571428571428577</v>
      </c>
      <c r="AE25" s="12">
        <f t="shared" si="46"/>
        <v>10.857142857142858</v>
      </c>
      <c r="AF25" s="15"/>
      <c r="AG25" s="36">
        <f t="shared" ref="AG25:AG35" si="60">AG$11</f>
        <v>4</v>
      </c>
      <c r="AH25" s="12">
        <f t="shared" ref="AH25:AH35" si="61">$C25+$K25+$AG25+L25</f>
        <v>10.857142857142858</v>
      </c>
      <c r="AI25" s="12">
        <f t="shared" si="8"/>
        <v>11.857142857142858</v>
      </c>
      <c r="AJ25" s="12">
        <f t="shared" si="47"/>
        <v>12.857142857142858</v>
      </c>
      <c r="AK25" s="15"/>
      <c r="AL25" s="36">
        <f t="shared" ref="AL25:AL35" si="62">AL$11</f>
        <v>6</v>
      </c>
      <c r="AM25" s="12">
        <f t="shared" ref="AM25:AM35" si="63">$C25+$K25+$AL25+L25</f>
        <v>12.857142857142858</v>
      </c>
      <c r="AN25" s="12">
        <f t="shared" si="9"/>
        <v>13.857142857142858</v>
      </c>
      <c r="AO25" s="12">
        <f t="shared" si="48"/>
        <v>14.857142857142858</v>
      </c>
      <c r="AP25" s="15"/>
      <c r="AQ25" s="36">
        <f t="shared" ref="AQ25:AQ35" si="64">AQ$11</f>
        <v>8</v>
      </c>
      <c r="AR25" s="12">
        <f t="shared" ref="AR25:AR35" si="65">$C25+$K25+$AQ25+L25</f>
        <v>14.857142857142858</v>
      </c>
      <c r="AS25" s="12">
        <f t="shared" si="10"/>
        <v>15.857142857142858</v>
      </c>
      <c r="AT25" s="12">
        <f t="shared" si="49"/>
        <v>16.857142857142858</v>
      </c>
      <c r="AU25" s="15"/>
      <c r="AV25" s="36">
        <f t="shared" ref="AV25:AV35" si="66">AV$11</f>
        <v>12</v>
      </c>
      <c r="AW25" s="12">
        <f t="shared" ref="AW25:AW35" si="67">$C25+$K25+$AV25+L25</f>
        <v>18.857142857142858</v>
      </c>
      <c r="AX25" s="12">
        <f t="shared" si="11"/>
        <v>19.857142857142858</v>
      </c>
      <c r="AY25" s="12">
        <f t="shared" si="50"/>
        <v>20.857142857142858</v>
      </c>
    </row>
    <row r="26" spans="1:51">
      <c r="A26" s="14" t="str">
        <f t="shared" si="37"/>
        <v>Cadmium</v>
      </c>
      <c r="B26" s="6">
        <f t="shared" si="38"/>
        <v>5</v>
      </c>
      <c r="C26" s="47">
        <f t="shared" si="39"/>
        <v>0.8571428571428571</v>
      </c>
      <c r="D26" s="39">
        <v>5</v>
      </c>
      <c r="E26" s="51">
        <f t="shared" si="51"/>
        <v>3</v>
      </c>
      <c r="F26" s="41" t="s">
        <v>3</v>
      </c>
      <c r="G26" s="47">
        <f t="shared" si="40"/>
        <v>0</v>
      </c>
      <c r="H26" s="41" t="s">
        <v>0</v>
      </c>
      <c r="I26" s="51">
        <f t="shared" si="41"/>
        <v>0</v>
      </c>
      <c r="J26" s="56">
        <f t="shared" si="42"/>
        <v>3</v>
      </c>
      <c r="K26" s="56">
        <f t="shared" si="52"/>
        <v>3</v>
      </c>
      <c r="L26" s="56">
        <v>3</v>
      </c>
      <c r="M26" s="15"/>
      <c r="N26" s="12">
        <f t="shared" si="53"/>
        <v>6.8571428571428577</v>
      </c>
      <c r="O26" s="12">
        <f t="shared" si="4"/>
        <v>7.8571428571428577</v>
      </c>
      <c r="P26" s="12">
        <f t="shared" si="43"/>
        <v>8.8571428571428577</v>
      </c>
      <c r="Q26" s="15"/>
      <c r="R26" s="36">
        <f t="shared" si="54"/>
        <v>0.4</v>
      </c>
      <c r="S26" s="12">
        <f t="shared" si="55"/>
        <v>7.2571428571428571</v>
      </c>
      <c r="T26" s="12">
        <f t="shared" si="5"/>
        <v>8.2571428571428562</v>
      </c>
      <c r="U26" s="12">
        <f t="shared" si="44"/>
        <v>9.2571428571428562</v>
      </c>
      <c r="V26" s="15"/>
      <c r="W26" s="36">
        <f t="shared" si="56"/>
        <v>1</v>
      </c>
      <c r="X26" s="12">
        <f t="shared" si="57"/>
        <v>7.8571428571428577</v>
      </c>
      <c r="Y26" s="12">
        <f t="shared" si="6"/>
        <v>8.8571428571428577</v>
      </c>
      <c r="Z26" s="12">
        <f t="shared" si="45"/>
        <v>9.8571428571428577</v>
      </c>
      <c r="AA26" s="15"/>
      <c r="AB26" s="36">
        <f t="shared" si="58"/>
        <v>2</v>
      </c>
      <c r="AC26" s="12">
        <f t="shared" si="59"/>
        <v>8.8571428571428577</v>
      </c>
      <c r="AD26" s="12">
        <f t="shared" si="7"/>
        <v>9.8571428571428577</v>
      </c>
      <c r="AE26" s="12">
        <f t="shared" si="46"/>
        <v>10.857142857142858</v>
      </c>
      <c r="AF26" s="15"/>
      <c r="AG26" s="36">
        <f t="shared" si="60"/>
        <v>4</v>
      </c>
      <c r="AH26" s="12">
        <f t="shared" si="61"/>
        <v>10.857142857142858</v>
      </c>
      <c r="AI26" s="12">
        <f t="shared" si="8"/>
        <v>11.857142857142858</v>
      </c>
      <c r="AJ26" s="12">
        <f t="shared" si="47"/>
        <v>12.857142857142858</v>
      </c>
      <c r="AK26" s="15"/>
      <c r="AL26" s="36">
        <f t="shared" si="62"/>
        <v>6</v>
      </c>
      <c r="AM26" s="12">
        <f t="shared" si="63"/>
        <v>12.857142857142858</v>
      </c>
      <c r="AN26" s="12">
        <f t="shared" si="9"/>
        <v>13.857142857142858</v>
      </c>
      <c r="AO26" s="12">
        <f t="shared" si="48"/>
        <v>14.857142857142858</v>
      </c>
      <c r="AP26" s="15"/>
      <c r="AQ26" s="36">
        <f t="shared" si="64"/>
        <v>8</v>
      </c>
      <c r="AR26" s="12">
        <f t="shared" si="65"/>
        <v>14.857142857142858</v>
      </c>
      <c r="AS26" s="12">
        <f t="shared" si="10"/>
        <v>15.857142857142858</v>
      </c>
      <c r="AT26" s="12">
        <f t="shared" si="49"/>
        <v>16.857142857142858</v>
      </c>
      <c r="AU26" s="15"/>
      <c r="AV26" s="36">
        <f t="shared" si="66"/>
        <v>12</v>
      </c>
      <c r="AW26" s="12">
        <f t="shared" si="67"/>
        <v>18.857142857142858</v>
      </c>
      <c r="AX26" s="12">
        <f t="shared" si="11"/>
        <v>19.857142857142858</v>
      </c>
      <c r="AY26" s="12">
        <f t="shared" si="50"/>
        <v>20.857142857142858</v>
      </c>
    </row>
    <row r="27" spans="1:51">
      <c r="A27" s="14" t="str">
        <f t="shared" si="37"/>
        <v>Cadmium</v>
      </c>
      <c r="B27" s="6">
        <f t="shared" si="38"/>
        <v>5</v>
      </c>
      <c r="C27" s="47">
        <f t="shared" si="39"/>
        <v>0.8571428571428571</v>
      </c>
      <c r="D27" s="39">
        <v>5</v>
      </c>
      <c r="E27" s="51">
        <f t="shared" si="51"/>
        <v>3</v>
      </c>
      <c r="F27" s="41" t="s">
        <v>4</v>
      </c>
      <c r="G27" s="47">
        <f t="shared" si="40"/>
        <v>0</v>
      </c>
      <c r="H27" s="41" t="s">
        <v>2</v>
      </c>
      <c r="I27" s="51">
        <f t="shared" si="41"/>
        <v>0</v>
      </c>
      <c r="J27" s="56">
        <f t="shared" si="42"/>
        <v>3</v>
      </c>
      <c r="K27" s="56">
        <f t="shared" si="52"/>
        <v>3</v>
      </c>
      <c r="L27" s="56">
        <v>3</v>
      </c>
      <c r="M27" s="15"/>
      <c r="N27" s="12">
        <f t="shared" si="53"/>
        <v>6.8571428571428577</v>
      </c>
      <c r="O27" s="12">
        <f t="shared" si="4"/>
        <v>7.8571428571428577</v>
      </c>
      <c r="P27" s="12">
        <f t="shared" si="43"/>
        <v>8.8571428571428577</v>
      </c>
      <c r="Q27" s="15"/>
      <c r="R27" s="36">
        <f t="shared" si="54"/>
        <v>0.4</v>
      </c>
      <c r="S27" s="12">
        <f t="shared" si="55"/>
        <v>7.2571428571428571</v>
      </c>
      <c r="T27" s="12">
        <f t="shared" si="5"/>
        <v>8.2571428571428562</v>
      </c>
      <c r="U27" s="12">
        <f t="shared" si="44"/>
        <v>9.2571428571428562</v>
      </c>
      <c r="V27" s="15"/>
      <c r="W27" s="36">
        <f t="shared" si="56"/>
        <v>1</v>
      </c>
      <c r="X27" s="12">
        <f t="shared" si="57"/>
        <v>7.8571428571428577</v>
      </c>
      <c r="Y27" s="12">
        <f t="shared" si="6"/>
        <v>8.8571428571428577</v>
      </c>
      <c r="Z27" s="12">
        <f t="shared" si="45"/>
        <v>9.8571428571428577</v>
      </c>
      <c r="AA27" s="15"/>
      <c r="AB27" s="36">
        <f t="shared" si="58"/>
        <v>2</v>
      </c>
      <c r="AC27" s="12">
        <f t="shared" si="59"/>
        <v>8.8571428571428577</v>
      </c>
      <c r="AD27" s="12">
        <f t="shared" si="7"/>
        <v>9.8571428571428577</v>
      </c>
      <c r="AE27" s="12">
        <f t="shared" si="46"/>
        <v>10.857142857142858</v>
      </c>
      <c r="AF27" s="15"/>
      <c r="AG27" s="36">
        <f t="shared" si="60"/>
        <v>4</v>
      </c>
      <c r="AH27" s="12">
        <f t="shared" si="61"/>
        <v>10.857142857142858</v>
      </c>
      <c r="AI27" s="12">
        <f t="shared" si="8"/>
        <v>11.857142857142858</v>
      </c>
      <c r="AJ27" s="12">
        <f t="shared" si="47"/>
        <v>12.857142857142858</v>
      </c>
      <c r="AK27" s="15"/>
      <c r="AL27" s="36">
        <f t="shared" si="62"/>
        <v>6</v>
      </c>
      <c r="AM27" s="12">
        <f t="shared" si="63"/>
        <v>12.857142857142858</v>
      </c>
      <c r="AN27" s="12">
        <f t="shared" si="9"/>
        <v>13.857142857142858</v>
      </c>
      <c r="AO27" s="12">
        <f t="shared" si="48"/>
        <v>14.857142857142858</v>
      </c>
      <c r="AP27" s="15"/>
      <c r="AQ27" s="36">
        <f t="shared" si="64"/>
        <v>8</v>
      </c>
      <c r="AR27" s="12">
        <f t="shared" si="65"/>
        <v>14.857142857142858</v>
      </c>
      <c r="AS27" s="12">
        <f t="shared" si="10"/>
        <v>15.857142857142858</v>
      </c>
      <c r="AT27" s="12">
        <f t="shared" si="49"/>
        <v>16.857142857142858</v>
      </c>
      <c r="AU27" s="15"/>
      <c r="AV27" s="36">
        <f t="shared" si="66"/>
        <v>12</v>
      </c>
      <c r="AW27" s="12">
        <f t="shared" si="67"/>
        <v>18.857142857142858</v>
      </c>
      <c r="AX27" s="12">
        <f t="shared" si="11"/>
        <v>19.857142857142858</v>
      </c>
      <c r="AY27" s="12">
        <f t="shared" si="50"/>
        <v>20.857142857142858</v>
      </c>
    </row>
    <row r="28" spans="1:51">
      <c r="A28" s="14" t="str">
        <f t="shared" si="37"/>
        <v>Cadmium</v>
      </c>
      <c r="B28" s="6">
        <f t="shared" si="38"/>
        <v>5</v>
      </c>
      <c r="C28" s="47">
        <f t="shared" si="39"/>
        <v>0.8571428571428571</v>
      </c>
      <c r="D28" s="39">
        <v>5</v>
      </c>
      <c r="E28" s="51">
        <f t="shared" si="51"/>
        <v>3</v>
      </c>
      <c r="F28" s="41" t="s">
        <v>4</v>
      </c>
      <c r="G28" s="47">
        <f t="shared" si="40"/>
        <v>0</v>
      </c>
      <c r="H28" s="41" t="s">
        <v>1</v>
      </c>
      <c r="I28" s="51">
        <f t="shared" si="41"/>
        <v>0</v>
      </c>
      <c r="J28" s="56">
        <f t="shared" si="42"/>
        <v>3</v>
      </c>
      <c r="K28" s="56">
        <f t="shared" si="52"/>
        <v>3</v>
      </c>
      <c r="L28" s="56">
        <v>3</v>
      </c>
      <c r="M28" s="15"/>
      <c r="N28" s="12">
        <f t="shared" si="53"/>
        <v>6.8571428571428577</v>
      </c>
      <c r="O28" s="12">
        <f t="shared" si="4"/>
        <v>7.8571428571428577</v>
      </c>
      <c r="P28" s="12">
        <f t="shared" si="43"/>
        <v>8.8571428571428577</v>
      </c>
      <c r="Q28" s="15"/>
      <c r="R28" s="36">
        <f t="shared" si="54"/>
        <v>0.4</v>
      </c>
      <c r="S28" s="12">
        <f t="shared" si="55"/>
        <v>7.2571428571428571</v>
      </c>
      <c r="T28" s="12">
        <f t="shared" si="5"/>
        <v>8.2571428571428562</v>
      </c>
      <c r="U28" s="12">
        <f t="shared" si="44"/>
        <v>9.2571428571428562</v>
      </c>
      <c r="V28" s="15"/>
      <c r="W28" s="36">
        <f t="shared" si="56"/>
        <v>1</v>
      </c>
      <c r="X28" s="12">
        <f t="shared" si="57"/>
        <v>7.8571428571428577</v>
      </c>
      <c r="Y28" s="12">
        <f t="shared" si="6"/>
        <v>8.8571428571428577</v>
      </c>
      <c r="Z28" s="12">
        <f t="shared" si="45"/>
        <v>9.8571428571428577</v>
      </c>
      <c r="AA28" s="15"/>
      <c r="AB28" s="36">
        <f t="shared" si="58"/>
        <v>2</v>
      </c>
      <c r="AC28" s="12">
        <f t="shared" si="59"/>
        <v>8.8571428571428577</v>
      </c>
      <c r="AD28" s="12">
        <f t="shared" si="7"/>
        <v>9.8571428571428577</v>
      </c>
      <c r="AE28" s="12">
        <f t="shared" si="46"/>
        <v>10.857142857142858</v>
      </c>
      <c r="AF28" s="15"/>
      <c r="AG28" s="36">
        <f t="shared" si="60"/>
        <v>4</v>
      </c>
      <c r="AH28" s="12">
        <f t="shared" si="61"/>
        <v>10.857142857142858</v>
      </c>
      <c r="AI28" s="12">
        <f t="shared" si="8"/>
        <v>11.857142857142858</v>
      </c>
      <c r="AJ28" s="12">
        <f t="shared" si="47"/>
        <v>12.857142857142858</v>
      </c>
      <c r="AK28" s="15"/>
      <c r="AL28" s="36">
        <f t="shared" si="62"/>
        <v>6</v>
      </c>
      <c r="AM28" s="12">
        <f t="shared" si="63"/>
        <v>12.857142857142858</v>
      </c>
      <c r="AN28" s="12">
        <f t="shared" si="9"/>
        <v>13.857142857142858</v>
      </c>
      <c r="AO28" s="12">
        <f t="shared" si="48"/>
        <v>14.857142857142858</v>
      </c>
      <c r="AP28" s="15"/>
      <c r="AQ28" s="36">
        <f t="shared" si="64"/>
        <v>8</v>
      </c>
      <c r="AR28" s="12">
        <f t="shared" si="65"/>
        <v>14.857142857142858</v>
      </c>
      <c r="AS28" s="12">
        <f t="shared" si="10"/>
        <v>15.857142857142858</v>
      </c>
      <c r="AT28" s="12">
        <f t="shared" si="49"/>
        <v>16.857142857142858</v>
      </c>
      <c r="AU28" s="15"/>
      <c r="AV28" s="36">
        <f t="shared" si="66"/>
        <v>12</v>
      </c>
      <c r="AW28" s="12">
        <f t="shared" si="67"/>
        <v>18.857142857142858</v>
      </c>
      <c r="AX28" s="12">
        <f t="shared" si="11"/>
        <v>19.857142857142858</v>
      </c>
      <c r="AY28" s="12">
        <f t="shared" si="50"/>
        <v>20.857142857142858</v>
      </c>
    </row>
    <row r="29" spans="1:51">
      <c r="A29" s="14" t="str">
        <f t="shared" si="37"/>
        <v>Cadmium</v>
      </c>
      <c r="B29" s="6">
        <f t="shared" si="38"/>
        <v>5</v>
      </c>
      <c r="C29" s="47">
        <f t="shared" si="39"/>
        <v>0.8571428571428571</v>
      </c>
      <c r="D29" s="39">
        <v>5</v>
      </c>
      <c r="E29" s="51">
        <f t="shared" si="51"/>
        <v>3</v>
      </c>
      <c r="F29" s="41" t="s">
        <v>4</v>
      </c>
      <c r="G29" s="47">
        <f t="shared" si="40"/>
        <v>0</v>
      </c>
      <c r="H29" s="41" t="s">
        <v>0</v>
      </c>
      <c r="I29" s="51">
        <f t="shared" si="41"/>
        <v>0</v>
      </c>
      <c r="J29" s="56">
        <f t="shared" si="42"/>
        <v>3</v>
      </c>
      <c r="K29" s="56">
        <f t="shared" si="52"/>
        <v>3</v>
      </c>
      <c r="L29" s="56">
        <v>3</v>
      </c>
      <c r="M29" s="15"/>
      <c r="N29" s="12">
        <f t="shared" si="53"/>
        <v>6.8571428571428577</v>
      </c>
      <c r="O29" s="12">
        <f t="shared" si="4"/>
        <v>7.8571428571428577</v>
      </c>
      <c r="P29" s="12">
        <f t="shared" si="43"/>
        <v>8.8571428571428577</v>
      </c>
      <c r="Q29" s="15"/>
      <c r="R29" s="36">
        <f t="shared" si="54"/>
        <v>0.4</v>
      </c>
      <c r="S29" s="12">
        <f t="shared" si="55"/>
        <v>7.2571428571428571</v>
      </c>
      <c r="T29" s="12">
        <f t="shared" si="5"/>
        <v>8.2571428571428562</v>
      </c>
      <c r="U29" s="12">
        <f t="shared" si="44"/>
        <v>9.2571428571428562</v>
      </c>
      <c r="V29" s="15"/>
      <c r="W29" s="36">
        <f t="shared" si="56"/>
        <v>1</v>
      </c>
      <c r="X29" s="12">
        <f t="shared" si="57"/>
        <v>7.8571428571428577</v>
      </c>
      <c r="Y29" s="12">
        <f t="shared" si="6"/>
        <v>8.8571428571428577</v>
      </c>
      <c r="Z29" s="12">
        <f t="shared" si="45"/>
        <v>9.8571428571428577</v>
      </c>
      <c r="AA29" s="15"/>
      <c r="AB29" s="36">
        <f t="shared" si="58"/>
        <v>2</v>
      </c>
      <c r="AC29" s="12">
        <f t="shared" si="59"/>
        <v>8.8571428571428577</v>
      </c>
      <c r="AD29" s="12">
        <f t="shared" si="7"/>
        <v>9.8571428571428577</v>
      </c>
      <c r="AE29" s="12">
        <f t="shared" si="46"/>
        <v>10.857142857142858</v>
      </c>
      <c r="AF29" s="15"/>
      <c r="AG29" s="36">
        <f t="shared" si="60"/>
        <v>4</v>
      </c>
      <c r="AH29" s="12">
        <f t="shared" si="61"/>
        <v>10.857142857142858</v>
      </c>
      <c r="AI29" s="12">
        <f t="shared" si="8"/>
        <v>11.857142857142858</v>
      </c>
      <c r="AJ29" s="12">
        <f t="shared" si="47"/>
        <v>12.857142857142858</v>
      </c>
      <c r="AK29" s="15"/>
      <c r="AL29" s="36">
        <f t="shared" si="62"/>
        <v>6</v>
      </c>
      <c r="AM29" s="12">
        <f t="shared" si="63"/>
        <v>12.857142857142858</v>
      </c>
      <c r="AN29" s="12">
        <f t="shared" si="9"/>
        <v>13.857142857142858</v>
      </c>
      <c r="AO29" s="12">
        <f t="shared" si="48"/>
        <v>14.857142857142858</v>
      </c>
      <c r="AP29" s="15"/>
      <c r="AQ29" s="36">
        <f t="shared" si="64"/>
        <v>8</v>
      </c>
      <c r="AR29" s="12">
        <f t="shared" si="65"/>
        <v>14.857142857142858</v>
      </c>
      <c r="AS29" s="12">
        <f t="shared" si="10"/>
        <v>15.857142857142858</v>
      </c>
      <c r="AT29" s="12">
        <f t="shared" si="49"/>
        <v>16.857142857142858</v>
      </c>
      <c r="AU29" s="15"/>
      <c r="AV29" s="36">
        <f t="shared" si="66"/>
        <v>12</v>
      </c>
      <c r="AW29" s="12">
        <f t="shared" si="67"/>
        <v>18.857142857142858</v>
      </c>
      <c r="AX29" s="12">
        <f t="shared" si="11"/>
        <v>19.857142857142858</v>
      </c>
      <c r="AY29" s="12">
        <f t="shared" si="50"/>
        <v>20.857142857142858</v>
      </c>
    </row>
    <row r="30" spans="1:51">
      <c r="A30" s="14" t="str">
        <f t="shared" si="37"/>
        <v>Cadmium</v>
      </c>
      <c r="B30" s="6">
        <f t="shared" si="38"/>
        <v>5</v>
      </c>
      <c r="C30" s="47">
        <f t="shared" si="39"/>
        <v>0.8571428571428571</v>
      </c>
      <c r="D30" s="39">
        <v>5</v>
      </c>
      <c r="E30" s="51">
        <f t="shared" si="51"/>
        <v>3</v>
      </c>
      <c r="F30" s="41" t="s">
        <v>5</v>
      </c>
      <c r="G30" s="47">
        <f t="shared" si="40"/>
        <v>1</v>
      </c>
      <c r="H30" s="41" t="s">
        <v>2</v>
      </c>
      <c r="I30" s="51">
        <f t="shared" si="41"/>
        <v>0</v>
      </c>
      <c r="J30" s="56">
        <f t="shared" si="42"/>
        <v>4</v>
      </c>
      <c r="K30" s="56">
        <f t="shared" si="52"/>
        <v>2</v>
      </c>
      <c r="L30" s="56">
        <v>3</v>
      </c>
      <c r="M30" s="15"/>
      <c r="N30" s="12">
        <f t="shared" si="53"/>
        <v>5.8571428571428577</v>
      </c>
      <c r="O30" s="12">
        <f t="shared" si="4"/>
        <v>6.8571428571428577</v>
      </c>
      <c r="P30" s="12">
        <f t="shared" si="43"/>
        <v>7.8571428571428577</v>
      </c>
      <c r="Q30" s="15"/>
      <c r="R30" s="36">
        <f t="shared" si="54"/>
        <v>0.4</v>
      </c>
      <c r="S30" s="12">
        <f t="shared" si="55"/>
        <v>6.2571428571428571</v>
      </c>
      <c r="T30" s="12">
        <f t="shared" si="5"/>
        <v>7.2571428571428571</v>
      </c>
      <c r="U30" s="12">
        <f t="shared" si="44"/>
        <v>8.2571428571428562</v>
      </c>
      <c r="V30" s="15"/>
      <c r="W30" s="36">
        <f t="shared" si="56"/>
        <v>1</v>
      </c>
      <c r="X30" s="12">
        <f t="shared" si="57"/>
        <v>6.8571428571428577</v>
      </c>
      <c r="Y30" s="12">
        <f t="shared" si="6"/>
        <v>7.8571428571428577</v>
      </c>
      <c r="Z30" s="12">
        <f t="shared" si="45"/>
        <v>8.8571428571428577</v>
      </c>
      <c r="AA30" s="15"/>
      <c r="AB30" s="36">
        <f t="shared" si="58"/>
        <v>2</v>
      </c>
      <c r="AC30" s="12">
        <f t="shared" si="59"/>
        <v>7.8571428571428577</v>
      </c>
      <c r="AD30" s="12">
        <f t="shared" si="7"/>
        <v>8.8571428571428577</v>
      </c>
      <c r="AE30" s="12">
        <f t="shared" si="46"/>
        <v>9.8571428571428577</v>
      </c>
      <c r="AF30" s="15"/>
      <c r="AG30" s="36">
        <f t="shared" si="60"/>
        <v>4</v>
      </c>
      <c r="AH30" s="12">
        <f t="shared" si="61"/>
        <v>9.8571428571428577</v>
      </c>
      <c r="AI30" s="12">
        <f t="shared" si="8"/>
        <v>10.857142857142858</v>
      </c>
      <c r="AJ30" s="12">
        <f t="shared" si="47"/>
        <v>11.857142857142858</v>
      </c>
      <c r="AK30" s="15"/>
      <c r="AL30" s="36">
        <f t="shared" si="62"/>
        <v>6</v>
      </c>
      <c r="AM30" s="12">
        <f t="shared" si="63"/>
        <v>11.857142857142858</v>
      </c>
      <c r="AN30" s="12">
        <f t="shared" si="9"/>
        <v>12.857142857142858</v>
      </c>
      <c r="AO30" s="12">
        <f t="shared" si="48"/>
        <v>13.857142857142858</v>
      </c>
      <c r="AP30" s="15"/>
      <c r="AQ30" s="36">
        <f t="shared" si="64"/>
        <v>8</v>
      </c>
      <c r="AR30" s="12">
        <f t="shared" si="65"/>
        <v>13.857142857142858</v>
      </c>
      <c r="AS30" s="12">
        <f t="shared" si="10"/>
        <v>14.857142857142858</v>
      </c>
      <c r="AT30" s="12">
        <f t="shared" si="49"/>
        <v>15.857142857142858</v>
      </c>
      <c r="AU30" s="15"/>
      <c r="AV30" s="36">
        <f t="shared" si="66"/>
        <v>12</v>
      </c>
      <c r="AW30" s="12">
        <f t="shared" si="67"/>
        <v>17.857142857142858</v>
      </c>
      <c r="AX30" s="12">
        <f t="shared" si="11"/>
        <v>18.857142857142858</v>
      </c>
      <c r="AY30" s="12">
        <f t="shared" si="50"/>
        <v>19.857142857142858</v>
      </c>
    </row>
    <row r="31" spans="1:51">
      <c r="A31" s="14" t="str">
        <f t="shared" si="37"/>
        <v>Cadmium</v>
      </c>
      <c r="B31" s="6">
        <f t="shared" si="38"/>
        <v>5</v>
      </c>
      <c r="C31" s="47">
        <f t="shared" si="39"/>
        <v>0.8571428571428571</v>
      </c>
      <c r="D31" s="39">
        <v>5</v>
      </c>
      <c r="E31" s="51">
        <f t="shared" si="51"/>
        <v>3</v>
      </c>
      <c r="F31" s="41" t="s">
        <v>5</v>
      </c>
      <c r="G31" s="47">
        <f t="shared" si="40"/>
        <v>1</v>
      </c>
      <c r="H31" s="41" t="s">
        <v>1</v>
      </c>
      <c r="I31" s="51">
        <f t="shared" si="41"/>
        <v>0</v>
      </c>
      <c r="J31" s="56">
        <f t="shared" si="42"/>
        <v>4</v>
      </c>
      <c r="K31" s="56">
        <f t="shared" si="52"/>
        <v>2</v>
      </c>
      <c r="L31" s="56">
        <v>3</v>
      </c>
      <c r="M31" s="15"/>
      <c r="N31" s="12">
        <f t="shared" si="53"/>
        <v>5.8571428571428577</v>
      </c>
      <c r="O31" s="12">
        <f t="shared" si="4"/>
        <v>6.8571428571428577</v>
      </c>
      <c r="P31" s="12">
        <f t="shared" si="43"/>
        <v>7.8571428571428577</v>
      </c>
      <c r="Q31" s="15"/>
      <c r="R31" s="36">
        <f t="shared" si="54"/>
        <v>0.4</v>
      </c>
      <c r="S31" s="12">
        <f t="shared" si="55"/>
        <v>6.2571428571428571</v>
      </c>
      <c r="T31" s="12">
        <f t="shared" si="5"/>
        <v>7.2571428571428571</v>
      </c>
      <c r="U31" s="12">
        <f t="shared" si="44"/>
        <v>8.2571428571428562</v>
      </c>
      <c r="V31" s="15"/>
      <c r="W31" s="36">
        <f t="shared" si="56"/>
        <v>1</v>
      </c>
      <c r="X31" s="12">
        <f t="shared" si="57"/>
        <v>6.8571428571428577</v>
      </c>
      <c r="Y31" s="12">
        <f t="shared" si="6"/>
        <v>7.8571428571428577</v>
      </c>
      <c r="Z31" s="12">
        <f t="shared" si="45"/>
        <v>8.8571428571428577</v>
      </c>
      <c r="AA31" s="15"/>
      <c r="AB31" s="36">
        <f t="shared" si="58"/>
        <v>2</v>
      </c>
      <c r="AC31" s="12">
        <f t="shared" si="59"/>
        <v>7.8571428571428577</v>
      </c>
      <c r="AD31" s="12">
        <f t="shared" si="7"/>
        <v>8.8571428571428577</v>
      </c>
      <c r="AE31" s="12">
        <f t="shared" si="46"/>
        <v>9.8571428571428577</v>
      </c>
      <c r="AF31" s="15"/>
      <c r="AG31" s="36">
        <f t="shared" si="60"/>
        <v>4</v>
      </c>
      <c r="AH31" s="12">
        <f t="shared" si="61"/>
        <v>9.8571428571428577</v>
      </c>
      <c r="AI31" s="12">
        <f t="shared" si="8"/>
        <v>10.857142857142858</v>
      </c>
      <c r="AJ31" s="12">
        <f t="shared" si="47"/>
        <v>11.857142857142858</v>
      </c>
      <c r="AK31" s="15"/>
      <c r="AL31" s="36">
        <f t="shared" si="62"/>
        <v>6</v>
      </c>
      <c r="AM31" s="12">
        <f t="shared" si="63"/>
        <v>11.857142857142858</v>
      </c>
      <c r="AN31" s="12">
        <f t="shared" si="9"/>
        <v>12.857142857142858</v>
      </c>
      <c r="AO31" s="12">
        <f t="shared" si="48"/>
        <v>13.857142857142858</v>
      </c>
      <c r="AP31" s="15"/>
      <c r="AQ31" s="36">
        <f t="shared" si="64"/>
        <v>8</v>
      </c>
      <c r="AR31" s="12">
        <f t="shared" si="65"/>
        <v>13.857142857142858</v>
      </c>
      <c r="AS31" s="12">
        <f t="shared" si="10"/>
        <v>14.857142857142858</v>
      </c>
      <c r="AT31" s="12">
        <f t="shared" si="49"/>
        <v>15.857142857142858</v>
      </c>
      <c r="AU31" s="15"/>
      <c r="AV31" s="36">
        <f t="shared" si="66"/>
        <v>12</v>
      </c>
      <c r="AW31" s="12">
        <f t="shared" si="67"/>
        <v>17.857142857142858</v>
      </c>
      <c r="AX31" s="12">
        <f t="shared" si="11"/>
        <v>18.857142857142858</v>
      </c>
      <c r="AY31" s="12">
        <f t="shared" si="50"/>
        <v>19.857142857142858</v>
      </c>
    </row>
    <row r="32" spans="1:51">
      <c r="A32" s="14" t="str">
        <f t="shared" si="37"/>
        <v>Cadmium</v>
      </c>
      <c r="B32" s="6">
        <f t="shared" si="38"/>
        <v>5</v>
      </c>
      <c r="C32" s="47">
        <f t="shared" si="39"/>
        <v>0.8571428571428571</v>
      </c>
      <c r="D32" s="39">
        <v>5</v>
      </c>
      <c r="E32" s="51">
        <f t="shared" si="51"/>
        <v>3</v>
      </c>
      <c r="F32" s="41" t="s">
        <v>5</v>
      </c>
      <c r="G32" s="47">
        <f t="shared" si="40"/>
        <v>1</v>
      </c>
      <c r="H32" s="41" t="s">
        <v>0</v>
      </c>
      <c r="I32" s="51">
        <f t="shared" si="41"/>
        <v>0</v>
      </c>
      <c r="J32" s="56">
        <f t="shared" si="42"/>
        <v>4</v>
      </c>
      <c r="K32" s="56">
        <f t="shared" si="52"/>
        <v>2</v>
      </c>
      <c r="L32" s="56">
        <v>3</v>
      </c>
      <c r="M32" s="15"/>
      <c r="N32" s="12">
        <f t="shared" si="53"/>
        <v>5.8571428571428577</v>
      </c>
      <c r="O32" s="12">
        <f t="shared" si="4"/>
        <v>6.8571428571428577</v>
      </c>
      <c r="P32" s="12">
        <f t="shared" si="43"/>
        <v>7.8571428571428577</v>
      </c>
      <c r="Q32" s="15"/>
      <c r="R32" s="36">
        <f t="shared" si="54"/>
        <v>0.4</v>
      </c>
      <c r="S32" s="12">
        <f t="shared" si="55"/>
        <v>6.2571428571428571</v>
      </c>
      <c r="T32" s="12">
        <f t="shared" si="5"/>
        <v>7.2571428571428571</v>
      </c>
      <c r="U32" s="12">
        <f t="shared" si="44"/>
        <v>8.2571428571428562</v>
      </c>
      <c r="V32" s="15"/>
      <c r="W32" s="36">
        <f t="shared" si="56"/>
        <v>1</v>
      </c>
      <c r="X32" s="12">
        <f t="shared" si="57"/>
        <v>6.8571428571428577</v>
      </c>
      <c r="Y32" s="12">
        <f t="shared" si="6"/>
        <v>7.8571428571428577</v>
      </c>
      <c r="Z32" s="12">
        <f t="shared" si="45"/>
        <v>8.8571428571428577</v>
      </c>
      <c r="AA32" s="15"/>
      <c r="AB32" s="36">
        <f t="shared" si="58"/>
        <v>2</v>
      </c>
      <c r="AC32" s="12">
        <f t="shared" si="59"/>
        <v>7.8571428571428577</v>
      </c>
      <c r="AD32" s="12">
        <f t="shared" si="7"/>
        <v>8.8571428571428577</v>
      </c>
      <c r="AE32" s="12">
        <f t="shared" si="46"/>
        <v>9.8571428571428577</v>
      </c>
      <c r="AF32" s="15"/>
      <c r="AG32" s="36">
        <f t="shared" si="60"/>
        <v>4</v>
      </c>
      <c r="AH32" s="12">
        <f t="shared" si="61"/>
        <v>9.8571428571428577</v>
      </c>
      <c r="AI32" s="12">
        <f t="shared" si="8"/>
        <v>10.857142857142858</v>
      </c>
      <c r="AJ32" s="12">
        <f t="shared" si="47"/>
        <v>11.857142857142858</v>
      </c>
      <c r="AK32" s="15"/>
      <c r="AL32" s="36">
        <f t="shared" si="62"/>
        <v>6</v>
      </c>
      <c r="AM32" s="12">
        <f t="shared" si="63"/>
        <v>11.857142857142858</v>
      </c>
      <c r="AN32" s="12">
        <f t="shared" si="9"/>
        <v>12.857142857142858</v>
      </c>
      <c r="AO32" s="12">
        <f t="shared" si="48"/>
        <v>13.857142857142858</v>
      </c>
      <c r="AP32" s="15"/>
      <c r="AQ32" s="36">
        <f t="shared" si="64"/>
        <v>8</v>
      </c>
      <c r="AR32" s="12">
        <f t="shared" si="65"/>
        <v>13.857142857142858</v>
      </c>
      <c r="AS32" s="12">
        <f t="shared" si="10"/>
        <v>14.857142857142858</v>
      </c>
      <c r="AT32" s="12">
        <f t="shared" si="49"/>
        <v>15.857142857142858</v>
      </c>
      <c r="AU32" s="15"/>
      <c r="AV32" s="36">
        <f t="shared" si="66"/>
        <v>12</v>
      </c>
      <c r="AW32" s="12">
        <f t="shared" si="67"/>
        <v>17.857142857142858</v>
      </c>
      <c r="AX32" s="12">
        <f t="shared" si="11"/>
        <v>18.857142857142858</v>
      </c>
      <c r="AY32" s="12">
        <f t="shared" si="50"/>
        <v>19.857142857142858</v>
      </c>
    </row>
    <row r="33" spans="1:51">
      <c r="A33" s="14" t="str">
        <f t="shared" si="37"/>
        <v>Cadmium</v>
      </c>
      <c r="B33" s="6">
        <f t="shared" si="38"/>
        <v>5</v>
      </c>
      <c r="C33" s="47">
        <f t="shared" si="39"/>
        <v>0.8571428571428571</v>
      </c>
      <c r="D33" s="39">
        <v>5</v>
      </c>
      <c r="E33" s="51">
        <f t="shared" si="51"/>
        <v>3</v>
      </c>
      <c r="F33" s="41" t="s">
        <v>6</v>
      </c>
      <c r="G33" s="47">
        <f t="shared" si="40"/>
        <v>1</v>
      </c>
      <c r="H33" s="41" t="s">
        <v>2</v>
      </c>
      <c r="I33" s="51">
        <f t="shared" si="41"/>
        <v>0</v>
      </c>
      <c r="J33" s="56">
        <f t="shared" si="42"/>
        <v>4</v>
      </c>
      <c r="K33" s="56">
        <f t="shared" si="52"/>
        <v>2</v>
      </c>
      <c r="L33" s="56">
        <v>3</v>
      </c>
      <c r="M33" s="15"/>
      <c r="N33" s="12">
        <f t="shared" si="53"/>
        <v>5.8571428571428577</v>
      </c>
      <c r="O33" s="12">
        <f t="shared" si="4"/>
        <v>6.8571428571428577</v>
      </c>
      <c r="P33" s="12">
        <f t="shared" si="43"/>
        <v>7.8571428571428577</v>
      </c>
      <c r="Q33" s="15"/>
      <c r="R33" s="36">
        <f t="shared" si="54"/>
        <v>0.4</v>
      </c>
      <c r="S33" s="12">
        <f t="shared" si="55"/>
        <v>6.2571428571428571</v>
      </c>
      <c r="T33" s="12">
        <f t="shared" si="5"/>
        <v>7.2571428571428571</v>
      </c>
      <c r="U33" s="12">
        <f t="shared" si="44"/>
        <v>8.2571428571428562</v>
      </c>
      <c r="V33" s="15"/>
      <c r="W33" s="36">
        <f t="shared" si="56"/>
        <v>1</v>
      </c>
      <c r="X33" s="12">
        <f t="shared" si="57"/>
        <v>6.8571428571428577</v>
      </c>
      <c r="Y33" s="12">
        <f t="shared" si="6"/>
        <v>7.8571428571428577</v>
      </c>
      <c r="Z33" s="12">
        <f t="shared" si="45"/>
        <v>8.8571428571428577</v>
      </c>
      <c r="AA33" s="15"/>
      <c r="AB33" s="36">
        <f t="shared" si="58"/>
        <v>2</v>
      </c>
      <c r="AC33" s="12">
        <f t="shared" si="59"/>
        <v>7.8571428571428577</v>
      </c>
      <c r="AD33" s="12">
        <f t="shared" si="7"/>
        <v>8.8571428571428577</v>
      </c>
      <c r="AE33" s="12">
        <f t="shared" si="46"/>
        <v>9.8571428571428577</v>
      </c>
      <c r="AF33" s="15"/>
      <c r="AG33" s="36">
        <f t="shared" si="60"/>
        <v>4</v>
      </c>
      <c r="AH33" s="12">
        <f t="shared" si="61"/>
        <v>9.8571428571428577</v>
      </c>
      <c r="AI33" s="12">
        <f t="shared" si="8"/>
        <v>10.857142857142858</v>
      </c>
      <c r="AJ33" s="12">
        <f t="shared" si="47"/>
        <v>11.857142857142858</v>
      </c>
      <c r="AK33" s="15"/>
      <c r="AL33" s="36">
        <f t="shared" si="62"/>
        <v>6</v>
      </c>
      <c r="AM33" s="12">
        <f t="shared" si="63"/>
        <v>11.857142857142858</v>
      </c>
      <c r="AN33" s="12">
        <f t="shared" si="9"/>
        <v>12.857142857142858</v>
      </c>
      <c r="AO33" s="12">
        <f t="shared" si="48"/>
        <v>13.857142857142858</v>
      </c>
      <c r="AP33" s="15"/>
      <c r="AQ33" s="36">
        <f t="shared" si="64"/>
        <v>8</v>
      </c>
      <c r="AR33" s="12">
        <f t="shared" si="65"/>
        <v>13.857142857142858</v>
      </c>
      <c r="AS33" s="12">
        <f t="shared" si="10"/>
        <v>14.857142857142858</v>
      </c>
      <c r="AT33" s="12">
        <f t="shared" si="49"/>
        <v>15.857142857142858</v>
      </c>
      <c r="AU33" s="15"/>
      <c r="AV33" s="36">
        <f t="shared" si="66"/>
        <v>12</v>
      </c>
      <c r="AW33" s="12">
        <f t="shared" si="67"/>
        <v>17.857142857142858</v>
      </c>
      <c r="AX33" s="12">
        <f t="shared" si="11"/>
        <v>18.857142857142858</v>
      </c>
      <c r="AY33" s="12">
        <f t="shared" si="50"/>
        <v>19.857142857142858</v>
      </c>
    </row>
    <row r="34" spans="1:51">
      <c r="A34" s="14" t="str">
        <f t="shared" si="37"/>
        <v>Cadmium</v>
      </c>
      <c r="B34" s="6">
        <f t="shared" si="38"/>
        <v>5</v>
      </c>
      <c r="C34" s="47">
        <f t="shared" si="39"/>
        <v>0.8571428571428571</v>
      </c>
      <c r="D34" s="39">
        <v>5</v>
      </c>
      <c r="E34" s="51">
        <f t="shared" si="51"/>
        <v>3</v>
      </c>
      <c r="F34" s="41" t="s">
        <v>6</v>
      </c>
      <c r="G34" s="47">
        <f t="shared" si="40"/>
        <v>1</v>
      </c>
      <c r="H34" s="41" t="s">
        <v>1</v>
      </c>
      <c r="I34" s="51">
        <f t="shared" si="41"/>
        <v>0</v>
      </c>
      <c r="J34" s="56">
        <f t="shared" si="42"/>
        <v>4</v>
      </c>
      <c r="K34" s="56">
        <f t="shared" si="52"/>
        <v>2</v>
      </c>
      <c r="L34" s="56">
        <v>3</v>
      </c>
      <c r="M34" s="15"/>
      <c r="N34" s="12">
        <f t="shared" si="53"/>
        <v>5.8571428571428577</v>
      </c>
      <c r="O34" s="12">
        <f t="shared" si="4"/>
        <v>6.8571428571428577</v>
      </c>
      <c r="P34" s="12">
        <f t="shared" si="43"/>
        <v>7.8571428571428577</v>
      </c>
      <c r="Q34" s="15"/>
      <c r="R34" s="36">
        <f t="shared" si="54"/>
        <v>0.4</v>
      </c>
      <c r="S34" s="12">
        <f t="shared" si="55"/>
        <v>6.2571428571428571</v>
      </c>
      <c r="T34" s="12">
        <f t="shared" si="5"/>
        <v>7.2571428571428571</v>
      </c>
      <c r="U34" s="12">
        <f t="shared" si="44"/>
        <v>8.2571428571428562</v>
      </c>
      <c r="V34" s="15"/>
      <c r="W34" s="36">
        <f t="shared" si="56"/>
        <v>1</v>
      </c>
      <c r="X34" s="12">
        <f t="shared" si="57"/>
        <v>6.8571428571428577</v>
      </c>
      <c r="Y34" s="12">
        <f t="shared" si="6"/>
        <v>7.8571428571428577</v>
      </c>
      <c r="Z34" s="12">
        <f t="shared" si="45"/>
        <v>8.8571428571428577</v>
      </c>
      <c r="AA34" s="15"/>
      <c r="AB34" s="36">
        <f t="shared" si="58"/>
        <v>2</v>
      </c>
      <c r="AC34" s="12">
        <f t="shared" si="59"/>
        <v>7.8571428571428577</v>
      </c>
      <c r="AD34" s="12">
        <f t="shared" si="7"/>
        <v>8.8571428571428577</v>
      </c>
      <c r="AE34" s="12">
        <f t="shared" si="46"/>
        <v>9.8571428571428577</v>
      </c>
      <c r="AF34" s="15"/>
      <c r="AG34" s="36">
        <f t="shared" si="60"/>
        <v>4</v>
      </c>
      <c r="AH34" s="12">
        <f t="shared" si="61"/>
        <v>9.8571428571428577</v>
      </c>
      <c r="AI34" s="12">
        <f t="shared" si="8"/>
        <v>10.857142857142858</v>
      </c>
      <c r="AJ34" s="12">
        <f t="shared" si="47"/>
        <v>11.857142857142858</v>
      </c>
      <c r="AK34" s="15"/>
      <c r="AL34" s="36">
        <f t="shared" si="62"/>
        <v>6</v>
      </c>
      <c r="AM34" s="12">
        <f t="shared" si="63"/>
        <v>11.857142857142858</v>
      </c>
      <c r="AN34" s="12">
        <f t="shared" si="9"/>
        <v>12.857142857142858</v>
      </c>
      <c r="AO34" s="12">
        <f t="shared" si="48"/>
        <v>13.857142857142858</v>
      </c>
      <c r="AP34" s="15"/>
      <c r="AQ34" s="36">
        <f t="shared" si="64"/>
        <v>8</v>
      </c>
      <c r="AR34" s="12">
        <f t="shared" si="65"/>
        <v>13.857142857142858</v>
      </c>
      <c r="AS34" s="12">
        <f t="shared" si="10"/>
        <v>14.857142857142858</v>
      </c>
      <c r="AT34" s="12">
        <f t="shared" si="49"/>
        <v>15.857142857142858</v>
      </c>
      <c r="AU34" s="15"/>
      <c r="AV34" s="36">
        <f t="shared" si="66"/>
        <v>12</v>
      </c>
      <c r="AW34" s="12">
        <f t="shared" si="67"/>
        <v>17.857142857142858</v>
      </c>
      <c r="AX34" s="12">
        <f t="shared" si="11"/>
        <v>18.857142857142858</v>
      </c>
      <c r="AY34" s="12">
        <f t="shared" si="50"/>
        <v>19.857142857142858</v>
      </c>
    </row>
    <row r="35" spans="1:51" ht="10.5" thickBot="1">
      <c r="A35" s="14" t="str">
        <f t="shared" si="37"/>
        <v>Cadmium</v>
      </c>
      <c r="B35" s="6">
        <f t="shared" si="38"/>
        <v>5</v>
      </c>
      <c r="C35" s="47">
        <f t="shared" si="39"/>
        <v>0.8571428571428571</v>
      </c>
      <c r="D35" s="39">
        <v>5</v>
      </c>
      <c r="E35" s="51">
        <f t="shared" si="51"/>
        <v>3</v>
      </c>
      <c r="F35" s="41" t="s">
        <v>6</v>
      </c>
      <c r="G35" s="47">
        <f t="shared" si="40"/>
        <v>1</v>
      </c>
      <c r="H35" s="41" t="s">
        <v>0</v>
      </c>
      <c r="I35" s="51">
        <f t="shared" si="41"/>
        <v>0</v>
      </c>
      <c r="J35" s="56">
        <f t="shared" si="42"/>
        <v>4</v>
      </c>
      <c r="K35" s="56">
        <f t="shared" si="52"/>
        <v>2</v>
      </c>
      <c r="L35" s="56">
        <v>3</v>
      </c>
      <c r="M35" s="15"/>
      <c r="N35" s="12">
        <f t="shared" si="53"/>
        <v>5.8571428571428577</v>
      </c>
      <c r="O35" s="12">
        <f t="shared" si="4"/>
        <v>6.8571428571428577</v>
      </c>
      <c r="P35" s="12">
        <f t="shared" si="43"/>
        <v>7.8571428571428577</v>
      </c>
      <c r="Q35" s="15"/>
      <c r="R35" s="36">
        <f t="shared" si="54"/>
        <v>0.4</v>
      </c>
      <c r="S35" s="12">
        <f t="shared" si="55"/>
        <v>6.2571428571428571</v>
      </c>
      <c r="T35" s="12">
        <f t="shared" si="5"/>
        <v>7.2571428571428571</v>
      </c>
      <c r="U35" s="12">
        <f t="shared" si="44"/>
        <v>8.2571428571428562</v>
      </c>
      <c r="V35" s="15"/>
      <c r="W35" s="36">
        <f t="shared" si="56"/>
        <v>1</v>
      </c>
      <c r="X35" s="12">
        <f t="shared" si="57"/>
        <v>6.8571428571428577</v>
      </c>
      <c r="Y35" s="12">
        <f t="shared" si="6"/>
        <v>7.8571428571428577</v>
      </c>
      <c r="Z35" s="12">
        <f t="shared" si="45"/>
        <v>8.8571428571428577</v>
      </c>
      <c r="AA35" s="15"/>
      <c r="AB35" s="36">
        <f t="shared" si="58"/>
        <v>2</v>
      </c>
      <c r="AC35" s="12">
        <f t="shared" si="59"/>
        <v>7.8571428571428577</v>
      </c>
      <c r="AD35" s="12">
        <f t="shared" si="7"/>
        <v>8.8571428571428577</v>
      </c>
      <c r="AE35" s="12">
        <f t="shared" si="46"/>
        <v>9.8571428571428577</v>
      </c>
      <c r="AF35" s="15"/>
      <c r="AG35" s="36">
        <f t="shared" si="60"/>
        <v>4</v>
      </c>
      <c r="AH35" s="12">
        <f t="shared" si="61"/>
        <v>9.8571428571428577</v>
      </c>
      <c r="AI35" s="12">
        <f t="shared" si="8"/>
        <v>10.857142857142858</v>
      </c>
      <c r="AJ35" s="12">
        <f t="shared" si="47"/>
        <v>11.857142857142858</v>
      </c>
      <c r="AK35" s="15"/>
      <c r="AL35" s="36">
        <f t="shared" si="62"/>
        <v>6</v>
      </c>
      <c r="AM35" s="12">
        <f t="shared" si="63"/>
        <v>11.857142857142858</v>
      </c>
      <c r="AN35" s="12">
        <f t="shared" si="9"/>
        <v>12.857142857142858</v>
      </c>
      <c r="AO35" s="12">
        <f t="shared" si="48"/>
        <v>13.857142857142858</v>
      </c>
      <c r="AP35" s="15"/>
      <c r="AQ35" s="36">
        <f t="shared" si="64"/>
        <v>8</v>
      </c>
      <c r="AR35" s="12">
        <f t="shared" si="65"/>
        <v>13.857142857142858</v>
      </c>
      <c r="AS35" s="12">
        <f t="shared" si="10"/>
        <v>14.857142857142858</v>
      </c>
      <c r="AT35" s="12">
        <f t="shared" si="49"/>
        <v>15.857142857142858</v>
      </c>
      <c r="AU35" s="15"/>
      <c r="AV35" s="36">
        <f t="shared" si="66"/>
        <v>12</v>
      </c>
      <c r="AW35" s="12">
        <f t="shared" si="67"/>
        <v>17.857142857142858</v>
      </c>
      <c r="AX35" s="12">
        <f t="shared" si="11"/>
        <v>18.857142857142858</v>
      </c>
      <c r="AY35" s="12">
        <f t="shared" si="50"/>
        <v>19.857142857142858</v>
      </c>
    </row>
    <row r="36" spans="1:51" ht="42.5" thickTop="1">
      <c r="A36" s="25" t="s">
        <v>45</v>
      </c>
      <c r="B36" s="26" t="s">
        <v>53</v>
      </c>
      <c r="C36" s="46" t="s">
        <v>61</v>
      </c>
      <c r="D36" s="38" t="s">
        <v>62</v>
      </c>
      <c r="E36" s="49" t="s">
        <v>63</v>
      </c>
      <c r="F36" s="40" t="s">
        <v>64</v>
      </c>
      <c r="G36" s="46" t="s">
        <v>65</v>
      </c>
      <c r="H36" s="40" t="s">
        <v>66</v>
      </c>
      <c r="I36" s="49" t="s">
        <v>68</v>
      </c>
      <c r="J36" s="46" t="s">
        <v>69</v>
      </c>
      <c r="K36" s="46" t="s">
        <v>70</v>
      </c>
      <c r="L36" s="46" t="s">
        <v>71</v>
      </c>
      <c r="M36" s="27"/>
      <c r="N36" s="28" t="s">
        <v>72</v>
      </c>
      <c r="O36" s="28" t="s">
        <v>74</v>
      </c>
      <c r="P36" s="28" t="s">
        <v>73</v>
      </c>
      <c r="Q36" s="27"/>
      <c r="R36" s="35" t="s">
        <v>59</v>
      </c>
      <c r="S36" s="28" t="s">
        <v>72</v>
      </c>
      <c r="T36" s="28" t="s">
        <v>74</v>
      </c>
      <c r="U36" s="28" t="s">
        <v>73</v>
      </c>
      <c r="V36" s="27"/>
      <c r="W36" s="35" t="s">
        <v>59</v>
      </c>
      <c r="X36" s="28" t="s">
        <v>72</v>
      </c>
      <c r="Y36" s="28" t="s">
        <v>74</v>
      </c>
      <c r="Z36" s="28" t="s">
        <v>73</v>
      </c>
      <c r="AA36" s="27"/>
      <c r="AB36" s="35" t="s">
        <v>59</v>
      </c>
      <c r="AC36" s="28" t="s">
        <v>72</v>
      </c>
      <c r="AD36" s="28" t="s">
        <v>74</v>
      </c>
      <c r="AE36" s="28" t="s">
        <v>73</v>
      </c>
      <c r="AF36" s="27"/>
      <c r="AG36" s="35" t="s">
        <v>59</v>
      </c>
      <c r="AH36" s="28" t="s">
        <v>72</v>
      </c>
      <c r="AI36" s="28" t="s">
        <v>74</v>
      </c>
      <c r="AJ36" s="28" t="s">
        <v>73</v>
      </c>
      <c r="AK36" s="27"/>
      <c r="AL36" s="35" t="s">
        <v>59</v>
      </c>
      <c r="AM36" s="28" t="s">
        <v>72</v>
      </c>
      <c r="AN36" s="28" t="s">
        <v>74</v>
      </c>
      <c r="AO36" s="28" t="s">
        <v>73</v>
      </c>
      <c r="AP36" s="27"/>
      <c r="AQ36" s="35" t="s">
        <v>59</v>
      </c>
      <c r="AR36" s="28" t="s">
        <v>72</v>
      </c>
      <c r="AS36" s="28" t="s">
        <v>74</v>
      </c>
      <c r="AT36" s="28" t="s">
        <v>73</v>
      </c>
      <c r="AU36" s="27"/>
      <c r="AV36" s="35" t="s">
        <v>59</v>
      </c>
      <c r="AW36" s="28" t="s">
        <v>72</v>
      </c>
      <c r="AX36" s="28" t="s">
        <v>74</v>
      </c>
      <c r="AY36" s="28" t="s">
        <v>73</v>
      </c>
    </row>
    <row r="37" spans="1:51" ht="10.5">
      <c r="A37" s="14" t="str">
        <f t="shared" ref="A37:A48" si="68">$B$3</f>
        <v>Cadmium</v>
      </c>
      <c r="B37" s="6">
        <f t="shared" ref="B37:B48" si="69">$B$7</f>
        <v>5</v>
      </c>
      <c r="C37" s="47">
        <f t="shared" ref="C37:C48" si="70">8*(B37-$B$4)/($B$5-$B$4)</f>
        <v>0.8571428571428571</v>
      </c>
      <c r="D37" s="39">
        <v>5.5</v>
      </c>
      <c r="E37" s="50">
        <v>3</v>
      </c>
      <c r="F37" s="41" t="s">
        <v>3</v>
      </c>
      <c r="G37" s="47">
        <f t="shared" ref="G37:G48" si="71">G24</f>
        <v>0</v>
      </c>
      <c r="H37" s="41" t="s">
        <v>2</v>
      </c>
      <c r="I37" s="51">
        <f t="shared" ref="I37:I48" si="72">I24</f>
        <v>0</v>
      </c>
      <c r="J37" s="56">
        <f t="shared" ref="J37:J48" si="73">E37+G37+I37</f>
        <v>3</v>
      </c>
      <c r="K37" s="56">
        <f>6-J37</f>
        <v>3</v>
      </c>
      <c r="L37" s="56">
        <v>3</v>
      </c>
      <c r="M37" s="15"/>
      <c r="N37" s="12">
        <f>$C37+$K37+L37</f>
        <v>6.8571428571428577</v>
      </c>
      <c r="O37" s="12">
        <f t="shared" si="4"/>
        <v>7.8571428571428577</v>
      </c>
      <c r="P37" s="12">
        <f t="shared" ref="P37:P48" si="74">N37+2</f>
        <v>8.8571428571428577</v>
      </c>
      <c r="Q37" s="15"/>
      <c r="R37" s="36">
        <f>8*$B$7/$B$6*$C$8/100</f>
        <v>0.4</v>
      </c>
      <c r="S37" s="12">
        <f>$C37+$K37+$R37+L37</f>
        <v>7.2571428571428571</v>
      </c>
      <c r="T37" s="12">
        <f t="shared" si="5"/>
        <v>8.2571428571428562</v>
      </c>
      <c r="U37" s="12">
        <f t="shared" ref="U37:U48" si="75">S37+2</f>
        <v>9.2571428571428562</v>
      </c>
      <c r="V37" s="15"/>
      <c r="W37" s="36">
        <f>8*$B$7/$B$6*$D$8/100</f>
        <v>1</v>
      </c>
      <c r="X37" s="12">
        <f>$C37+$K37+$W37+L37</f>
        <v>7.8571428571428577</v>
      </c>
      <c r="Y37" s="12">
        <f t="shared" si="6"/>
        <v>8.8571428571428577</v>
      </c>
      <c r="Z37" s="12">
        <f t="shared" ref="Z37:Z48" si="76">X37+2</f>
        <v>9.8571428571428577</v>
      </c>
      <c r="AA37" s="15"/>
      <c r="AB37" s="36">
        <f>8*$B$7/$B$6*$E$8/100</f>
        <v>2</v>
      </c>
      <c r="AC37" s="12">
        <f>$C37+$K37+$AB37+L37</f>
        <v>8.8571428571428577</v>
      </c>
      <c r="AD37" s="12">
        <f t="shared" si="7"/>
        <v>9.8571428571428577</v>
      </c>
      <c r="AE37" s="12">
        <f t="shared" ref="AE37:AE48" si="77">AC37+2</f>
        <v>10.857142857142858</v>
      </c>
      <c r="AF37" s="15"/>
      <c r="AG37" s="36">
        <f>8*$B$7/$B$6*$F$8/100</f>
        <v>4</v>
      </c>
      <c r="AH37" s="12">
        <f>$C37+$K37+$AG37+L37</f>
        <v>10.857142857142858</v>
      </c>
      <c r="AI37" s="12">
        <f t="shared" si="8"/>
        <v>11.857142857142858</v>
      </c>
      <c r="AJ37" s="12">
        <f t="shared" ref="AJ37:AJ48" si="78">AH37+2</f>
        <v>12.857142857142858</v>
      </c>
      <c r="AK37" s="15"/>
      <c r="AL37" s="36">
        <f>8*$B$7/$B$6*$G$8/100</f>
        <v>6</v>
      </c>
      <c r="AM37" s="12">
        <f>$C37+$K37+$AL37+L37</f>
        <v>12.857142857142858</v>
      </c>
      <c r="AN37" s="12">
        <f t="shared" si="9"/>
        <v>13.857142857142858</v>
      </c>
      <c r="AO37" s="12">
        <f t="shared" ref="AO37:AO48" si="79">AM37+2</f>
        <v>14.857142857142858</v>
      </c>
      <c r="AP37" s="15"/>
      <c r="AQ37" s="36">
        <f>8*$B$7/$B$6*$H$8/100</f>
        <v>8</v>
      </c>
      <c r="AR37" s="12">
        <f>$C37+$K37+$AQ37+L37</f>
        <v>14.857142857142858</v>
      </c>
      <c r="AS37" s="12">
        <f t="shared" si="10"/>
        <v>15.857142857142858</v>
      </c>
      <c r="AT37" s="12">
        <f t="shared" ref="AT37:AT48" si="80">AR37+2</f>
        <v>16.857142857142858</v>
      </c>
      <c r="AU37" s="15"/>
      <c r="AV37" s="36">
        <f>8*$B$7/$B$6*$I$8/100</f>
        <v>12</v>
      </c>
      <c r="AW37" s="12">
        <f>$C37+$K37+$AV37+L37</f>
        <v>18.857142857142858</v>
      </c>
      <c r="AX37" s="12">
        <f t="shared" si="11"/>
        <v>19.857142857142858</v>
      </c>
      <c r="AY37" s="12">
        <f t="shared" ref="AY37:AY48" si="81">AW37+2</f>
        <v>20.857142857142858</v>
      </c>
    </row>
    <row r="38" spans="1:51">
      <c r="A38" s="14" t="str">
        <f t="shared" si="68"/>
        <v>Cadmium</v>
      </c>
      <c r="B38" s="6">
        <f t="shared" si="69"/>
        <v>5</v>
      </c>
      <c r="C38" s="47">
        <f t="shared" si="70"/>
        <v>0.8571428571428571</v>
      </c>
      <c r="D38" s="39">
        <v>5.5</v>
      </c>
      <c r="E38" s="51">
        <f t="shared" ref="E38:E48" si="82">E37</f>
        <v>3</v>
      </c>
      <c r="F38" s="41" t="s">
        <v>3</v>
      </c>
      <c r="G38" s="47">
        <f t="shared" si="71"/>
        <v>0</v>
      </c>
      <c r="H38" s="41" t="s">
        <v>1</v>
      </c>
      <c r="I38" s="51">
        <f t="shared" si="72"/>
        <v>0</v>
      </c>
      <c r="J38" s="56">
        <f t="shared" si="73"/>
        <v>3</v>
      </c>
      <c r="K38" s="56">
        <f t="shared" ref="K38:K48" si="83">6-J38</f>
        <v>3</v>
      </c>
      <c r="L38" s="56">
        <v>3</v>
      </c>
      <c r="M38" s="15"/>
      <c r="N38" s="12">
        <f t="shared" ref="N38:N48" si="84">$C38+$K38+L38</f>
        <v>6.8571428571428577</v>
      </c>
      <c r="O38" s="12">
        <f t="shared" si="4"/>
        <v>7.8571428571428577</v>
      </c>
      <c r="P38" s="12">
        <f t="shared" si="74"/>
        <v>8.8571428571428577</v>
      </c>
      <c r="Q38" s="15"/>
      <c r="R38" s="36">
        <f t="shared" ref="R38:R48" si="85">$R$11</f>
        <v>0.4</v>
      </c>
      <c r="S38" s="12">
        <f t="shared" ref="S38:S48" si="86">$C38+$K38+$R38+L38</f>
        <v>7.2571428571428571</v>
      </c>
      <c r="T38" s="12">
        <f t="shared" si="5"/>
        <v>8.2571428571428562</v>
      </c>
      <c r="U38" s="12">
        <f t="shared" si="75"/>
        <v>9.2571428571428562</v>
      </c>
      <c r="V38" s="15"/>
      <c r="W38" s="36">
        <f t="shared" ref="W38:W48" si="87">W$11</f>
        <v>1</v>
      </c>
      <c r="X38" s="12">
        <f t="shared" ref="X38:X48" si="88">$C38+$K38+$W38+L38</f>
        <v>7.8571428571428577</v>
      </c>
      <c r="Y38" s="12">
        <f t="shared" si="6"/>
        <v>8.8571428571428577</v>
      </c>
      <c r="Z38" s="12">
        <f t="shared" si="76"/>
        <v>9.8571428571428577</v>
      </c>
      <c r="AA38" s="15"/>
      <c r="AB38" s="36">
        <f t="shared" ref="AB38:AB48" si="89">AB$11</f>
        <v>2</v>
      </c>
      <c r="AC38" s="12">
        <f t="shared" ref="AC38:AC48" si="90">$C38+$K38+$AB38+L38</f>
        <v>8.8571428571428577</v>
      </c>
      <c r="AD38" s="12">
        <f t="shared" si="7"/>
        <v>9.8571428571428577</v>
      </c>
      <c r="AE38" s="12">
        <f t="shared" si="77"/>
        <v>10.857142857142858</v>
      </c>
      <c r="AF38" s="15"/>
      <c r="AG38" s="36">
        <f t="shared" ref="AG38:AG48" si="91">AG$11</f>
        <v>4</v>
      </c>
      <c r="AH38" s="12">
        <f t="shared" ref="AH38:AH48" si="92">$C38+$K38+$AG38+L38</f>
        <v>10.857142857142858</v>
      </c>
      <c r="AI38" s="12">
        <f t="shared" si="8"/>
        <v>11.857142857142858</v>
      </c>
      <c r="AJ38" s="12">
        <f t="shared" si="78"/>
        <v>12.857142857142858</v>
      </c>
      <c r="AK38" s="15"/>
      <c r="AL38" s="36">
        <f t="shared" ref="AL38:AL48" si="93">AL$11</f>
        <v>6</v>
      </c>
      <c r="AM38" s="12">
        <f t="shared" ref="AM38:AM48" si="94">$C38+$K38+$AL38+L38</f>
        <v>12.857142857142858</v>
      </c>
      <c r="AN38" s="12">
        <f t="shared" si="9"/>
        <v>13.857142857142858</v>
      </c>
      <c r="AO38" s="12">
        <f t="shared" si="79"/>
        <v>14.857142857142858</v>
      </c>
      <c r="AP38" s="15"/>
      <c r="AQ38" s="36">
        <f t="shared" ref="AQ38:AQ48" si="95">AQ$11</f>
        <v>8</v>
      </c>
      <c r="AR38" s="12">
        <f t="shared" ref="AR38:AR48" si="96">$C38+$K38+$AQ38+L38</f>
        <v>14.857142857142858</v>
      </c>
      <c r="AS38" s="12">
        <f t="shared" si="10"/>
        <v>15.857142857142858</v>
      </c>
      <c r="AT38" s="12">
        <f t="shared" si="80"/>
        <v>16.857142857142858</v>
      </c>
      <c r="AU38" s="15"/>
      <c r="AV38" s="36">
        <f t="shared" ref="AV38:AV48" si="97">AV$11</f>
        <v>12</v>
      </c>
      <c r="AW38" s="12">
        <f t="shared" ref="AW38:AW48" si="98">$C38+$K38+$AV38+L38</f>
        <v>18.857142857142858</v>
      </c>
      <c r="AX38" s="12">
        <f t="shared" si="11"/>
        <v>19.857142857142858</v>
      </c>
      <c r="AY38" s="12">
        <f t="shared" si="81"/>
        <v>20.857142857142858</v>
      </c>
    </row>
    <row r="39" spans="1:51">
      <c r="A39" s="14" t="str">
        <f t="shared" si="68"/>
        <v>Cadmium</v>
      </c>
      <c r="B39" s="6">
        <f t="shared" si="69"/>
        <v>5</v>
      </c>
      <c r="C39" s="47">
        <f t="shared" si="70"/>
        <v>0.8571428571428571</v>
      </c>
      <c r="D39" s="39">
        <v>5.5</v>
      </c>
      <c r="E39" s="51">
        <f t="shared" si="82"/>
        <v>3</v>
      </c>
      <c r="F39" s="41" t="s">
        <v>3</v>
      </c>
      <c r="G39" s="47">
        <f t="shared" si="71"/>
        <v>0</v>
      </c>
      <c r="H39" s="41" t="s">
        <v>0</v>
      </c>
      <c r="I39" s="51">
        <f t="shared" si="72"/>
        <v>0</v>
      </c>
      <c r="J39" s="56">
        <f t="shared" si="73"/>
        <v>3</v>
      </c>
      <c r="K39" s="56">
        <f t="shared" si="83"/>
        <v>3</v>
      </c>
      <c r="L39" s="56">
        <v>3</v>
      </c>
      <c r="M39" s="15"/>
      <c r="N39" s="12">
        <f t="shared" si="84"/>
        <v>6.8571428571428577</v>
      </c>
      <c r="O39" s="12">
        <f t="shared" si="4"/>
        <v>7.8571428571428577</v>
      </c>
      <c r="P39" s="12">
        <f t="shared" si="74"/>
        <v>8.8571428571428577</v>
      </c>
      <c r="Q39" s="15"/>
      <c r="R39" s="36">
        <f t="shared" si="85"/>
        <v>0.4</v>
      </c>
      <c r="S39" s="12">
        <f t="shared" si="86"/>
        <v>7.2571428571428571</v>
      </c>
      <c r="T39" s="12">
        <f t="shared" si="5"/>
        <v>8.2571428571428562</v>
      </c>
      <c r="U39" s="12">
        <f t="shared" si="75"/>
        <v>9.2571428571428562</v>
      </c>
      <c r="V39" s="15"/>
      <c r="W39" s="36">
        <f t="shared" si="87"/>
        <v>1</v>
      </c>
      <c r="X39" s="12">
        <f t="shared" si="88"/>
        <v>7.8571428571428577</v>
      </c>
      <c r="Y39" s="12">
        <f t="shared" si="6"/>
        <v>8.8571428571428577</v>
      </c>
      <c r="Z39" s="12">
        <f t="shared" si="76"/>
        <v>9.8571428571428577</v>
      </c>
      <c r="AA39" s="15"/>
      <c r="AB39" s="36">
        <f t="shared" si="89"/>
        <v>2</v>
      </c>
      <c r="AC39" s="12">
        <f t="shared" si="90"/>
        <v>8.8571428571428577</v>
      </c>
      <c r="AD39" s="12">
        <f t="shared" si="7"/>
        <v>9.8571428571428577</v>
      </c>
      <c r="AE39" s="12">
        <f t="shared" si="77"/>
        <v>10.857142857142858</v>
      </c>
      <c r="AF39" s="15"/>
      <c r="AG39" s="36">
        <f t="shared" si="91"/>
        <v>4</v>
      </c>
      <c r="AH39" s="12">
        <f t="shared" si="92"/>
        <v>10.857142857142858</v>
      </c>
      <c r="AI39" s="12">
        <f t="shared" si="8"/>
        <v>11.857142857142858</v>
      </c>
      <c r="AJ39" s="12">
        <f t="shared" si="78"/>
        <v>12.857142857142858</v>
      </c>
      <c r="AK39" s="15"/>
      <c r="AL39" s="36">
        <f t="shared" si="93"/>
        <v>6</v>
      </c>
      <c r="AM39" s="12">
        <f t="shared" si="94"/>
        <v>12.857142857142858</v>
      </c>
      <c r="AN39" s="12">
        <f t="shared" si="9"/>
        <v>13.857142857142858</v>
      </c>
      <c r="AO39" s="12">
        <f t="shared" si="79"/>
        <v>14.857142857142858</v>
      </c>
      <c r="AP39" s="15"/>
      <c r="AQ39" s="36">
        <f t="shared" si="95"/>
        <v>8</v>
      </c>
      <c r="AR39" s="12">
        <f t="shared" si="96"/>
        <v>14.857142857142858</v>
      </c>
      <c r="AS39" s="12">
        <f t="shared" si="10"/>
        <v>15.857142857142858</v>
      </c>
      <c r="AT39" s="12">
        <f t="shared" si="80"/>
        <v>16.857142857142858</v>
      </c>
      <c r="AU39" s="15"/>
      <c r="AV39" s="36">
        <f t="shared" si="97"/>
        <v>12</v>
      </c>
      <c r="AW39" s="12">
        <f t="shared" si="98"/>
        <v>18.857142857142858</v>
      </c>
      <c r="AX39" s="12">
        <f t="shared" si="11"/>
        <v>19.857142857142858</v>
      </c>
      <c r="AY39" s="12">
        <f t="shared" si="81"/>
        <v>20.857142857142858</v>
      </c>
    </row>
    <row r="40" spans="1:51">
      <c r="A40" s="14" t="str">
        <f t="shared" si="68"/>
        <v>Cadmium</v>
      </c>
      <c r="B40" s="6">
        <f t="shared" si="69"/>
        <v>5</v>
      </c>
      <c r="C40" s="47">
        <f t="shared" si="70"/>
        <v>0.8571428571428571</v>
      </c>
      <c r="D40" s="39">
        <v>5.5</v>
      </c>
      <c r="E40" s="51">
        <f t="shared" si="82"/>
        <v>3</v>
      </c>
      <c r="F40" s="41" t="s">
        <v>4</v>
      </c>
      <c r="G40" s="47">
        <f t="shared" si="71"/>
        <v>0</v>
      </c>
      <c r="H40" s="41" t="s">
        <v>2</v>
      </c>
      <c r="I40" s="51">
        <f t="shared" si="72"/>
        <v>0</v>
      </c>
      <c r="J40" s="56">
        <f t="shared" si="73"/>
        <v>3</v>
      </c>
      <c r="K40" s="56">
        <f t="shared" si="83"/>
        <v>3</v>
      </c>
      <c r="L40" s="56">
        <v>3</v>
      </c>
      <c r="M40" s="15"/>
      <c r="N40" s="12">
        <f t="shared" si="84"/>
        <v>6.8571428571428577</v>
      </c>
      <c r="O40" s="12">
        <f t="shared" si="4"/>
        <v>7.8571428571428577</v>
      </c>
      <c r="P40" s="12">
        <f t="shared" si="74"/>
        <v>8.8571428571428577</v>
      </c>
      <c r="Q40" s="15"/>
      <c r="R40" s="36">
        <f t="shared" si="85"/>
        <v>0.4</v>
      </c>
      <c r="S40" s="12">
        <f t="shared" si="86"/>
        <v>7.2571428571428571</v>
      </c>
      <c r="T40" s="12">
        <f t="shared" si="5"/>
        <v>8.2571428571428562</v>
      </c>
      <c r="U40" s="12">
        <f t="shared" si="75"/>
        <v>9.2571428571428562</v>
      </c>
      <c r="V40" s="15"/>
      <c r="W40" s="36">
        <f t="shared" si="87"/>
        <v>1</v>
      </c>
      <c r="X40" s="12">
        <f t="shared" si="88"/>
        <v>7.8571428571428577</v>
      </c>
      <c r="Y40" s="12">
        <f t="shared" si="6"/>
        <v>8.8571428571428577</v>
      </c>
      <c r="Z40" s="12">
        <f t="shared" si="76"/>
        <v>9.8571428571428577</v>
      </c>
      <c r="AA40" s="15"/>
      <c r="AB40" s="36">
        <f t="shared" si="89"/>
        <v>2</v>
      </c>
      <c r="AC40" s="12">
        <f t="shared" si="90"/>
        <v>8.8571428571428577</v>
      </c>
      <c r="AD40" s="12">
        <f t="shared" si="7"/>
        <v>9.8571428571428577</v>
      </c>
      <c r="AE40" s="12">
        <f t="shared" si="77"/>
        <v>10.857142857142858</v>
      </c>
      <c r="AF40" s="15"/>
      <c r="AG40" s="36">
        <f t="shared" si="91"/>
        <v>4</v>
      </c>
      <c r="AH40" s="12">
        <f t="shared" si="92"/>
        <v>10.857142857142858</v>
      </c>
      <c r="AI40" s="12">
        <f t="shared" si="8"/>
        <v>11.857142857142858</v>
      </c>
      <c r="AJ40" s="12">
        <f t="shared" si="78"/>
        <v>12.857142857142858</v>
      </c>
      <c r="AK40" s="15"/>
      <c r="AL40" s="36">
        <f t="shared" si="93"/>
        <v>6</v>
      </c>
      <c r="AM40" s="12">
        <f t="shared" si="94"/>
        <v>12.857142857142858</v>
      </c>
      <c r="AN40" s="12">
        <f t="shared" si="9"/>
        <v>13.857142857142858</v>
      </c>
      <c r="AO40" s="12">
        <f t="shared" si="79"/>
        <v>14.857142857142858</v>
      </c>
      <c r="AP40" s="15"/>
      <c r="AQ40" s="36">
        <f t="shared" si="95"/>
        <v>8</v>
      </c>
      <c r="AR40" s="12">
        <f t="shared" si="96"/>
        <v>14.857142857142858</v>
      </c>
      <c r="AS40" s="12">
        <f t="shared" si="10"/>
        <v>15.857142857142858</v>
      </c>
      <c r="AT40" s="12">
        <f t="shared" si="80"/>
        <v>16.857142857142858</v>
      </c>
      <c r="AU40" s="15"/>
      <c r="AV40" s="36">
        <f t="shared" si="97"/>
        <v>12</v>
      </c>
      <c r="AW40" s="12">
        <f t="shared" si="98"/>
        <v>18.857142857142858</v>
      </c>
      <c r="AX40" s="12">
        <f t="shared" si="11"/>
        <v>19.857142857142858</v>
      </c>
      <c r="AY40" s="12">
        <f t="shared" si="81"/>
        <v>20.857142857142858</v>
      </c>
    </row>
    <row r="41" spans="1:51">
      <c r="A41" s="14" t="str">
        <f t="shared" si="68"/>
        <v>Cadmium</v>
      </c>
      <c r="B41" s="6">
        <f t="shared" si="69"/>
        <v>5</v>
      </c>
      <c r="C41" s="47">
        <f t="shared" si="70"/>
        <v>0.8571428571428571</v>
      </c>
      <c r="D41" s="39">
        <v>5.5</v>
      </c>
      <c r="E41" s="51">
        <f t="shared" si="82"/>
        <v>3</v>
      </c>
      <c r="F41" s="41" t="s">
        <v>4</v>
      </c>
      <c r="G41" s="47">
        <f t="shared" si="71"/>
        <v>0</v>
      </c>
      <c r="H41" s="41" t="s">
        <v>1</v>
      </c>
      <c r="I41" s="51">
        <f t="shared" si="72"/>
        <v>0</v>
      </c>
      <c r="J41" s="56">
        <f t="shared" si="73"/>
        <v>3</v>
      </c>
      <c r="K41" s="56">
        <f t="shared" si="83"/>
        <v>3</v>
      </c>
      <c r="L41" s="56">
        <v>3</v>
      </c>
      <c r="M41" s="15"/>
      <c r="N41" s="12">
        <f t="shared" si="84"/>
        <v>6.8571428571428577</v>
      </c>
      <c r="O41" s="12">
        <f t="shared" si="4"/>
        <v>7.8571428571428577</v>
      </c>
      <c r="P41" s="12">
        <f t="shared" si="74"/>
        <v>8.8571428571428577</v>
      </c>
      <c r="Q41" s="15"/>
      <c r="R41" s="36">
        <f t="shared" si="85"/>
        <v>0.4</v>
      </c>
      <c r="S41" s="12">
        <f t="shared" si="86"/>
        <v>7.2571428571428571</v>
      </c>
      <c r="T41" s="12">
        <f t="shared" si="5"/>
        <v>8.2571428571428562</v>
      </c>
      <c r="U41" s="12">
        <f t="shared" si="75"/>
        <v>9.2571428571428562</v>
      </c>
      <c r="V41" s="15"/>
      <c r="W41" s="36">
        <f t="shared" si="87"/>
        <v>1</v>
      </c>
      <c r="X41" s="12">
        <f t="shared" si="88"/>
        <v>7.8571428571428577</v>
      </c>
      <c r="Y41" s="12">
        <f t="shared" si="6"/>
        <v>8.8571428571428577</v>
      </c>
      <c r="Z41" s="12">
        <f t="shared" si="76"/>
        <v>9.8571428571428577</v>
      </c>
      <c r="AA41" s="15"/>
      <c r="AB41" s="36">
        <f t="shared" si="89"/>
        <v>2</v>
      </c>
      <c r="AC41" s="12">
        <f t="shared" si="90"/>
        <v>8.8571428571428577</v>
      </c>
      <c r="AD41" s="12">
        <f t="shared" si="7"/>
        <v>9.8571428571428577</v>
      </c>
      <c r="AE41" s="12">
        <f t="shared" si="77"/>
        <v>10.857142857142858</v>
      </c>
      <c r="AF41" s="15"/>
      <c r="AG41" s="36">
        <f t="shared" si="91"/>
        <v>4</v>
      </c>
      <c r="AH41" s="12">
        <f t="shared" si="92"/>
        <v>10.857142857142858</v>
      </c>
      <c r="AI41" s="12">
        <f t="shared" si="8"/>
        <v>11.857142857142858</v>
      </c>
      <c r="AJ41" s="12">
        <f t="shared" si="78"/>
        <v>12.857142857142858</v>
      </c>
      <c r="AK41" s="15"/>
      <c r="AL41" s="36">
        <f t="shared" si="93"/>
        <v>6</v>
      </c>
      <c r="AM41" s="12">
        <f t="shared" si="94"/>
        <v>12.857142857142858</v>
      </c>
      <c r="AN41" s="12">
        <f t="shared" si="9"/>
        <v>13.857142857142858</v>
      </c>
      <c r="AO41" s="12">
        <f t="shared" si="79"/>
        <v>14.857142857142858</v>
      </c>
      <c r="AP41" s="15"/>
      <c r="AQ41" s="36">
        <f t="shared" si="95"/>
        <v>8</v>
      </c>
      <c r="AR41" s="12">
        <f t="shared" si="96"/>
        <v>14.857142857142858</v>
      </c>
      <c r="AS41" s="12">
        <f t="shared" si="10"/>
        <v>15.857142857142858</v>
      </c>
      <c r="AT41" s="12">
        <f t="shared" si="80"/>
        <v>16.857142857142858</v>
      </c>
      <c r="AU41" s="15"/>
      <c r="AV41" s="36">
        <f t="shared" si="97"/>
        <v>12</v>
      </c>
      <c r="AW41" s="12">
        <f t="shared" si="98"/>
        <v>18.857142857142858</v>
      </c>
      <c r="AX41" s="12">
        <f t="shared" si="11"/>
        <v>19.857142857142858</v>
      </c>
      <c r="AY41" s="12">
        <f t="shared" si="81"/>
        <v>20.857142857142858</v>
      </c>
    </row>
    <row r="42" spans="1:51">
      <c r="A42" s="14" t="str">
        <f t="shared" si="68"/>
        <v>Cadmium</v>
      </c>
      <c r="B42" s="6">
        <f t="shared" si="69"/>
        <v>5</v>
      </c>
      <c r="C42" s="47">
        <f t="shared" si="70"/>
        <v>0.8571428571428571</v>
      </c>
      <c r="D42" s="39">
        <v>5.5</v>
      </c>
      <c r="E42" s="51">
        <f t="shared" si="82"/>
        <v>3</v>
      </c>
      <c r="F42" s="41" t="s">
        <v>4</v>
      </c>
      <c r="G42" s="47">
        <f t="shared" si="71"/>
        <v>0</v>
      </c>
      <c r="H42" s="41" t="s">
        <v>0</v>
      </c>
      <c r="I42" s="51">
        <f t="shared" si="72"/>
        <v>0</v>
      </c>
      <c r="J42" s="56">
        <f t="shared" si="73"/>
        <v>3</v>
      </c>
      <c r="K42" s="56">
        <f t="shared" si="83"/>
        <v>3</v>
      </c>
      <c r="L42" s="56">
        <v>3</v>
      </c>
      <c r="M42" s="15"/>
      <c r="N42" s="12">
        <f t="shared" si="84"/>
        <v>6.8571428571428577</v>
      </c>
      <c r="O42" s="12">
        <f t="shared" si="4"/>
        <v>7.8571428571428577</v>
      </c>
      <c r="P42" s="12">
        <f t="shared" si="74"/>
        <v>8.8571428571428577</v>
      </c>
      <c r="Q42" s="15"/>
      <c r="R42" s="36">
        <f t="shared" si="85"/>
        <v>0.4</v>
      </c>
      <c r="S42" s="12">
        <f t="shared" si="86"/>
        <v>7.2571428571428571</v>
      </c>
      <c r="T42" s="12">
        <f t="shared" si="5"/>
        <v>8.2571428571428562</v>
      </c>
      <c r="U42" s="12">
        <f t="shared" si="75"/>
        <v>9.2571428571428562</v>
      </c>
      <c r="V42" s="15"/>
      <c r="W42" s="36">
        <f t="shared" si="87"/>
        <v>1</v>
      </c>
      <c r="X42" s="12">
        <f t="shared" si="88"/>
        <v>7.8571428571428577</v>
      </c>
      <c r="Y42" s="12">
        <f t="shared" si="6"/>
        <v>8.8571428571428577</v>
      </c>
      <c r="Z42" s="12">
        <f t="shared" si="76"/>
        <v>9.8571428571428577</v>
      </c>
      <c r="AA42" s="15"/>
      <c r="AB42" s="36">
        <f t="shared" si="89"/>
        <v>2</v>
      </c>
      <c r="AC42" s="12">
        <f t="shared" si="90"/>
        <v>8.8571428571428577</v>
      </c>
      <c r="AD42" s="12">
        <f t="shared" si="7"/>
        <v>9.8571428571428577</v>
      </c>
      <c r="AE42" s="12">
        <f t="shared" si="77"/>
        <v>10.857142857142858</v>
      </c>
      <c r="AF42" s="15"/>
      <c r="AG42" s="36">
        <f t="shared" si="91"/>
        <v>4</v>
      </c>
      <c r="AH42" s="12">
        <f t="shared" si="92"/>
        <v>10.857142857142858</v>
      </c>
      <c r="AI42" s="12">
        <f t="shared" si="8"/>
        <v>11.857142857142858</v>
      </c>
      <c r="AJ42" s="12">
        <f t="shared" si="78"/>
        <v>12.857142857142858</v>
      </c>
      <c r="AK42" s="15"/>
      <c r="AL42" s="36">
        <f t="shared" si="93"/>
        <v>6</v>
      </c>
      <c r="AM42" s="12">
        <f t="shared" si="94"/>
        <v>12.857142857142858</v>
      </c>
      <c r="AN42" s="12">
        <f t="shared" si="9"/>
        <v>13.857142857142858</v>
      </c>
      <c r="AO42" s="12">
        <f t="shared" si="79"/>
        <v>14.857142857142858</v>
      </c>
      <c r="AP42" s="15"/>
      <c r="AQ42" s="36">
        <f t="shared" si="95"/>
        <v>8</v>
      </c>
      <c r="AR42" s="12">
        <f t="shared" si="96"/>
        <v>14.857142857142858</v>
      </c>
      <c r="AS42" s="12">
        <f t="shared" si="10"/>
        <v>15.857142857142858</v>
      </c>
      <c r="AT42" s="12">
        <f t="shared" si="80"/>
        <v>16.857142857142858</v>
      </c>
      <c r="AU42" s="15"/>
      <c r="AV42" s="36">
        <f t="shared" si="97"/>
        <v>12</v>
      </c>
      <c r="AW42" s="12">
        <f t="shared" si="98"/>
        <v>18.857142857142858</v>
      </c>
      <c r="AX42" s="12">
        <f t="shared" si="11"/>
        <v>19.857142857142858</v>
      </c>
      <c r="AY42" s="12">
        <f t="shared" si="81"/>
        <v>20.857142857142858</v>
      </c>
    </row>
    <row r="43" spans="1:51">
      <c r="A43" s="14" t="str">
        <f t="shared" si="68"/>
        <v>Cadmium</v>
      </c>
      <c r="B43" s="6">
        <f t="shared" si="69"/>
        <v>5</v>
      </c>
      <c r="C43" s="47">
        <f t="shared" si="70"/>
        <v>0.8571428571428571</v>
      </c>
      <c r="D43" s="39">
        <v>5.5</v>
      </c>
      <c r="E43" s="51">
        <f t="shared" si="82"/>
        <v>3</v>
      </c>
      <c r="F43" s="41" t="s">
        <v>5</v>
      </c>
      <c r="G43" s="47">
        <f t="shared" si="71"/>
        <v>1</v>
      </c>
      <c r="H43" s="41" t="s">
        <v>2</v>
      </c>
      <c r="I43" s="51">
        <f t="shared" si="72"/>
        <v>0</v>
      </c>
      <c r="J43" s="56">
        <f t="shared" si="73"/>
        <v>4</v>
      </c>
      <c r="K43" s="56">
        <f t="shared" si="83"/>
        <v>2</v>
      </c>
      <c r="L43" s="56">
        <v>3</v>
      </c>
      <c r="M43" s="15"/>
      <c r="N43" s="12">
        <f t="shared" si="84"/>
        <v>5.8571428571428577</v>
      </c>
      <c r="O43" s="12">
        <f t="shared" si="4"/>
        <v>6.8571428571428577</v>
      </c>
      <c r="P43" s="12">
        <f t="shared" si="74"/>
        <v>7.8571428571428577</v>
      </c>
      <c r="Q43" s="15"/>
      <c r="R43" s="36">
        <f t="shared" si="85"/>
        <v>0.4</v>
      </c>
      <c r="S43" s="12">
        <f t="shared" si="86"/>
        <v>6.2571428571428571</v>
      </c>
      <c r="T43" s="12">
        <f t="shared" si="5"/>
        <v>7.2571428571428571</v>
      </c>
      <c r="U43" s="12">
        <f t="shared" si="75"/>
        <v>8.2571428571428562</v>
      </c>
      <c r="V43" s="15"/>
      <c r="W43" s="36">
        <f t="shared" si="87"/>
        <v>1</v>
      </c>
      <c r="X43" s="12">
        <f t="shared" si="88"/>
        <v>6.8571428571428577</v>
      </c>
      <c r="Y43" s="12">
        <f t="shared" si="6"/>
        <v>7.8571428571428577</v>
      </c>
      <c r="Z43" s="12">
        <f t="shared" si="76"/>
        <v>8.8571428571428577</v>
      </c>
      <c r="AA43" s="15"/>
      <c r="AB43" s="36">
        <f t="shared" si="89"/>
        <v>2</v>
      </c>
      <c r="AC43" s="12">
        <f t="shared" si="90"/>
        <v>7.8571428571428577</v>
      </c>
      <c r="AD43" s="12">
        <f t="shared" si="7"/>
        <v>8.8571428571428577</v>
      </c>
      <c r="AE43" s="12">
        <f t="shared" si="77"/>
        <v>9.8571428571428577</v>
      </c>
      <c r="AF43" s="15"/>
      <c r="AG43" s="36">
        <f t="shared" si="91"/>
        <v>4</v>
      </c>
      <c r="AH43" s="12">
        <f t="shared" si="92"/>
        <v>9.8571428571428577</v>
      </c>
      <c r="AI43" s="12">
        <f t="shared" si="8"/>
        <v>10.857142857142858</v>
      </c>
      <c r="AJ43" s="12">
        <f t="shared" si="78"/>
        <v>11.857142857142858</v>
      </c>
      <c r="AK43" s="15"/>
      <c r="AL43" s="36">
        <f t="shared" si="93"/>
        <v>6</v>
      </c>
      <c r="AM43" s="12">
        <f t="shared" si="94"/>
        <v>11.857142857142858</v>
      </c>
      <c r="AN43" s="12">
        <f t="shared" si="9"/>
        <v>12.857142857142858</v>
      </c>
      <c r="AO43" s="12">
        <f t="shared" si="79"/>
        <v>13.857142857142858</v>
      </c>
      <c r="AP43" s="15"/>
      <c r="AQ43" s="36">
        <f t="shared" si="95"/>
        <v>8</v>
      </c>
      <c r="AR43" s="12">
        <f t="shared" si="96"/>
        <v>13.857142857142858</v>
      </c>
      <c r="AS43" s="12">
        <f t="shared" si="10"/>
        <v>14.857142857142858</v>
      </c>
      <c r="AT43" s="12">
        <f t="shared" si="80"/>
        <v>15.857142857142858</v>
      </c>
      <c r="AU43" s="15"/>
      <c r="AV43" s="36">
        <f t="shared" si="97"/>
        <v>12</v>
      </c>
      <c r="AW43" s="12">
        <f t="shared" si="98"/>
        <v>17.857142857142858</v>
      </c>
      <c r="AX43" s="12">
        <f t="shared" si="11"/>
        <v>18.857142857142858</v>
      </c>
      <c r="AY43" s="12">
        <f t="shared" si="81"/>
        <v>19.857142857142858</v>
      </c>
    </row>
    <row r="44" spans="1:51">
      <c r="A44" s="14" t="str">
        <f t="shared" si="68"/>
        <v>Cadmium</v>
      </c>
      <c r="B44" s="6">
        <f t="shared" si="69"/>
        <v>5</v>
      </c>
      <c r="C44" s="47">
        <f t="shared" si="70"/>
        <v>0.8571428571428571</v>
      </c>
      <c r="D44" s="39">
        <v>5.5</v>
      </c>
      <c r="E44" s="51">
        <f t="shared" si="82"/>
        <v>3</v>
      </c>
      <c r="F44" s="41" t="s">
        <v>5</v>
      </c>
      <c r="G44" s="47">
        <f t="shared" si="71"/>
        <v>1</v>
      </c>
      <c r="H44" s="41" t="s">
        <v>1</v>
      </c>
      <c r="I44" s="51">
        <f t="shared" si="72"/>
        <v>0</v>
      </c>
      <c r="J44" s="56">
        <f t="shared" si="73"/>
        <v>4</v>
      </c>
      <c r="K44" s="56">
        <f t="shared" si="83"/>
        <v>2</v>
      </c>
      <c r="L44" s="56">
        <v>3</v>
      </c>
      <c r="M44" s="15"/>
      <c r="N44" s="12">
        <f t="shared" si="84"/>
        <v>5.8571428571428577</v>
      </c>
      <c r="O44" s="12">
        <f t="shared" si="4"/>
        <v>6.8571428571428577</v>
      </c>
      <c r="P44" s="12">
        <f t="shared" si="74"/>
        <v>7.8571428571428577</v>
      </c>
      <c r="Q44" s="15"/>
      <c r="R44" s="36">
        <f t="shared" si="85"/>
        <v>0.4</v>
      </c>
      <c r="S44" s="12">
        <f t="shared" si="86"/>
        <v>6.2571428571428571</v>
      </c>
      <c r="T44" s="12">
        <f t="shared" si="5"/>
        <v>7.2571428571428571</v>
      </c>
      <c r="U44" s="12">
        <f t="shared" si="75"/>
        <v>8.2571428571428562</v>
      </c>
      <c r="V44" s="15"/>
      <c r="W44" s="36">
        <f t="shared" si="87"/>
        <v>1</v>
      </c>
      <c r="X44" s="12">
        <f t="shared" si="88"/>
        <v>6.8571428571428577</v>
      </c>
      <c r="Y44" s="12">
        <f t="shared" si="6"/>
        <v>7.8571428571428577</v>
      </c>
      <c r="Z44" s="12">
        <f t="shared" si="76"/>
        <v>8.8571428571428577</v>
      </c>
      <c r="AA44" s="15"/>
      <c r="AB44" s="36">
        <f t="shared" si="89"/>
        <v>2</v>
      </c>
      <c r="AC44" s="12">
        <f t="shared" si="90"/>
        <v>7.8571428571428577</v>
      </c>
      <c r="AD44" s="12">
        <f t="shared" si="7"/>
        <v>8.8571428571428577</v>
      </c>
      <c r="AE44" s="12">
        <f t="shared" si="77"/>
        <v>9.8571428571428577</v>
      </c>
      <c r="AF44" s="15"/>
      <c r="AG44" s="36">
        <f t="shared" si="91"/>
        <v>4</v>
      </c>
      <c r="AH44" s="12">
        <f t="shared" si="92"/>
        <v>9.8571428571428577</v>
      </c>
      <c r="AI44" s="12">
        <f t="shared" si="8"/>
        <v>10.857142857142858</v>
      </c>
      <c r="AJ44" s="12">
        <f t="shared" si="78"/>
        <v>11.857142857142858</v>
      </c>
      <c r="AK44" s="15"/>
      <c r="AL44" s="36">
        <f t="shared" si="93"/>
        <v>6</v>
      </c>
      <c r="AM44" s="12">
        <f t="shared" si="94"/>
        <v>11.857142857142858</v>
      </c>
      <c r="AN44" s="12">
        <f t="shared" si="9"/>
        <v>12.857142857142858</v>
      </c>
      <c r="AO44" s="12">
        <f t="shared" si="79"/>
        <v>13.857142857142858</v>
      </c>
      <c r="AP44" s="15"/>
      <c r="AQ44" s="36">
        <f t="shared" si="95"/>
        <v>8</v>
      </c>
      <c r="AR44" s="12">
        <f t="shared" si="96"/>
        <v>13.857142857142858</v>
      </c>
      <c r="AS44" s="12">
        <f t="shared" si="10"/>
        <v>14.857142857142858</v>
      </c>
      <c r="AT44" s="12">
        <f t="shared" si="80"/>
        <v>15.857142857142858</v>
      </c>
      <c r="AU44" s="15"/>
      <c r="AV44" s="36">
        <f t="shared" si="97"/>
        <v>12</v>
      </c>
      <c r="AW44" s="12">
        <f t="shared" si="98"/>
        <v>17.857142857142858</v>
      </c>
      <c r="AX44" s="12">
        <f t="shared" si="11"/>
        <v>18.857142857142858</v>
      </c>
      <c r="AY44" s="12">
        <f t="shared" si="81"/>
        <v>19.857142857142858</v>
      </c>
    </row>
    <row r="45" spans="1:51">
      <c r="A45" s="14" t="str">
        <f t="shared" si="68"/>
        <v>Cadmium</v>
      </c>
      <c r="B45" s="6">
        <f t="shared" si="69"/>
        <v>5</v>
      </c>
      <c r="C45" s="47">
        <f t="shared" si="70"/>
        <v>0.8571428571428571</v>
      </c>
      <c r="D45" s="39">
        <v>5.5</v>
      </c>
      <c r="E45" s="51">
        <f t="shared" si="82"/>
        <v>3</v>
      </c>
      <c r="F45" s="41" t="s">
        <v>5</v>
      </c>
      <c r="G45" s="47">
        <f t="shared" si="71"/>
        <v>1</v>
      </c>
      <c r="H45" s="41" t="s">
        <v>0</v>
      </c>
      <c r="I45" s="51">
        <f t="shared" si="72"/>
        <v>0</v>
      </c>
      <c r="J45" s="56">
        <f t="shared" si="73"/>
        <v>4</v>
      </c>
      <c r="K45" s="56">
        <f t="shared" si="83"/>
        <v>2</v>
      </c>
      <c r="L45" s="56">
        <v>3</v>
      </c>
      <c r="M45" s="15"/>
      <c r="N45" s="12">
        <f t="shared" si="84"/>
        <v>5.8571428571428577</v>
      </c>
      <c r="O45" s="12">
        <f t="shared" si="4"/>
        <v>6.8571428571428577</v>
      </c>
      <c r="P45" s="12">
        <f t="shared" si="74"/>
        <v>7.8571428571428577</v>
      </c>
      <c r="Q45" s="15"/>
      <c r="R45" s="36">
        <f t="shared" si="85"/>
        <v>0.4</v>
      </c>
      <c r="S45" s="12">
        <f t="shared" si="86"/>
        <v>6.2571428571428571</v>
      </c>
      <c r="T45" s="12">
        <f t="shared" si="5"/>
        <v>7.2571428571428571</v>
      </c>
      <c r="U45" s="12">
        <f t="shared" si="75"/>
        <v>8.2571428571428562</v>
      </c>
      <c r="V45" s="15"/>
      <c r="W45" s="36">
        <f t="shared" si="87"/>
        <v>1</v>
      </c>
      <c r="X45" s="12">
        <f t="shared" si="88"/>
        <v>6.8571428571428577</v>
      </c>
      <c r="Y45" s="12">
        <f t="shared" si="6"/>
        <v>7.8571428571428577</v>
      </c>
      <c r="Z45" s="12">
        <f t="shared" si="76"/>
        <v>8.8571428571428577</v>
      </c>
      <c r="AA45" s="15"/>
      <c r="AB45" s="36">
        <f t="shared" si="89"/>
        <v>2</v>
      </c>
      <c r="AC45" s="12">
        <f t="shared" si="90"/>
        <v>7.8571428571428577</v>
      </c>
      <c r="AD45" s="12">
        <f t="shared" si="7"/>
        <v>8.8571428571428577</v>
      </c>
      <c r="AE45" s="12">
        <f t="shared" si="77"/>
        <v>9.8571428571428577</v>
      </c>
      <c r="AF45" s="15"/>
      <c r="AG45" s="36">
        <f t="shared" si="91"/>
        <v>4</v>
      </c>
      <c r="AH45" s="12">
        <f t="shared" si="92"/>
        <v>9.8571428571428577</v>
      </c>
      <c r="AI45" s="12">
        <f t="shared" si="8"/>
        <v>10.857142857142858</v>
      </c>
      <c r="AJ45" s="12">
        <f t="shared" si="78"/>
        <v>11.857142857142858</v>
      </c>
      <c r="AK45" s="15"/>
      <c r="AL45" s="36">
        <f t="shared" si="93"/>
        <v>6</v>
      </c>
      <c r="AM45" s="12">
        <f t="shared" si="94"/>
        <v>11.857142857142858</v>
      </c>
      <c r="AN45" s="12">
        <f t="shared" si="9"/>
        <v>12.857142857142858</v>
      </c>
      <c r="AO45" s="12">
        <f t="shared" si="79"/>
        <v>13.857142857142858</v>
      </c>
      <c r="AP45" s="15"/>
      <c r="AQ45" s="36">
        <f t="shared" si="95"/>
        <v>8</v>
      </c>
      <c r="AR45" s="12">
        <f t="shared" si="96"/>
        <v>13.857142857142858</v>
      </c>
      <c r="AS45" s="12">
        <f t="shared" si="10"/>
        <v>14.857142857142858</v>
      </c>
      <c r="AT45" s="12">
        <f t="shared" si="80"/>
        <v>15.857142857142858</v>
      </c>
      <c r="AU45" s="15"/>
      <c r="AV45" s="36">
        <f t="shared" si="97"/>
        <v>12</v>
      </c>
      <c r="AW45" s="12">
        <f t="shared" si="98"/>
        <v>17.857142857142858</v>
      </c>
      <c r="AX45" s="12">
        <f t="shared" si="11"/>
        <v>18.857142857142858</v>
      </c>
      <c r="AY45" s="12">
        <f t="shared" si="81"/>
        <v>19.857142857142858</v>
      </c>
    </row>
    <row r="46" spans="1:51">
      <c r="A46" s="14" t="str">
        <f t="shared" si="68"/>
        <v>Cadmium</v>
      </c>
      <c r="B46" s="6">
        <f t="shared" si="69"/>
        <v>5</v>
      </c>
      <c r="C46" s="47">
        <f t="shared" si="70"/>
        <v>0.8571428571428571</v>
      </c>
      <c r="D46" s="39">
        <v>5.5</v>
      </c>
      <c r="E46" s="51">
        <f t="shared" si="82"/>
        <v>3</v>
      </c>
      <c r="F46" s="41" t="s">
        <v>6</v>
      </c>
      <c r="G46" s="47">
        <f t="shared" si="71"/>
        <v>1</v>
      </c>
      <c r="H46" s="41" t="s">
        <v>2</v>
      </c>
      <c r="I46" s="51">
        <f t="shared" si="72"/>
        <v>0</v>
      </c>
      <c r="J46" s="56">
        <f t="shared" si="73"/>
        <v>4</v>
      </c>
      <c r="K46" s="56">
        <f t="shared" si="83"/>
        <v>2</v>
      </c>
      <c r="L46" s="56">
        <v>3</v>
      </c>
      <c r="M46" s="15"/>
      <c r="N46" s="12">
        <f t="shared" si="84"/>
        <v>5.8571428571428577</v>
      </c>
      <c r="O46" s="12">
        <f t="shared" si="4"/>
        <v>6.8571428571428577</v>
      </c>
      <c r="P46" s="12">
        <f t="shared" si="74"/>
        <v>7.8571428571428577</v>
      </c>
      <c r="Q46" s="15"/>
      <c r="R46" s="36">
        <f t="shared" si="85"/>
        <v>0.4</v>
      </c>
      <c r="S46" s="12">
        <f t="shared" si="86"/>
        <v>6.2571428571428571</v>
      </c>
      <c r="T46" s="12">
        <f t="shared" si="5"/>
        <v>7.2571428571428571</v>
      </c>
      <c r="U46" s="12">
        <f t="shared" si="75"/>
        <v>8.2571428571428562</v>
      </c>
      <c r="V46" s="15"/>
      <c r="W46" s="36">
        <f t="shared" si="87"/>
        <v>1</v>
      </c>
      <c r="X46" s="12">
        <f t="shared" si="88"/>
        <v>6.8571428571428577</v>
      </c>
      <c r="Y46" s="12">
        <f t="shared" si="6"/>
        <v>7.8571428571428577</v>
      </c>
      <c r="Z46" s="12">
        <f t="shared" si="76"/>
        <v>8.8571428571428577</v>
      </c>
      <c r="AA46" s="15"/>
      <c r="AB46" s="36">
        <f t="shared" si="89"/>
        <v>2</v>
      </c>
      <c r="AC46" s="12">
        <f t="shared" si="90"/>
        <v>7.8571428571428577</v>
      </c>
      <c r="AD46" s="12">
        <f t="shared" si="7"/>
        <v>8.8571428571428577</v>
      </c>
      <c r="AE46" s="12">
        <f t="shared" si="77"/>
        <v>9.8571428571428577</v>
      </c>
      <c r="AF46" s="15"/>
      <c r="AG46" s="36">
        <f t="shared" si="91"/>
        <v>4</v>
      </c>
      <c r="AH46" s="12">
        <f t="shared" si="92"/>
        <v>9.8571428571428577</v>
      </c>
      <c r="AI46" s="12">
        <f t="shared" si="8"/>
        <v>10.857142857142858</v>
      </c>
      <c r="AJ46" s="12">
        <f t="shared" si="78"/>
        <v>11.857142857142858</v>
      </c>
      <c r="AK46" s="15"/>
      <c r="AL46" s="36">
        <f t="shared" si="93"/>
        <v>6</v>
      </c>
      <c r="AM46" s="12">
        <f t="shared" si="94"/>
        <v>11.857142857142858</v>
      </c>
      <c r="AN46" s="12">
        <f t="shared" si="9"/>
        <v>12.857142857142858</v>
      </c>
      <c r="AO46" s="12">
        <f t="shared" si="79"/>
        <v>13.857142857142858</v>
      </c>
      <c r="AP46" s="15"/>
      <c r="AQ46" s="36">
        <f t="shared" si="95"/>
        <v>8</v>
      </c>
      <c r="AR46" s="12">
        <f t="shared" si="96"/>
        <v>13.857142857142858</v>
      </c>
      <c r="AS46" s="12">
        <f t="shared" si="10"/>
        <v>14.857142857142858</v>
      </c>
      <c r="AT46" s="12">
        <f t="shared" si="80"/>
        <v>15.857142857142858</v>
      </c>
      <c r="AU46" s="15"/>
      <c r="AV46" s="36">
        <f t="shared" si="97"/>
        <v>12</v>
      </c>
      <c r="AW46" s="12">
        <f t="shared" si="98"/>
        <v>17.857142857142858</v>
      </c>
      <c r="AX46" s="12">
        <f t="shared" si="11"/>
        <v>18.857142857142858</v>
      </c>
      <c r="AY46" s="12">
        <f t="shared" si="81"/>
        <v>19.857142857142858</v>
      </c>
    </row>
    <row r="47" spans="1:51">
      <c r="A47" s="14" t="str">
        <f t="shared" si="68"/>
        <v>Cadmium</v>
      </c>
      <c r="B47" s="6">
        <f t="shared" si="69"/>
        <v>5</v>
      </c>
      <c r="C47" s="47">
        <f t="shared" si="70"/>
        <v>0.8571428571428571</v>
      </c>
      <c r="D47" s="39">
        <v>5.5</v>
      </c>
      <c r="E47" s="51">
        <f t="shared" si="82"/>
        <v>3</v>
      </c>
      <c r="F47" s="41" t="s">
        <v>6</v>
      </c>
      <c r="G47" s="47">
        <f t="shared" si="71"/>
        <v>1</v>
      </c>
      <c r="H47" s="41" t="s">
        <v>1</v>
      </c>
      <c r="I47" s="51">
        <f t="shared" si="72"/>
        <v>0</v>
      </c>
      <c r="J47" s="56">
        <f t="shared" si="73"/>
        <v>4</v>
      </c>
      <c r="K47" s="56">
        <f t="shared" si="83"/>
        <v>2</v>
      </c>
      <c r="L47" s="56">
        <v>3</v>
      </c>
      <c r="M47" s="15"/>
      <c r="N47" s="12">
        <f t="shared" si="84"/>
        <v>5.8571428571428577</v>
      </c>
      <c r="O47" s="12">
        <f t="shared" si="4"/>
        <v>6.8571428571428577</v>
      </c>
      <c r="P47" s="12">
        <f t="shared" si="74"/>
        <v>7.8571428571428577</v>
      </c>
      <c r="Q47" s="15"/>
      <c r="R47" s="36">
        <f t="shared" si="85"/>
        <v>0.4</v>
      </c>
      <c r="S47" s="12">
        <f t="shared" si="86"/>
        <v>6.2571428571428571</v>
      </c>
      <c r="T47" s="12">
        <f t="shared" si="5"/>
        <v>7.2571428571428571</v>
      </c>
      <c r="U47" s="12">
        <f t="shared" si="75"/>
        <v>8.2571428571428562</v>
      </c>
      <c r="V47" s="15"/>
      <c r="W47" s="36">
        <f t="shared" si="87"/>
        <v>1</v>
      </c>
      <c r="X47" s="12">
        <f t="shared" si="88"/>
        <v>6.8571428571428577</v>
      </c>
      <c r="Y47" s="12">
        <f t="shared" si="6"/>
        <v>7.8571428571428577</v>
      </c>
      <c r="Z47" s="12">
        <f t="shared" si="76"/>
        <v>8.8571428571428577</v>
      </c>
      <c r="AA47" s="15"/>
      <c r="AB47" s="36">
        <f t="shared" si="89"/>
        <v>2</v>
      </c>
      <c r="AC47" s="12">
        <f t="shared" si="90"/>
        <v>7.8571428571428577</v>
      </c>
      <c r="AD47" s="12">
        <f t="shared" si="7"/>
        <v>8.8571428571428577</v>
      </c>
      <c r="AE47" s="12">
        <f t="shared" si="77"/>
        <v>9.8571428571428577</v>
      </c>
      <c r="AF47" s="15"/>
      <c r="AG47" s="36">
        <f t="shared" si="91"/>
        <v>4</v>
      </c>
      <c r="AH47" s="12">
        <f t="shared" si="92"/>
        <v>9.8571428571428577</v>
      </c>
      <c r="AI47" s="12">
        <f t="shared" si="8"/>
        <v>10.857142857142858</v>
      </c>
      <c r="AJ47" s="12">
        <f t="shared" si="78"/>
        <v>11.857142857142858</v>
      </c>
      <c r="AK47" s="15"/>
      <c r="AL47" s="36">
        <f t="shared" si="93"/>
        <v>6</v>
      </c>
      <c r="AM47" s="12">
        <f t="shared" si="94"/>
        <v>11.857142857142858</v>
      </c>
      <c r="AN47" s="12">
        <f t="shared" si="9"/>
        <v>12.857142857142858</v>
      </c>
      <c r="AO47" s="12">
        <f t="shared" si="79"/>
        <v>13.857142857142858</v>
      </c>
      <c r="AP47" s="15"/>
      <c r="AQ47" s="36">
        <f t="shared" si="95"/>
        <v>8</v>
      </c>
      <c r="AR47" s="12">
        <f t="shared" si="96"/>
        <v>13.857142857142858</v>
      </c>
      <c r="AS47" s="12">
        <f t="shared" si="10"/>
        <v>14.857142857142858</v>
      </c>
      <c r="AT47" s="12">
        <f t="shared" si="80"/>
        <v>15.857142857142858</v>
      </c>
      <c r="AU47" s="15"/>
      <c r="AV47" s="36">
        <f t="shared" si="97"/>
        <v>12</v>
      </c>
      <c r="AW47" s="12">
        <f t="shared" si="98"/>
        <v>17.857142857142858</v>
      </c>
      <c r="AX47" s="12">
        <f t="shared" si="11"/>
        <v>18.857142857142858</v>
      </c>
      <c r="AY47" s="12">
        <f t="shared" si="81"/>
        <v>19.857142857142858</v>
      </c>
    </row>
    <row r="48" spans="1:51" ht="10.5" thickBot="1">
      <c r="A48" s="14" t="str">
        <f t="shared" si="68"/>
        <v>Cadmium</v>
      </c>
      <c r="B48" s="6">
        <f t="shared" si="69"/>
        <v>5</v>
      </c>
      <c r="C48" s="47">
        <f t="shared" si="70"/>
        <v>0.8571428571428571</v>
      </c>
      <c r="D48" s="39">
        <v>5.5</v>
      </c>
      <c r="E48" s="51">
        <f t="shared" si="82"/>
        <v>3</v>
      </c>
      <c r="F48" s="41" t="s">
        <v>6</v>
      </c>
      <c r="G48" s="47">
        <f t="shared" si="71"/>
        <v>1</v>
      </c>
      <c r="H48" s="41" t="s">
        <v>0</v>
      </c>
      <c r="I48" s="51">
        <f t="shared" si="72"/>
        <v>0</v>
      </c>
      <c r="J48" s="56">
        <f t="shared" si="73"/>
        <v>4</v>
      </c>
      <c r="K48" s="56">
        <f t="shared" si="83"/>
        <v>2</v>
      </c>
      <c r="L48" s="56">
        <v>3</v>
      </c>
      <c r="M48" s="15"/>
      <c r="N48" s="12">
        <f t="shared" si="84"/>
        <v>5.8571428571428577</v>
      </c>
      <c r="O48" s="12">
        <f t="shared" si="4"/>
        <v>6.8571428571428577</v>
      </c>
      <c r="P48" s="12">
        <f t="shared" si="74"/>
        <v>7.8571428571428577</v>
      </c>
      <c r="Q48" s="15"/>
      <c r="R48" s="36">
        <f t="shared" si="85"/>
        <v>0.4</v>
      </c>
      <c r="S48" s="12">
        <f t="shared" si="86"/>
        <v>6.2571428571428571</v>
      </c>
      <c r="T48" s="12">
        <f t="shared" si="5"/>
        <v>7.2571428571428571</v>
      </c>
      <c r="U48" s="12">
        <f t="shared" si="75"/>
        <v>8.2571428571428562</v>
      </c>
      <c r="V48" s="15"/>
      <c r="W48" s="36">
        <f t="shared" si="87"/>
        <v>1</v>
      </c>
      <c r="X48" s="12">
        <f t="shared" si="88"/>
        <v>6.8571428571428577</v>
      </c>
      <c r="Y48" s="12">
        <f t="shared" si="6"/>
        <v>7.8571428571428577</v>
      </c>
      <c r="Z48" s="12">
        <f t="shared" si="76"/>
        <v>8.8571428571428577</v>
      </c>
      <c r="AA48" s="15"/>
      <c r="AB48" s="36">
        <f t="shared" si="89"/>
        <v>2</v>
      </c>
      <c r="AC48" s="12">
        <f t="shared" si="90"/>
        <v>7.8571428571428577</v>
      </c>
      <c r="AD48" s="12">
        <f t="shared" si="7"/>
        <v>8.8571428571428577</v>
      </c>
      <c r="AE48" s="12">
        <f t="shared" si="77"/>
        <v>9.8571428571428577</v>
      </c>
      <c r="AF48" s="15"/>
      <c r="AG48" s="36">
        <f t="shared" si="91"/>
        <v>4</v>
      </c>
      <c r="AH48" s="12">
        <f t="shared" si="92"/>
        <v>9.8571428571428577</v>
      </c>
      <c r="AI48" s="12">
        <f t="shared" si="8"/>
        <v>10.857142857142858</v>
      </c>
      <c r="AJ48" s="12">
        <f t="shared" si="78"/>
        <v>11.857142857142858</v>
      </c>
      <c r="AK48" s="15"/>
      <c r="AL48" s="36">
        <f t="shared" si="93"/>
        <v>6</v>
      </c>
      <c r="AM48" s="12">
        <f t="shared" si="94"/>
        <v>11.857142857142858</v>
      </c>
      <c r="AN48" s="12">
        <f t="shared" si="9"/>
        <v>12.857142857142858</v>
      </c>
      <c r="AO48" s="12">
        <f t="shared" si="79"/>
        <v>13.857142857142858</v>
      </c>
      <c r="AP48" s="15"/>
      <c r="AQ48" s="36">
        <f t="shared" si="95"/>
        <v>8</v>
      </c>
      <c r="AR48" s="12">
        <f t="shared" si="96"/>
        <v>13.857142857142858</v>
      </c>
      <c r="AS48" s="12">
        <f t="shared" si="10"/>
        <v>14.857142857142858</v>
      </c>
      <c r="AT48" s="12">
        <f t="shared" si="80"/>
        <v>15.857142857142858</v>
      </c>
      <c r="AU48" s="15"/>
      <c r="AV48" s="36">
        <f t="shared" si="97"/>
        <v>12</v>
      </c>
      <c r="AW48" s="12">
        <f t="shared" si="98"/>
        <v>17.857142857142858</v>
      </c>
      <c r="AX48" s="12">
        <f t="shared" si="11"/>
        <v>18.857142857142858</v>
      </c>
      <c r="AY48" s="12">
        <f t="shared" si="81"/>
        <v>19.857142857142858</v>
      </c>
    </row>
    <row r="49" spans="1:51" ht="42.5" thickTop="1">
      <c r="A49" s="25" t="s">
        <v>45</v>
      </c>
      <c r="B49" s="26" t="s">
        <v>88</v>
      </c>
      <c r="C49" s="46" t="s">
        <v>61</v>
      </c>
      <c r="D49" s="38" t="s">
        <v>62</v>
      </c>
      <c r="E49" s="49" t="s">
        <v>63</v>
      </c>
      <c r="F49" s="40" t="s">
        <v>64</v>
      </c>
      <c r="G49" s="46" t="s">
        <v>65</v>
      </c>
      <c r="H49" s="40" t="s">
        <v>66</v>
      </c>
      <c r="I49" s="49" t="s">
        <v>68</v>
      </c>
      <c r="J49" s="46" t="s">
        <v>69</v>
      </c>
      <c r="K49" s="46" t="s">
        <v>70</v>
      </c>
      <c r="L49" s="46" t="s">
        <v>71</v>
      </c>
      <c r="M49" s="27"/>
      <c r="N49" s="28" t="s">
        <v>72</v>
      </c>
      <c r="O49" s="28" t="s">
        <v>74</v>
      </c>
      <c r="P49" s="28" t="s">
        <v>73</v>
      </c>
      <c r="Q49" s="27"/>
      <c r="R49" s="35" t="s">
        <v>59</v>
      </c>
      <c r="S49" s="28" t="s">
        <v>72</v>
      </c>
      <c r="T49" s="28" t="s">
        <v>74</v>
      </c>
      <c r="U49" s="28" t="s">
        <v>73</v>
      </c>
      <c r="V49" s="27"/>
      <c r="W49" s="35" t="s">
        <v>59</v>
      </c>
      <c r="X49" s="28" t="s">
        <v>72</v>
      </c>
      <c r="Y49" s="28" t="s">
        <v>74</v>
      </c>
      <c r="Z49" s="28" t="s">
        <v>73</v>
      </c>
      <c r="AA49" s="27"/>
      <c r="AB49" s="35" t="s">
        <v>59</v>
      </c>
      <c r="AC49" s="28" t="s">
        <v>72</v>
      </c>
      <c r="AD49" s="28" t="s">
        <v>74</v>
      </c>
      <c r="AE49" s="28" t="s">
        <v>73</v>
      </c>
      <c r="AF49" s="27"/>
      <c r="AG49" s="35" t="s">
        <v>59</v>
      </c>
      <c r="AH49" s="28" t="s">
        <v>72</v>
      </c>
      <c r="AI49" s="28" t="s">
        <v>74</v>
      </c>
      <c r="AJ49" s="28" t="s">
        <v>73</v>
      </c>
      <c r="AK49" s="27"/>
      <c r="AL49" s="35" t="s">
        <v>59</v>
      </c>
      <c r="AM49" s="28" t="s">
        <v>72</v>
      </c>
      <c r="AN49" s="28" t="s">
        <v>74</v>
      </c>
      <c r="AO49" s="28" t="s">
        <v>73</v>
      </c>
      <c r="AP49" s="27"/>
      <c r="AQ49" s="35" t="s">
        <v>59</v>
      </c>
      <c r="AR49" s="28" t="s">
        <v>72</v>
      </c>
      <c r="AS49" s="28" t="s">
        <v>74</v>
      </c>
      <c r="AT49" s="28" t="s">
        <v>73</v>
      </c>
      <c r="AU49" s="27"/>
      <c r="AV49" s="35" t="s">
        <v>59</v>
      </c>
      <c r="AW49" s="28" t="s">
        <v>72</v>
      </c>
      <c r="AX49" s="28" t="s">
        <v>74</v>
      </c>
      <c r="AY49" s="28" t="s">
        <v>73</v>
      </c>
    </row>
    <row r="50" spans="1:51" ht="10.5">
      <c r="A50" s="14" t="str">
        <f t="shared" ref="A50:A61" si="99">$B$3</f>
        <v>Cadmium</v>
      </c>
      <c r="B50" s="6">
        <f t="shared" ref="B50:B61" si="100">$B$7</f>
        <v>5</v>
      </c>
      <c r="C50" s="47">
        <f t="shared" ref="C50:C61" si="101">8*(B50-$B$4)/($B$5-$B$4)</f>
        <v>0.8571428571428571</v>
      </c>
      <c r="D50" s="39">
        <v>6</v>
      </c>
      <c r="E50" s="50">
        <v>4</v>
      </c>
      <c r="F50" s="41" t="s">
        <v>3</v>
      </c>
      <c r="G50" s="47">
        <f t="shared" ref="G50:G61" si="102">G37</f>
        <v>0</v>
      </c>
      <c r="H50" s="41" t="s">
        <v>2</v>
      </c>
      <c r="I50" s="51">
        <f t="shared" ref="I50:I61" si="103">I37</f>
        <v>0</v>
      </c>
      <c r="J50" s="56">
        <f t="shared" ref="J50:J61" si="104">E50+G50+I50</f>
        <v>4</v>
      </c>
      <c r="K50" s="56">
        <f>6-J50</f>
        <v>2</v>
      </c>
      <c r="L50" s="56">
        <v>3</v>
      </c>
      <c r="M50" s="15"/>
      <c r="N50" s="12">
        <f>$C50+$K50+L50</f>
        <v>5.8571428571428577</v>
      </c>
      <c r="O50" s="12">
        <f t="shared" si="4"/>
        <v>6.8571428571428577</v>
      </c>
      <c r="P50" s="12">
        <f t="shared" ref="P50:P61" si="105">N50+2</f>
        <v>7.8571428571428577</v>
      </c>
      <c r="Q50" s="15"/>
      <c r="R50" s="36">
        <f>8*$B$7/$B$6*$C$8/100</f>
        <v>0.4</v>
      </c>
      <c r="S50" s="12">
        <f>$C50+$K50+$R50+L50</f>
        <v>6.2571428571428571</v>
      </c>
      <c r="T50" s="12">
        <f t="shared" si="5"/>
        <v>7.2571428571428571</v>
      </c>
      <c r="U50" s="12">
        <f t="shared" ref="U50:U61" si="106">S50+2</f>
        <v>8.2571428571428562</v>
      </c>
      <c r="V50" s="15"/>
      <c r="W50" s="36">
        <f>8*$B$7/$B$6*$D$8/100</f>
        <v>1</v>
      </c>
      <c r="X50" s="12">
        <f>$C50+$K50+$W50+L50</f>
        <v>6.8571428571428577</v>
      </c>
      <c r="Y50" s="12">
        <f t="shared" si="6"/>
        <v>7.8571428571428577</v>
      </c>
      <c r="Z50" s="12">
        <f t="shared" ref="Z50:Z61" si="107">X50+2</f>
        <v>8.8571428571428577</v>
      </c>
      <c r="AA50" s="15"/>
      <c r="AB50" s="36">
        <f>8*$B$7/$B$6*$E$8/100</f>
        <v>2</v>
      </c>
      <c r="AC50" s="12">
        <f>$C50+$K50+$AB50+L50</f>
        <v>7.8571428571428577</v>
      </c>
      <c r="AD50" s="12">
        <f t="shared" si="7"/>
        <v>8.8571428571428577</v>
      </c>
      <c r="AE50" s="12">
        <f t="shared" ref="AE50:AE61" si="108">AC50+2</f>
        <v>9.8571428571428577</v>
      </c>
      <c r="AF50" s="15"/>
      <c r="AG50" s="36">
        <f>8*$B$7/$B$6*$F$8/100</f>
        <v>4</v>
      </c>
      <c r="AH50" s="12">
        <f>$C50+$K50+$AG50+L50</f>
        <v>9.8571428571428577</v>
      </c>
      <c r="AI50" s="12">
        <f t="shared" si="8"/>
        <v>10.857142857142858</v>
      </c>
      <c r="AJ50" s="12">
        <f t="shared" ref="AJ50:AJ61" si="109">AH50+2</f>
        <v>11.857142857142858</v>
      </c>
      <c r="AK50" s="15"/>
      <c r="AL50" s="36">
        <f>8*$B$7/$B$6*$G$8/100</f>
        <v>6</v>
      </c>
      <c r="AM50" s="12">
        <f>$C50+$K50+$AL50+L50</f>
        <v>11.857142857142858</v>
      </c>
      <c r="AN50" s="12">
        <f t="shared" si="9"/>
        <v>12.857142857142858</v>
      </c>
      <c r="AO50" s="12">
        <f t="shared" ref="AO50:AO61" si="110">AM50+2</f>
        <v>13.857142857142858</v>
      </c>
      <c r="AP50" s="15"/>
      <c r="AQ50" s="36">
        <f>8*$B$7/$B$6*$H$8/100</f>
        <v>8</v>
      </c>
      <c r="AR50" s="12">
        <f>$C50+$K50+$AQ50+L50</f>
        <v>13.857142857142858</v>
      </c>
      <c r="AS50" s="12">
        <f t="shared" si="10"/>
        <v>14.857142857142858</v>
      </c>
      <c r="AT50" s="12">
        <f t="shared" ref="AT50:AT61" si="111">AR50+2</f>
        <v>15.857142857142858</v>
      </c>
      <c r="AU50" s="15"/>
      <c r="AV50" s="36">
        <f>8*$B$7/$B$6*$I$8/100</f>
        <v>12</v>
      </c>
      <c r="AW50" s="12">
        <f>$C50+$K50+$AV50+L50</f>
        <v>17.857142857142858</v>
      </c>
      <c r="AX50" s="12">
        <f t="shared" si="11"/>
        <v>18.857142857142858</v>
      </c>
      <c r="AY50" s="12">
        <f t="shared" ref="AY50:AY61" si="112">AW50+2</f>
        <v>19.857142857142858</v>
      </c>
    </row>
    <row r="51" spans="1:51">
      <c r="A51" s="14" t="str">
        <f t="shared" si="99"/>
        <v>Cadmium</v>
      </c>
      <c r="B51" s="6">
        <f t="shared" si="100"/>
        <v>5</v>
      </c>
      <c r="C51" s="47">
        <f t="shared" si="101"/>
        <v>0.8571428571428571</v>
      </c>
      <c r="D51" s="39">
        <v>6</v>
      </c>
      <c r="E51" s="51">
        <f t="shared" ref="E51:E61" si="113">E50</f>
        <v>4</v>
      </c>
      <c r="F51" s="41" t="s">
        <v>3</v>
      </c>
      <c r="G51" s="47">
        <f t="shared" si="102"/>
        <v>0</v>
      </c>
      <c r="H51" s="41" t="s">
        <v>1</v>
      </c>
      <c r="I51" s="51">
        <f t="shared" si="103"/>
        <v>0</v>
      </c>
      <c r="J51" s="56">
        <f t="shared" si="104"/>
        <v>4</v>
      </c>
      <c r="K51" s="56">
        <f t="shared" ref="K51:K61" si="114">6-J51</f>
        <v>2</v>
      </c>
      <c r="L51" s="56">
        <v>3</v>
      </c>
      <c r="M51" s="15"/>
      <c r="N51" s="12">
        <f t="shared" ref="N51:N61" si="115">$C51+$K51+L51</f>
        <v>5.8571428571428577</v>
      </c>
      <c r="O51" s="12">
        <f t="shared" si="4"/>
        <v>6.8571428571428577</v>
      </c>
      <c r="P51" s="12">
        <f t="shared" si="105"/>
        <v>7.8571428571428577</v>
      </c>
      <c r="Q51" s="15"/>
      <c r="R51" s="36">
        <f t="shared" ref="R51:R61" si="116">$R$11</f>
        <v>0.4</v>
      </c>
      <c r="S51" s="12">
        <f t="shared" ref="S51:S61" si="117">$C51+$K51+$R51+L51</f>
        <v>6.2571428571428571</v>
      </c>
      <c r="T51" s="12">
        <f t="shared" si="5"/>
        <v>7.2571428571428571</v>
      </c>
      <c r="U51" s="12">
        <f t="shared" si="106"/>
        <v>8.2571428571428562</v>
      </c>
      <c r="V51" s="15"/>
      <c r="W51" s="36">
        <f t="shared" ref="W51:W61" si="118">W$11</f>
        <v>1</v>
      </c>
      <c r="X51" s="12">
        <f t="shared" ref="X51:X61" si="119">$C51+$K51+$W51+L51</f>
        <v>6.8571428571428577</v>
      </c>
      <c r="Y51" s="12">
        <f t="shared" si="6"/>
        <v>7.8571428571428577</v>
      </c>
      <c r="Z51" s="12">
        <f t="shared" si="107"/>
        <v>8.8571428571428577</v>
      </c>
      <c r="AA51" s="15"/>
      <c r="AB51" s="36">
        <f t="shared" ref="AB51:AB61" si="120">AB$11</f>
        <v>2</v>
      </c>
      <c r="AC51" s="12">
        <f t="shared" ref="AC51:AC61" si="121">$C51+$K51+$AB51+L51</f>
        <v>7.8571428571428577</v>
      </c>
      <c r="AD51" s="12">
        <f t="shared" si="7"/>
        <v>8.8571428571428577</v>
      </c>
      <c r="AE51" s="12">
        <f t="shared" si="108"/>
        <v>9.8571428571428577</v>
      </c>
      <c r="AF51" s="15"/>
      <c r="AG51" s="36">
        <f t="shared" ref="AG51:AG61" si="122">AG$11</f>
        <v>4</v>
      </c>
      <c r="AH51" s="12">
        <f t="shared" ref="AH51:AH61" si="123">$C51+$K51+$AG51+L51</f>
        <v>9.8571428571428577</v>
      </c>
      <c r="AI51" s="12">
        <f t="shared" si="8"/>
        <v>10.857142857142858</v>
      </c>
      <c r="AJ51" s="12">
        <f t="shared" si="109"/>
        <v>11.857142857142858</v>
      </c>
      <c r="AK51" s="15"/>
      <c r="AL51" s="36">
        <f t="shared" ref="AL51:AL61" si="124">AL$11</f>
        <v>6</v>
      </c>
      <c r="AM51" s="12">
        <f t="shared" ref="AM51:AM61" si="125">$C51+$K51+$AL51+L51</f>
        <v>11.857142857142858</v>
      </c>
      <c r="AN51" s="12">
        <f t="shared" si="9"/>
        <v>12.857142857142858</v>
      </c>
      <c r="AO51" s="12">
        <f t="shared" si="110"/>
        <v>13.857142857142858</v>
      </c>
      <c r="AP51" s="15"/>
      <c r="AQ51" s="36">
        <f t="shared" ref="AQ51:AQ61" si="126">AQ$11</f>
        <v>8</v>
      </c>
      <c r="AR51" s="12">
        <f t="shared" ref="AR51:AR61" si="127">$C51+$K51+$AQ51+L51</f>
        <v>13.857142857142858</v>
      </c>
      <c r="AS51" s="12">
        <f t="shared" si="10"/>
        <v>14.857142857142858</v>
      </c>
      <c r="AT51" s="12">
        <f t="shared" si="111"/>
        <v>15.857142857142858</v>
      </c>
      <c r="AU51" s="15"/>
      <c r="AV51" s="36">
        <f t="shared" ref="AV51:AV61" si="128">AV$11</f>
        <v>12</v>
      </c>
      <c r="AW51" s="12">
        <f t="shared" ref="AW51:AW61" si="129">$C51+$K51+$AV51+L51</f>
        <v>17.857142857142858</v>
      </c>
      <c r="AX51" s="12">
        <f t="shared" si="11"/>
        <v>18.857142857142858</v>
      </c>
      <c r="AY51" s="12">
        <f t="shared" si="112"/>
        <v>19.857142857142858</v>
      </c>
    </row>
    <row r="52" spans="1:51">
      <c r="A52" s="14" t="str">
        <f t="shared" si="99"/>
        <v>Cadmium</v>
      </c>
      <c r="B52" s="6">
        <f t="shared" si="100"/>
        <v>5</v>
      </c>
      <c r="C52" s="47">
        <f t="shared" si="101"/>
        <v>0.8571428571428571</v>
      </c>
      <c r="D52" s="39">
        <v>6</v>
      </c>
      <c r="E52" s="51">
        <f t="shared" si="113"/>
        <v>4</v>
      </c>
      <c r="F52" s="41" t="s">
        <v>3</v>
      </c>
      <c r="G52" s="47">
        <f t="shared" si="102"/>
        <v>0</v>
      </c>
      <c r="H52" s="41" t="s">
        <v>0</v>
      </c>
      <c r="I52" s="51">
        <f t="shared" si="103"/>
        <v>0</v>
      </c>
      <c r="J52" s="56">
        <f t="shared" si="104"/>
        <v>4</v>
      </c>
      <c r="K52" s="56">
        <f t="shared" si="114"/>
        <v>2</v>
      </c>
      <c r="L52" s="56">
        <v>3</v>
      </c>
      <c r="M52" s="15"/>
      <c r="N52" s="12">
        <f t="shared" si="115"/>
        <v>5.8571428571428577</v>
      </c>
      <c r="O52" s="12">
        <f t="shared" si="4"/>
        <v>6.8571428571428577</v>
      </c>
      <c r="P52" s="12">
        <f t="shared" si="105"/>
        <v>7.8571428571428577</v>
      </c>
      <c r="Q52" s="15"/>
      <c r="R52" s="36">
        <f t="shared" si="116"/>
        <v>0.4</v>
      </c>
      <c r="S52" s="12">
        <f t="shared" si="117"/>
        <v>6.2571428571428571</v>
      </c>
      <c r="T52" s="12">
        <f t="shared" si="5"/>
        <v>7.2571428571428571</v>
      </c>
      <c r="U52" s="12">
        <f t="shared" si="106"/>
        <v>8.2571428571428562</v>
      </c>
      <c r="V52" s="15"/>
      <c r="W52" s="36">
        <f t="shared" si="118"/>
        <v>1</v>
      </c>
      <c r="X52" s="12">
        <f t="shared" si="119"/>
        <v>6.8571428571428577</v>
      </c>
      <c r="Y52" s="12">
        <f t="shared" si="6"/>
        <v>7.8571428571428577</v>
      </c>
      <c r="Z52" s="12">
        <f t="shared" si="107"/>
        <v>8.8571428571428577</v>
      </c>
      <c r="AA52" s="15"/>
      <c r="AB52" s="36">
        <f t="shared" si="120"/>
        <v>2</v>
      </c>
      <c r="AC52" s="12">
        <f t="shared" si="121"/>
        <v>7.8571428571428577</v>
      </c>
      <c r="AD52" s="12">
        <f t="shared" si="7"/>
        <v>8.8571428571428577</v>
      </c>
      <c r="AE52" s="12">
        <f t="shared" si="108"/>
        <v>9.8571428571428577</v>
      </c>
      <c r="AF52" s="15"/>
      <c r="AG52" s="36">
        <f t="shared" si="122"/>
        <v>4</v>
      </c>
      <c r="AH52" s="12">
        <f t="shared" si="123"/>
        <v>9.8571428571428577</v>
      </c>
      <c r="AI52" s="12">
        <f t="shared" si="8"/>
        <v>10.857142857142858</v>
      </c>
      <c r="AJ52" s="12">
        <f t="shared" si="109"/>
        <v>11.857142857142858</v>
      </c>
      <c r="AK52" s="15"/>
      <c r="AL52" s="36">
        <f t="shared" si="124"/>
        <v>6</v>
      </c>
      <c r="AM52" s="12">
        <f t="shared" si="125"/>
        <v>11.857142857142858</v>
      </c>
      <c r="AN52" s="12">
        <f t="shared" si="9"/>
        <v>12.857142857142858</v>
      </c>
      <c r="AO52" s="12">
        <f t="shared" si="110"/>
        <v>13.857142857142858</v>
      </c>
      <c r="AP52" s="15"/>
      <c r="AQ52" s="36">
        <f t="shared" si="126"/>
        <v>8</v>
      </c>
      <c r="AR52" s="12">
        <f t="shared" si="127"/>
        <v>13.857142857142858</v>
      </c>
      <c r="AS52" s="12">
        <f t="shared" si="10"/>
        <v>14.857142857142858</v>
      </c>
      <c r="AT52" s="12">
        <f t="shared" si="111"/>
        <v>15.857142857142858</v>
      </c>
      <c r="AU52" s="15"/>
      <c r="AV52" s="36">
        <f t="shared" si="128"/>
        <v>12</v>
      </c>
      <c r="AW52" s="12">
        <f t="shared" si="129"/>
        <v>17.857142857142858</v>
      </c>
      <c r="AX52" s="12">
        <f t="shared" si="11"/>
        <v>18.857142857142858</v>
      </c>
      <c r="AY52" s="12">
        <f t="shared" si="112"/>
        <v>19.857142857142858</v>
      </c>
    </row>
    <row r="53" spans="1:51">
      <c r="A53" s="14" t="str">
        <f t="shared" si="99"/>
        <v>Cadmium</v>
      </c>
      <c r="B53" s="6">
        <f t="shared" si="100"/>
        <v>5</v>
      </c>
      <c r="C53" s="47">
        <f t="shared" si="101"/>
        <v>0.8571428571428571</v>
      </c>
      <c r="D53" s="39">
        <v>6</v>
      </c>
      <c r="E53" s="51">
        <f t="shared" si="113"/>
        <v>4</v>
      </c>
      <c r="F53" s="41" t="s">
        <v>4</v>
      </c>
      <c r="G53" s="47">
        <f t="shared" si="102"/>
        <v>0</v>
      </c>
      <c r="H53" s="41" t="s">
        <v>2</v>
      </c>
      <c r="I53" s="51">
        <f t="shared" si="103"/>
        <v>0</v>
      </c>
      <c r="J53" s="56">
        <f t="shared" si="104"/>
        <v>4</v>
      </c>
      <c r="K53" s="56">
        <f t="shared" si="114"/>
        <v>2</v>
      </c>
      <c r="L53" s="56">
        <v>3</v>
      </c>
      <c r="M53" s="15"/>
      <c r="N53" s="12">
        <f t="shared" si="115"/>
        <v>5.8571428571428577</v>
      </c>
      <c r="O53" s="12">
        <f t="shared" si="4"/>
        <v>6.8571428571428577</v>
      </c>
      <c r="P53" s="12">
        <f t="shared" si="105"/>
        <v>7.8571428571428577</v>
      </c>
      <c r="Q53" s="15"/>
      <c r="R53" s="36">
        <f t="shared" si="116"/>
        <v>0.4</v>
      </c>
      <c r="S53" s="12">
        <f t="shared" si="117"/>
        <v>6.2571428571428571</v>
      </c>
      <c r="T53" s="12">
        <f t="shared" si="5"/>
        <v>7.2571428571428571</v>
      </c>
      <c r="U53" s="12">
        <f t="shared" si="106"/>
        <v>8.2571428571428562</v>
      </c>
      <c r="V53" s="15"/>
      <c r="W53" s="36">
        <f t="shared" si="118"/>
        <v>1</v>
      </c>
      <c r="X53" s="12">
        <f t="shared" si="119"/>
        <v>6.8571428571428577</v>
      </c>
      <c r="Y53" s="12">
        <f t="shared" si="6"/>
        <v>7.8571428571428577</v>
      </c>
      <c r="Z53" s="12">
        <f t="shared" si="107"/>
        <v>8.8571428571428577</v>
      </c>
      <c r="AA53" s="15"/>
      <c r="AB53" s="36">
        <f t="shared" si="120"/>
        <v>2</v>
      </c>
      <c r="AC53" s="12">
        <f t="shared" si="121"/>
        <v>7.8571428571428577</v>
      </c>
      <c r="AD53" s="12">
        <f t="shared" si="7"/>
        <v>8.8571428571428577</v>
      </c>
      <c r="AE53" s="12">
        <f t="shared" si="108"/>
        <v>9.8571428571428577</v>
      </c>
      <c r="AF53" s="15"/>
      <c r="AG53" s="36">
        <f t="shared" si="122"/>
        <v>4</v>
      </c>
      <c r="AH53" s="12">
        <f t="shared" si="123"/>
        <v>9.8571428571428577</v>
      </c>
      <c r="AI53" s="12">
        <f t="shared" si="8"/>
        <v>10.857142857142858</v>
      </c>
      <c r="AJ53" s="12">
        <f t="shared" si="109"/>
        <v>11.857142857142858</v>
      </c>
      <c r="AK53" s="15"/>
      <c r="AL53" s="36">
        <f t="shared" si="124"/>
        <v>6</v>
      </c>
      <c r="AM53" s="12">
        <f t="shared" si="125"/>
        <v>11.857142857142858</v>
      </c>
      <c r="AN53" s="12">
        <f t="shared" si="9"/>
        <v>12.857142857142858</v>
      </c>
      <c r="AO53" s="12">
        <f t="shared" si="110"/>
        <v>13.857142857142858</v>
      </c>
      <c r="AP53" s="15"/>
      <c r="AQ53" s="36">
        <f t="shared" si="126"/>
        <v>8</v>
      </c>
      <c r="AR53" s="12">
        <f t="shared" si="127"/>
        <v>13.857142857142858</v>
      </c>
      <c r="AS53" s="12">
        <f t="shared" si="10"/>
        <v>14.857142857142858</v>
      </c>
      <c r="AT53" s="12">
        <f t="shared" si="111"/>
        <v>15.857142857142858</v>
      </c>
      <c r="AU53" s="15"/>
      <c r="AV53" s="36">
        <f t="shared" si="128"/>
        <v>12</v>
      </c>
      <c r="AW53" s="12">
        <f t="shared" si="129"/>
        <v>17.857142857142858</v>
      </c>
      <c r="AX53" s="12">
        <f t="shared" si="11"/>
        <v>18.857142857142858</v>
      </c>
      <c r="AY53" s="12">
        <f t="shared" si="112"/>
        <v>19.857142857142858</v>
      </c>
    </row>
    <row r="54" spans="1:51">
      <c r="A54" s="14" t="str">
        <f t="shared" si="99"/>
        <v>Cadmium</v>
      </c>
      <c r="B54" s="6">
        <f t="shared" si="100"/>
        <v>5</v>
      </c>
      <c r="C54" s="47">
        <f t="shared" si="101"/>
        <v>0.8571428571428571</v>
      </c>
      <c r="D54" s="39">
        <v>6</v>
      </c>
      <c r="E54" s="51">
        <f t="shared" si="113"/>
        <v>4</v>
      </c>
      <c r="F54" s="41" t="s">
        <v>4</v>
      </c>
      <c r="G54" s="47">
        <f t="shared" si="102"/>
        <v>0</v>
      </c>
      <c r="H54" s="41" t="s">
        <v>1</v>
      </c>
      <c r="I54" s="51">
        <f t="shared" si="103"/>
        <v>0</v>
      </c>
      <c r="J54" s="56">
        <f t="shared" si="104"/>
        <v>4</v>
      </c>
      <c r="K54" s="56">
        <f t="shared" si="114"/>
        <v>2</v>
      </c>
      <c r="L54" s="56">
        <v>3</v>
      </c>
      <c r="M54" s="15"/>
      <c r="N54" s="12">
        <f t="shared" si="115"/>
        <v>5.8571428571428577</v>
      </c>
      <c r="O54" s="12">
        <f t="shared" si="4"/>
        <v>6.8571428571428577</v>
      </c>
      <c r="P54" s="12">
        <f t="shared" si="105"/>
        <v>7.8571428571428577</v>
      </c>
      <c r="Q54" s="15"/>
      <c r="R54" s="36">
        <f t="shared" si="116"/>
        <v>0.4</v>
      </c>
      <c r="S54" s="12">
        <f t="shared" si="117"/>
        <v>6.2571428571428571</v>
      </c>
      <c r="T54" s="12">
        <f t="shared" si="5"/>
        <v>7.2571428571428571</v>
      </c>
      <c r="U54" s="12">
        <f t="shared" si="106"/>
        <v>8.2571428571428562</v>
      </c>
      <c r="V54" s="15"/>
      <c r="W54" s="36">
        <f t="shared" si="118"/>
        <v>1</v>
      </c>
      <c r="X54" s="12">
        <f t="shared" si="119"/>
        <v>6.8571428571428577</v>
      </c>
      <c r="Y54" s="12">
        <f t="shared" si="6"/>
        <v>7.8571428571428577</v>
      </c>
      <c r="Z54" s="12">
        <f t="shared" si="107"/>
        <v>8.8571428571428577</v>
      </c>
      <c r="AA54" s="15"/>
      <c r="AB54" s="36">
        <f t="shared" si="120"/>
        <v>2</v>
      </c>
      <c r="AC54" s="12">
        <f t="shared" si="121"/>
        <v>7.8571428571428577</v>
      </c>
      <c r="AD54" s="12">
        <f t="shared" si="7"/>
        <v>8.8571428571428577</v>
      </c>
      <c r="AE54" s="12">
        <f t="shared" si="108"/>
        <v>9.8571428571428577</v>
      </c>
      <c r="AF54" s="15"/>
      <c r="AG54" s="36">
        <f t="shared" si="122"/>
        <v>4</v>
      </c>
      <c r="AH54" s="12">
        <f t="shared" si="123"/>
        <v>9.8571428571428577</v>
      </c>
      <c r="AI54" s="12">
        <f t="shared" si="8"/>
        <v>10.857142857142858</v>
      </c>
      <c r="AJ54" s="12">
        <f t="shared" si="109"/>
        <v>11.857142857142858</v>
      </c>
      <c r="AK54" s="15"/>
      <c r="AL54" s="36">
        <f t="shared" si="124"/>
        <v>6</v>
      </c>
      <c r="AM54" s="12">
        <f t="shared" si="125"/>
        <v>11.857142857142858</v>
      </c>
      <c r="AN54" s="12">
        <f t="shared" si="9"/>
        <v>12.857142857142858</v>
      </c>
      <c r="AO54" s="12">
        <f t="shared" si="110"/>
        <v>13.857142857142858</v>
      </c>
      <c r="AP54" s="15"/>
      <c r="AQ54" s="36">
        <f t="shared" si="126"/>
        <v>8</v>
      </c>
      <c r="AR54" s="12">
        <f t="shared" si="127"/>
        <v>13.857142857142858</v>
      </c>
      <c r="AS54" s="12">
        <f t="shared" si="10"/>
        <v>14.857142857142858</v>
      </c>
      <c r="AT54" s="12">
        <f t="shared" si="111"/>
        <v>15.857142857142858</v>
      </c>
      <c r="AU54" s="15"/>
      <c r="AV54" s="36">
        <f t="shared" si="128"/>
        <v>12</v>
      </c>
      <c r="AW54" s="12">
        <f t="shared" si="129"/>
        <v>17.857142857142858</v>
      </c>
      <c r="AX54" s="12">
        <f t="shared" si="11"/>
        <v>18.857142857142858</v>
      </c>
      <c r="AY54" s="12">
        <f t="shared" si="112"/>
        <v>19.857142857142858</v>
      </c>
    </row>
    <row r="55" spans="1:51">
      <c r="A55" s="14" t="str">
        <f t="shared" si="99"/>
        <v>Cadmium</v>
      </c>
      <c r="B55" s="6">
        <f t="shared" si="100"/>
        <v>5</v>
      </c>
      <c r="C55" s="47">
        <f t="shared" si="101"/>
        <v>0.8571428571428571</v>
      </c>
      <c r="D55" s="39">
        <v>6</v>
      </c>
      <c r="E55" s="51">
        <f t="shared" si="113"/>
        <v>4</v>
      </c>
      <c r="F55" s="41" t="s">
        <v>4</v>
      </c>
      <c r="G55" s="47">
        <f t="shared" si="102"/>
        <v>0</v>
      </c>
      <c r="H55" s="41" t="s">
        <v>0</v>
      </c>
      <c r="I55" s="51">
        <f t="shared" si="103"/>
        <v>0</v>
      </c>
      <c r="J55" s="56">
        <f t="shared" si="104"/>
        <v>4</v>
      </c>
      <c r="K55" s="56">
        <f t="shared" si="114"/>
        <v>2</v>
      </c>
      <c r="L55" s="56">
        <v>3</v>
      </c>
      <c r="M55" s="15"/>
      <c r="N55" s="12">
        <f t="shared" si="115"/>
        <v>5.8571428571428577</v>
      </c>
      <c r="O55" s="12">
        <f t="shared" si="4"/>
        <v>6.8571428571428577</v>
      </c>
      <c r="P55" s="12">
        <f t="shared" si="105"/>
        <v>7.8571428571428577</v>
      </c>
      <c r="Q55" s="15"/>
      <c r="R55" s="36">
        <f t="shared" si="116"/>
        <v>0.4</v>
      </c>
      <c r="S55" s="12">
        <f t="shared" si="117"/>
        <v>6.2571428571428571</v>
      </c>
      <c r="T55" s="12">
        <f t="shared" si="5"/>
        <v>7.2571428571428571</v>
      </c>
      <c r="U55" s="12">
        <f t="shared" si="106"/>
        <v>8.2571428571428562</v>
      </c>
      <c r="V55" s="15"/>
      <c r="W55" s="36">
        <f t="shared" si="118"/>
        <v>1</v>
      </c>
      <c r="X55" s="12">
        <f t="shared" si="119"/>
        <v>6.8571428571428577</v>
      </c>
      <c r="Y55" s="12">
        <f t="shared" si="6"/>
        <v>7.8571428571428577</v>
      </c>
      <c r="Z55" s="12">
        <f t="shared" si="107"/>
        <v>8.8571428571428577</v>
      </c>
      <c r="AA55" s="15"/>
      <c r="AB55" s="36">
        <f t="shared" si="120"/>
        <v>2</v>
      </c>
      <c r="AC55" s="12">
        <f t="shared" si="121"/>
        <v>7.8571428571428577</v>
      </c>
      <c r="AD55" s="12">
        <f t="shared" si="7"/>
        <v>8.8571428571428577</v>
      </c>
      <c r="AE55" s="12">
        <f t="shared" si="108"/>
        <v>9.8571428571428577</v>
      </c>
      <c r="AF55" s="15"/>
      <c r="AG55" s="36">
        <f t="shared" si="122"/>
        <v>4</v>
      </c>
      <c r="AH55" s="12">
        <f t="shared" si="123"/>
        <v>9.8571428571428577</v>
      </c>
      <c r="AI55" s="12">
        <f t="shared" si="8"/>
        <v>10.857142857142858</v>
      </c>
      <c r="AJ55" s="12">
        <f t="shared" si="109"/>
        <v>11.857142857142858</v>
      </c>
      <c r="AK55" s="15"/>
      <c r="AL55" s="36">
        <f t="shared" si="124"/>
        <v>6</v>
      </c>
      <c r="AM55" s="12">
        <f t="shared" si="125"/>
        <v>11.857142857142858</v>
      </c>
      <c r="AN55" s="12">
        <f t="shared" si="9"/>
        <v>12.857142857142858</v>
      </c>
      <c r="AO55" s="12">
        <f t="shared" si="110"/>
        <v>13.857142857142858</v>
      </c>
      <c r="AP55" s="15"/>
      <c r="AQ55" s="36">
        <f t="shared" si="126"/>
        <v>8</v>
      </c>
      <c r="AR55" s="12">
        <f t="shared" si="127"/>
        <v>13.857142857142858</v>
      </c>
      <c r="AS55" s="12">
        <f t="shared" si="10"/>
        <v>14.857142857142858</v>
      </c>
      <c r="AT55" s="12">
        <f t="shared" si="111"/>
        <v>15.857142857142858</v>
      </c>
      <c r="AU55" s="15"/>
      <c r="AV55" s="36">
        <f t="shared" si="128"/>
        <v>12</v>
      </c>
      <c r="AW55" s="12">
        <f t="shared" si="129"/>
        <v>17.857142857142858</v>
      </c>
      <c r="AX55" s="12">
        <f t="shared" si="11"/>
        <v>18.857142857142858</v>
      </c>
      <c r="AY55" s="12">
        <f t="shared" si="112"/>
        <v>19.857142857142858</v>
      </c>
    </row>
    <row r="56" spans="1:51">
      <c r="A56" s="14" t="str">
        <f t="shared" si="99"/>
        <v>Cadmium</v>
      </c>
      <c r="B56" s="6">
        <f t="shared" si="100"/>
        <v>5</v>
      </c>
      <c r="C56" s="47">
        <f t="shared" si="101"/>
        <v>0.8571428571428571</v>
      </c>
      <c r="D56" s="39">
        <v>6</v>
      </c>
      <c r="E56" s="51">
        <f t="shared" si="113"/>
        <v>4</v>
      </c>
      <c r="F56" s="41" t="s">
        <v>5</v>
      </c>
      <c r="G56" s="47">
        <f t="shared" si="102"/>
        <v>1</v>
      </c>
      <c r="H56" s="41" t="s">
        <v>2</v>
      </c>
      <c r="I56" s="51">
        <f t="shared" si="103"/>
        <v>0</v>
      </c>
      <c r="J56" s="56">
        <f t="shared" si="104"/>
        <v>5</v>
      </c>
      <c r="K56" s="56">
        <f t="shared" si="114"/>
        <v>1</v>
      </c>
      <c r="L56" s="56">
        <v>3</v>
      </c>
      <c r="M56" s="15"/>
      <c r="N56" s="12">
        <f t="shared" si="115"/>
        <v>4.8571428571428577</v>
      </c>
      <c r="O56" s="12">
        <f t="shared" si="4"/>
        <v>5.8571428571428577</v>
      </c>
      <c r="P56" s="12">
        <f t="shared" si="105"/>
        <v>6.8571428571428577</v>
      </c>
      <c r="Q56" s="15"/>
      <c r="R56" s="36">
        <f t="shared" si="116"/>
        <v>0.4</v>
      </c>
      <c r="S56" s="12">
        <f t="shared" si="117"/>
        <v>5.2571428571428571</v>
      </c>
      <c r="T56" s="12">
        <f t="shared" si="5"/>
        <v>6.2571428571428571</v>
      </c>
      <c r="U56" s="12">
        <f t="shared" si="106"/>
        <v>7.2571428571428571</v>
      </c>
      <c r="V56" s="15"/>
      <c r="W56" s="36">
        <f t="shared" si="118"/>
        <v>1</v>
      </c>
      <c r="X56" s="12">
        <f t="shared" si="119"/>
        <v>5.8571428571428577</v>
      </c>
      <c r="Y56" s="12">
        <f t="shared" si="6"/>
        <v>6.8571428571428577</v>
      </c>
      <c r="Z56" s="12">
        <f t="shared" si="107"/>
        <v>7.8571428571428577</v>
      </c>
      <c r="AA56" s="15"/>
      <c r="AB56" s="36">
        <f t="shared" si="120"/>
        <v>2</v>
      </c>
      <c r="AC56" s="12">
        <f t="shared" si="121"/>
        <v>6.8571428571428577</v>
      </c>
      <c r="AD56" s="12">
        <f t="shared" si="7"/>
        <v>7.8571428571428577</v>
      </c>
      <c r="AE56" s="12">
        <f t="shared" si="108"/>
        <v>8.8571428571428577</v>
      </c>
      <c r="AF56" s="15"/>
      <c r="AG56" s="36">
        <f t="shared" si="122"/>
        <v>4</v>
      </c>
      <c r="AH56" s="12">
        <f t="shared" si="123"/>
        <v>8.8571428571428577</v>
      </c>
      <c r="AI56" s="12">
        <f t="shared" si="8"/>
        <v>9.8571428571428577</v>
      </c>
      <c r="AJ56" s="12">
        <f t="shared" si="109"/>
        <v>10.857142857142858</v>
      </c>
      <c r="AK56" s="15"/>
      <c r="AL56" s="36">
        <f t="shared" si="124"/>
        <v>6</v>
      </c>
      <c r="AM56" s="12">
        <f t="shared" si="125"/>
        <v>10.857142857142858</v>
      </c>
      <c r="AN56" s="12">
        <f t="shared" si="9"/>
        <v>11.857142857142858</v>
      </c>
      <c r="AO56" s="12">
        <f t="shared" si="110"/>
        <v>12.857142857142858</v>
      </c>
      <c r="AP56" s="15"/>
      <c r="AQ56" s="36">
        <f t="shared" si="126"/>
        <v>8</v>
      </c>
      <c r="AR56" s="12">
        <f t="shared" si="127"/>
        <v>12.857142857142858</v>
      </c>
      <c r="AS56" s="12">
        <f t="shared" si="10"/>
        <v>13.857142857142858</v>
      </c>
      <c r="AT56" s="12">
        <f t="shared" si="111"/>
        <v>14.857142857142858</v>
      </c>
      <c r="AU56" s="15"/>
      <c r="AV56" s="36">
        <f t="shared" si="128"/>
        <v>12</v>
      </c>
      <c r="AW56" s="12">
        <f t="shared" si="129"/>
        <v>16.857142857142858</v>
      </c>
      <c r="AX56" s="12">
        <f t="shared" si="11"/>
        <v>17.857142857142858</v>
      </c>
      <c r="AY56" s="12">
        <f t="shared" si="112"/>
        <v>18.857142857142858</v>
      </c>
    </row>
    <row r="57" spans="1:51">
      <c r="A57" s="14" t="str">
        <f t="shared" si="99"/>
        <v>Cadmium</v>
      </c>
      <c r="B57" s="6">
        <f t="shared" si="100"/>
        <v>5</v>
      </c>
      <c r="C57" s="47">
        <f t="shared" si="101"/>
        <v>0.8571428571428571</v>
      </c>
      <c r="D57" s="39">
        <v>6</v>
      </c>
      <c r="E57" s="51">
        <f t="shared" si="113"/>
        <v>4</v>
      </c>
      <c r="F57" s="41" t="s">
        <v>5</v>
      </c>
      <c r="G57" s="47">
        <f t="shared" si="102"/>
        <v>1</v>
      </c>
      <c r="H57" s="41" t="s">
        <v>1</v>
      </c>
      <c r="I57" s="51">
        <f t="shared" si="103"/>
        <v>0</v>
      </c>
      <c r="J57" s="56">
        <f t="shared" si="104"/>
        <v>5</v>
      </c>
      <c r="K57" s="56">
        <f t="shared" si="114"/>
        <v>1</v>
      </c>
      <c r="L57" s="56">
        <v>3</v>
      </c>
      <c r="M57" s="15"/>
      <c r="N57" s="12">
        <f t="shared" si="115"/>
        <v>4.8571428571428577</v>
      </c>
      <c r="O57" s="12">
        <f t="shared" si="4"/>
        <v>5.8571428571428577</v>
      </c>
      <c r="P57" s="12">
        <f t="shared" si="105"/>
        <v>6.8571428571428577</v>
      </c>
      <c r="Q57" s="15"/>
      <c r="R57" s="36">
        <f t="shared" si="116"/>
        <v>0.4</v>
      </c>
      <c r="S57" s="12">
        <f t="shared" si="117"/>
        <v>5.2571428571428571</v>
      </c>
      <c r="T57" s="12">
        <f t="shared" si="5"/>
        <v>6.2571428571428571</v>
      </c>
      <c r="U57" s="12">
        <f t="shared" si="106"/>
        <v>7.2571428571428571</v>
      </c>
      <c r="V57" s="15"/>
      <c r="W57" s="36">
        <f t="shared" si="118"/>
        <v>1</v>
      </c>
      <c r="X57" s="12">
        <f t="shared" si="119"/>
        <v>5.8571428571428577</v>
      </c>
      <c r="Y57" s="12">
        <f t="shared" si="6"/>
        <v>6.8571428571428577</v>
      </c>
      <c r="Z57" s="12">
        <f t="shared" si="107"/>
        <v>7.8571428571428577</v>
      </c>
      <c r="AA57" s="15"/>
      <c r="AB57" s="36">
        <f t="shared" si="120"/>
        <v>2</v>
      </c>
      <c r="AC57" s="12">
        <f t="shared" si="121"/>
        <v>6.8571428571428577</v>
      </c>
      <c r="AD57" s="12">
        <f t="shared" si="7"/>
        <v>7.8571428571428577</v>
      </c>
      <c r="AE57" s="12">
        <f t="shared" si="108"/>
        <v>8.8571428571428577</v>
      </c>
      <c r="AF57" s="15"/>
      <c r="AG57" s="36">
        <f t="shared" si="122"/>
        <v>4</v>
      </c>
      <c r="AH57" s="12">
        <f t="shared" si="123"/>
        <v>8.8571428571428577</v>
      </c>
      <c r="AI57" s="12">
        <f t="shared" si="8"/>
        <v>9.8571428571428577</v>
      </c>
      <c r="AJ57" s="12">
        <f t="shared" si="109"/>
        <v>10.857142857142858</v>
      </c>
      <c r="AK57" s="15"/>
      <c r="AL57" s="36">
        <f t="shared" si="124"/>
        <v>6</v>
      </c>
      <c r="AM57" s="12">
        <f t="shared" si="125"/>
        <v>10.857142857142858</v>
      </c>
      <c r="AN57" s="12">
        <f t="shared" si="9"/>
        <v>11.857142857142858</v>
      </c>
      <c r="AO57" s="12">
        <f t="shared" si="110"/>
        <v>12.857142857142858</v>
      </c>
      <c r="AP57" s="15"/>
      <c r="AQ57" s="36">
        <f t="shared" si="126"/>
        <v>8</v>
      </c>
      <c r="AR57" s="12">
        <f t="shared" si="127"/>
        <v>12.857142857142858</v>
      </c>
      <c r="AS57" s="12">
        <f t="shared" si="10"/>
        <v>13.857142857142858</v>
      </c>
      <c r="AT57" s="12">
        <f t="shared" si="111"/>
        <v>14.857142857142858</v>
      </c>
      <c r="AU57" s="15"/>
      <c r="AV57" s="36">
        <f t="shared" si="128"/>
        <v>12</v>
      </c>
      <c r="AW57" s="12">
        <f t="shared" si="129"/>
        <v>16.857142857142858</v>
      </c>
      <c r="AX57" s="12">
        <f t="shared" si="11"/>
        <v>17.857142857142858</v>
      </c>
      <c r="AY57" s="12">
        <f t="shared" si="112"/>
        <v>18.857142857142858</v>
      </c>
    </row>
    <row r="58" spans="1:51">
      <c r="A58" s="14" t="str">
        <f t="shared" si="99"/>
        <v>Cadmium</v>
      </c>
      <c r="B58" s="6">
        <f t="shared" si="100"/>
        <v>5</v>
      </c>
      <c r="C58" s="47">
        <f t="shared" si="101"/>
        <v>0.8571428571428571</v>
      </c>
      <c r="D58" s="39">
        <v>6</v>
      </c>
      <c r="E58" s="51">
        <f t="shared" si="113"/>
        <v>4</v>
      </c>
      <c r="F58" s="41" t="s">
        <v>5</v>
      </c>
      <c r="G58" s="47">
        <f t="shared" si="102"/>
        <v>1</v>
      </c>
      <c r="H58" s="41" t="s">
        <v>0</v>
      </c>
      <c r="I58" s="51">
        <f t="shared" si="103"/>
        <v>0</v>
      </c>
      <c r="J58" s="56">
        <f t="shared" si="104"/>
        <v>5</v>
      </c>
      <c r="K58" s="56">
        <f t="shared" si="114"/>
        <v>1</v>
      </c>
      <c r="L58" s="56">
        <v>3</v>
      </c>
      <c r="M58" s="15"/>
      <c r="N58" s="12">
        <f t="shared" si="115"/>
        <v>4.8571428571428577</v>
      </c>
      <c r="O58" s="12">
        <f t="shared" si="4"/>
        <v>5.8571428571428577</v>
      </c>
      <c r="P58" s="12">
        <f t="shared" si="105"/>
        <v>6.8571428571428577</v>
      </c>
      <c r="Q58" s="15"/>
      <c r="R58" s="36">
        <f t="shared" si="116"/>
        <v>0.4</v>
      </c>
      <c r="S58" s="12">
        <f t="shared" si="117"/>
        <v>5.2571428571428571</v>
      </c>
      <c r="T58" s="12">
        <f t="shared" si="5"/>
        <v>6.2571428571428571</v>
      </c>
      <c r="U58" s="12">
        <f t="shared" si="106"/>
        <v>7.2571428571428571</v>
      </c>
      <c r="V58" s="15"/>
      <c r="W58" s="36">
        <f t="shared" si="118"/>
        <v>1</v>
      </c>
      <c r="X58" s="12">
        <f t="shared" si="119"/>
        <v>5.8571428571428577</v>
      </c>
      <c r="Y58" s="12">
        <f t="shared" si="6"/>
        <v>6.8571428571428577</v>
      </c>
      <c r="Z58" s="12">
        <f t="shared" si="107"/>
        <v>7.8571428571428577</v>
      </c>
      <c r="AA58" s="15"/>
      <c r="AB58" s="36">
        <f t="shared" si="120"/>
        <v>2</v>
      </c>
      <c r="AC58" s="12">
        <f t="shared" si="121"/>
        <v>6.8571428571428577</v>
      </c>
      <c r="AD58" s="12">
        <f t="shared" si="7"/>
        <v>7.8571428571428577</v>
      </c>
      <c r="AE58" s="12">
        <f t="shared" si="108"/>
        <v>8.8571428571428577</v>
      </c>
      <c r="AF58" s="15"/>
      <c r="AG58" s="36">
        <f t="shared" si="122"/>
        <v>4</v>
      </c>
      <c r="AH58" s="12">
        <f t="shared" si="123"/>
        <v>8.8571428571428577</v>
      </c>
      <c r="AI58" s="12">
        <f t="shared" si="8"/>
        <v>9.8571428571428577</v>
      </c>
      <c r="AJ58" s="12">
        <f t="shared" si="109"/>
        <v>10.857142857142858</v>
      </c>
      <c r="AK58" s="15"/>
      <c r="AL58" s="36">
        <f t="shared" si="124"/>
        <v>6</v>
      </c>
      <c r="AM58" s="12">
        <f t="shared" si="125"/>
        <v>10.857142857142858</v>
      </c>
      <c r="AN58" s="12">
        <f t="shared" si="9"/>
        <v>11.857142857142858</v>
      </c>
      <c r="AO58" s="12">
        <f t="shared" si="110"/>
        <v>12.857142857142858</v>
      </c>
      <c r="AP58" s="15"/>
      <c r="AQ58" s="36">
        <f t="shared" si="126"/>
        <v>8</v>
      </c>
      <c r="AR58" s="12">
        <f t="shared" si="127"/>
        <v>12.857142857142858</v>
      </c>
      <c r="AS58" s="12">
        <f t="shared" si="10"/>
        <v>13.857142857142858</v>
      </c>
      <c r="AT58" s="12">
        <f t="shared" si="111"/>
        <v>14.857142857142858</v>
      </c>
      <c r="AU58" s="15"/>
      <c r="AV58" s="36">
        <f t="shared" si="128"/>
        <v>12</v>
      </c>
      <c r="AW58" s="12">
        <f t="shared" si="129"/>
        <v>16.857142857142858</v>
      </c>
      <c r="AX58" s="12">
        <f t="shared" si="11"/>
        <v>17.857142857142858</v>
      </c>
      <c r="AY58" s="12">
        <f t="shared" si="112"/>
        <v>18.857142857142858</v>
      </c>
    </row>
    <row r="59" spans="1:51">
      <c r="A59" s="14" t="str">
        <f t="shared" si="99"/>
        <v>Cadmium</v>
      </c>
      <c r="B59" s="6">
        <f t="shared" si="100"/>
        <v>5</v>
      </c>
      <c r="C59" s="47">
        <f t="shared" si="101"/>
        <v>0.8571428571428571</v>
      </c>
      <c r="D59" s="39">
        <v>6</v>
      </c>
      <c r="E59" s="51">
        <f t="shared" si="113"/>
        <v>4</v>
      </c>
      <c r="F59" s="41" t="s">
        <v>6</v>
      </c>
      <c r="G59" s="47">
        <f t="shared" si="102"/>
        <v>1</v>
      </c>
      <c r="H59" s="41" t="s">
        <v>2</v>
      </c>
      <c r="I59" s="51">
        <f t="shared" si="103"/>
        <v>0</v>
      </c>
      <c r="J59" s="56">
        <f t="shared" si="104"/>
        <v>5</v>
      </c>
      <c r="K59" s="56">
        <f t="shared" si="114"/>
        <v>1</v>
      </c>
      <c r="L59" s="56">
        <v>3</v>
      </c>
      <c r="M59" s="15"/>
      <c r="N59" s="12">
        <f t="shared" si="115"/>
        <v>4.8571428571428577</v>
      </c>
      <c r="O59" s="12">
        <f t="shared" si="4"/>
        <v>5.8571428571428577</v>
      </c>
      <c r="P59" s="12">
        <f t="shared" si="105"/>
        <v>6.8571428571428577</v>
      </c>
      <c r="Q59" s="15"/>
      <c r="R59" s="36">
        <f t="shared" si="116"/>
        <v>0.4</v>
      </c>
      <c r="S59" s="12">
        <f t="shared" si="117"/>
        <v>5.2571428571428571</v>
      </c>
      <c r="T59" s="12">
        <f t="shared" si="5"/>
        <v>6.2571428571428571</v>
      </c>
      <c r="U59" s="12">
        <f t="shared" si="106"/>
        <v>7.2571428571428571</v>
      </c>
      <c r="V59" s="15"/>
      <c r="W59" s="36">
        <f t="shared" si="118"/>
        <v>1</v>
      </c>
      <c r="X59" s="12">
        <f t="shared" si="119"/>
        <v>5.8571428571428577</v>
      </c>
      <c r="Y59" s="12">
        <f t="shared" si="6"/>
        <v>6.8571428571428577</v>
      </c>
      <c r="Z59" s="12">
        <f t="shared" si="107"/>
        <v>7.8571428571428577</v>
      </c>
      <c r="AA59" s="15"/>
      <c r="AB59" s="36">
        <f t="shared" si="120"/>
        <v>2</v>
      </c>
      <c r="AC59" s="12">
        <f t="shared" si="121"/>
        <v>6.8571428571428577</v>
      </c>
      <c r="AD59" s="12">
        <f t="shared" si="7"/>
        <v>7.8571428571428577</v>
      </c>
      <c r="AE59" s="12">
        <f t="shared" si="108"/>
        <v>8.8571428571428577</v>
      </c>
      <c r="AF59" s="15"/>
      <c r="AG59" s="36">
        <f t="shared" si="122"/>
        <v>4</v>
      </c>
      <c r="AH59" s="12">
        <f t="shared" si="123"/>
        <v>8.8571428571428577</v>
      </c>
      <c r="AI59" s="12">
        <f t="shared" si="8"/>
        <v>9.8571428571428577</v>
      </c>
      <c r="AJ59" s="12">
        <f t="shared" si="109"/>
        <v>10.857142857142858</v>
      </c>
      <c r="AK59" s="15"/>
      <c r="AL59" s="36">
        <f t="shared" si="124"/>
        <v>6</v>
      </c>
      <c r="AM59" s="12">
        <f t="shared" si="125"/>
        <v>10.857142857142858</v>
      </c>
      <c r="AN59" s="12">
        <f t="shared" si="9"/>
        <v>11.857142857142858</v>
      </c>
      <c r="AO59" s="12">
        <f t="shared" si="110"/>
        <v>12.857142857142858</v>
      </c>
      <c r="AP59" s="15"/>
      <c r="AQ59" s="36">
        <f t="shared" si="126"/>
        <v>8</v>
      </c>
      <c r="AR59" s="12">
        <f t="shared" si="127"/>
        <v>12.857142857142858</v>
      </c>
      <c r="AS59" s="12">
        <f t="shared" si="10"/>
        <v>13.857142857142858</v>
      </c>
      <c r="AT59" s="12">
        <f t="shared" si="111"/>
        <v>14.857142857142858</v>
      </c>
      <c r="AU59" s="15"/>
      <c r="AV59" s="36">
        <f t="shared" si="128"/>
        <v>12</v>
      </c>
      <c r="AW59" s="12">
        <f t="shared" si="129"/>
        <v>16.857142857142858</v>
      </c>
      <c r="AX59" s="12">
        <f t="shared" si="11"/>
        <v>17.857142857142858</v>
      </c>
      <c r="AY59" s="12">
        <f t="shared" si="112"/>
        <v>18.857142857142858</v>
      </c>
    </row>
    <row r="60" spans="1:51">
      <c r="A60" s="14" t="str">
        <f t="shared" si="99"/>
        <v>Cadmium</v>
      </c>
      <c r="B60" s="6">
        <f t="shared" si="100"/>
        <v>5</v>
      </c>
      <c r="C60" s="47">
        <f t="shared" si="101"/>
        <v>0.8571428571428571</v>
      </c>
      <c r="D60" s="39">
        <v>6</v>
      </c>
      <c r="E60" s="51">
        <f t="shared" si="113"/>
        <v>4</v>
      </c>
      <c r="F60" s="41" t="s">
        <v>6</v>
      </c>
      <c r="G60" s="47">
        <f t="shared" si="102"/>
        <v>1</v>
      </c>
      <c r="H60" s="41" t="s">
        <v>1</v>
      </c>
      <c r="I60" s="51">
        <f t="shared" si="103"/>
        <v>0</v>
      </c>
      <c r="J60" s="56">
        <f t="shared" si="104"/>
        <v>5</v>
      </c>
      <c r="K60" s="56">
        <f t="shared" si="114"/>
        <v>1</v>
      </c>
      <c r="L60" s="56">
        <v>3</v>
      </c>
      <c r="M60" s="15"/>
      <c r="N60" s="12">
        <f t="shared" si="115"/>
        <v>4.8571428571428577</v>
      </c>
      <c r="O60" s="12">
        <f t="shared" si="4"/>
        <v>5.8571428571428577</v>
      </c>
      <c r="P60" s="12">
        <f t="shared" si="105"/>
        <v>6.8571428571428577</v>
      </c>
      <c r="Q60" s="15"/>
      <c r="R60" s="36">
        <f t="shared" si="116"/>
        <v>0.4</v>
      </c>
      <c r="S60" s="12">
        <f t="shared" si="117"/>
        <v>5.2571428571428571</v>
      </c>
      <c r="T60" s="12">
        <f t="shared" si="5"/>
        <v>6.2571428571428571</v>
      </c>
      <c r="U60" s="12">
        <f t="shared" si="106"/>
        <v>7.2571428571428571</v>
      </c>
      <c r="V60" s="15"/>
      <c r="W60" s="36">
        <f t="shared" si="118"/>
        <v>1</v>
      </c>
      <c r="X60" s="12">
        <f t="shared" si="119"/>
        <v>5.8571428571428577</v>
      </c>
      <c r="Y60" s="12">
        <f t="shared" si="6"/>
        <v>6.8571428571428577</v>
      </c>
      <c r="Z60" s="12">
        <f t="shared" si="107"/>
        <v>7.8571428571428577</v>
      </c>
      <c r="AA60" s="15"/>
      <c r="AB60" s="36">
        <f t="shared" si="120"/>
        <v>2</v>
      </c>
      <c r="AC60" s="12">
        <f t="shared" si="121"/>
        <v>6.8571428571428577</v>
      </c>
      <c r="AD60" s="12">
        <f t="shared" si="7"/>
        <v>7.8571428571428577</v>
      </c>
      <c r="AE60" s="12">
        <f t="shared" si="108"/>
        <v>8.8571428571428577</v>
      </c>
      <c r="AF60" s="15"/>
      <c r="AG60" s="36">
        <f t="shared" si="122"/>
        <v>4</v>
      </c>
      <c r="AH60" s="12">
        <f t="shared" si="123"/>
        <v>8.8571428571428577</v>
      </c>
      <c r="AI60" s="12">
        <f t="shared" si="8"/>
        <v>9.8571428571428577</v>
      </c>
      <c r="AJ60" s="12">
        <f t="shared" si="109"/>
        <v>10.857142857142858</v>
      </c>
      <c r="AK60" s="15"/>
      <c r="AL60" s="36">
        <f t="shared" si="124"/>
        <v>6</v>
      </c>
      <c r="AM60" s="12">
        <f t="shared" si="125"/>
        <v>10.857142857142858</v>
      </c>
      <c r="AN60" s="12">
        <f t="shared" si="9"/>
        <v>11.857142857142858</v>
      </c>
      <c r="AO60" s="12">
        <f t="shared" si="110"/>
        <v>12.857142857142858</v>
      </c>
      <c r="AP60" s="15"/>
      <c r="AQ60" s="36">
        <f t="shared" si="126"/>
        <v>8</v>
      </c>
      <c r="AR60" s="12">
        <f t="shared" si="127"/>
        <v>12.857142857142858</v>
      </c>
      <c r="AS60" s="12">
        <f t="shared" si="10"/>
        <v>13.857142857142858</v>
      </c>
      <c r="AT60" s="12">
        <f t="shared" si="111"/>
        <v>14.857142857142858</v>
      </c>
      <c r="AU60" s="15"/>
      <c r="AV60" s="36">
        <f t="shared" si="128"/>
        <v>12</v>
      </c>
      <c r="AW60" s="12">
        <f t="shared" si="129"/>
        <v>16.857142857142858</v>
      </c>
      <c r="AX60" s="12">
        <f t="shared" si="11"/>
        <v>17.857142857142858</v>
      </c>
      <c r="AY60" s="12">
        <f t="shared" si="112"/>
        <v>18.857142857142858</v>
      </c>
    </row>
    <row r="61" spans="1:51" ht="10.5" thickBot="1">
      <c r="A61" s="14" t="str">
        <f t="shared" si="99"/>
        <v>Cadmium</v>
      </c>
      <c r="B61" s="6">
        <f t="shared" si="100"/>
        <v>5</v>
      </c>
      <c r="C61" s="47">
        <f t="shared" si="101"/>
        <v>0.8571428571428571</v>
      </c>
      <c r="D61" s="39">
        <v>6</v>
      </c>
      <c r="E61" s="51">
        <f t="shared" si="113"/>
        <v>4</v>
      </c>
      <c r="F61" s="41" t="s">
        <v>6</v>
      </c>
      <c r="G61" s="47">
        <f t="shared" si="102"/>
        <v>1</v>
      </c>
      <c r="H61" s="41" t="s">
        <v>0</v>
      </c>
      <c r="I61" s="51">
        <f t="shared" si="103"/>
        <v>0</v>
      </c>
      <c r="J61" s="56">
        <f t="shared" si="104"/>
        <v>5</v>
      </c>
      <c r="K61" s="56">
        <f t="shared" si="114"/>
        <v>1</v>
      </c>
      <c r="L61" s="56">
        <v>3</v>
      </c>
      <c r="M61" s="15"/>
      <c r="N61" s="12">
        <f t="shared" si="115"/>
        <v>4.8571428571428577</v>
      </c>
      <c r="O61" s="12">
        <f t="shared" si="4"/>
        <v>5.8571428571428577</v>
      </c>
      <c r="P61" s="12">
        <f t="shared" si="105"/>
        <v>6.8571428571428577</v>
      </c>
      <c r="Q61" s="15"/>
      <c r="R61" s="36">
        <f t="shared" si="116"/>
        <v>0.4</v>
      </c>
      <c r="S61" s="12">
        <f t="shared" si="117"/>
        <v>5.2571428571428571</v>
      </c>
      <c r="T61" s="12">
        <f t="shared" si="5"/>
        <v>6.2571428571428571</v>
      </c>
      <c r="U61" s="12">
        <f t="shared" si="106"/>
        <v>7.2571428571428571</v>
      </c>
      <c r="V61" s="15"/>
      <c r="W61" s="36">
        <f t="shared" si="118"/>
        <v>1</v>
      </c>
      <c r="X61" s="12">
        <f t="shared" si="119"/>
        <v>5.8571428571428577</v>
      </c>
      <c r="Y61" s="12">
        <f t="shared" si="6"/>
        <v>6.8571428571428577</v>
      </c>
      <c r="Z61" s="12">
        <f t="shared" si="107"/>
        <v>7.8571428571428577</v>
      </c>
      <c r="AA61" s="15"/>
      <c r="AB61" s="36">
        <f t="shared" si="120"/>
        <v>2</v>
      </c>
      <c r="AC61" s="12">
        <f t="shared" si="121"/>
        <v>6.8571428571428577</v>
      </c>
      <c r="AD61" s="12">
        <f t="shared" si="7"/>
        <v>7.8571428571428577</v>
      </c>
      <c r="AE61" s="12">
        <f t="shared" si="108"/>
        <v>8.8571428571428577</v>
      </c>
      <c r="AF61" s="15"/>
      <c r="AG61" s="36">
        <f t="shared" si="122"/>
        <v>4</v>
      </c>
      <c r="AH61" s="12">
        <f t="shared" si="123"/>
        <v>8.8571428571428577</v>
      </c>
      <c r="AI61" s="12">
        <f t="shared" si="8"/>
        <v>9.8571428571428577</v>
      </c>
      <c r="AJ61" s="12">
        <f t="shared" si="109"/>
        <v>10.857142857142858</v>
      </c>
      <c r="AK61" s="15"/>
      <c r="AL61" s="36">
        <f t="shared" si="124"/>
        <v>6</v>
      </c>
      <c r="AM61" s="12">
        <f t="shared" si="125"/>
        <v>10.857142857142858</v>
      </c>
      <c r="AN61" s="12">
        <f t="shared" si="9"/>
        <v>11.857142857142858</v>
      </c>
      <c r="AO61" s="12">
        <f t="shared" si="110"/>
        <v>12.857142857142858</v>
      </c>
      <c r="AP61" s="15"/>
      <c r="AQ61" s="36">
        <f t="shared" si="126"/>
        <v>8</v>
      </c>
      <c r="AR61" s="12">
        <f t="shared" si="127"/>
        <v>12.857142857142858</v>
      </c>
      <c r="AS61" s="12">
        <f t="shared" si="10"/>
        <v>13.857142857142858</v>
      </c>
      <c r="AT61" s="12">
        <f t="shared" si="111"/>
        <v>14.857142857142858</v>
      </c>
      <c r="AU61" s="15"/>
      <c r="AV61" s="36">
        <f t="shared" si="128"/>
        <v>12</v>
      </c>
      <c r="AW61" s="12">
        <f t="shared" si="129"/>
        <v>16.857142857142858</v>
      </c>
      <c r="AX61" s="12">
        <f t="shared" si="11"/>
        <v>17.857142857142858</v>
      </c>
      <c r="AY61" s="12">
        <f t="shared" si="112"/>
        <v>18.857142857142858</v>
      </c>
    </row>
    <row r="62" spans="1:51" ht="42.5" thickTop="1">
      <c r="A62" s="25" t="s">
        <v>45</v>
      </c>
      <c r="B62" s="26" t="s">
        <v>88</v>
      </c>
      <c r="C62" s="46" t="s">
        <v>61</v>
      </c>
      <c r="D62" s="38" t="s">
        <v>62</v>
      </c>
      <c r="E62" s="49" t="s">
        <v>63</v>
      </c>
      <c r="F62" s="40" t="s">
        <v>64</v>
      </c>
      <c r="G62" s="46" t="s">
        <v>65</v>
      </c>
      <c r="H62" s="40" t="s">
        <v>66</v>
      </c>
      <c r="I62" s="49" t="s">
        <v>68</v>
      </c>
      <c r="J62" s="46" t="s">
        <v>69</v>
      </c>
      <c r="K62" s="46" t="s">
        <v>70</v>
      </c>
      <c r="L62" s="46" t="s">
        <v>71</v>
      </c>
      <c r="M62" s="27"/>
      <c r="N62" s="28" t="s">
        <v>72</v>
      </c>
      <c r="O62" s="28" t="s">
        <v>74</v>
      </c>
      <c r="P62" s="28" t="s">
        <v>73</v>
      </c>
      <c r="Q62" s="27"/>
      <c r="R62" s="35" t="s">
        <v>59</v>
      </c>
      <c r="S62" s="28" t="s">
        <v>72</v>
      </c>
      <c r="T62" s="28" t="s">
        <v>74</v>
      </c>
      <c r="U62" s="28" t="s">
        <v>73</v>
      </c>
      <c r="V62" s="27"/>
      <c r="W62" s="35" t="s">
        <v>59</v>
      </c>
      <c r="X62" s="28" t="s">
        <v>72</v>
      </c>
      <c r="Y62" s="28" t="s">
        <v>74</v>
      </c>
      <c r="Z62" s="28" t="s">
        <v>73</v>
      </c>
      <c r="AA62" s="27"/>
      <c r="AB62" s="35" t="s">
        <v>59</v>
      </c>
      <c r="AC62" s="28" t="s">
        <v>72</v>
      </c>
      <c r="AD62" s="28" t="s">
        <v>74</v>
      </c>
      <c r="AE62" s="28" t="s">
        <v>73</v>
      </c>
      <c r="AF62" s="27"/>
      <c r="AG62" s="35" t="s">
        <v>59</v>
      </c>
      <c r="AH62" s="28" t="s">
        <v>72</v>
      </c>
      <c r="AI62" s="28" t="s">
        <v>74</v>
      </c>
      <c r="AJ62" s="28" t="s">
        <v>73</v>
      </c>
      <c r="AK62" s="27"/>
      <c r="AL62" s="35" t="s">
        <v>59</v>
      </c>
      <c r="AM62" s="28" t="s">
        <v>72</v>
      </c>
      <c r="AN62" s="28" t="s">
        <v>74</v>
      </c>
      <c r="AO62" s="28" t="s">
        <v>73</v>
      </c>
      <c r="AP62" s="27"/>
      <c r="AQ62" s="35" t="s">
        <v>59</v>
      </c>
      <c r="AR62" s="28" t="s">
        <v>72</v>
      </c>
      <c r="AS62" s="28" t="s">
        <v>74</v>
      </c>
      <c r="AT62" s="28" t="s">
        <v>73</v>
      </c>
      <c r="AU62" s="27"/>
      <c r="AV62" s="35" t="s">
        <v>59</v>
      </c>
      <c r="AW62" s="28" t="s">
        <v>72</v>
      </c>
      <c r="AX62" s="28" t="s">
        <v>74</v>
      </c>
      <c r="AY62" s="28" t="s">
        <v>73</v>
      </c>
    </row>
    <row r="63" spans="1:51" ht="10.5">
      <c r="A63" s="14" t="str">
        <f t="shared" ref="A63:A74" si="130">$B$3</f>
        <v>Cadmium</v>
      </c>
      <c r="B63" s="6">
        <f t="shared" ref="B63:B74" si="131">$B$7</f>
        <v>5</v>
      </c>
      <c r="C63" s="47">
        <f t="shared" ref="C63:C74" si="132">8*(B63-$B$4)/($B$5-$B$4)</f>
        <v>0.8571428571428571</v>
      </c>
      <c r="D63" s="39">
        <v>6.5</v>
      </c>
      <c r="E63" s="50">
        <v>4</v>
      </c>
      <c r="F63" s="41" t="s">
        <v>3</v>
      </c>
      <c r="G63" s="47">
        <f t="shared" ref="G63:G74" si="133">G50</f>
        <v>0</v>
      </c>
      <c r="H63" s="41" t="s">
        <v>2</v>
      </c>
      <c r="I63" s="51">
        <f t="shared" ref="I63:I74" si="134">I50</f>
        <v>0</v>
      </c>
      <c r="J63" s="56">
        <f t="shared" ref="J63:J74" si="135">E63+G63+I63</f>
        <v>4</v>
      </c>
      <c r="K63" s="56">
        <f>6-J63</f>
        <v>2</v>
      </c>
      <c r="L63" s="56">
        <v>3</v>
      </c>
      <c r="M63" s="15"/>
      <c r="N63" s="12">
        <f>$C63+$K63+L63</f>
        <v>5.8571428571428577</v>
      </c>
      <c r="O63" s="12">
        <f t="shared" si="4"/>
        <v>6.8571428571428577</v>
      </c>
      <c r="P63" s="12">
        <f t="shared" ref="P63:P74" si="136">N63+2</f>
        <v>7.8571428571428577</v>
      </c>
      <c r="Q63" s="15"/>
      <c r="R63" s="36">
        <f>8*$B$7/$B$6*$C$8/100</f>
        <v>0.4</v>
      </c>
      <c r="S63" s="12">
        <f>$C63+$K63+$R63+L63</f>
        <v>6.2571428571428571</v>
      </c>
      <c r="T63" s="12">
        <f t="shared" si="5"/>
        <v>7.2571428571428571</v>
      </c>
      <c r="U63" s="12">
        <f t="shared" ref="U63:U74" si="137">S63+2</f>
        <v>8.2571428571428562</v>
      </c>
      <c r="V63" s="15"/>
      <c r="W63" s="36">
        <f>8*$B$7/$B$6*$D$8/100</f>
        <v>1</v>
      </c>
      <c r="X63" s="12">
        <f>$C63+$K63+$W63+L63</f>
        <v>6.8571428571428577</v>
      </c>
      <c r="Y63" s="12">
        <f t="shared" si="6"/>
        <v>7.8571428571428577</v>
      </c>
      <c r="Z63" s="12">
        <f t="shared" ref="Z63:Z74" si="138">X63+2</f>
        <v>8.8571428571428577</v>
      </c>
      <c r="AA63" s="15"/>
      <c r="AB63" s="36">
        <f>8*$B$7/$B$6*$E$8/100</f>
        <v>2</v>
      </c>
      <c r="AC63" s="12">
        <f>$C63+$K63+$AB63+L63</f>
        <v>7.8571428571428577</v>
      </c>
      <c r="AD63" s="12">
        <f t="shared" si="7"/>
        <v>8.8571428571428577</v>
      </c>
      <c r="AE63" s="12">
        <f t="shared" ref="AE63:AE74" si="139">AC63+2</f>
        <v>9.8571428571428577</v>
      </c>
      <c r="AF63" s="15"/>
      <c r="AG63" s="36">
        <f>8*$B$7/$B$6*$F$8/100</f>
        <v>4</v>
      </c>
      <c r="AH63" s="12">
        <f>$C63+$K63+$AG63+L63</f>
        <v>9.8571428571428577</v>
      </c>
      <c r="AI63" s="12">
        <f t="shared" si="8"/>
        <v>10.857142857142858</v>
      </c>
      <c r="AJ63" s="12">
        <f t="shared" ref="AJ63:AJ74" si="140">AH63+2</f>
        <v>11.857142857142858</v>
      </c>
      <c r="AK63" s="15"/>
      <c r="AL63" s="36">
        <f>8*$B$7/$B$6*$G$8/100</f>
        <v>6</v>
      </c>
      <c r="AM63" s="12">
        <f>$C63+$K63+$AL63+L63</f>
        <v>11.857142857142858</v>
      </c>
      <c r="AN63" s="12">
        <f t="shared" si="9"/>
        <v>12.857142857142858</v>
      </c>
      <c r="AO63" s="12">
        <f t="shared" ref="AO63:AO74" si="141">AM63+2</f>
        <v>13.857142857142858</v>
      </c>
      <c r="AP63" s="15"/>
      <c r="AQ63" s="36">
        <f>8*$B$7/$B$6*$H$8/100</f>
        <v>8</v>
      </c>
      <c r="AR63" s="12">
        <f>$C63+$K63+$AQ63+L63</f>
        <v>13.857142857142858</v>
      </c>
      <c r="AS63" s="12">
        <f t="shared" si="10"/>
        <v>14.857142857142858</v>
      </c>
      <c r="AT63" s="12">
        <f t="shared" ref="AT63:AT74" si="142">AR63+2</f>
        <v>15.857142857142858</v>
      </c>
      <c r="AU63" s="15"/>
      <c r="AV63" s="36">
        <f>8*$B$7/$B$6*$I$8/100</f>
        <v>12</v>
      </c>
      <c r="AW63" s="12">
        <f>$C63+$K63+$AV63+L63</f>
        <v>17.857142857142858</v>
      </c>
      <c r="AX63" s="12">
        <f t="shared" si="11"/>
        <v>18.857142857142858</v>
      </c>
      <c r="AY63" s="12">
        <f t="shared" ref="AY63:AY74" si="143">AW63+2</f>
        <v>19.857142857142858</v>
      </c>
    </row>
    <row r="64" spans="1:51">
      <c r="A64" s="14" t="str">
        <f t="shared" si="130"/>
        <v>Cadmium</v>
      </c>
      <c r="B64" s="6">
        <f t="shared" si="131"/>
        <v>5</v>
      </c>
      <c r="C64" s="47">
        <f t="shared" si="132"/>
        <v>0.8571428571428571</v>
      </c>
      <c r="D64" s="39">
        <v>6.5</v>
      </c>
      <c r="E64" s="51">
        <f t="shared" ref="E64:E74" si="144">E63</f>
        <v>4</v>
      </c>
      <c r="F64" s="41" t="s">
        <v>3</v>
      </c>
      <c r="G64" s="47">
        <f t="shared" si="133"/>
        <v>0</v>
      </c>
      <c r="H64" s="41" t="s">
        <v>1</v>
      </c>
      <c r="I64" s="51">
        <f t="shared" si="134"/>
        <v>0</v>
      </c>
      <c r="J64" s="56">
        <f t="shared" si="135"/>
        <v>4</v>
      </c>
      <c r="K64" s="56">
        <f t="shared" ref="K64:K74" si="145">6-J64</f>
        <v>2</v>
      </c>
      <c r="L64" s="56">
        <v>3</v>
      </c>
      <c r="M64" s="15"/>
      <c r="N64" s="12">
        <f t="shared" ref="N64:N74" si="146">$C64+$K64+L64</f>
        <v>5.8571428571428577</v>
      </c>
      <c r="O64" s="12">
        <f t="shared" si="4"/>
        <v>6.8571428571428577</v>
      </c>
      <c r="P64" s="12">
        <f t="shared" si="136"/>
        <v>7.8571428571428577</v>
      </c>
      <c r="Q64" s="15"/>
      <c r="R64" s="36">
        <f t="shared" ref="R64:R74" si="147">$R$11</f>
        <v>0.4</v>
      </c>
      <c r="S64" s="12">
        <f t="shared" ref="S64:S74" si="148">$C64+$K64+$R64+L64</f>
        <v>6.2571428571428571</v>
      </c>
      <c r="T64" s="12">
        <f t="shared" si="5"/>
        <v>7.2571428571428571</v>
      </c>
      <c r="U64" s="12">
        <f t="shared" si="137"/>
        <v>8.2571428571428562</v>
      </c>
      <c r="V64" s="15"/>
      <c r="W64" s="36">
        <f t="shared" ref="W64:W74" si="149">W$11</f>
        <v>1</v>
      </c>
      <c r="X64" s="12">
        <f t="shared" ref="X64:X74" si="150">$C64+$K64+$W64+L64</f>
        <v>6.8571428571428577</v>
      </c>
      <c r="Y64" s="12">
        <f t="shared" si="6"/>
        <v>7.8571428571428577</v>
      </c>
      <c r="Z64" s="12">
        <f t="shared" si="138"/>
        <v>8.8571428571428577</v>
      </c>
      <c r="AA64" s="15"/>
      <c r="AB64" s="36">
        <f t="shared" ref="AB64:AB74" si="151">AB$11</f>
        <v>2</v>
      </c>
      <c r="AC64" s="12">
        <f t="shared" ref="AC64:AC74" si="152">$C64+$K64+$AB64+L64</f>
        <v>7.8571428571428577</v>
      </c>
      <c r="AD64" s="12">
        <f t="shared" si="7"/>
        <v>8.8571428571428577</v>
      </c>
      <c r="AE64" s="12">
        <f t="shared" si="139"/>
        <v>9.8571428571428577</v>
      </c>
      <c r="AF64" s="15"/>
      <c r="AG64" s="36">
        <f t="shared" ref="AG64:AG74" si="153">AG$11</f>
        <v>4</v>
      </c>
      <c r="AH64" s="12">
        <f t="shared" ref="AH64:AH74" si="154">$C64+$K64+$AG64+L64</f>
        <v>9.8571428571428577</v>
      </c>
      <c r="AI64" s="12">
        <f t="shared" si="8"/>
        <v>10.857142857142858</v>
      </c>
      <c r="AJ64" s="12">
        <f t="shared" si="140"/>
        <v>11.857142857142858</v>
      </c>
      <c r="AK64" s="15"/>
      <c r="AL64" s="36">
        <f t="shared" ref="AL64:AL74" si="155">AL$11</f>
        <v>6</v>
      </c>
      <c r="AM64" s="12">
        <f t="shared" ref="AM64:AM74" si="156">$C64+$K64+$AL64+L64</f>
        <v>11.857142857142858</v>
      </c>
      <c r="AN64" s="12">
        <f t="shared" si="9"/>
        <v>12.857142857142858</v>
      </c>
      <c r="AO64" s="12">
        <f t="shared" si="141"/>
        <v>13.857142857142858</v>
      </c>
      <c r="AP64" s="15"/>
      <c r="AQ64" s="36">
        <f t="shared" ref="AQ64:AQ74" si="157">AQ$11</f>
        <v>8</v>
      </c>
      <c r="AR64" s="12">
        <f t="shared" ref="AR64:AR74" si="158">$C64+$K64+$AQ64+L64</f>
        <v>13.857142857142858</v>
      </c>
      <c r="AS64" s="12">
        <f t="shared" si="10"/>
        <v>14.857142857142858</v>
      </c>
      <c r="AT64" s="12">
        <f t="shared" si="142"/>
        <v>15.857142857142858</v>
      </c>
      <c r="AU64" s="15"/>
      <c r="AV64" s="36">
        <f t="shared" ref="AV64:AV74" si="159">AV$11</f>
        <v>12</v>
      </c>
      <c r="AW64" s="12">
        <f t="shared" ref="AW64:AW74" si="160">$C64+$K64+$AV64+L64</f>
        <v>17.857142857142858</v>
      </c>
      <c r="AX64" s="12">
        <f t="shared" si="11"/>
        <v>18.857142857142858</v>
      </c>
      <c r="AY64" s="12">
        <f t="shared" si="143"/>
        <v>19.857142857142858</v>
      </c>
    </row>
    <row r="65" spans="1:51">
      <c r="A65" s="14" t="str">
        <f t="shared" si="130"/>
        <v>Cadmium</v>
      </c>
      <c r="B65" s="6">
        <f t="shared" si="131"/>
        <v>5</v>
      </c>
      <c r="C65" s="47">
        <f t="shared" si="132"/>
        <v>0.8571428571428571</v>
      </c>
      <c r="D65" s="39">
        <v>6.5</v>
      </c>
      <c r="E65" s="51">
        <f t="shared" si="144"/>
        <v>4</v>
      </c>
      <c r="F65" s="41" t="s">
        <v>3</v>
      </c>
      <c r="G65" s="47">
        <f t="shared" si="133"/>
        <v>0</v>
      </c>
      <c r="H65" s="41" t="s">
        <v>0</v>
      </c>
      <c r="I65" s="51">
        <f t="shared" si="134"/>
        <v>0</v>
      </c>
      <c r="J65" s="56">
        <f t="shared" si="135"/>
        <v>4</v>
      </c>
      <c r="K65" s="56">
        <f t="shared" si="145"/>
        <v>2</v>
      </c>
      <c r="L65" s="56">
        <v>3</v>
      </c>
      <c r="M65" s="15"/>
      <c r="N65" s="12">
        <f t="shared" si="146"/>
        <v>5.8571428571428577</v>
      </c>
      <c r="O65" s="12">
        <f t="shared" si="4"/>
        <v>6.8571428571428577</v>
      </c>
      <c r="P65" s="12">
        <f t="shared" si="136"/>
        <v>7.8571428571428577</v>
      </c>
      <c r="Q65" s="15"/>
      <c r="R65" s="36">
        <f t="shared" si="147"/>
        <v>0.4</v>
      </c>
      <c r="S65" s="12">
        <f t="shared" si="148"/>
        <v>6.2571428571428571</v>
      </c>
      <c r="T65" s="12">
        <f t="shared" si="5"/>
        <v>7.2571428571428571</v>
      </c>
      <c r="U65" s="12">
        <f t="shared" si="137"/>
        <v>8.2571428571428562</v>
      </c>
      <c r="V65" s="15"/>
      <c r="W65" s="36">
        <f t="shared" si="149"/>
        <v>1</v>
      </c>
      <c r="X65" s="12">
        <f t="shared" si="150"/>
        <v>6.8571428571428577</v>
      </c>
      <c r="Y65" s="12">
        <f t="shared" si="6"/>
        <v>7.8571428571428577</v>
      </c>
      <c r="Z65" s="12">
        <f t="shared" si="138"/>
        <v>8.8571428571428577</v>
      </c>
      <c r="AA65" s="15"/>
      <c r="AB65" s="36">
        <f t="shared" si="151"/>
        <v>2</v>
      </c>
      <c r="AC65" s="12">
        <f t="shared" si="152"/>
        <v>7.8571428571428577</v>
      </c>
      <c r="AD65" s="12">
        <f t="shared" si="7"/>
        <v>8.8571428571428577</v>
      </c>
      <c r="AE65" s="12">
        <f t="shared" si="139"/>
        <v>9.8571428571428577</v>
      </c>
      <c r="AF65" s="15"/>
      <c r="AG65" s="36">
        <f t="shared" si="153"/>
        <v>4</v>
      </c>
      <c r="AH65" s="12">
        <f t="shared" si="154"/>
        <v>9.8571428571428577</v>
      </c>
      <c r="AI65" s="12">
        <f t="shared" si="8"/>
        <v>10.857142857142858</v>
      </c>
      <c r="AJ65" s="12">
        <f t="shared" si="140"/>
        <v>11.857142857142858</v>
      </c>
      <c r="AK65" s="15"/>
      <c r="AL65" s="36">
        <f t="shared" si="155"/>
        <v>6</v>
      </c>
      <c r="AM65" s="12">
        <f t="shared" si="156"/>
        <v>11.857142857142858</v>
      </c>
      <c r="AN65" s="12">
        <f t="shared" si="9"/>
        <v>12.857142857142858</v>
      </c>
      <c r="AO65" s="12">
        <f t="shared" si="141"/>
        <v>13.857142857142858</v>
      </c>
      <c r="AP65" s="15"/>
      <c r="AQ65" s="36">
        <f t="shared" si="157"/>
        <v>8</v>
      </c>
      <c r="AR65" s="12">
        <f t="shared" si="158"/>
        <v>13.857142857142858</v>
      </c>
      <c r="AS65" s="12">
        <f t="shared" si="10"/>
        <v>14.857142857142858</v>
      </c>
      <c r="AT65" s="12">
        <f t="shared" si="142"/>
        <v>15.857142857142858</v>
      </c>
      <c r="AU65" s="15"/>
      <c r="AV65" s="36">
        <f t="shared" si="159"/>
        <v>12</v>
      </c>
      <c r="AW65" s="12">
        <f t="shared" si="160"/>
        <v>17.857142857142858</v>
      </c>
      <c r="AX65" s="12">
        <f t="shared" si="11"/>
        <v>18.857142857142858</v>
      </c>
      <c r="AY65" s="12">
        <f t="shared" si="143"/>
        <v>19.857142857142858</v>
      </c>
    </row>
    <row r="66" spans="1:51">
      <c r="A66" s="14" t="str">
        <f t="shared" si="130"/>
        <v>Cadmium</v>
      </c>
      <c r="B66" s="6">
        <f t="shared" si="131"/>
        <v>5</v>
      </c>
      <c r="C66" s="47">
        <f t="shared" si="132"/>
        <v>0.8571428571428571</v>
      </c>
      <c r="D66" s="39">
        <v>6.5</v>
      </c>
      <c r="E66" s="51">
        <f t="shared" si="144"/>
        <v>4</v>
      </c>
      <c r="F66" s="41" t="s">
        <v>4</v>
      </c>
      <c r="G66" s="47">
        <f t="shared" si="133"/>
        <v>0</v>
      </c>
      <c r="H66" s="41" t="s">
        <v>2</v>
      </c>
      <c r="I66" s="51">
        <f t="shared" si="134"/>
        <v>0</v>
      </c>
      <c r="J66" s="56">
        <f t="shared" si="135"/>
        <v>4</v>
      </c>
      <c r="K66" s="56">
        <f t="shared" si="145"/>
        <v>2</v>
      </c>
      <c r="L66" s="56">
        <v>3</v>
      </c>
      <c r="M66" s="15"/>
      <c r="N66" s="12">
        <f t="shared" si="146"/>
        <v>5.8571428571428577</v>
      </c>
      <c r="O66" s="12">
        <f t="shared" si="4"/>
        <v>6.8571428571428577</v>
      </c>
      <c r="P66" s="12">
        <f t="shared" si="136"/>
        <v>7.8571428571428577</v>
      </c>
      <c r="Q66" s="15"/>
      <c r="R66" s="36">
        <f t="shared" si="147"/>
        <v>0.4</v>
      </c>
      <c r="S66" s="12">
        <f t="shared" si="148"/>
        <v>6.2571428571428571</v>
      </c>
      <c r="T66" s="12">
        <f t="shared" si="5"/>
        <v>7.2571428571428571</v>
      </c>
      <c r="U66" s="12">
        <f t="shared" si="137"/>
        <v>8.2571428571428562</v>
      </c>
      <c r="V66" s="15"/>
      <c r="W66" s="36">
        <f t="shared" si="149"/>
        <v>1</v>
      </c>
      <c r="X66" s="12">
        <f t="shared" si="150"/>
        <v>6.8571428571428577</v>
      </c>
      <c r="Y66" s="12">
        <f t="shared" si="6"/>
        <v>7.8571428571428577</v>
      </c>
      <c r="Z66" s="12">
        <f t="shared" si="138"/>
        <v>8.8571428571428577</v>
      </c>
      <c r="AA66" s="15"/>
      <c r="AB66" s="36">
        <f t="shared" si="151"/>
        <v>2</v>
      </c>
      <c r="AC66" s="12">
        <f t="shared" si="152"/>
        <v>7.8571428571428577</v>
      </c>
      <c r="AD66" s="12">
        <f t="shared" si="7"/>
        <v>8.8571428571428577</v>
      </c>
      <c r="AE66" s="12">
        <f t="shared" si="139"/>
        <v>9.8571428571428577</v>
      </c>
      <c r="AF66" s="15"/>
      <c r="AG66" s="36">
        <f t="shared" si="153"/>
        <v>4</v>
      </c>
      <c r="AH66" s="12">
        <f t="shared" si="154"/>
        <v>9.8571428571428577</v>
      </c>
      <c r="AI66" s="12">
        <f t="shared" si="8"/>
        <v>10.857142857142858</v>
      </c>
      <c r="AJ66" s="12">
        <f t="shared" si="140"/>
        <v>11.857142857142858</v>
      </c>
      <c r="AK66" s="15"/>
      <c r="AL66" s="36">
        <f t="shared" si="155"/>
        <v>6</v>
      </c>
      <c r="AM66" s="12">
        <f t="shared" si="156"/>
        <v>11.857142857142858</v>
      </c>
      <c r="AN66" s="12">
        <f t="shared" si="9"/>
        <v>12.857142857142858</v>
      </c>
      <c r="AO66" s="12">
        <f t="shared" si="141"/>
        <v>13.857142857142858</v>
      </c>
      <c r="AP66" s="15"/>
      <c r="AQ66" s="36">
        <f t="shared" si="157"/>
        <v>8</v>
      </c>
      <c r="AR66" s="12">
        <f t="shared" si="158"/>
        <v>13.857142857142858</v>
      </c>
      <c r="AS66" s="12">
        <f t="shared" si="10"/>
        <v>14.857142857142858</v>
      </c>
      <c r="AT66" s="12">
        <f t="shared" si="142"/>
        <v>15.857142857142858</v>
      </c>
      <c r="AU66" s="15"/>
      <c r="AV66" s="36">
        <f t="shared" si="159"/>
        <v>12</v>
      </c>
      <c r="AW66" s="12">
        <f t="shared" si="160"/>
        <v>17.857142857142858</v>
      </c>
      <c r="AX66" s="12">
        <f t="shared" si="11"/>
        <v>18.857142857142858</v>
      </c>
      <c r="AY66" s="12">
        <f t="shared" si="143"/>
        <v>19.857142857142858</v>
      </c>
    </row>
    <row r="67" spans="1:51">
      <c r="A67" s="14" t="str">
        <f t="shared" si="130"/>
        <v>Cadmium</v>
      </c>
      <c r="B67" s="6">
        <f t="shared" si="131"/>
        <v>5</v>
      </c>
      <c r="C67" s="47">
        <f t="shared" si="132"/>
        <v>0.8571428571428571</v>
      </c>
      <c r="D67" s="39">
        <v>6.5</v>
      </c>
      <c r="E67" s="51">
        <f t="shared" si="144"/>
        <v>4</v>
      </c>
      <c r="F67" s="41" t="s">
        <v>4</v>
      </c>
      <c r="G67" s="47">
        <f t="shared" si="133"/>
        <v>0</v>
      </c>
      <c r="H67" s="41" t="s">
        <v>1</v>
      </c>
      <c r="I67" s="51">
        <f t="shared" si="134"/>
        <v>0</v>
      </c>
      <c r="J67" s="56">
        <f t="shared" si="135"/>
        <v>4</v>
      </c>
      <c r="K67" s="56">
        <f t="shared" si="145"/>
        <v>2</v>
      </c>
      <c r="L67" s="56">
        <v>3</v>
      </c>
      <c r="M67" s="15"/>
      <c r="N67" s="12">
        <f t="shared" si="146"/>
        <v>5.8571428571428577</v>
      </c>
      <c r="O67" s="12">
        <f t="shared" si="4"/>
        <v>6.8571428571428577</v>
      </c>
      <c r="P67" s="12">
        <f t="shared" si="136"/>
        <v>7.8571428571428577</v>
      </c>
      <c r="Q67" s="15"/>
      <c r="R67" s="36">
        <f t="shared" si="147"/>
        <v>0.4</v>
      </c>
      <c r="S67" s="12">
        <f t="shared" si="148"/>
        <v>6.2571428571428571</v>
      </c>
      <c r="T67" s="12">
        <f t="shared" si="5"/>
        <v>7.2571428571428571</v>
      </c>
      <c r="U67" s="12">
        <f t="shared" si="137"/>
        <v>8.2571428571428562</v>
      </c>
      <c r="V67" s="15"/>
      <c r="W67" s="36">
        <f t="shared" si="149"/>
        <v>1</v>
      </c>
      <c r="X67" s="12">
        <f t="shared" si="150"/>
        <v>6.8571428571428577</v>
      </c>
      <c r="Y67" s="12">
        <f t="shared" si="6"/>
        <v>7.8571428571428577</v>
      </c>
      <c r="Z67" s="12">
        <f t="shared" si="138"/>
        <v>8.8571428571428577</v>
      </c>
      <c r="AA67" s="15"/>
      <c r="AB67" s="36">
        <f t="shared" si="151"/>
        <v>2</v>
      </c>
      <c r="AC67" s="12">
        <f t="shared" si="152"/>
        <v>7.8571428571428577</v>
      </c>
      <c r="AD67" s="12">
        <f t="shared" si="7"/>
        <v>8.8571428571428577</v>
      </c>
      <c r="AE67" s="12">
        <f t="shared" si="139"/>
        <v>9.8571428571428577</v>
      </c>
      <c r="AF67" s="15"/>
      <c r="AG67" s="36">
        <f t="shared" si="153"/>
        <v>4</v>
      </c>
      <c r="AH67" s="12">
        <f t="shared" si="154"/>
        <v>9.8571428571428577</v>
      </c>
      <c r="AI67" s="12">
        <f t="shared" si="8"/>
        <v>10.857142857142858</v>
      </c>
      <c r="AJ67" s="12">
        <f t="shared" si="140"/>
        <v>11.857142857142858</v>
      </c>
      <c r="AK67" s="15"/>
      <c r="AL67" s="36">
        <f t="shared" si="155"/>
        <v>6</v>
      </c>
      <c r="AM67" s="12">
        <f t="shared" si="156"/>
        <v>11.857142857142858</v>
      </c>
      <c r="AN67" s="12">
        <f t="shared" si="9"/>
        <v>12.857142857142858</v>
      </c>
      <c r="AO67" s="12">
        <f t="shared" si="141"/>
        <v>13.857142857142858</v>
      </c>
      <c r="AP67" s="15"/>
      <c r="AQ67" s="36">
        <f t="shared" si="157"/>
        <v>8</v>
      </c>
      <c r="AR67" s="12">
        <f t="shared" si="158"/>
        <v>13.857142857142858</v>
      </c>
      <c r="AS67" s="12">
        <f t="shared" si="10"/>
        <v>14.857142857142858</v>
      </c>
      <c r="AT67" s="12">
        <f t="shared" si="142"/>
        <v>15.857142857142858</v>
      </c>
      <c r="AU67" s="15"/>
      <c r="AV67" s="36">
        <f t="shared" si="159"/>
        <v>12</v>
      </c>
      <c r="AW67" s="12">
        <f t="shared" si="160"/>
        <v>17.857142857142858</v>
      </c>
      <c r="AX67" s="12">
        <f t="shared" si="11"/>
        <v>18.857142857142858</v>
      </c>
      <c r="AY67" s="12">
        <f t="shared" si="143"/>
        <v>19.857142857142858</v>
      </c>
    </row>
    <row r="68" spans="1:51">
      <c r="A68" s="14" t="str">
        <f t="shared" si="130"/>
        <v>Cadmium</v>
      </c>
      <c r="B68" s="6">
        <f t="shared" si="131"/>
        <v>5</v>
      </c>
      <c r="C68" s="47">
        <f t="shared" si="132"/>
        <v>0.8571428571428571</v>
      </c>
      <c r="D68" s="39">
        <v>6.5</v>
      </c>
      <c r="E68" s="51">
        <f t="shared" si="144"/>
        <v>4</v>
      </c>
      <c r="F68" s="41" t="s">
        <v>4</v>
      </c>
      <c r="G68" s="47">
        <f t="shared" si="133"/>
        <v>0</v>
      </c>
      <c r="H68" s="41" t="s">
        <v>0</v>
      </c>
      <c r="I68" s="51">
        <f t="shared" si="134"/>
        <v>0</v>
      </c>
      <c r="J68" s="56">
        <f t="shared" si="135"/>
        <v>4</v>
      </c>
      <c r="K68" s="56">
        <f t="shared" si="145"/>
        <v>2</v>
      </c>
      <c r="L68" s="56">
        <v>3</v>
      </c>
      <c r="M68" s="15"/>
      <c r="N68" s="12">
        <f t="shared" si="146"/>
        <v>5.8571428571428577</v>
      </c>
      <c r="O68" s="12">
        <f t="shared" si="4"/>
        <v>6.8571428571428577</v>
      </c>
      <c r="P68" s="12">
        <f t="shared" si="136"/>
        <v>7.8571428571428577</v>
      </c>
      <c r="Q68" s="15"/>
      <c r="R68" s="36">
        <f t="shared" si="147"/>
        <v>0.4</v>
      </c>
      <c r="S68" s="12">
        <f t="shared" si="148"/>
        <v>6.2571428571428571</v>
      </c>
      <c r="T68" s="12">
        <f t="shared" si="5"/>
        <v>7.2571428571428571</v>
      </c>
      <c r="U68" s="12">
        <f t="shared" si="137"/>
        <v>8.2571428571428562</v>
      </c>
      <c r="V68" s="15"/>
      <c r="W68" s="36">
        <f t="shared" si="149"/>
        <v>1</v>
      </c>
      <c r="X68" s="12">
        <f t="shared" si="150"/>
        <v>6.8571428571428577</v>
      </c>
      <c r="Y68" s="12">
        <f t="shared" si="6"/>
        <v>7.8571428571428577</v>
      </c>
      <c r="Z68" s="12">
        <f t="shared" si="138"/>
        <v>8.8571428571428577</v>
      </c>
      <c r="AA68" s="15"/>
      <c r="AB68" s="36">
        <f t="shared" si="151"/>
        <v>2</v>
      </c>
      <c r="AC68" s="12">
        <f t="shared" si="152"/>
        <v>7.8571428571428577</v>
      </c>
      <c r="AD68" s="12">
        <f t="shared" si="7"/>
        <v>8.8571428571428577</v>
      </c>
      <c r="AE68" s="12">
        <f t="shared" si="139"/>
        <v>9.8571428571428577</v>
      </c>
      <c r="AF68" s="15"/>
      <c r="AG68" s="36">
        <f t="shared" si="153"/>
        <v>4</v>
      </c>
      <c r="AH68" s="12">
        <f t="shared" si="154"/>
        <v>9.8571428571428577</v>
      </c>
      <c r="AI68" s="12">
        <f t="shared" si="8"/>
        <v>10.857142857142858</v>
      </c>
      <c r="AJ68" s="12">
        <f t="shared" si="140"/>
        <v>11.857142857142858</v>
      </c>
      <c r="AK68" s="15"/>
      <c r="AL68" s="36">
        <f t="shared" si="155"/>
        <v>6</v>
      </c>
      <c r="AM68" s="12">
        <f t="shared" si="156"/>
        <v>11.857142857142858</v>
      </c>
      <c r="AN68" s="12">
        <f t="shared" si="9"/>
        <v>12.857142857142858</v>
      </c>
      <c r="AO68" s="12">
        <f t="shared" si="141"/>
        <v>13.857142857142858</v>
      </c>
      <c r="AP68" s="15"/>
      <c r="AQ68" s="36">
        <f t="shared" si="157"/>
        <v>8</v>
      </c>
      <c r="AR68" s="12">
        <f t="shared" si="158"/>
        <v>13.857142857142858</v>
      </c>
      <c r="AS68" s="12">
        <f t="shared" si="10"/>
        <v>14.857142857142858</v>
      </c>
      <c r="AT68" s="12">
        <f t="shared" si="142"/>
        <v>15.857142857142858</v>
      </c>
      <c r="AU68" s="15"/>
      <c r="AV68" s="36">
        <f t="shared" si="159"/>
        <v>12</v>
      </c>
      <c r="AW68" s="12">
        <f t="shared" si="160"/>
        <v>17.857142857142858</v>
      </c>
      <c r="AX68" s="12">
        <f t="shared" si="11"/>
        <v>18.857142857142858</v>
      </c>
      <c r="AY68" s="12">
        <f t="shared" si="143"/>
        <v>19.857142857142858</v>
      </c>
    </row>
    <row r="69" spans="1:51">
      <c r="A69" s="14" t="str">
        <f t="shared" si="130"/>
        <v>Cadmium</v>
      </c>
      <c r="B69" s="6">
        <f t="shared" si="131"/>
        <v>5</v>
      </c>
      <c r="C69" s="47">
        <f t="shared" si="132"/>
        <v>0.8571428571428571</v>
      </c>
      <c r="D69" s="39">
        <v>6.5</v>
      </c>
      <c r="E69" s="51">
        <f t="shared" si="144"/>
        <v>4</v>
      </c>
      <c r="F69" s="41" t="s">
        <v>5</v>
      </c>
      <c r="G69" s="47">
        <f t="shared" si="133"/>
        <v>1</v>
      </c>
      <c r="H69" s="41" t="s">
        <v>2</v>
      </c>
      <c r="I69" s="51">
        <f t="shared" si="134"/>
        <v>0</v>
      </c>
      <c r="J69" s="56">
        <f t="shared" si="135"/>
        <v>5</v>
      </c>
      <c r="K69" s="56">
        <f t="shared" si="145"/>
        <v>1</v>
      </c>
      <c r="L69" s="56">
        <v>3</v>
      </c>
      <c r="M69" s="15"/>
      <c r="N69" s="12">
        <f t="shared" si="146"/>
        <v>4.8571428571428577</v>
      </c>
      <c r="O69" s="12">
        <f t="shared" si="4"/>
        <v>5.8571428571428577</v>
      </c>
      <c r="P69" s="12">
        <f t="shared" si="136"/>
        <v>6.8571428571428577</v>
      </c>
      <c r="Q69" s="15"/>
      <c r="R69" s="36">
        <f t="shared" si="147"/>
        <v>0.4</v>
      </c>
      <c r="S69" s="12">
        <f t="shared" si="148"/>
        <v>5.2571428571428571</v>
      </c>
      <c r="T69" s="12">
        <f t="shared" si="5"/>
        <v>6.2571428571428571</v>
      </c>
      <c r="U69" s="12">
        <f t="shared" si="137"/>
        <v>7.2571428571428571</v>
      </c>
      <c r="V69" s="15"/>
      <c r="W69" s="36">
        <f t="shared" si="149"/>
        <v>1</v>
      </c>
      <c r="X69" s="12">
        <f t="shared" si="150"/>
        <v>5.8571428571428577</v>
      </c>
      <c r="Y69" s="12">
        <f t="shared" si="6"/>
        <v>6.8571428571428577</v>
      </c>
      <c r="Z69" s="12">
        <f t="shared" si="138"/>
        <v>7.8571428571428577</v>
      </c>
      <c r="AA69" s="15"/>
      <c r="AB69" s="36">
        <f t="shared" si="151"/>
        <v>2</v>
      </c>
      <c r="AC69" s="12">
        <f t="shared" si="152"/>
        <v>6.8571428571428577</v>
      </c>
      <c r="AD69" s="12">
        <f t="shared" si="7"/>
        <v>7.8571428571428577</v>
      </c>
      <c r="AE69" s="12">
        <f t="shared" si="139"/>
        <v>8.8571428571428577</v>
      </c>
      <c r="AF69" s="15"/>
      <c r="AG69" s="36">
        <f t="shared" si="153"/>
        <v>4</v>
      </c>
      <c r="AH69" s="12">
        <f t="shared" si="154"/>
        <v>8.8571428571428577</v>
      </c>
      <c r="AI69" s="12">
        <f t="shared" si="8"/>
        <v>9.8571428571428577</v>
      </c>
      <c r="AJ69" s="12">
        <f t="shared" si="140"/>
        <v>10.857142857142858</v>
      </c>
      <c r="AK69" s="15"/>
      <c r="AL69" s="36">
        <f t="shared" si="155"/>
        <v>6</v>
      </c>
      <c r="AM69" s="12">
        <f t="shared" si="156"/>
        <v>10.857142857142858</v>
      </c>
      <c r="AN69" s="12">
        <f t="shared" si="9"/>
        <v>11.857142857142858</v>
      </c>
      <c r="AO69" s="12">
        <f t="shared" si="141"/>
        <v>12.857142857142858</v>
      </c>
      <c r="AP69" s="15"/>
      <c r="AQ69" s="36">
        <f t="shared" si="157"/>
        <v>8</v>
      </c>
      <c r="AR69" s="12">
        <f t="shared" si="158"/>
        <v>12.857142857142858</v>
      </c>
      <c r="AS69" s="12">
        <f t="shared" si="10"/>
        <v>13.857142857142858</v>
      </c>
      <c r="AT69" s="12">
        <f t="shared" si="142"/>
        <v>14.857142857142858</v>
      </c>
      <c r="AU69" s="15"/>
      <c r="AV69" s="36">
        <f t="shared" si="159"/>
        <v>12</v>
      </c>
      <c r="AW69" s="12">
        <f t="shared" si="160"/>
        <v>16.857142857142858</v>
      </c>
      <c r="AX69" s="12">
        <f t="shared" si="11"/>
        <v>17.857142857142858</v>
      </c>
      <c r="AY69" s="12">
        <f t="shared" si="143"/>
        <v>18.857142857142858</v>
      </c>
    </row>
    <row r="70" spans="1:51">
      <c r="A70" s="14" t="str">
        <f t="shared" si="130"/>
        <v>Cadmium</v>
      </c>
      <c r="B70" s="6">
        <f t="shared" si="131"/>
        <v>5</v>
      </c>
      <c r="C70" s="47">
        <f t="shared" si="132"/>
        <v>0.8571428571428571</v>
      </c>
      <c r="D70" s="39">
        <v>6.5</v>
      </c>
      <c r="E70" s="51">
        <f t="shared" si="144"/>
        <v>4</v>
      </c>
      <c r="F70" s="41" t="s">
        <v>5</v>
      </c>
      <c r="G70" s="47">
        <f t="shared" si="133"/>
        <v>1</v>
      </c>
      <c r="H70" s="41" t="s">
        <v>1</v>
      </c>
      <c r="I70" s="51">
        <f t="shared" si="134"/>
        <v>0</v>
      </c>
      <c r="J70" s="56">
        <f t="shared" si="135"/>
        <v>5</v>
      </c>
      <c r="K70" s="56">
        <f t="shared" si="145"/>
        <v>1</v>
      </c>
      <c r="L70" s="56">
        <v>3</v>
      </c>
      <c r="M70" s="15"/>
      <c r="N70" s="12">
        <f t="shared" si="146"/>
        <v>4.8571428571428577</v>
      </c>
      <c r="O70" s="12">
        <f t="shared" si="4"/>
        <v>5.8571428571428577</v>
      </c>
      <c r="P70" s="12">
        <f t="shared" si="136"/>
        <v>6.8571428571428577</v>
      </c>
      <c r="Q70" s="15"/>
      <c r="R70" s="36">
        <f t="shared" si="147"/>
        <v>0.4</v>
      </c>
      <c r="S70" s="12">
        <f t="shared" si="148"/>
        <v>5.2571428571428571</v>
      </c>
      <c r="T70" s="12">
        <f t="shared" si="5"/>
        <v>6.2571428571428571</v>
      </c>
      <c r="U70" s="12">
        <f t="shared" si="137"/>
        <v>7.2571428571428571</v>
      </c>
      <c r="V70" s="15"/>
      <c r="W70" s="36">
        <f t="shared" si="149"/>
        <v>1</v>
      </c>
      <c r="X70" s="12">
        <f t="shared" si="150"/>
        <v>5.8571428571428577</v>
      </c>
      <c r="Y70" s="12">
        <f t="shared" si="6"/>
        <v>6.8571428571428577</v>
      </c>
      <c r="Z70" s="12">
        <f t="shared" si="138"/>
        <v>7.8571428571428577</v>
      </c>
      <c r="AA70" s="15"/>
      <c r="AB70" s="36">
        <f t="shared" si="151"/>
        <v>2</v>
      </c>
      <c r="AC70" s="12">
        <f t="shared" si="152"/>
        <v>6.8571428571428577</v>
      </c>
      <c r="AD70" s="12">
        <f t="shared" si="7"/>
        <v>7.8571428571428577</v>
      </c>
      <c r="AE70" s="12">
        <f t="shared" si="139"/>
        <v>8.8571428571428577</v>
      </c>
      <c r="AF70" s="15"/>
      <c r="AG70" s="36">
        <f t="shared" si="153"/>
        <v>4</v>
      </c>
      <c r="AH70" s="12">
        <f t="shared" si="154"/>
        <v>8.8571428571428577</v>
      </c>
      <c r="AI70" s="12">
        <f t="shared" si="8"/>
        <v>9.8571428571428577</v>
      </c>
      <c r="AJ70" s="12">
        <f t="shared" si="140"/>
        <v>10.857142857142858</v>
      </c>
      <c r="AK70" s="15"/>
      <c r="AL70" s="36">
        <f t="shared" si="155"/>
        <v>6</v>
      </c>
      <c r="AM70" s="12">
        <f t="shared" si="156"/>
        <v>10.857142857142858</v>
      </c>
      <c r="AN70" s="12">
        <f t="shared" si="9"/>
        <v>11.857142857142858</v>
      </c>
      <c r="AO70" s="12">
        <f t="shared" si="141"/>
        <v>12.857142857142858</v>
      </c>
      <c r="AP70" s="15"/>
      <c r="AQ70" s="36">
        <f t="shared" si="157"/>
        <v>8</v>
      </c>
      <c r="AR70" s="12">
        <f t="shared" si="158"/>
        <v>12.857142857142858</v>
      </c>
      <c r="AS70" s="12">
        <f t="shared" si="10"/>
        <v>13.857142857142858</v>
      </c>
      <c r="AT70" s="12">
        <f t="shared" si="142"/>
        <v>14.857142857142858</v>
      </c>
      <c r="AU70" s="15"/>
      <c r="AV70" s="36">
        <f t="shared" si="159"/>
        <v>12</v>
      </c>
      <c r="AW70" s="12">
        <f t="shared" si="160"/>
        <v>16.857142857142858</v>
      </c>
      <c r="AX70" s="12">
        <f t="shared" si="11"/>
        <v>17.857142857142858</v>
      </c>
      <c r="AY70" s="12">
        <f t="shared" si="143"/>
        <v>18.857142857142858</v>
      </c>
    </row>
    <row r="71" spans="1:51">
      <c r="A71" s="14" t="str">
        <f t="shared" si="130"/>
        <v>Cadmium</v>
      </c>
      <c r="B71" s="6">
        <f t="shared" si="131"/>
        <v>5</v>
      </c>
      <c r="C71" s="47">
        <f t="shared" si="132"/>
        <v>0.8571428571428571</v>
      </c>
      <c r="D71" s="39">
        <v>6.5</v>
      </c>
      <c r="E71" s="51">
        <f t="shared" si="144"/>
        <v>4</v>
      </c>
      <c r="F71" s="41" t="s">
        <v>5</v>
      </c>
      <c r="G71" s="47">
        <f t="shared" si="133"/>
        <v>1</v>
      </c>
      <c r="H71" s="41" t="s">
        <v>0</v>
      </c>
      <c r="I71" s="51">
        <f t="shared" si="134"/>
        <v>0</v>
      </c>
      <c r="J71" s="56">
        <f t="shared" si="135"/>
        <v>5</v>
      </c>
      <c r="K71" s="56">
        <f t="shared" si="145"/>
        <v>1</v>
      </c>
      <c r="L71" s="56">
        <v>3</v>
      </c>
      <c r="M71" s="15"/>
      <c r="N71" s="12">
        <f t="shared" si="146"/>
        <v>4.8571428571428577</v>
      </c>
      <c r="O71" s="12">
        <f t="shared" si="4"/>
        <v>5.8571428571428577</v>
      </c>
      <c r="P71" s="12">
        <f t="shared" si="136"/>
        <v>6.8571428571428577</v>
      </c>
      <c r="Q71" s="15"/>
      <c r="R71" s="36">
        <f t="shared" si="147"/>
        <v>0.4</v>
      </c>
      <c r="S71" s="12">
        <f t="shared" si="148"/>
        <v>5.2571428571428571</v>
      </c>
      <c r="T71" s="12">
        <f t="shared" si="5"/>
        <v>6.2571428571428571</v>
      </c>
      <c r="U71" s="12">
        <f t="shared" si="137"/>
        <v>7.2571428571428571</v>
      </c>
      <c r="V71" s="15"/>
      <c r="W71" s="36">
        <f t="shared" si="149"/>
        <v>1</v>
      </c>
      <c r="X71" s="12">
        <f t="shared" si="150"/>
        <v>5.8571428571428577</v>
      </c>
      <c r="Y71" s="12">
        <f t="shared" si="6"/>
        <v>6.8571428571428577</v>
      </c>
      <c r="Z71" s="12">
        <f t="shared" si="138"/>
        <v>7.8571428571428577</v>
      </c>
      <c r="AA71" s="15"/>
      <c r="AB71" s="36">
        <f t="shared" si="151"/>
        <v>2</v>
      </c>
      <c r="AC71" s="12">
        <f t="shared" si="152"/>
        <v>6.8571428571428577</v>
      </c>
      <c r="AD71" s="12">
        <f t="shared" si="7"/>
        <v>7.8571428571428577</v>
      </c>
      <c r="AE71" s="12">
        <f t="shared" si="139"/>
        <v>8.8571428571428577</v>
      </c>
      <c r="AF71" s="15"/>
      <c r="AG71" s="36">
        <f t="shared" si="153"/>
        <v>4</v>
      </c>
      <c r="AH71" s="12">
        <f t="shared" si="154"/>
        <v>8.8571428571428577</v>
      </c>
      <c r="AI71" s="12">
        <f t="shared" si="8"/>
        <v>9.8571428571428577</v>
      </c>
      <c r="AJ71" s="12">
        <f t="shared" si="140"/>
        <v>10.857142857142858</v>
      </c>
      <c r="AK71" s="15"/>
      <c r="AL71" s="36">
        <f t="shared" si="155"/>
        <v>6</v>
      </c>
      <c r="AM71" s="12">
        <f t="shared" si="156"/>
        <v>10.857142857142858</v>
      </c>
      <c r="AN71" s="12">
        <f t="shared" si="9"/>
        <v>11.857142857142858</v>
      </c>
      <c r="AO71" s="12">
        <f t="shared" si="141"/>
        <v>12.857142857142858</v>
      </c>
      <c r="AP71" s="15"/>
      <c r="AQ71" s="36">
        <f t="shared" si="157"/>
        <v>8</v>
      </c>
      <c r="AR71" s="12">
        <f t="shared" si="158"/>
        <v>12.857142857142858</v>
      </c>
      <c r="AS71" s="12">
        <f t="shared" si="10"/>
        <v>13.857142857142858</v>
      </c>
      <c r="AT71" s="12">
        <f t="shared" si="142"/>
        <v>14.857142857142858</v>
      </c>
      <c r="AU71" s="15"/>
      <c r="AV71" s="36">
        <f t="shared" si="159"/>
        <v>12</v>
      </c>
      <c r="AW71" s="12">
        <f t="shared" si="160"/>
        <v>16.857142857142858</v>
      </c>
      <c r="AX71" s="12">
        <f t="shared" si="11"/>
        <v>17.857142857142858</v>
      </c>
      <c r="AY71" s="12">
        <f t="shared" si="143"/>
        <v>18.857142857142858</v>
      </c>
    </row>
    <row r="72" spans="1:51">
      <c r="A72" s="14" t="str">
        <f t="shared" si="130"/>
        <v>Cadmium</v>
      </c>
      <c r="B72" s="6">
        <f t="shared" si="131"/>
        <v>5</v>
      </c>
      <c r="C72" s="47">
        <f t="shared" si="132"/>
        <v>0.8571428571428571</v>
      </c>
      <c r="D72" s="39">
        <v>6.5</v>
      </c>
      <c r="E72" s="51">
        <f t="shared" si="144"/>
        <v>4</v>
      </c>
      <c r="F72" s="41" t="s">
        <v>6</v>
      </c>
      <c r="G72" s="47">
        <f t="shared" si="133"/>
        <v>1</v>
      </c>
      <c r="H72" s="41" t="s">
        <v>2</v>
      </c>
      <c r="I72" s="51">
        <f t="shared" si="134"/>
        <v>0</v>
      </c>
      <c r="J72" s="56">
        <f t="shared" si="135"/>
        <v>5</v>
      </c>
      <c r="K72" s="56">
        <f t="shared" si="145"/>
        <v>1</v>
      </c>
      <c r="L72" s="56">
        <v>3</v>
      </c>
      <c r="M72" s="15"/>
      <c r="N72" s="12">
        <f t="shared" si="146"/>
        <v>4.8571428571428577</v>
      </c>
      <c r="O72" s="12">
        <f t="shared" si="4"/>
        <v>5.8571428571428577</v>
      </c>
      <c r="P72" s="12">
        <f t="shared" si="136"/>
        <v>6.8571428571428577</v>
      </c>
      <c r="Q72" s="15"/>
      <c r="R72" s="36">
        <f t="shared" si="147"/>
        <v>0.4</v>
      </c>
      <c r="S72" s="12">
        <f t="shared" si="148"/>
        <v>5.2571428571428571</v>
      </c>
      <c r="T72" s="12">
        <f t="shared" si="5"/>
        <v>6.2571428571428571</v>
      </c>
      <c r="U72" s="12">
        <f t="shared" si="137"/>
        <v>7.2571428571428571</v>
      </c>
      <c r="V72" s="15"/>
      <c r="W72" s="36">
        <f t="shared" si="149"/>
        <v>1</v>
      </c>
      <c r="X72" s="12">
        <f t="shared" si="150"/>
        <v>5.8571428571428577</v>
      </c>
      <c r="Y72" s="12">
        <f t="shared" si="6"/>
        <v>6.8571428571428577</v>
      </c>
      <c r="Z72" s="12">
        <f t="shared" si="138"/>
        <v>7.8571428571428577</v>
      </c>
      <c r="AA72" s="15"/>
      <c r="AB72" s="36">
        <f t="shared" si="151"/>
        <v>2</v>
      </c>
      <c r="AC72" s="12">
        <f t="shared" si="152"/>
        <v>6.8571428571428577</v>
      </c>
      <c r="AD72" s="12">
        <f t="shared" si="7"/>
        <v>7.8571428571428577</v>
      </c>
      <c r="AE72" s="12">
        <f t="shared" si="139"/>
        <v>8.8571428571428577</v>
      </c>
      <c r="AF72" s="15"/>
      <c r="AG72" s="36">
        <f t="shared" si="153"/>
        <v>4</v>
      </c>
      <c r="AH72" s="12">
        <f t="shared" si="154"/>
        <v>8.8571428571428577</v>
      </c>
      <c r="AI72" s="12">
        <f t="shared" si="8"/>
        <v>9.8571428571428577</v>
      </c>
      <c r="AJ72" s="12">
        <f t="shared" si="140"/>
        <v>10.857142857142858</v>
      </c>
      <c r="AK72" s="15"/>
      <c r="AL72" s="36">
        <f t="shared" si="155"/>
        <v>6</v>
      </c>
      <c r="AM72" s="12">
        <f t="shared" si="156"/>
        <v>10.857142857142858</v>
      </c>
      <c r="AN72" s="12">
        <f t="shared" si="9"/>
        <v>11.857142857142858</v>
      </c>
      <c r="AO72" s="12">
        <f t="shared" si="141"/>
        <v>12.857142857142858</v>
      </c>
      <c r="AP72" s="15"/>
      <c r="AQ72" s="36">
        <f t="shared" si="157"/>
        <v>8</v>
      </c>
      <c r="AR72" s="12">
        <f t="shared" si="158"/>
        <v>12.857142857142858</v>
      </c>
      <c r="AS72" s="12">
        <f t="shared" si="10"/>
        <v>13.857142857142858</v>
      </c>
      <c r="AT72" s="12">
        <f t="shared" si="142"/>
        <v>14.857142857142858</v>
      </c>
      <c r="AU72" s="15"/>
      <c r="AV72" s="36">
        <f t="shared" si="159"/>
        <v>12</v>
      </c>
      <c r="AW72" s="12">
        <f t="shared" si="160"/>
        <v>16.857142857142858</v>
      </c>
      <c r="AX72" s="12">
        <f t="shared" si="11"/>
        <v>17.857142857142858</v>
      </c>
      <c r="AY72" s="12">
        <f t="shared" si="143"/>
        <v>18.857142857142858</v>
      </c>
    </row>
    <row r="73" spans="1:51">
      <c r="A73" s="14" t="str">
        <f t="shared" si="130"/>
        <v>Cadmium</v>
      </c>
      <c r="B73" s="6">
        <f t="shared" si="131"/>
        <v>5</v>
      </c>
      <c r="C73" s="47">
        <f t="shared" si="132"/>
        <v>0.8571428571428571</v>
      </c>
      <c r="D73" s="39">
        <v>6.5</v>
      </c>
      <c r="E73" s="51">
        <f t="shared" si="144"/>
        <v>4</v>
      </c>
      <c r="F73" s="41" t="s">
        <v>6</v>
      </c>
      <c r="G73" s="47">
        <f t="shared" si="133"/>
        <v>1</v>
      </c>
      <c r="H73" s="41" t="s">
        <v>1</v>
      </c>
      <c r="I73" s="51">
        <f t="shared" si="134"/>
        <v>0</v>
      </c>
      <c r="J73" s="56">
        <f t="shared" si="135"/>
        <v>5</v>
      </c>
      <c r="K73" s="56">
        <f t="shared" si="145"/>
        <v>1</v>
      </c>
      <c r="L73" s="56">
        <v>3</v>
      </c>
      <c r="M73" s="15"/>
      <c r="N73" s="12">
        <f t="shared" si="146"/>
        <v>4.8571428571428577</v>
      </c>
      <c r="O73" s="12">
        <f t="shared" si="4"/>
        <v>5.8571428571428577</v>
      </c>
      <c r="P73" s="12">
        <f t="shared" si="136"/>
        <v>6.8571428571428577</v>
      </c>
      <c r="Q73" s="15"/>
      <c r="R73" s="36">
        <f t="shared" si="147"/>
        <v>0.4</v>
      </c>
      <c r="S73" s="12">
        <f t="shared" si="148"/>
        <v>5.2571428571428571</v>
      </c>
      <c r="T73" s="12">
        <f t="shared" si="5"/>
        <v>6.2571428571428571</v>
      </c>
      <c r="U73" s="12">
        <f t="shared" si="137"/>
        <v>7.2571428571428571</v>
      </c>
      <c r="V73" s="15"/>
      <c r="W73" s="36">
        <f t="shared" si="149"/>
        <v>1</v>
      </c>
      <c r="X73" s="12">
        <f t="shared" si="150"/>
        <v>5.8571428571428577</v>
      </c>
      <c r="Y73" s="12">
        <f t="shared" si="6"/>
        <v>6.8571428571428577</v>
      </c>
      <c r="Z73" s="12">
        <f t="shared" si="138"/>
        <v>7.8571428571428577</v>
      </c>
      <c r="AA73" s="15"/>
      <c r="AB73" s="36">
        <f t="shared" si="151"/>
        <v>2</v>
      </c>
      <c r="AC73" s="12">
        <f t="shared" si="152"/>
        <v>6.8571428571428577</v>
      </c>
      <c r="AD73" s="12">
        <f t="shared" si="7"/>
        <v>7.8571428571428577</v>
      </c>
      <c r="AE73" s="12">
        <f t="shared" si="139"/>
        <v>8.8571428571428577</v>
      </c>
      <c r="AF73" s="15"/>
      <c r="AG73" s="36">
        <f t="shared" si="153"/>
        <v>4</v>
      </c>
      <c r="AH73" s="12">
        <f t="shared" si="154"/>
        <v>8.8571428571428577</v>
      </c>
      <c r="AI73" s="12">
        <f t="shared" si="8"/>
        <v>9.8571428571428577</v>
      </c>
      <c r="AJ73" s="12">
        <f t="shared" si="140"/>
        <v>10.857142857142858</v>
      </c>
      <c r="AK73" s="15"/>
      <c r="AL73" s="36">
        <f t="shared" si="155"/>
        <v>6</v>
      </c>
      <c r="AM73" s="12">
        <f t="shared" si="156"/>
        <v>10.857142857142858</v>
      </c>
      <c r="AN73" s="12">
        <f t="shared" si="9"/>
        <v>11.857142857142858</v>
      </c>
      <c r="AO73" s="12">
        <f t="shared" si="141"/>
        <v>12.857142857142858</v>
      </c>
      <c r="AP73" s="15"/>
      <c r="AQ73" s="36">
        <f t="shared" si="157"/>
        <v>8</v>
      </c>
      <c r="AR73" s="12">
        <f t="shared" si="158"/>
        <v>12.857142857142858</v>
      </c>
      <c r="AS73" s="12">
        <f t="shared" si="10"/>
        <v>13.857142857142858</v>
      </c>
      <c r="AT73" s="12">
        <f t="shared" si="142"/>
        <v>14.857142857142858</v>
      </c>
      <c r="AU73" s="15"/>
      <c r="AV73" s="36">
        <f t="shared" si="159"/>
        <v>12</v>
      </c>
      <c r="AW73" s="12">
        <f t="shared" si="160"/>
        <v>16.857142857142858</v>
      </c>
      <c r="AX73" s="12">
        <f t="shared" si="11"/>
        <v>17.857142857142858</v>
      </c>
      <c r="AY73" s="12">
        <f t="shared" si="143"/>
        <v>18.857142857142858</v>
      </c>
    </row>
    <row r="74" spans="1:51" ht="10.5" thickBot="1">
      <c r="A74" s="14" t="str">
        <f t="shared" si="130"/>
        <v>Cadmium</v>
      </c>
      <c r="B74" s="6">
        <f t="shared" si="131"/>
        <v>5</v>
      </c>
      <c r="C74" s="47">
        <f t="shared" si="132"/>
        <v>0.8571428571428571</v>
      </c>
      <c r="D74" s="39">
        <v>6.5</v>
      </c>
      <c r="E74" s="51">
        <f t="shared" si="144"/>
        <v>4</v>
      </c>
      <c r="F74" s="41" t="s">
        <v>6</v>
      </c>
      <c r="G74" s="47">
        <f t="shared" si="133"/>
        <v>1</v>
      </c>
      <c r="H74" s="41" t="s">
        <v>0</v>
      </c>
      <c r="I74" s="51">
        <f t="shared" si="134"/>
        <v>0</v>
      </c>
      <c r="J74" s="56">
        <f t="shared" si="135"/>
        <v>5</v>
      </c>
      <c r="K74" s="56">
        <f t="shared" si="145"/>
        <v>1</v>
      </c>
      <c r="L74" s="56">
        <v>3</v>
      </c>
      <c r="M74" s="15"/>
      <c r="N74" s="12">
        <f t="shared" si="146"/>
        <v>4.8571428571428577</v>
      </c>
      <c r="O74" s="12">
        <f t="shared" si="4"/>
        <v>5.8571428571428577</v>
      </c>
      <c r="P74" s="12">
        <f t="shared" si="136"/>
        <v>6.8571428571428577</v>
      </c>
      <c r="Q74" s="15"/>
      <c r="R74" s="36">
        <f t="shared" si="147"/>
        <v>0.4</v>
      </c>
      <c r="S74" s="12">
        <f t="shared" si="148"/>
        <v>5.2571428571428571</v>
      </c>
      <c r="T74" s="12">
        <f t="shared" si="5"/>
        <v>6.2571428571428571</v>
      </c>
      <c r="U74" s="12">
        <f t="shared" si="137"/>
        <v>7.2571428571428571</v>
      </c>
      <c r="V74" s="15"/>
      <c r="W74" s="36">
        <f t="shared" si="149"/>
        <v>1</v>
      </c>
      <c r="X74" s="12">
        <f t="shared" si="150"/>
        <v>5.8571428571428577</v>
      </c>
      <c r="Y74" s="12">
        <f t="shared" si="6"/>
        <v>6.8571428571428577</v>
      </c>
      <c r="Z74" s="12">
        <f t="shared" si="138"/>
        <v>7.8571428571428577</v>
      </c>
      <c r="AA74" s="15"/>
      <c r="AB74" s="36">
        <f t="shared" si="151"/>
        <v>2</v>
      </c>
      <c r="AC74" s="12">
        <f t="shared" si="152"/>
        <v>6.8571428571428577</v>
      </c>
      <c r="AD74" s="12">
        <f t="shared" si="7"/>
        <v>7.8571428571428577</v>
      </c>
      <c r="AE74" s="12">
        <f t="shared" si="139"/>
        <v>8.8571428571428577</v>
      </c>
      <c r="AF74" s="15"/>
      <c r="AG74" s="36">
        <f t="shared" si="153"/>
        <v>4</v>
      </c>
      <c r="AH74" s="12">
        <f t="shared" si="154"/>
        <v>8.8571428571428577</v>
      </c>
      <c r="AI74" s="12">
        <f t="shared" si="8"/>
        <v>9.8571428571428577</v>
      </c>
      <c r="AJ74" s="12">
        <f t="shared" si="140"/>
        <v>10.857142857142858</v>
      </c>
      <c r="AK74" s="15"/>
      <c r="AL74" s="36">
        <f t="shared" si="155"/>
        <v>6</v>
      </c>
      <c r="AM74" s="12">
        <f t="shared" si="156"/>
        <v>10.857142857142858</v>
      </c>
      <c r="AN74" s="12">
        <f t="shared" si="9"/>
        <v>11.857142857142858</v>
      </c>
      <c r="AO74" s="12">
        <f t="shared" si="141"/>
        <v>12.857142857142858</v>
      </c>
      <c r="AP74" s="15"/>
      <c r="AQ74" s="36">
        <f t="shared" si="157"/>
        <v>8</v>
      </c>
      <c r="AR74" s="12">
        <f t="shared" si="158"/>
        <v>12.857142857142858</v>
      </c>
      <c r="AS74" s="12">
        <f t="shared" si="10"/>
        <v>13.857142857142858</v>
      </c>
      <c r="AT74" s="12">
        <f t="shared" si="142"/>
        <v>14.857142857142858</v>
      </c>
      <c r="AU74" s="15"/>
      <c r="AV74" s="36">
        <f t="shared" si="159"/>
        <v>12</v>
      </c>
      <c r="AW74" s="12">
        <f t="shared" si="160"/>
        <v>16.857142857142858</v>
      </c>
      <c r="AX74" s="12">
        <f t="shared" si="11"/>
        <v>17.857142857142858</v>
      </c>
      <c r="AY74" s="12">
        <f t="shared" si="143"/>
        <v>18.857142857142858</v>
      </c>
    </row>
    <row r="75" spans="1:51" ht="42.5" thickTop="1">
      <c r="A75" s="25" t="s">
        <v>45</v>
      </c>
      <c r="B75" s="26" t="s">
        <v>88</v>
      </c>
      <c r="C75" s="46" t="s">
        <v>61</v>
      </c>
      <c r="D75" s="38" t="s">
        <v>62</v>
      </c>
      <c r="E75" s="49" t="s">
        <v>63</v>
      </c>
      <c r="F75" s="40" t="s">
        <v>64</v>
      </c>
      <c r="G75" s="46" t="s">
        <v>65</v>
      </c>
      <c r="H75" s="40" t="s">
        <v>66</v>
      </c>
      <c r="I75" s="49" t="s">
        <v>68</v>
      </c>
      <c r="J75" s="46" t="s">
        <v>69</v>
      </c>
      <c r="K75" s="46" t="s">
        <v>70</v>
      </c>
      <c r="L75" s="46" t="s">
        <v>71</v>
      </c>
      <c r="M75" s="27"/>
      <c r="N75" s="28" t="s">
        <v>72</v>
      </c>
      <c r="O75" s="28" t="s">
        <v>74</v>
      </c>
      <c r="P75" s="28" t="s">
        <v>73</v>
      </c>
      <c r="Q75" s="27"/>
      <c r="R75" s="35" t="s">
        <v>59</v>
      </c>
      <c r="S75" s="28" t="s">
        <v>72</v>
      </c>
      <c r="T75" s="28" t="s">
        <v>74</v>
      </c>
      <c r="U75" s="28" t="s">
        <v>73</v>
      </c>
      <c r="V75" s="27"/>
      <c r="W75" s="35" t="s">
        <v>59</v>
      </c>
      <c r="X75" s="28" t="s">
        <v>72</v>
      </c>
      <c r="Y75" s="28" t="s">
        <v>74</v>
      </c>
      <c r="Z75" s="28" t="s">
        <v>73</v>
      </c>
      <c r="AA75" s="27"/>
      <c r="AB75" s="35" t="s">
        <v>59</v>
      </c>
      <c r="AC75" s="28" t="s">
        <v>72</v>
      </c>
      <c r="AD75" s="28" t="s">
        <v>74</v>
      </c>
      <c r="AE75" s="28" t="s">
        <v>73</v>
      </c>
      <c r="AF75" s="27"/>
      <c r="AG75" s="35" t="s">
        <v>59</v>
      </c>
      <c r="AH75" s="28" t="s">
        <v>72</v>
      </c>
      <c r="AI75" s="28" t="s">
        <v>74</v>
      </c>
      <c r="AJ75" s="28" t="s">
        <v>73</v>
      </c>
      <c r="AK75" s="27"/>
      <c r="AL75" s="35" t="s">
        <v>59</v>
      </c>
      <c r="AM75" s="28" t="s">
        <v>72</v>
      </c>
      <c r="AN75" s="28" t="s">
        <v>74</v>
      </c>
      <c r="AO75" s="28" t="s">
        <v>73</v>
      </c>
      <c r="AP75" s="27"/>
      <c r="AQ75" s="35" t="s">
        <v>59</v>
      </c>
      <c r="AR75" s="28" t="s">
        <v>72</v>
      </c>
      <c r="AS75" s="28" t="s">
        <v>74</v>
      </c>
      <c r="AT75" s="28" t="s">
        <v>73</v>
      </c>
      <c r="AU75" s="27"/>
      <c r="AV75" s="35" t="s">
        <v>59</v>
      </c>
      <c r="AW75" s="28" t="s">
        <v>72</v>
      </c>
      <c r="AX75" s="28" t="s">
        <v>74</v>
      </c>
      <c r="AY75" s="28" t="s">
        <v>73</v>
      </c>
    </row>
    <row r="76" spans="1:51" ht="10.5">
      <c r="A76" s="14" t="str">
        <f t="shared" ref="A76:A87" si="161">$B$3</f>
        <v>Cadmium</v>
      </c>
      <c r="B76" s="6">
        <f t="shared" ref="B76:B87" si="162">$B$7</f>
        <v>5</v>
      </c>
      <c r="C76" s="47">
        <f t="shared" ref="C76:C87" si="163">8*(B76-$B$4)/($B$5-$B$4)</f>
        <v>0.8571428571428571</v>
      </c>
      <c r="D76" s="39">
        <v>7</v>
      </c>
      <c r="E76" s="50">
        <v>5</v>
      </c>
      <c r="F76" s="41" t="s">
        <v>3</v>
      </c>
      <c r="G76" s="47">
        <f t="shared" ref="G76:G87" si="164">G63</f>
        <v>0</v>
      </c>
      <c r="H76" s="41" t="s">
        <v>2</v>
      </c>
      <c r="I76" s="51">
        <f t="shared" ref="I76:I87" si="165">I63</f>
        <v>0</v>
      </c>
      <c r="J76" s="56">
        <f t="shared" ref="J76:J87" si="166">E76+G76+I76</f>
        <v>5</v>
      </c>
      <c r="K76" s="56">
        <f>6-J76</f>
        <v>1</v>
      </c>
      <c r="L76" s="56">
        <v>3</v>
      </c>
      <c r="M76" s="15"/>
      <c r="N76" s="12">
        <f>$C76+$K76+L76</f>
        <v>4.8571428571428577</v>
      </c>
      <c r="O76" s="12">
        <f t="shared" si="4"/>
        <v>5.8571428571428577</v>
      </c>
      <c r="P76" s="12">
        <f t="shared" ref="P76:P87" si="167">N76+2</f>
        <v>6.8571428571428577</v>
      </c>
      <c r="Q76" s="15"/>
      <c r="R76" s="36">
        <f>8*$B$7/$B$6*$C$8/100</f>
        <v>0.4</v>
      </c>
      <c r="S76" s="12">
        <f>$C76+$K76+$R76+L76</f>
        <v>5.2571428571428571</v>
      </c>
      <c r="T76" s="12">
        <f t="shared" si="5"/>
        <v>6.2571428571428571</v>
      </c>
      <c r="U76" s="12">
        <f t="shared" ref="U76:U87" si="168">S76+2</f>
        <v>7.2571428571428571</v>
      </c>
      <c r="V76" s="15"/>
      <c r="W76" s="36">
        <f>8*$B$7/$B$6*$D$8/100</f>
        <v>1</v>
      </c>
      <c r="X76" s="12">
        <f>$C76+$K76+$W76+L76</f>
        <v>5.8571428571428577</v>
      </c>
      <c r="Y76" s="12">
        <f t="shared" si="6"/>
        <v>6.8571428571428577</v>
      </c>
      <c r="Z76" s="12">
        <f t="shared" ref="Z76:Z87" si="169">X76+2</f>
        <v>7.8571428571428577</v>
      </c>
      <c r="AA76" s="15"/>
      <c r="AB76" s="36">
        <f>8*$B$7/$B$6*$E$8/100</f>
        <v>2</v>
      </c>
      <c r="AC76" s="12">
        <f>$C76+$K76+$AB76+L76</f>
        <v>6.8571428571428577</v>
      </c>
      <c r="AD76" s="12">
        <f t="shared" si="7"/>
        <v>7.8571428571428577</v>
      </c>
      <c r="AE76" s="12">
        <f t="shared" ref="AE76:AE87" si="170">AC76+2</f>
        <v>8.8571428571428577</v>
      </c>
      <c r="AF76" s="15"/>
      <c r="AG76" s="36">
        <f>8*$B$7/$B$6*$F$8/100</f>
        <v>4</v>
      </c>
      <c r="AH76" s="12">
        <f>$C76+$K76+$AG76+L76</f>
        <v>8.8571428571428577</v>
      </c>
      <c r="AI76" s="12">
        <f t="shared" si="8"/>
        <v>9.8571428571428577</v>
      </c>
      <c r="AJ76" s="12">
        <f t="shared" ref="AJ76:AJ87" si="171">AH76+2</f>
        <v>10.857142857142858</v>
      </c>
      <c r="AK76" s="15"/>
      <c r="AL76" s="36">
        <f>8*$B$7/$B$6*$G$8/100</f>
        <v>6</v>
      </c>
      <c r="AM76" s="12">
        <f>$C76+$K76+$AL76+L76</f>
        <v>10.857142857142858</v>
      </c>
      <c r="AN76" s="12">
        <f t="shared" si="9"/>
        <v>11.857142857142858</v>
      </c>
      <c r="AO76" s="12">
        <f t="shared" ref="AO76:AO87" si="172">AM76+2</f>
        <v>12.857142857142858</v>
      </c>
      <c r="AP76" s="15"/>
      <c r="AQ76" s="36">
        <f>8*$B$7/$B$6*$H$8/100</f>
        <v>8</v>
      </c>
      <c r="AR76" s="12">
        <f>$C76+$K76+$AQ76+L76</f>
        <v>12.857142857142858</v>
      </c>
      <c r="AS76" s="12">
        <f t="shared" si="10"/>
        <v>13.857142857142858</v>
      </c>
      <c r="AT76" s="12">
        <f t="shared" ref="AT76:AT87" si="173">AR76+2</f>
        <v>14.857142857142858</v>
      </c>
      <c r="AU76" s="15"/>
      <c r="AV76" s="36">
        <f>8*$B$7/$B$6*$I$8/100</f>
        <v>12</v>
      </c>
      <c r="AW76" s="12">
        <f>$C76+$K76+$AV76+L76</f>
        <v>16.857142857142858</v>
      </c>
      <c r="AX76" s="12">
        <f t="shared" si="11"/>
        <v>17.857142857142858</v>
      </c>
      <c r="AY76" s="12">
        <f t="shared" ref="AY76:AY87" si="174">AW76+2</f>
        <v>18.857142857142858</v>
      </c>
    </row>
    <row r="77" spans="1:51">
      <c r="A77" s="14" t="str">
        <f t="shared" si="161"/>
        <v>Cadmium</v>
      </c>
      <c r="B77" s="6">
        <f t="shared" si="162"/>
        <v>5</v>
      </c>
      <c r="C77" s="47">
        <f t="shared" si="163"/>
        <v>0.8571428571428571</v>
      </c>
      <c r="D77" s="39">
        <v>7</v>
      </c>
      <c r="E77" s="51">
        <f t="shared" ref="E77:E87" si="175">E76</f>
        <v>5</v>
      </c>
      <c r="F77" s="41" t="s">
        <v>3</v>
      </c>
      <c r="G77" s="47">
        <f t="shared" si="164"/>
        <v>0</v>
      </c>
      <c r="H77" s="41" t="s">
        <v>1</v>
      </c>
      <c r="I77" s="51">
        <f t="shared" si="165"/>
        <v>0</v>
      </c>
      <c r="J77" s="56">
        <f t="shared" si="166"/>
        <v>5</v>
      </c>
      <c r="K77" s="56">
        <f t="shared" ref="K77:K87" si="176">6-J77</f>
        <v>1</v>
      </c>
      <c r="L77" s="56">
        <v>3</v>
      </c>
      <c r="M77" s="15"/>
      <c r="N77" s="12">
        <f t="shared" ref="N77:N87" si="177">$C77+$K77+L77</f>
        <v>4.8571428571428577</v>
      </c>
      <c r="O77" s="12">
        <f t="shared" ref="O77:O87" si="178">N77+1</f>
        <v>5.8571428571428577</v>
      </c>
      <c r="P77" s="12">
        <f t="shared" si="167"/>
        <v>6.8571428571428577</v>
      </c>
      <c r="Q77" s="15"/>
      <c r="R77" s="36">
        <f t="shared" ref="R77:R87" si="179">$R$11</f>
        <v>0.4</v>
      </c>
      <c r="S77" s="12">
        <f t="shared" ref="S77:S87" si="180">$C77+$K77+$R77+L77</f>
        <v>5.2571428571428571</v>
      </c>
      <c r="T77" s="12">
        <f t="shared" ref="T77:T87" si="181">S77+1</f>
        <v>6.2571428571428571</v>
      </c>
      <c r="U77" s="12">
        <f t="shared" si="168"/>
        <v>7.2571428571428571</v>
      </c>
      <c r="V77" s="15"/>
      <c r="W77" s="36">
        <f t="shared" ref="W77:W87" si="182">W$11</f>
        <v>1</v>
      </c>
      <c r="X77" s="12">
        <f t="shared" ref="X77:X87" si="183">$C77+$K77+$W77+L77</f>
        <v>5.8571428571428577</v>
      </c>
      <c r="Y77" s="12">
        <f t="shared" ref="Y77:Y87" si="184">X77+1</f>
        <v>6.8571428571428577</v>
      </c>
      <c r="Z77" s="12">
        <f t="shared" si="169"/>
        <v>7.8571428571428577</v>
      </c>
      <c r="AA77" s="15"/>
      <c r="AB77" s="36">
        <f t="shared" ref="AB77:AB87" si="185">AB$11</f>
        <v>2</v>
      </c>
      <c r="AC77" s="12">
        <f t="shared" ref="AC77:AC87" si="186">$C77+$K77+$AB77+L77</f>
        <v>6.8571428571428577</v>
      </c>
      <c r="AD77" s="12">
        <f t="shared" ref="AD77:AD87" si="187">AC77+1</f>
        <v>7.8571428571428577</v>
      </c>
      <c r="AE77" s="12">
        <f t="shared" si="170"/>
        <v>8.8571428571428577</v>
      </c>
      <c r="AF77" s="15"/>
      <c r="AG77" s="36">
        <f t="shared" ref="AG77:AG87" si="188">AG$11</f>
        <v>4</v>
      </c>
      <c r="AH77" s="12">
        <f t="shared" ref="AH77:AH87" si="189">$C77+$K77+$AG77+L77</f>
        <v>8.8571428571428577</v>
      </c>
      <c r="AI77" s="12">
        <f t="shared" ref="AI77:AI87" si="190">AH77+1</f>
        <v>9.8571428571428577</v>
      </c>
      <c r="AJ77" s="12">
        <f t="shared" si="171"/>
        <v>10.857142857142858</v>
      </c>
      <c r="AK77" s="15"/>
      <c r="AL77" s="36">
        <f t="shared" ref="AL77:AL87" si="191">AL$11</f>
        <v>6</v>
      </c>
      <c r="AM77" s="12">
        <f t="shared" ref="AM77:AM87" si="192">$C77+$K77+$AL77+L77</f>
        <v>10.857142857142858</v>
      </c>
      <c r="AN77" s="12">
        <f t="shared" ref="AN77:AN87" si="193">AM77+1</f>
        <v>11.857142857142858</v>
      </c>
      <c r="AO77" s="12">
        <f t="shared" si="172"/>
        <v>12.857142857142858</v>
      </c>
      <c r="AP77" s="15"/>
      <c r="AQ77" s="36">
        <f t="shared" ref="AQ77:AQ87" si="194">AQ$11</f>
        <v>8</v>
      </c>
      <c r="AR77" s="12">
        <f t="shared" ref="AR77:AR87" si="195">$C77+$K77+$AQ77+L77</f>
        <v>12.857142857142858</v>
      </c>
      <c r="AS77" s="12">
        <f t="shared" ref="AS77:AS87" si="196">AR77+1</f>
        <v>13.857142857142858</v>
      </c>
      <c r="AT77" s="12">
        <f t="shared" si="173"/>
        <v>14.857142857142858</v>
      </c>
      <c r="AU77" s="15"/>
      <c r="AV77" s="36">
        <f t="shared" ref="AV77:AV87" si="197">AV$11</f>
        <v>12</v>
      </c>
      <c r="AW77" s="12">
        <f t="shared" ref="AW77:AW87" si="198">$C77+$K77+$AV77+L77</f>
        <v>16.857142857142858</v>
      </c>
      <c r="AX77" s="12">
        <f t="shared" ref="AX77:AX87" si="199">AW77+1</f>
        <v>17.857142857142858</v>
      </c>
      <c r="AY77" s="12">
        <f t="shared" si="174"/>
        <v>18.857142857142858</v>
      </c>
    </row>
    <row r="78" spans="1:51">
      <c r="A78" s="14" t="str">
        <f t="shared" si="161"/>
        <v>Cadmium</v>
      </c>
      <c r="B78" s="6">
        <f t="shared" si="162"/>
        <v>5</v>
      </c>
      <c r="C78" s="47">
        <f t="shared" si="163"/>
        <v>0.8571428571428571</v>
      </c>
      <c r="D78" s="39">
        <v>7</v>
      </c>
      <c r="E78" s="51">
        <f t="shared" si="175"/>
        <v>5</v>
      </c>
      <c r="F78" s="41" t="s">
        <v>3</v>
      </c>
      <c r="G78" s="47">
        <f t="shared" si="164"/>
        <v>0</v>
      </c>
      <c r="H78" s="41" t="s">
        <v>0</v>
      </c>
      <c r="I78" s="51">
        <f t="shared" si="165"/>
        <v>0</v>
      </c>
      <c r="J78" s="56">
        <f t="shared" si="166"/>
        <v>5</v>
      </c>
      <c r="K78" s="56">
        <f t="shared" si="176"/>
        <v>1</v>
      </c>
      <c r="L78" s="56">
        <v>3</v>
      </c>
      <c r="M78" s="15"/>
      <c r="N78" s="12">
        <f t="shared" si="177"/>
        <v>4.8571428571428577</v>
      </c>
      <c r="O78" s="12">
        <f t="shared" si="178"/>
        <v>5.8571428571428577</v>
      </c>
      <c r="P78" s="12">
        <f t="shared" si="167"/>
        <v>6.8571428571428577</v>
      </c>
      <c r="Q78" s="15"/>
      <c r="R78" s="36">
        <f t="shared" si="179"/>
        <v>0.4</v>
      </c>
      <c r="S78" s="12">
        <f t="shared" si="180"/>
        <v>5.2571428571428571</v>
      </c>
      <c r="T78" s="12">
        <f t="shared" si="181"/>
        <v>6.2571428571428571</v>
      </c>
      <c r="U78" s="12">
        <f t="shared" si="168"/>
        <v>7.2571428571428571</v>
      </c>
      <c r="V78" s="15"/>
      <c r="W78" s="36">
        <f t="shared" si="182"/>
        <v>1</v>
      </c>
      <c r="X78" s="12">
        <f t="shared" si="183"/>
        <v>5.8571428571428577</v>
      </c>
      <c r="Y78" s="12">
        <f t="shared" si="184"/>
        <v>6.8571428571428577</v>
      </c>
      <c r="Z78" s="12">
        <f t="shared" si="169"/>
        <v>7.8571428571428577</v>
      </c>
      <c r="AA78" s="15"/>
      <c r="AB78" s="36">
        <f t="shared" si="185"/>
        <v>2</v>
      </c>
      <c r="AC78" s="12">
        <f t="shared" si="186"/>
        <v>6.8571428571428577</v>
      </c>
      <c r="AD78" s="12">
        <f t="shared" si="187"/>
        <v>7.8571428571428577</v>
      </c>
      <c r="AE78" s="12">
        <f t="shared" si="170"/>
        <v>8.8571428571428577</v>
      </c>
      <c r="AF78" s="15"/>
      <c r="AG78" s="36">
        <f t="shared" si="188"/>
        <v>4</v>
      </c>
      <c r="AH78" s="12">
        <f t="shared" si="189"/>
        <v>8.8571428571428577</v>
      </c>
      <c r="AI78" s="12">
        <f t="shared" si="190"/>
        <v>9.8571428571428577</v>
      </c>
      <c r="AJ78" s="12">
        <f t="shared" si="171"/>
        <v>10.857142857142858</v>
      </c>
      <c r="AK78" s="15"/>
      <c r="AL78" s="36">
        <f t="shared" si="191"/>
        <v>6</v>
      </c>
      <c r="AM78" s="12">
        <f t="shared" si="192"/>
        <v>10.857142857142858</v>
      </c>
      <c r="AN78" s="12">
        <f t="shared" si="193"/>
        <v>11.857142857142858</v>
      </c>
      <c r="AO78" s="12">
        <f t="shared" si="172"/>
        <v>12.857142857142858</v>
      </c>
      <c r="AP78" s="15"/>
      <c r="AQ78" s="36">
        <f t="shared" si="194"/>
        <v>8</v>
      </c>
      <c r="AR78" s="12">
        <f t="shared" si="195"/>
        <v>12.857142857142858</v>
      </c>
      <c r="AS78" s="12">
        <f t="shared" si="196"/>
        <v>13.857142857142858</v>
      </c>
      <c r="AT78" s="12">
        <f t="shared" si="173"/>
        <v>14.857142857142858</v>
      </c>
      <c r="AU78" s="15"/>
      <c r="AV78" s="36">
        <f t="shared" si="197"/>
        <v>12</v>
      </c>
      <c r="AW78" s="12">
        <f t="shared" si="198"/>
        <v>16.857142857142858</v>
      </c>
      <c r="AX78" s="12">
        <f t="shared" si="199"/>
        <v>17.857142857142858</v>
      </c>
      <c r="AY78" s="12">
        <f t="shared" si="174"/>
        <v>18.857142857142858</v>
      </c>
    </row>
    <row r="79" spans="1:51">
      <c r="A79" s="14" t="str">
        <f t="shared" si="161"/>
        <v>Cadmium</v>
      </c>
      <c r="B79" s="6">
        <f t="shared" si="162"/>
        <v>5</v>
      </c>
      <c r="C79" s="47">
        <f t="shared" si="163"/>
        <v>0.8571428571428571</v>
      </c>
      <c r="D79" s="39">
        <v>7</v>
      </c>
      <c r="E79" s="51">
        <f t="shared" si="175"/>
        <v>5</v>
      </c>
      <c r="F79" s="41" t="s">
        <v>4</v>
      </c>
      <c r="G79" s="47">
        <f t="shared" si="164"/>
        <v>0</v>
      </c>
      <c r="H79" s="41" t="s">
        <v>2</v>
      </c>
      <c r="I79" s="51">
        <f t="shared" si="165"/>
        <v>0</v>
      </c>
      <c r="J79" s="56">
        <f t="shared" si="166"/>
        <v>5</v>
      </c>
      <c r="K79" s="56">
        <f t="shared" si="176"/>
        <v>1</v>
      </c>
      <c r="L79" s="56">
        <v>3</v>
      </c>
      <c r="M79" s="15"/>
      <c r="N79" s="12">
        <f t="shared" si="177"/>
        <v>4.8571428571428577</v>
      </c>
      <c r="O79" s="12">
        <f t="shared" si="178"/>
        <v>5.8571428571428577</v>
      </c>
      <c r="P79" s="12">
        <f t="shared" si="167"/>
        <v>6.8571428571428577</v>
      </c>
      <c r="Q79" s="15"/>
      <c r="R79" s="36">
        <f t="shared" si="179"/>
        <v>0.4</v>
      </c>
      <c r="S79" s="12">
        <f t="shared" si="180"/>
        <v>5.2571428571428571</v>
      </c>
      <c r="T79" s="12">
        <f t="shared" si="181"/>
        <v>6.2571428571428571</v>
      </c>
      <c r="U79" s="12">
        <f t="shared" si="168"/>
        <v>7.2571428571428571</v>
      </c>
      <c r="V79" s="15"/>
      <c r="W79" s="36">
        <f t="shared" si="182"/>
        <v>1</v>
      </c>
      <c r="X79" s="12">
        <f t="shared" si="183"/>
        <v>5.8571428571428577</v>
      </c>
      <c r="Y79" s="12">
        <f t="shared" si="184"/>
        <v>6.8571428571428577</v>
      </c>
      <c r="Z79" s="12">
        <f t="shared" si="169"/>
        <v>7.8571428571428577</v>
      </c>
      <c r="AA79" s="15"/>
      <c r="AB79" s="36">
        <f t="shared" si="185"/>
        <v>2</v>
      </c>
      <c r="AC79" s="12">
        <f t="shared" si="186"/>
        <v>6.8571428571428577</v>
      </c>
      <c r="AD79" s="12">
        <f t="shared" si="187"/>
        <v>7.8571428571428577</v>
      </c>
      <c r="AE79" s="12">
        <f t="shared" si="170"/>
        <v>8.8571428571428577</v>
      </c>
      <c r="AF79" s="15"/>
      <c r="AG79" s="36">
        <f t="shared" si="188"/>
        <v>4</v>
      </c>
      <c r="AH79" s="12">
        <f t="shared" si="189"/>
        <v>8.8571428571428577</v>
      </c>
      <c r="AI79" s="12">
        <f t="shared" si="190"/>
        <v>9.8571428571428577</v>
      </c>
      <c r="AJ79" s="12">
        <f t="shared" si="171"/>
        <v>10.857142857142858</v>
      </c>
      <c r="AK79" s="15"/>
      <c r="AL79" s="36">
        <f t="shared" si="191"/>
        <v>6</v>
      </c>
      <c r="AM79" s="12">
        <f t="shared" si="192"/>
        <v>10.857142857142858</v>
      </c>
      <c r="AN79" s="12">
        <f t="shared" si="193"/>
        <v>11.857142857142858</v>
      </c>
      <c r="AO79" s="12">
        <f t="shared" si="172"/>
        <v>12.857142857142858</v>
      </c>
      <c r="AP79" s="15"/>
      <c r="AQ79" s="36">
        <f t="shared" si="194"/>
        <v>8</v>
      </c>
      <c r="AR79" s="12">
        <f t="shared" si="195"/>
        <v>12.857142857142858</v>
      </c>
      <c r="AS79" s="12">
        <f t="shared" si="196"/>
        <v>13.857142857142858</v>
      </c>
      <c r="AT79" s="12">
        <f t="shared" si="173"/>
        <v>14.857142857142858</v>
      </c>
      <c r="AU79" s="15"/>
      <c r="AV79" s="36">
        <f t="shared" si="197"/>
        <v>12</v>
      </c>
      <c r="AW79" s="12">
        <f t="shared" si="198"/>
        <v>16.857142857142858</v>
      </c>
      <c r="AX79" s="12">
        <f t="shared" si="199"/>
        <v>17.857142857142858</v>
      </c>
      <c r="AY79" s="12">
        <f t="shared" si="174"/>
        <v>18.857142857142858</v>
      </c>
    </row>
    <row r="80" spans="1:51">
      <c r="A80" s="14" t="str">
        <f t="shared" si="161"/>
        <v>Cadmium</v>
      </c>
      <c r="B80" s="6">
        <f t="shared" si="162"/>
        <v>5</v>
      </c>
      <c r="C80" s="47">
        <f t="shared" si="163"/>
        <v>0.8571428571428571</v>
      </c>
      <c r="D80" s="39">
        <v>7</v>
      </c>
      <c r="E80" s="51">
        <f t="shared" si="175"/>
        <v>5</v>
      </c>
      <c r="F80" s="41" t="s">
        <v>4</v>
      </c>
      <c r="G80" s="47">
        <f t="shared" si="164"/>
        <v>0</v>
      </c>
      <c r="H80" s="41" t="s">
        <v>1</v>
      </c>
      <c r="I80" s="51">
        <f t="shared" si="165"/>
        <v>0</v>
      </c>
      <c r="J80" s="56">
        <f t="shared" si="166"/>
        <v>5</v>
      </c>
      <c r="K80" s="56">
        <f t="shared" si="176"/>
        <v>1</v>
      </c>
      <c r="L80" s="56">
        <v>3</v>
      </c>
      <c r="M80" s="15"/>
      <c r="N80" s="12">
        <f t="shared" si="177"/>
        <v>4.8571428571428577</v>
      </c>
      <c r="O80" s="12">
        <f t="shared" si="178"/>
        <v>5.8571428571428577</v>
      </c>
      <c r="P80" s="12">
        <f t="shared" si="167"/>
        <v>6.8571428571428577</v>
      </c>
      <c r="Q80" s="15"/>
      <c r="R80" s="36">
        <f t="shared" si="179"/>
        <v>0.4</v>
      </c>
      <c r="S80" s="12">
        <f t="shared" si="180"/>
        <v>5.2571428571428571</v>
      </c>
      <c r="T80" s="12">
        <f t="shared" si="181"/>
        <v>6.2571428571428571</v>
      </c>
      <c r="U80" s="12">
        <f t="shared" si="168"/>
        <v>7.2571428571428571</v>
      </c>
      <c r="V80" s="15"/>
      <c r="W80" s="36">
        <f t="shared" si="182"/>
        <v>1</v>
      </c>
      <c r="X80" s="12">
        <f t="shared" si="183"/>
        <v>5.8571428571428577</v>
      </c>
      <c r="Y80" s="12">
        <f t="shared" si="184"/>
        <v>6.8571428571428577</v>
      </c>
      <c r="Z80" s="12">
        <f t="shared" si="169"/>
        <v>7.8571428571428577</v>
      </c>
      <c r="AA80" s="15"/>
      <c r="AB80" s="36">
        <f t="shared" si="185"/>
        <v>2</v>
      </c>
      <c r="AC80" s="12">
        <f t="shared" si="186"/>
        <v>6.8571428571428577</v>
      </c>
      <c r="AD80" s="12">
        <f t="shared" si="187"/>
        <v>7.8571428571428577</v>
      </c>
      <c r="AE80" s="12">
        <f t="shared" si="170"/>
        <v>8.8571428571428577</v>
      </c>
      <c r="AF80" s="15"/>
      <c r="AG80" s="36">
        <f t="shared" si="188"/>
        <v>4</v>
      </c>
      <c r="AH80" s="12">
        <f t="shared" si="189"/>
        <v>8.8571428571428577</v>
      </c>
      <c r="AI80" s="12">
        <f t="shared" si="190"/>
        <v>9.8571428571428577</v>
      </c>
      <c r="AJ80" s="12">
        <f t="shared" si="171"/>
        <v>10.857142857142858</v>
      </c>
      <c r="AK80" s="15"/>
      <c r="AL80" s="36">
        <f t="shared" si="191"/>
        <v>6</v>
      </c>
      <c r="AM80" s="12">
        <f t="shared" si="192"/>
        <v>10.857142857142858</v>
      </c>
      <c r="AN80" s="12">
        <f t="shared" si="193"/>
        <v>11.857142857142858</v>
      </c>
      <c r="AO80" s="12">
        <f t="shared" si="172"/>
        <v>12.857142857142858</v>
      </c>
      <c r="AP80" s="15"/>
      <c r="AQ80" s="36">
        <f t="shared" si="194"/>
        <v>8</v>
      </c>
      <c r="AR80" s="12">
        <f t="shared" si="195"/>
        <v>12.857142857142858</v>
      </c>
      <c r="AS80" s="12">
        <f t="shared" si="196"/>
        <v>13.857142857142858</v>
      </c>
      <c r="AT80" s="12">
        <f t="shared" si="173"/>
        <v>14.857142857142858</v>
      </c>
      <c r="AU80" s="15"/>
      <c r="AV80" s="36">
        <f t="shared" si="197"/>
        <v>12</v>
      </c>
      <c r="AW80" s="12">
        <f t="shared" si="198"/>
        <v>16.857142857142858</v>
      </c>
      <c r="AX80" s="12">
        <f t="shared" si="199"/>
        <v>17.857142857142858</v>
      </c>
      <c r="AY80" s="12">
        <f t="shared" si="174"/>
        <v>18.857142857142858</v>
      </c>
    </row>
    <row r="81" spans="1:51">
      <c r="A81" s="14" t="str">
        <f t="shared" si="161"/>
        <v>Cadmium</v>
      </c>
      <c r="B81" s="6">
        <f t="shared" si="162"/>
        <v>5</v>
      </c>
      <c r="C81" s="47">
        <f t="shared" si="163"/>
        <v>0.8571428571428571</v>
      </c>
      <c r="D81" s="39">
        <v>7</v>
      </c>
      <c r="E81" s="51">
        <f t="shared" si="175"/>
        <v>5</v>
      </c>
      <c r="F81" s="41" t="s">
        <v>4</v>
      </c>
      <c r="G81" s="47">
        <f t="shared" si="164"/>
        <v>0</v>
      </c>
      <c r="H81" s="41" t="s">
        <v>0</v>
      </c>
      <c r="I81" s="51">
        <f t="shared" si="165"/>
        <v>0</v>
      </c>
      <c r="J81" s="56">
        <f t="shared" si="166"/>
        <v>5</v>
      </c>
      <c r="K81" s="56">
        <f t="shared" si="176"/>
        <v>1</v>
      </c>
      <c r="L81" s="56">
        <v>3</v>
      </c>
      <c r="M81" s="15"/>
      <c r="N81" s="12">
        <f t="shared" si="177"/>
        <v>4.8571428571428577</v>
      </c>
      <c r="O81" s="12">
        <f t="shared" si="178"/>
        <v>5.8571428571428577</v>
      </c>
      <c r="P81" s="12">
        <f t="shared" si="167"/>
        <v>6.8571428571428577</v>
      </c>
      <c r="Q81" s="15"/>
      <c r="R81" s="36">
        <f t="shared" si="179"/>
        <v>0.4</v>
      </c>
      <c r="S81" s="12">
        <f t="shared" si="180"/>
        <v>5.2571428571428571</v>
      </c>
      <c r="T81" s="12">
        <f t="shared" si="181"/>
        <v>6.2571428571428571</v>
      </c>
      <c r="U81" s="12">
        <f t="shared" si="168"/>
        <v>7.2571428571428571</v>
      </c>
      <c r="V81" s="15"/>
      <c r="W81" s="36">
        <f t="shared" si="182"/>
        <v>1</v>
      </c>
      <c r="X81" s="12">
        <f t="shared" si="183"/>
        <v>5.8571428571428577</v>
      </c>
      <c r="Y81" s="12">
        <f t="shared" si="184"/>
        <v>6.8571428571428577</v>
      </c>
      <c r="Z81" s="12">
        <f t="shared" si="169"/>
        <v>7.8571428571428577</v>
      </c>
      <c r="AA81" s="15"/>
      <c r="AB81" s="36">
        <f t="shared" si="185"/>
        <v>2</v>
      </c>
      <c r="AC81" s="12">
        <f t="shared" si="186"/>
        <v>6.8571428571428577</v>
      </c>
      <c r="AD81" s="12">
        <f t="shared" si="187"/>
        <v>7.8571428571428577</v>
      </c>
      <c r="AE81" s="12">
        <f t="shared" si="170"/>
        <v>8.8571428571428577</v>
      </c>
      <c r="AF81" s="15"/>
      <c r="AG81" s="36">
        <f t="shared" si="188"/>
        <v>4</v>
      </c>
      <c r="AH81" s="12">
        <f t="shared" si="189"/>
        <v>8.8571428571428577</v>
      </c>
      <c r="AI81" s="12">
        <f t="shared" si="190"/>
        <v>9.8571428571428577</v>
      </c>
      <c r="AJ81" s="12">
        <f t="shared" si="171"/>
        <v>10.857142857142858</v>
      </c>
      <c r="AK81" s="15"/>
      <c r="AL81" s="36">
        <f t="shared" si="191"/>
        <v>6</v>
      </c>
      <c r="AM81" s="12">
        <f t="shared" si="192"/>
        <v>10.857142857142858</v>
      </c>
      <c r="AN81" s="12">
        <f t="shared" si="193"/>
        <v>11.857142857142858</v>
      </c>
      <c r="AO81" s="12">
        <f t="shared" si="172"/>
        <v>12.857142857142858</v>
      </c>
      <c r="AP81" s="15"/>
      <c r="AQ81" s="36">
        <f t="shared" si="194"/>
        <v>8</v>
      </c>
      <c r="AR81" s="12">
        <f t="shared" si="195"/>
        <v>12.857142857142858</v>
      </c>
      <c r="AS81" s="12">
        <f t="shared" si="196"/>
        <v>13.857142857142858</v>
      </c>
      <c r="AT81" s="12">
        <f t="shared" si="173"/>
        <v>14.857142857142858</v>
      </c>
      <c r="AU81" s="15"/>
      <c r="AV81" s="36">
        <f t="shared" si="197"/>
        <v>12</v>
      </c>
      <c r="AW81" s="12">
        <f t="shared" si="198"/>
        <v>16.857142857142858</v>
      </c>
      <c r="AX81" s="12">
        <f t="shared" si="199"/>
        <v>17.857142857142858</v>
      </c>
      <c r="AY81" s="12">
        <f t="shared" si="174"/>
        <v>18.857142857142858</v>
      </c>
    </row>
    <row r="82" spans="1:51">
      <c r="A82" s="14" t="str">
        <f t="shared" si="161"/>
        <v>Cadmium</v>
      </c>
      <c r="B82" s="6">
        <f t="shared" si="162"/>
        <v>5</v>
      </c>
      <c r="C82" s="47">
        <f t="shared" si="163"/>
        <v>0.8571428571428571</v>
      </c>
      <c r="D82" s="39">
        <v>7</v>
      </c>
      <c r="E82" s="51">
        <f t="shared" si="175"/>
        <v>5</v>
      </c>
      <c r="F82" s="41" t="s">
        <v>5</v>
      </c>
      <c r="G82" s="47">
        <f t="shared" si="164"/>
        <v>1</v>
      </c>
      <c r="H82" s="41" t="s">
        <v>2</v>
      </c>
      <c r="I82" s="51">
        <f t="shared" si="165"/>
        <v>0</v>
      </c>
      <c r="J82" s="56">
        <f t="shared" si="166"/>
        <v>6</v>
      </c>
      <c r="K82" s="56">
        <f t="shared" si="176"/>
        <v>0</v>
      </c>
      <c r="L82" s="56">
        <v>3</v>
      </c>
      <c r="M82" s="15"/>
      <c r="N82" s="12">
        <f t="shared" si="177"/>
        <v>3.8571428571428572</v>
      </c>
      <c r="O82" s="12">
        <f t="shared" si="178"/>
        <v>4.8571428571428577</v>
      </c>
      <c r="P82" s="12">
        <f t="shared" si="167"/>
        <v>5.8571428571428577</v>
      </c>
      <c r="Q82" s="15"/>
      <c r="R82" s="36">
        <f t="shared" si="179"/>
        <v>0.4</v>
      </c>
      <c r="S82" s="12">
        <f t="shared" si="180"/>
        <v>4.2571428571428571</v>
      </c>
      <c r="T82" s="12">
        <f t="shared" si="181"/>
        <v>5.2571428571428571</v>
      </c>
      <c r="U82" s="12">
        <f t="shared" si="168"/>
        <v>6.2571428571428571</v>
      </c>
      <c r="V82" s="15"/>
      <c r="W82" s="36">
        <f t="shared" si="182"/>
        <v>1</v>
      </c>
      <c r="X82" s="12">
        <f t="shared" si="183"/>
        <v>4.8571428571428577</v>
      </c>
      <c r="Y82" s="12">
        <f t="shared" si="184"/>
        <v>5.8571428571428577</v>
      </c>
      <c r="Z82" s="12">
        <f t="shared" si="169"/>
        <v>6.8571428571428577</v>
      </c>
      <c r="AA82" s="15"/>
      <c r="AB82" s="36">
        <f t="shared" si="185"/>
        <v>2</v>
      </c>
      <c r="AC82" s="12">
        <f t="shared" si="186"/>
        <v>5.8571428571428577</v>
      </c>
      <c r="AD82" s="12">
        <f t="shared" si="187"/>
        <v>6.8571428571428577</v>
      </c>
      <c r="AE82" s="12">
        <f t="shared" si="170"/>
        <v>7.8571428571428577</v>
      </c>
      <c r="AF82" s="15"/>
      <c r="AG82" s="36">
        <f t="shared" si="188"/>
        <v>4</v>
      </c>
      <c r="AH82" s="12">
        <f t="shared" si="189"/>
        <v>7.8571428571428568</v>
      </c>
      <c r="AI82" s="12">
        <f t="shared" si="190"/>
        <v>8.8571428571428577</v>
      </c>
      <c r="AJ82" s="12">
        <f t="shared" si="171"/>
        <v>9.8571428571428577</v>
      </c>
      <c r="AK82" s="15"/>
      <c r="AL82" s="36">
        <f t="shared" si="191"/>
        <v>6</v>
      </c>
      <c r="AM82" s="12">
        <f t="shared" si="192"/>
        <v>9.8571428571428577</v>
      </c>
      <c r="AN82" s="12">
        <f t="shared" si="193"/>
        <v>10.857142857142858</v>
      </c>
      <c r="AO82" s="12">
        <f t="shared" si="172"/>
        <v>11.857142857142858</v>
      </c>
      <c r="AP82" s="15"/>
      <c r="AQ82" s="36">
        <f t="shared" si="194"/>
        <v>8</v>
      </c>
      <c r="AR82" s="12">
        <f t="shared" si="195"/>
        <v>11.857142857142858</v>
      </c>
      <c r="AS82" s="12">
        <f t="shared" si="196"/>
        <v>12.857142857142858</v>
      </c>
      <c r="AT82" s="12">
        <f t="shared" si="173"/>
        <v>13.857142857142858</v>
      </c>
      <c r="AU82" s="15"/>
      <c r="AV82" s="36">
        <f t="shared" si="197"/>
        <v>12</v>
      </c>
      <c r="AW82" s="12">
        <f t="shared" si="198"/>
        <v>15.857142857142858</v>
      </c>
      <c r="AX82" s="12">
        <f t="shared" si="199"/>
        <v>16.857142857142858</v>
      </c>
      <c r="AY82" s="12">
        <f t="shared" si="174"/>
        <v>17.857142857142858</v>
      </c>
    </row>
    <row r="83" spans="1:51">
      <c r="A83" s="14" t="str">
        <f t="shared" si="161"/>
        <v>Cadmium</v>
      </c>
      <c r="B83" s="6">
        <f t="shared" si="162"/>
        <v>5</v>
      </c>
      <c r="C83" s="47">
        <f t="shared" si="163"/>
        <v>0.8571428571428571</v>
      </c>
      <c r="D83" s="39">
        <v>7</v>
      </c>
      <c r="E83" s="51">
        <f t="shared" si="175"/>
        <v>5</v>
      </c>
      <c r="F83" s="41" t="s">
        <v>5</v>
      </c>
      <c r="G83" s="47">
        <f t="shared" si="164"/>
        <v>1</v>
      </c>
      <c r="H83" s="41" t="s">
        <v>1</v>
      </c>
      <c r="I83" s="51">
        <f t="shared" si="165"/>
        <v>0</v>
      </c>
      <c r="J83" s="56">
        <f t="shared" si="166"/>
        <v>6</v>
      </c>
      <c r="K83" s="56">
        <f t="shared" si="176"/>
        <v>0</v>
      </c>
      <c r="L83" s="56">
        <v>3</v>
      </c>
      <c r="M83" s="15"/>
      <c r="N83" s="12">
        <f t="shared" si="177"/>
        <v>3.8571428571428572</v>
      </c>
      <c r="O83" s="12">
        <f t="shared" si="178"/>
        <v>4.8571428571428577</v>
      </c>
      <c r="P83" s="12">
        <f t="shared" si="167"/>
        <v>5.8571428571428577</v>
      </c>
      <c r="Q83" s="15"/>
      <c r="R83" s="36">
        <f t="shared" si="179"/>
        <v>0.4</v>
      </c>
      <c r="S83" s="12">
        <f t="shared" si="180"/>
        <v>4.2571428571428571</v>
      </c>
      <c r="T83" s="12">
        <f t="shared" si="181"/>
        <v>5.2571428571428571</v>
      </c>
      <c r="U83" s="12">
        <f t="shared" si="168"/>
        <v>6.2571428571428571</v>
      </c>
      <c r="V83" s="15"/>
      <c r="W83" s="36">
        <f t="shared" si="182"/>
        <v>1</v>
      </c>
      <c r="X83" s="12">
        <f t="shared" si="183"/>
        <v>4.8571428571428577</v>
      </c>
      <c r="Y83" s="12">
        <f t="shared" si="184"/>
        <v>5.8571428571428577</v>
      </c>
      <c r="Z83" s="12">
        <f t="shared" si="169"/>
        <v>6.8571428571428577</v>
      </c>
      <c r="AA83" s="15"/>
      <c r="AB83" s="36">
        <f t="shared" si="185"/>
        <v>2</v>
      </c>
      <c r="AC83" s="12">
        <f t="shared" si="186"/>
        <v>5.8571428571428577</v>
      </c>
      <c r="AD83" s="12">
        <f t="shared" si="187"/>
        <v>6.8571428571428577</v>
      </c>
      <c r="AE83" s="12">
        <f t="shared" si="170"/>
        <v>7.8571428571428577</v>
      </c>
      <c r="AF83" s="15"/>
      <c r="AG83" s="36">
        <f t="shared" si="188"/>
        <v>4</v>
      </c>
      <c r="AH83" s="12">
        <f t="shared" si="189"/>
        <v>7.8571428571428568</v>
      </c>
      <c r="AI83" s="12">
        <f t="shared" si="190"/>
        <v>8.8571428571428577</v>
      </c>
      <c r="AJ83" s="12">
        <f t="shared" si="171"/>
        <v>9.8571428571428577</v>
      </c>
      <c r="AK83" s="15"/>
      <c r="AL83" s="36">
        <f t="shared" si="191"/>
        <v>6</v>
      </c>
      <c r="AM83" s="12">
        <f t="shared" si="192"/>
        <v>9.8571428571428577</v>
      </c>
      <c r="AN83" s="12">
        <f t="shared" si="193"/>
        <v>10.857142857142858</v>
      </c>
      <c r="AO83" s="12">
        <f t="shared" si="172"/>
        <v>11.857142857142858</v>
      </c>
      <c r="AP83" s="15"/>
      <c r="AQ83" s="36">
        <f t="shared" si="194"/>
        <v>8</v>
      </c>
      <c r="AR83" s="12">
        <f t="shared" si="195"/>
        <v>11.857142857142858</v>
      </c>
      <c r="AS83" s="12">
        <f t="shared" si="196"/>
        <v>12.857142857142858</v>
      </c>
      <c r="AT83" s="12">
        <f t="shared" si="173"/>
        <v>13.857142857142858</v>
      </c>
      <c r="AU83" s="15"/>
      <c r="AV83" s="36">
        <f t="shared" si="197"/>
        <v>12</v>
      </c>
      <c r="AW83" s="12">
        <f t="shared" si="198"/>
        <v>15.857142857142858</v>
      </c>
      <c r="AX83" s="12">
        <f t="shared" si="199"/>
        <v>16.857142857142858</v>
      </c>
      <c r="AY83" s="12">
        <f t="shared" si="174"/>
        <v>17.857142857142858</v>
      </c>
    </row>
    <row r="84" spans="1:51">
      <c r="A84" s="14" t="str">
        <f t="shared" si="161"/>
        <v>Cadmium</v>
      </c>
      <c r="B84" s="6">
        <f t="shared" si="162"/>
        <v>5</v>
      </c>
      <c r="C84" s="47">
        <f t="shared" si="163"/>
        <v>0.8571428571428571</v>
      </c>
      <c r="D84" s="39">
        <v>7</v>
      </c>
      <c r="E84" s="51">
        <f t="shared" si="175"/>
        <v>5</v>
      </c>
      <c r="F84" s="41" t="s">
        <v>5</v>
      </c>
      <c r="G84" s="47">
        <f t="shared" si="164"/>
        <v>1</v>
      </c>
      <c r="H84" s="41" t="s">
        <v>0</v>
      </c>
      <c r="I84" s="51">
        <f t="shared" si="165"/>
        <v>0</v>
      </c>
      <c r="J84" s="56">
        <f t="shared" si="166"/>
        <v>6</v>
      </c>
      <c r="K84" s="56">
        <f t="shared" si="176"/>
        <v>0</v>
      </c>
      <c r="L84" s="56">
        <v>3</v>
      </c>
      <c r="M84" s="15"/>
      <c r="N84" s="12">
        <f t="shared" si="177"/>
        <v>3.8571428571428572</v>
      </c>
      <c r="O84" s="12">
        <f t="shared" si="178"/>
        <v>4.8571428571428577</v>
      </c>
      <c r="P84" s="12">
        <f t="shared" si="167"/>
        <v>5.8571428571428577</v>
      </c>
      <c r="Q84" s="15"/>
      <c r="R84" s="36">
        <f t="shared" si="179"/>
        <v>0.4</v>
      </c>
      <c r="S84" s="12">
        <f t="shared" si="180"/>
        <v>4.2571428571428571</v>
      </c>
      <c r="T84" s="12">
        <f t="shared" si="181"/>
        <v>5.2571428571428571</v>
      </c>
      <c r="U84" s="12">
        <f t="shared" si="168"/>
        <v>6.2571428571428571</v>
      </c>
      <c r="V84" s="15"/>
      <c r="W84" s="36">
        <f t="shared" si="182"/>
        <v>1</v>
      </c>
      <c r="X84" s="12">
        <f t="shared" si="183"/>
        <v>4.8571428571428577</v>
      </c>
      <c r="Y84" s="12">
        <f t="shared" si="184"/>
        <v>5.8571428571428577</v>
      </c>
      <c r="Z84" s="12">
        <f t="shared" si="169"/>
        <v>6.8571428571428577</v>
      </c>
      <c r="AA84" s="15"/>
      <c r="AB84" s="36">
        <f t="shared" si="185"/>
        <v>2</v>
      </c>
      <c r="AC84" s="12">
        <f t="shared" si="186"/>
        <v>5.8571428571428577</v>
      </c>
      <c r="AD84" s="12">
        <f t="shared" si="187"/>
        <v>6.8571428571428577</v>
      </c>
      <c r="AE84" s="12">
        <f t="shared" si="170"/>
        <v>7.8571428571428577</v>
      </c>
      <c r="AF84" s="15"/>
      <c r="AG84" s="36">
        <f t="shared" si="188"/>
        <v>4</v>
      </c>
      <c r="AH84" s="12">
        <f t="shared" si="189"/>
        <v>7.8571428571428568</v>
      </c>
      <c r="AI84" s="12">
        <f t="shared" si="190"/>
        <v>8.8571428571428577</v>
      </c>
      <c r="AJ84" s="12">
        <f t="shared" si="171"/>
        <v>9.8571428571428577</v>
      </c>
      <c r="AK84" s="15"/>
      <c r="AL84" s="36">
        <f t="shared" si="191"/>
        <v>6</v>
      </c>
      <c r="AM84" s="12">
        <f t="shared" si="192"/>
        <v>9.8571428571428577</v>
      </c>
      <c r="AN84" s="12">
        <f t="shared" si="193"/>
        <v>10.857142857142858</v>
      </c>
      <c r="AO84" s="12">
        <f t="shared" si="172"/>
        <v>11.857142857142858</v>
      </c>
      <c r="AP84" s="15"/>
      <c r="AQ84" s="36">
        <f t="shared" si="194"/>
        <v>8</v>
      </c>
      <c r="AR84" s="12">
        <f t="shared" si="195"/>
        <v>11.857142857142858</v>
      </c>
      <c r="AS84" s="12">
        <f t="shared" si="196"/>
        <v>12.857142857142858</v>
      </c>
      <c r="AT84" s="12">
        <f t="shared" si="173"/>
        <v>13.857142857142858</v>
      </c>
      <c r="AU84" s="15"/>
      <c r="AV84" s="36">
        <f t="shared" si="197"/>
        <v>12</v>
      </c>
      <c r="AW84" s="12">
        <f t="shared" si="198"/>
        <v>15.857142857142858</v>
      </c>
      <c r="AX84" s="12">
        <f t="shared" si="199"/>
        <v>16.857142857142858</v>
      </c>
      <c r="AY84" s="12">
        <f t="shared" si="174"/>
        <v>17.857142857142858</v>
      </c>
    </row>
    <row r="85" spans="1:51">
      <c r="A85" s="14" t="str">
        <f t="shared" si="161"/>
        <v>Cadmium</v>
      </c>
      <c r="B85" s="6">
        <f t="shared" si="162"/>
        <v>5</v>
      </c>
      <c r="C85" s="47">
        <f t="shared" si="163"/>
        <v>0.8571428571428571</v>
      </c>
      <c r="D85" s="39">
        <v>7</v>
      </c>
      <c r="E85" s="51">
        <f t="shared" si="175"/>
        <v>5</v>
      </c>
      <c r="F85" s="41" t="s">
        <v>6</v>
      </c>
      <c r="G85" s="47">
        <f t="shared" si="164"/>
        <v>1</v>
      </c>
      <c r="H85" s="41" t="s">
        <v>2</v>
      </c>
      <c r="I85" s="51">
        <f t="shared" si="165"/>
        <v>0</v>
      </c>
      <c r="J85" s="56">
        <f t="shared" si="166"/>
        <v>6</v>
      </c>
      <c r="K85" s="56">
        <f t="shared" si="176"/>
        <v>0</v>
      </c>
      <c r="L85" s="56">
        <v>3</v>
      </c>
      <c r="M85" s="15"/>
      <c r="N85" s="12">
        <f t="shared" si="177"/>
        <v>3.8571428571428572</v>
      </c>
      <c r="O85" s="12">
        <f t="shared" si="178"/>
        <v>4.8571428571428577</v>
      </c>
      <c r="P85" s="12">
        <f t="shared" si="167"/>
        <v>5.8571428571428577</v>
      </c>
      <c r="Q85" s="15"/>
      <c r="R85" s="36">
        <f t="shared" si="179"/>
        <v>0.4</v>
      </c>
      <c r="S85" s="12">
        <f t="shared" si="180"/>
        <v>4.2571428571428571</v>
      </c>
      <c r="T85" s="12">
        <f t="shared" si="181"/>
        <v>5.2571428571428571</v>
      </c>
      <c r="U85" s="12">
        <f t="shared" si="168"/>
        <v>6.2571428571428571</v>
      </c>
      <c r="V85" s="15"/>
      <c r="W85" s="36">
        <f t="shared" si="182"/>
        <v>1</v>
      </c>
      <c r="X85" s="12">
        <f t="shared" si="183"/>
        <v>4.8571428571428577</v>
      </c>
      <c r="Y85" s="12">
        <f t="shared" si="184"/>
        <v>5.8571428571428577</v>
      </c>
      <c r="Z85" s="12">
        <f t="shared" si="169"/>
        <v>6.8571428571428577</v>
      </c>
      <c r="AA85" s="15"/>
      <c r="AB85" s="36">
        <f t="shared" si="185"/>
        <v>2</v>
      </c>
      <c r="AC85" s="12">
        <f t="shared" si="186"/>
        <v>5.8571428571428577</v>
      </c>
      <c r="AD85" s="12">
        <f t="shared" si="187"/>
        <v>6.8571428571428577</v>
      </c>
      <c r="AE85" s="12">
        <f t="shared" si="170"/>
        <v>7.8571428571428577</v>
      </c>
      <c r="AF85" s="15"/>
      <c r="AG85" s="36">
        <f t="shared" si="188"/>
        <v>4</v>
      </c>
      <c r="AH85" s="12">
        <f t="shared" si="189"/>
        <v>7.8571428571428568</v>
      </c>
      <c r="AI85" s="12">
        <f t="shared" si="190"/>
        <v>8.8571428571428577</v>
      </c>
      <c r="AJ85" s="12">
        <f t="shared" si="171"/>
        <v>9.8571428571428577</v>
      </c>
      <c r="AK85" s="15"/>
      <c r="AL85" s="36">
        <f t="shared" si="191"/>
        <v>6</v>
      </c>
      <c r="AM85" s="12">
        <f t="shared" si="192"/>
        <v>9.8571428571428577</v>
      </c>
      <c r="AN85" s="12">
        <f t="shared" si="193"/>
        <v>10.857142857142858</v>
      </c>
      <c r="AO85" s="12">
        <f t="shared" si="172"/>
        <v>11.857142857142858</v>
      </c>
      <c r="AP85" s="15"/>
      <c r="AQ85" s="36">
        <f t="shared" si="194"/>
        <v>8</v>
      </c>
      <c r="AR85" s="12">
        <f t="shared" si="195"/>
        <v>11.857142857142858</v>
      </c>
      <c r="AS85" s="12">
        <f t="shared" si="196"/>
        <v>12.857142857142858</v>
      </c>
      <c r="AT85" s="12">
        <f t="shared" si="173"/>
        <v>13.857142857142858</v>
      </c>
      <c r="AU85" s="15"/>
      <c r="AV85" s="36">
        <f t="shared" si="197"/>
        <v>12</v>
      </c>
      <c r="AW85" s="12">
        <f t="shared" si="198"/>
        <v>15.857142857142858</v>
      </c>
      <c r="AX85" s="12">
        <f t="shared" si="199"/>
        <v>16.857142857142858</v>
      </c>
      <c r="AY85" s="12">
        <f t="shared" si="174"/>
        <v>17.857142857142858</v>
      </c>
    </row>
    <row r="86" spans="1:51">
      <c r="A86" s="14" t="str">
        <f t="shared" si="161"/>
        <v>Cadmium</v>
      </c>
      <c r="B86" s="6">
        <f t="shared" si="162"/>
        <v>5</v>
      </c>
      <c r="C86" s="47">
        <f t="shared" si="163"/>
        <v>0.8571428571428571</v>
      </c>
      <c r="D86" s="39">
        <v>7</v>
      </c>
      <c r="E86" s="51">
        <f t="shared" si="175"/>
        <v>5</v>
      </c>
      <c r="F86" s="41" t="s">
        <v>6</v>
      </c>
      <c r="G86" s="47">
        <f t="shared" si="164"/>
        <v>1</v>
      </c>
      <c r="H86" s="41" t="s">
        <v>1</v>
      </c>
      <c r="I86" s="51">
        <f t="shared" si="165"/>
        <v>0</v>
      </c>
      <c r="J86" s="56">
        <f t="shared" si="166"/>
        <v>6</v>
      </c>
      <c r="K86" s="56">
        <f t="shared" si="176"/>
        <v>0</v>
      </c>
      <c r="L86" s="56">
        <v>3</v>
      </c>
      <c r="M86" s="15"/>
      <c r="N86" s="12">
        <f t="shared" si="177"/>
        <v>3.8571428571428572</v>
      </c>
      <c r="O86" s="12">
        <f t="shared" si="178"/>
        <v>4.8571428571428577</v>
      </c>
      <c r="P86" s="12">
        <f t="shared" si="167"/>
        <v>5.8571428571428577</v>
      </c>
      <c r="Q86" s="15"/>
      <c r="R86" s="36">
        <f t="shared" si="179"/>
        <v>0.4</v>
      </c>
      <c r="S86" s="12">
        <f t="shared" si="180"/>
        <v>4.2571428571428571</v>
      </c>
      <c r="T86" s="12">
        <f t="shared" si="181"/>
        <v>5.2571428571428571</v>
      </c>
      <c r="U86" s="12">
        <f t="shared" si="168"/>
        <v>6.2571428571428571</v>
      </c>
      <c r="V86" s="15"/>
      <c r="W86" s="36">
        <f t="shared" si="182"/>
        <v>1</v>
      </c>
      <c r="X86" s="12">
        <f t="shared" si="183"/>
        <v>4.8571428571428577</v>
      </c>
      <c r="Y86" s="12">
        <f t="shared" si="184"/>
        <v>5.8571428571428577</v>
      </c>
      <c r="Z86" s="12">
        <f t="shared" si="169"/>
        <v>6.8571428571428577</v>
      </c>
      <c r="AA86" s="15"/>
      <c r="AB86" s="36">
        <f t="shared" si="185"/>
        <v>2</v>
      </c>
      <c r="AC86" s="12">
        <f t="shared" si="186"/>
        <v>5.8571428571428577</v>
      </c>
      <c r="AD86" s="12">
        <f t="shared" si="187"/>
        <v>6.8571428571428577</v>
      </c>
      <c r="AE86" s="12">
        <f t="shared" si="170"/>
        <v>7.8571428571428577</v>
      </c>
      <c r="AF86" s="15"/>
      <c r="AG86" s="36">
        <f t="shared" si="188"/>
        <v>4</v>
      </c>
      <c r="AH86" s="12">
        <f t="shared" si="189"/>
        <v>7.8571428571428568</v>
      </c>
      <c r="AI86" s="12">
        <f t="shared" si="190"/>
        <v>8.8571428571428577</v>
      </c>
      <c r="AJ86" s="12">
        <f t="shared" si="171"/>
        <v>9.8571428571428577</v>
      </c>
      <c r="AK86" s="15"/>
      <c r="AL86" s="36">
        <f t="shared" si="191"/>
        <v>6</v>
      </c>
      <c r="AM86" s="12">
        <f t="shared" si="192"/>
        <v>9.8571428571428577</v>
      </c>
      <c r="AN86" s="12">
        <f t="shared" si="193"/>
        <v>10.857142857142858</v>
      </c>
      <c r="AO86" s="12">
        <f t="shared" si="172"/>
        <v>11.857142857142858</v>
      </c>
      <c r="AP86" s="15"/>
      <c r="AQ86" s="36">
        <f t="shared" si="194"/>
        <v>8</v>
      </c>
      <c r="AR86" s="12">
        <f t="shared" si="195"/>
        <v>11.857142857142858</v>
      </c>
      <c r="AS86" s="12">
        <f t="shared" si="196"/>
        <v>12.857142857142858</v>
      </c>
      <c r="AT86" s="12">
        <f t="shared" si="173"/>
        <v>13.857142857142858</v>
      </c>
      <c r="AU86" s="15"/>
      <c r="AV86" s="36">
        <f t="shared" si="197"/>
        <v>12</v>
      </c>
      <c r="AW86" s="12">
        <f t="shared" si="198"/>
        <v>15.857142857142858</v>
      </c>
      <c r="AX86" s="12">
        <f t="shared" si="199"/>
        <v>16.857142857142858</v>
      </c>
      <c r="AY86" s="12">
        <f t="shared" si="174"/>
        <v>17.857142857142858</v>
      </c>
    </row>
    <row r="87" spans="1:51" ht="10.5" thickBot="1">
      <c r="A87" s="14" t="str">
        <f t="shared" si="161"/>
        <v>Cadmium</v>
      </c>
      <c r="B87" s="6">
        <f t="shared" si="162"/>
        <v>5</v>
      </c>
      <c r="C87" s="47">
        <f t="shared" si="163"/>
        <v>0.8571428571428571</v>
      </c>
      <c r="D87" s="39">
        <v>7</v>
      </c>
      <c r="E87" s="51">
        <f t="shared" si="175"/>
        <v>5</v>
      </c>
      <c r="F87" s="41" t="s">
        <v>6</v>
      </c>
      <c r="G87" s="47">
        <f t="shared" si="164"/>
        <v>1</v>
      </c>
      <c r="H87" s="41" t="s">
        <v>0</v>
      </c>
      <c r="I87" s="51">
        <f t="shared" si="165"/>
        <v>0</v>
      </c>
      <c r="J87" s="56">
        <f t="shared" si="166"/>
        <v>6</v>
      </c>
      <c r="K87" s="56">
        <f t="shared" si="176"/>
        <v>0</v>
      </c>
      <c r="L87" s="56">
        <v>3</v>
      </c>
      <c r="M87" s="15"/>
      <c r="N87" s="12">
        <f t="shared" si="177"/>
        <v>3.8571428571428572</v>
      </c>
      <c r="O87" s="12">
        <f t="shared" si="178"/>
        <v>4.8571428571428577</v>
      </c>
      <c r="P87" s="12">
        <f t="shared" si="167"/>
        <v>5.8571428571428577</v>
      </c>
      <c r="Q87" s="15"/>
      <c r="R87" s="36">
        <f t="shared" si="179"/>
        <v>0.4</v>
      </c>
      <c r="S87" s="12">
        <f t="shared" si="180"/>
        <v>4.2571428571428571</v>
      </c>
      <c r="T87" s="12">
        <f t="shared" si="181"/>
        <v>5.2571428571428571</v>
      </c>
      <c r="U87" s="12">
        <f t="shared" si="168"/>
        <v>6.2571428571428571</v>
      </c>
      <c r="V87" s="15"/>
      <c r="W87" s="36">
        <f t="shared" si="182"/>
        <v>1</v>
      </c>
      <c r="X87" s="12">
        <f t="shared" si="183"/>
        <v>4.8571428571428577</v>
      </c>
      <c r="Y87" s="12">
        <f t="shared" si="184"/>
        <v>5.8571428571428577</v>
      </c>
      <c r="Z87" s="12">
        <f t="shared" si="169"/>
        <v>6.8571428571428577</v>
      </c>
      <c r="AA87" s="15"/>
      <c r="AB87" s="36">
        <f t="shared" si="185"/>
        <v>2</v>
      </c>
      <c r="AC87" s="12">
        <f t="shared" si="186"/>
        <v>5.8571428571428577</v>
      </c>
      <c r="AD87" s="12">
        <f t="shared" si="187"/>
        <v>6.8571428571428577</v>
      </c>
      <c r="AE87" s="12">
        <f t="shared" si="170"/>
        <v>7.8571428571428577</v>
      </c>
      <c r="AF87" s="15"/>
      <c r="AG87" s="36">
        <f t="shared" si="188"/>
        <v>4</v>
      </c>
      <c r="AH87" s="12">
        <f t="shared" si="189"/>
        <v>7.8571428571428568</v>
      </c>
      <c r="AI87" s="12">
        <f t="shared" si="190"/>
        <v>8.8571428571428577</v>
      </c>
      <c r="AJ87" s="12">
        <f t="shared" si="171"/>
        <v>9.8571428571428577</v>
      </c>
      <c r="AK87" s="15"/>
      <c r="AL87" s="36">
        <f t="shared" si="191"/>
        <v>6</v>
      </c>
      <c r="AM87" s="12">
        <f t="shared" si="192"/>
        <v>9.8571428571428577</v>
      </c>
      <c r="AN87" s="12">
        <f t="shared" si="193"/>
        <v>10.857142857142858</v>
      </c>
      <c r="AO87" s="12">
        <f t="shared" si="172"/>
        <v>11.857142857142858</v>
      </c>
      <c r="AP87" s="15"/>
      <c r="AQ87" s="36">
        <f t="shared" si="194"/>
        <v>8</v>
      </c>
      <c r="AR87" s="12">
        <f t="shared" si="195"/>
        <v>11.857142857142858</v>
      </c>
      <c r="AS87" s="12">
        <f t="shared" si="196"/>
        <v>12.857142857142858</v>
      </c>
      <c r="AT87" s="12">
        <f t="shared" si="173"/>
        <v>13.857142857142858</v>
      </c>
      <c r="AU87" s="15"/>
      <c r="AV87" s="36">
        <f t="shared" si="197"/>
        <v>12</v>
      </c>
      <c r="AW87" s="12">
        <f t="shared" si="198"/>
        <v>15.857142857142858</v>
      </c>
      <c r="AX87" s="12">
        <f t="shared" si="199"/>
        <v>16.857142857142858</v>
      </c>
      <c r="AY87" s="12">
        <f t="shared" si="174"/>
        <v>17.857142857142858</v>
      </c>
    </row>
    <row r="88" spans="1:51" ht="42.5" thickTop="1">
      <c r="A88" s="25" t="s">
        <v>45</v>
      </c>
      <c r="B88" s="26" t="s">
        <v>88</v>
      </c>
      <c r="C88" s="46" t="s">
        <v>61</v>
      </c>
      <c r="D88" s="38" t="s">
        <v>62</v>
      </c>
      <c r="E88" s="49" t="s">
        <v>63</v>
      </c>
      <c r="F88" s="40" t="s">
        <v>64</v>
      </c>
      <c r="G88" s="46" t="s">
        <v>65</v>
      </c>
      <c r="H88" s="40" t="s">
        <v>66</v>
      </c>
      <c r="I88" s="49" t="s">
        <v>68</v>
      </c>
      <c r="J88" s="46" t="s">
        <v>69</v>
      </c>
      <c r="K88" s="46" t="s">
        <v>70</v>
      </c>
      <c r="L88" s="46" t="s">
        <v>71</v>
      </c>
      <c r="M88" s="27"/>
      <c r="N88" s="28" t="s">
        <v>72</v>
      </c>
      <c r="O88" s="28" t="s">
        <v>74</v>
      </c>
      <c r="P88" s="28" t="s">
        <v>73</v>
      </c>
      <c r="Q88" s="27"/>
      <c r="R88" s="35" t="s">
        <v>59</v>
      </c>
      <c r="S88" s="28" t="s">
        <v>72</v>
      </c>
      <c r="T88" s="28" t="s">
        <v>74</v>
      </c>
      <c r="U88" s="28" t="s">
        <v>73</v>
      </c>
      <c r="V88" s="27"/>
      <c r="W88" s="35" t="s">
        <v>59</v>
      </c>
      <c r="X88" s="28" t="s">
        <v>72</v>
      </c>
      <c r="Y88" s="28" t="s">
        <v>74</v>
      </c>
      <c r="Z88" s="28" t="s">
        <v>73</v>
      </c>
      <c r="AA88" s="27"/>
      <c r="AB88" s="35" t="s">
        <v>59</v>
      </c>
      <c r="AC88" s="28" t="s">
        <v>72</v>
      </c>
      <c r="AD88" s="28" t="s">
        <v>74</v>
      </c>
      <c r="AE88" s="28" t="s">
        <v>73</v>
      </c>
      <c r="AF88" s="27"/>
      <c r="AG88" s="35" t="s">
        <v>59</v>
      </c>
      <c r="AH88" s="28" t="s">
        <v>72</v>
      </c>
      <c r="AI88" s="28" t="s">
        <v>74</v>
      </c>
      <c r="AJ88" s="28" t="s">
        <v>73</v>
      </c>
      <c r="AK88" s="27"/>
      <c r="AL88" s="35" t="s">
        <v>59</v>
      </c>
      <c r="AM88" s="28" t="s">
        <v>72</v>
      </c>
      <c r="AN88" s="28" t="s">
        <v>74</v>
      </c>
      <c r="AO88" s="28" t="s">
        <v>73</v>
      </c>
      <c r="AP88" s="27"/>
      <c r="AQ88" s="35" t="s">
        <v>59</v>
      </c>
      <c r="AR88" s="28" t="s">
        <v>72</v>
      </c>
      <c r="AS88" s="28" t="s">
        <v>74</v>
      </c>
      <c r="AT88" s="28" t="s">
        <v>73</v>
      </c>
      <c r="AU88" s="27"/>
      <c r="AV88" s="35" t="s">
        <v>59</v>
      </c>
      <c r="AW88" s="28" t="s">
        <v>72</v>
      </c>
      <c r="AX88" s="28" t="s">
        <v>74</v>
      </c>
      <c r="AY88" s="28" t="s">
        <v>73</v>
      </c>
    </row>
    <row r="89" spans="1:51" ht="10.5">
      <c r="A89" s="14" t="str">
        <f t="shared" ref="A89:A100" si="200">$B$3</f>
        <v>Cadmium</v>
      </c>
      <c r="B89" s="6">
        <f t="shared" ref="B89:B100" si="201">$B$7</f>
        <v>5</v>
      </c>
      <c r="C89" s="47">
        <f t="shared" ref="C89:C100" si="202">8*(B89-$B$4)/($B$5-$B$4)</f>
        <v>0.8571428571428571</v>
      </c>
      <c r="D89" s="39">
        <v>7.5</v>
      </c>
      <c r="E89" s="50">
        <v>5</v>
      </c>
      <c r="F89" s="41" t="s">
        <v>3</v>
      </c>
      <c r="G89" s="47">
        <f t="shared" ref="G89:G100" si="203">G76</f>
        <v>0</v>
      </c>
      <c r="H89" s="41" t="s">
        <v>2</v>
      </c>
      <c r="I89" s="51">
        <f t="shared" ref="I89:I100" si="204">I76</f>
        <v>0</v>
      </c>
      <c r="J89" s="56">
        <f t="shared" ref="J89:J100" si="205">E89+G89+I89</f>
        <v>5</v>
      </c>
      <c r="K89" s="56">
        <f>6-J89</f>
        <v>1</v>
      </c>
      <c r="L89" s="56">
        <v>3</v>
      </c>
      <c r="M89" s="15"/>
      <c r="N89" s="12">
        <f>$C89+$K89+L89</f>
        <v>4.8571428571428577</v>
      </c>
      <c r="O89" s="12">
        <f t="shared" ref="O89:O100" si="206">N89+1</f>
        <v>5.8571428571428577</v>
      </c>
      <c r="P89" s="12">
        <f t="shared" ref="P89:P100" si="207">N89+2</f>
        <v>6.8571428571428577</v>
      </c>
      <c r="Q89" s="15"/>
      <c r="R89" s="36">
        <f>8*$B$7/$B$6*$C$8/100</f>
        <v>0.4</v>
      </c>
      <c r="S89" s="12">
        <f>$C89+$K89+$R89+L89</f>
        <v>5.2571428571428571</v>
      </c>
      <c r="T89" s="12">
        <f t="shared" ref="T89:T100" si="208">S89+1</f>
        <v>6.2571428571428571</v>
      </c>
      <c r="U89" s="12">
        <f t="shared" ref="U89:U100" si="209">S89+2</f>
        <v>7.2571428571428571</v>
      </c>
      <c r="V89" s="15"/>
      <c r="W89" s="36">
        <f>8*$B$7/$B$6*$D$8/100</f>
        <v>1</v>
      </c>
      <c r="X89" s="12">
        <f>$C89+$K89+$W89+L89</f>
        <v>5.8571428571428577</v>
      </c>
      <c r="Y89" s="12">
        <f t="shared" ref="Y89:Y100" si="210">X89+1</f>
        <v>6.8571428571428577</v>
      </c>
      <c r="Z89" s="12">
        <f t="shared" ref="Z89:Z100" si="211">X89+2</f>
        <v>7.8571428571428577</v>
      </c>
      <c r="AA89" s="15"/>
      <c r="AB89" s="36">
        <f>8*$B$7/$B$6*$E$8/100</f>
        <v>2</v>
      </c>
      <c r="AC89" s="12">
        <f>$C89+$K89+$AB89+L89</f>
        <v>6.8571428571428577</v>
      </c>
      <c r="AD89" s="12">
        <f t="shared" ref="AD89:AD100" si="212">AC89+1</f>
        <v>7.8571428571428577</v>
      </c>
      <c r="AE89" s="12">
        <f t="shared" ref="AE89:AE100" si="213">AC89+2</f>
        <v>8.8571428571428577</v>
      </c>
      <c r="AF89" s="15"/>
      <c r="AG89" s="36">
        <f>8*$B$7/$B$6*$F$8/100</f>
        <v>4</v>
      </c>
      <c r="AH89" s="12">
        <f>$C89+$K89+$AG89+L89</f>
        <v>8.8571428571428577</v>
      </c>
      <c r="AI89" s="12">
        <f t="shared" ref="AI89:AI100" si="214">AH89+1</f>
        <v>9.8571428571428577</v>
      </c>
      <c r="AJ89" s="12">
        <f t="shared" ref="AJ89:AJ100" si="215">AH89+2</f>
        <v>10.857142857142858</v>
      </c>
      <c r="AK89" s="15"/>
      <c r="AL89" s="36">
        <f>8*$B$7/$B$6*$G$8/100</f>
        <v>6</v>
      </c>
      <c r="AM89" s="12">
        <f>$C89+$K89+$AL89+L89</f>
        <v>10.857142857142858</v>
      </c>
      <c r="AN89" s="12">
        <f t="shared" ref="AN89:AN100" si="216">AM89+1</f>
        <v>11.857142857142858</v>
      </c>
      <c r="AO89" s="12">
        <f t="shared" ref="AO89:AO100" si="217">AM89+2</f>
        <v>12.857142857142858</v>
      </c>
      <c r="AP89" s="15"/>
      <c r="AQ89" s="36">
        <f>8*$B$7/$B$6*$H$8/100</f>
        <v>8</v>
      </c>
      <c r="AR89" s="12">
        <f>$C89+$K89+$AQ89+L89</f>
        <v>12.857142857142858</v>
      </c>
      <c r="AS89" s="12">
        <f t="shared" ref="AS89:AS100" si="218">AR89+1</f>
        <v>13.857142857142858</v>
      </c>
      <c r="AT89" s="12">
        <f t="shared" ref="AT89:AT100" si="219">AR89+2</f>
        <v>14.857142857142858</v>
      </c>
      <c r="AU89" s="15"/>
      <c r="AV89" s="36">
        <f>8*$B$7/$B$6*$I$8/100</f>
        <v>12</v>
      </c>
      <c r="AW89" s="12">
        <f>$C89+$K89+$AV89+L89</f>
        <v>16.857142857142858</v>
      </c>
      <c r="AX89" s="12">
        <f t="shared" ref="AX89:AX100" si="220">AW89+1</f>
        <v>17.857142857142858</v>
      </c>
      <c r="AY89" s="12">
        <f t="shared" ref="AY89:AY100" si="221">AW89+2</f>
        <v>18.857142857142858</v>
      </c>
    </row>
    <row r="90" spans="1:51">
      <c r="A90" s="14" t="str">
        <f t="shared" si="200"/>
        <v>Cadmium</v>
      </c>
      <c r="B90" s="6">
        <f t="shared" si="201"/>
        <v>5</v>
      </c>
      <c r="C90" s="47">
        <f t="shared" si="202"/>
        <v>0.8571428571428571</v>
      </c>
      <c r="D90" s="39">
        <v>7.5</v>
      </c>
      <c r="E90" s="51">
        <f t="shared" ref="E90:E100" si="222">E89</f>
        <v>5</v>
      </c>
      <c r="F90" s="41" t="s">
        <v>3</v>
      </c>
      <c r="G90" s="47">
        <f t="shared" si="203"/>
        <v>0</v>
      </c>
      <c r="H90" s="41" t="s">
        <v>1</v>
      </c>
      <c r="I90" s="51">
        <f t="shared" si="204"/>
        <v>0</v>
      </c>
      <c r="J90" s="56">
        <f t="shared" si="205"/>
        <v>5</v>
      </c>
      <c r="K90" s="56">
        <f t="shared" ref="K90:K100" si="223">6-J90</f>
        <v>1</v>
      </c>
      <c r="L90" s="56">
        <v>3</v>
      </c>
      <c r="M90" s="15"/>
      <c r="N90" s="12">
        <f t="shared" ref="N90:N100" si="224">$C90+$K90+L90</f>
        <v>4.8571428571428577</v>
      </c>
      <c r="O90" s="12">
        <f t="shared" si="206"/>
        <v>5.8571428571428577</v>
      </c>
      <c r="P90" s="12">
        <f t="shared" si="207"/>
        <v>6.8571428571428577</v>
      </c>
      <c r="Q90" s="15"/>
      <c r="R90" s="36">
        <f t="shared" ref="R90:R100" si="225">$R$11</f>
        <v>0.4</v>
      </c>
      <c r="S90" s="12">
        <f t="shared" ref="S90:S100" si="226">$C90+$K90+$R90+L90</f>
        <v>5.2571428571428571</v>
      </c>
      <c r="T90" s="12">
        <f t="shared" si="208"/>
        <v>6.2571428571428571</v>
      </c>
      <c r="U90" s="12">
        <f t="shared" si="209"/>
        <v>7.2571428571428571</v>
      </c>
      <c r="V90" s="15"/>
      <c r="W90" s="36">
        <f t="shared" ref="W90:W100" si="227">W$11</f>
        <v>1</v>
      </c>
      <c r="X90" s="12">
        <f t="shared" ref="X90:X100" si="228">$C90+$K90+$W90+L90</f>
        <v>5.8571428571428577</v>
      </c>
      <c r="Y90" s="12">
        <f t="shared" si="210"/>
        <v>6.8571428571428577</v>
      </c>
      <c r="Z90" s="12">
        <f t="shared" si="211"/>
        <v>7.8571428571428577</v>
      </c>
      <c r="AA90" s="15"/>
      <c r="AB90" s="36">
        <f t="shared" ref="AB90:AB100" si="229">AB$11</f>
        <v>2</v>
      </c>
      <c r="AC90" s="12">
        <f t="shared" ref="AC90:AC100" si="230">$C90+$K90+$AB90+L90</f>
        <v>6.8571428571428577</v>
      </c>
      <c r="AD90" s="12">
        <f t="shared" si="212"/>
        <v>7.8571428571428577</v>
      </c>
      <c r="AE90" s="12">
        <f t="shared" si="213"/>
        <v>8.8571428571428577</v>
      </c>
      <c r="AF90" s="15"/>
      <c r="AG90" s="36">
        <f t="shared" ref="AG90:AG100" si="231">AG$11</f>
        <v>4</v>
      </c>
      <c r="AH90" s="12">
        <f t="shared" ref="AH90:AH100" si="232">$C90+$K90+$AG90+L90</f>
        <v>8.8571428571428577</v>
      </c>
      <c r="AI90" s="12">
        <f t="shared" si="214"/>
        <v>9.8571428571428577</v>
      </c>
      <c r="AJ90" s="12">
        <f t="shared" si="215"/>
        <v>10.857142857142858</v>
      </c>
      <c r="AK90" s="15"/>
      <c r="AL90" s="36">
        <f t="shared" ref="AL90:AL100" si="233">AL$11</f>
        <v>6</v>
      </c>
      <c r="AM90" s="12">
        <f t="shared" ref="AM90:AM100" si="234">$C90+$K90+$AL90+L90</f>
        <v>10.857142857142858</v>
      </c>
      <c r="AN90" s="12">
        <f t="shared" si="216"/>
        <v>11.857142857142858</v>
      </c>
      <c r="AO90" s="12">
        <f t="shared" si="217"/>
        <v>12.857142857142858</v>
      </c>
      <c r="AP90" s="15"/>
      <c r="AQ90" s="36">
        <f t="shared" ref="AQ90:AQ100" si="235">AQ$11</f>
        <v>8</v>
      </c>
      <c r="AR90" s="12">
        <f t="shared" ref="AR90:AR100" si="236">$C90+$K90+$AQ90+L90</f>
        <v>12.857142857142858</v>
      </c>
      <c r="AS90" s="12">
        <f t="shared" si="218"/>
        <v>13.857142857142858</v>
      </c>
      <c r="AT90" s="12">
        <f t="shared" si="219"/>
        <v>14.857142857142858</v>
      </c>
      <c r="AU90" s="15"/>
      <c r="AV90" s="36">
        <f t="shared" ref="AV90:AV100" si="237">AV$11</f>
        <v>12</v>
      </c>
      <c r="AW90" s="12">
        <f t="shared" ref="AW90:AW100" si="238">$C90+$K90+$AV90+L90</f>
        <v>16.857142857142858</v>
      </c>
      <c r="AX90" s="12">
        <f t="shared" si="220"/>
        <v>17.857142857142858</v>
      </c>
      <c r="AY90" s="12">
        <f t="shared" si="221"/>
        <v>18.857142857142858</v>
      </c>
    </row>
    <row r="91" spans="1:51">
      <c r="A91" s="14" t="str">
        <f t="shared" si="200"/>
        <v>Cadmium</v>
      </c>
      <c r="B91" s="6">
        <f t="shared" si="201"/>
        <v>5</v>
      </c>
      <c r="C91" s="47">
        <f t="shared" si="202"/>
        <v>0.8571428571428571</v>
      </c>
      <c r="D91" s="39">
        <v>7.5</v>
      </c>
      <c r="E91" s="51">
        <f t="shared" si="222"/>
        <v>5</v>
      </c>
      <c r="F91" s="41" t="s">
        <v>3</v>
      </c>
      <c r="G91" s="47">
        <f t="shared" si="203"/>
        <v>0</v>
      </c>
      <c r="H91" s="41" t="s">
        <v>0</v>
      </c>
      <c r="I91" s="51">
        <f t="shared" si="204"/>
        <v>0</v>
      </c>
      <c r="J91" s="56">
        <f t="shared" si="205"/>
        <v>5</v>
      </c>
      <c r="K91" s="56">
        <f t="shared" si="223"/>
        <v>1</v>
      </c>
      <c r="L91" s="56">
        <v>3</v>
      </c>
      <c r="M91" s="15"/>
      <c r="N91" s="12">
        <f t="shared" si="224"/>
        <v>4.8571428571428577</v>
      </c>
      <c r="O91" s="12">
        <f t="shared" si="206"/>
        <v>5.8571428571428577</v>
      </c>
      <c r="P91" s="12">
        <f t="shared" si="207"/>
        <v>6.8571428571428577</v>
      </c>
      <c r="Q91" s="15"/>
      <c r="R91" s="36">
        <f t="shared" si="225"/>
        <v>0.4</v>
      </c>
      <c r="S91" s="12">
        <f t="shared" si="226"/>
        <v>5.2571428571428571</v>
      </c>
      <c r="T91" s="12">
        <f t="shared" si="208"/>
        <v>6.2571428571428571</v>
      </c>
      <c r="U91" s="12">
        <f t="shared" si="209"/>
        <v>7.2571428571428571</v>
      </c>
      <c r="V91" s="15"/>
      <c r="W91" s="36">
        <f t="shared" si="227"/>
        <v>1</v>
      </c>
      <c r="X91" s="12">
        <f t="shared" si="228"/>
        <v>5.8571428571428577</v>
      </c>
      <c r="Y91" s="12">
        <f t="shared" si="210"/>
        <v>6.8571428571428577</v>
      </c>
      <c r="Z91" s="12">
        <f t="shared" si="211"/>
        <v>7.8571428571428577</v>
      </c>
      <c r="AA91" s="15"/>
      <c r="AB91" s="36">
        <f t="shared" si="229"/>
        <v>2</v>
      </c>
      <c r="AC91" s="12">
        <f t="shared" si="230"/>
        <v>6.8571428571428577</v>
      </c>
      <c r="AD91" s="12">
        <f t="shared" si="212"/>
        <v>7.8571428571428577</v>
      </c>
      <c r="AE91" s="12">
        <f t="shared" si="213"/>
        <v>8.8571428571428577</v>
      </c>
      <c r="AF91" s="15"/>
      <c r="AG91" s="36">
        <f t="shared" si="231"/>
        <v>4</v>
      </c>
      <c r="AH91" s="12">
        <f t="shared" si="232"/>
        <v>8.8571428571428577</v>
      </c>
      <c r="AI91" s="12">
        <f t="shared" si="214"/>
        <v>9.8571428571428577</v>
      </c>
      <c r="AJ91" s="12">
        <f t="shared" si="215"/>
        <v>10.857142857142858</v>
      </c>
      <c r="AK91" s="15"/>
      <c r="AL91" s="36">
        <f t="shared" si="233"/>
        <v>6</v>
      </c>
      <c r="AM91" s="12">
        <f t="shared" si="234"/>
        <v>10.857142857142858</v>
      </c>
      <c r="AN91" s="12">
        <f t="shared" si="216"/>
        <v>11.857142857142858</v>
      </c>
      <c r="AO91" s="12">
        <f t="shared" si="217"/>
        <v>12.857142857142858</v>
      </c>
      <c r="AP91" s="15"/>
      <c r="AQ91" s="36">
        <f t="shared" si="235"/>
        <v>8</v>
      </c>
      <c r="AR91" s="12">
        <f t="shared" si="236"/>
        <v>12.857142857142858</v>
      </c>
      <c r="AS91" s="12">
        <f t="shared" si="218"/>
        <v>13.857142857142858</v>
      </c>
      <c r="AT91" s="12">
        <f t="shared" si="219"/>
        <v>14.857142857142858</v>
      </c>
      <c r="AU91" s="15"/>
      <c r="AV91" s="36">
        <f t="shared" si="237"/>
        <v>12</v>
      </c>
      <c r="AW91" s="12">
        <f t="shared" si="238"/>
        <v>16.857142857142858</v>
      </c>
      <c r="AX91" s="12">
        <f t="shared" si="220"/>
        <v>17.857142857142858</v>
      </c>
      <c r="AY91" s="12">
        <f t="shared" si="221"/>
        <v>18.857142857142858</v>
      </c>
    </row>
    <row r="92" spans="1:51">
      <c r="A92" s="14" t="str">
        <f t="shared" si="200"/>
        <v>Cadmium</v>
      </c>
      <c r="B92" s="6">
        <f t="shared" si="201"/>
        <v>5</v>
      </c>
      <c r="C92" s="47">
        <f t="shared" si="202"/>
        <v>0.8571428571428571</v>
      </c>
      <c r="D92" s="39">
        <v>7.5</v>
      </c>
      <c r="E92" s="51">
        <f t="shared" si="222"/>
        <v>5</v>
      </c>
      <c r="F92" s="41" t="s">
        <v>4</v>
      </c>
      <c r="G92" s="47">
        <f t="shared" si="203"/>
        <v>0</v>
      </c>
      <c r="H92" s="41" t="s">
        <v>2</v>
      </c>
      <c r="I92" s="51">
        <f t="shared" si="204"/>
        <v>0</v>
      </c>
      <c r="J92" s="56">
        <f t="shared" si="205"/>
        <v>5</v>
      </c>
      <c r="K92" s="56">
        <f t="shared" si="223"/>
        <v>1</v>
      </c>
      <c r="L92" s="56">
        <v>3</v>
      </c>
      <c r="M92" s="15"/>
      <c r="N92" s="12">
        <f t="shared" si="224"/>
        <v>4.8571428571428577</v>
      </c>
      <c r="O92" s="12">
        <f t="shared" si="206"/>
        <v>5.8571428571428577</v>
      </c>
      <c r="P92" s="12">
        <f t="shared" si="207"/>
        <v>6.8571428571428577</v>
      </c>
      <c r="Q92" s="15"/>
      <c r="R92" s="36">
        <f t="shared" si="225"/>
        <v>0.4</v>
      </c>
      <c r="S92" s="12">
        <f t="shared" si="226"/>
        <v>5.2571428571428571</v>
      </c>
      <c r="T92" s="12">
        <f t="shared" si="208"/>
        <v>6.2571428571428571</v>
      </c>
      <c r="U92" s="12">
        <f t="shared" si="209"/>
        <v>7.2571428571428571</v>
      </c>
      <c r="V92" s="15"/>
      <c r="W92" s="36">
        <f t="shared" si="227"/>
        <v>1</v>
      </c>
      <c r="X92" s="12">
        <f t="shared" si="228"/>
        <v>5.8571428571428577</v>
      </c>
      <c r="Y92" s="12">
        <f t="shared" si="210"/>
        <v>6.8571428571428577</v>
      </c>
      <c r="Z92" s="12">
        <f t="shared" si="211"/>
        <v>7.8571428571428577</v>
      </c>
      <c r="AA92" s="15"/>
      <c r="AB92" s="36">
        <f t="shared" si="229"/>
        <v>2</v>
      </c>
      <c r="AC92" s="12">
        <f t="shared" si="230"/>
        <v>6.8571428571428577</v>
      </c>
      <c r="AD92" s="12">
        <f t="shared" si="212"/>
        <v>7.8571428571428577</v>
      </c>
      <c r="AE92" s="12">
        <f t="shared" si="213"/>
        <v>8.8571428571428577</v>
      </c>
      <c r="AF92" s="15"/>
      <c r="AG92" s="36">
        <f t="shared" si="231"/>
        <v>4</v>
      </c>
      <c r="AH92" s="12">
        <f t="shared" si="232"/>
        <v>8.8571428571428577</v>
      </c>
      <c r="AI92" s="12">
        <f t="shared" si="214"/>
        <v>9.8571428571428577</v>
      </c>
      <c r="AJ92" s="12">
        <f t="shared" si="215"/>
        <v>10.857142857142858</v>
      </c>
      <c r="AK92" s="15"/>
      <c r="AL92" s="36">
        <f t="shared" si="233"/>
        <v>6</v>
      </c>
      <c r="AM92" s="12">
        <f t="shared" si="234"/>
        <v>10.857142857142858</v>
      </c>
      <c r="AN92" s="12">
        <f t="shared" si="216"/>
        <v>11.857142857142858</v>
      </c>
      <c r="AO92" s="12">
        <f t="shared" si="217"/>
        <v>12.857142857142858</v>
      </c>
      <c r="AP92" s="15"/>
      <c r="AQ92" s="36">
        <f t="shared" si="235"/>
        <v>8</v>
      </c>
      <c r="AR92" s="12">
        <f t="shared" si="236"/>
        <v>12.857142857142858</v>
      </c>
      <c r="AS92" s="12">
        <f t="shared" si="218"/>
        <v>13.857142857142858</v>
      </c>
      <c r="AT92" s="12">
        <f t="shared" si="219"/>
        <v>14.857142857142858</v>
      </c>
      <c r="AU92" s="15"/>
      <c r="AV92" s="36">
        <f t="shared" si="237"/>
        <v>12</v>
      </c>
      <c r="AW92" s="12">
        <f t="shared" si="238"/>
        <v>16.857142857142858</v>
      </c>
      <c r="AX92" s="12">
        <f t="shared" si="220"/>
        <v>17.857142857142858</v>
      </c>
      <c r="AY92" s="12">
        <f t="shared" si="221"/>
        <v>18.857142857142858</v>
      </c>
    </row>
    <row r="93" spans="1:51">
      <c r="A93" s="14" t="str">
        <f t="shared" si="200"/>
        <v>Cadmium</v>
      </c>
      <c r="B93" s="6">
        <f t="shared" si="201"/>
        <v>5</v>
      </c>
      <c r="C93" s="47">
        <f t="shared" si="202"/>
        <v>0.8571428571428571</v>
      </c>
      <c r="D93" s="39">
        <v>7.5</v>
      </c>
      <c r="E93" s="51">
        <f t="shared" si="222"/>
        <v>5</v>
      </c>
      <c r="F93" s="41" t="s">
        <v>4</v>
      </c>
      <c r="G93" s="47">
        <f t="shared" si="203"/>
        <v>0</v>
      </c>
      <c r="H93" s="41" t="s">
        <v>1</v>
      </c>
      <c r="I93" s="51">
        <f t="shared" si="204"/>
        <v>0</v>
      </c>
      <c r="J93" s="56">
        <f t="shared" si="205"/>
        <v>5</v>
      </c>
      <c r="K93" s="56">
        <f t="shared" si="223"/>
        <v>1</v>
      </c>
      <c r="L93" s="56">
        <v>3</v>
      </c>
      <c r="M93" s="15"/>
      <c r="N93" s="12">
        <f t="shared" si="224"/>
        <v>4.8571428571428577</v>
      </c>
      <c r="O93" s="12">
        <f t="shared" si="206"/>
        <v>5.8571428571428577</v>
      </c>
      <c r="P93" s="12">
        <f t="shared" si="207"/>
        <v>6.8571428571428577</v>
      </c>
      <c r="Q93" s="15"/>
      <c r="R93" s="36">
        <f t="shared" si="225"/>
        <v>0.4</v>
      </c>
      <c r="S93" s="12">
        <f t="shared" si="226"/>
        <v>5.2571428571428571</v>
      </c>
      <c r="T93" s="12">
        <f t="shared" si="208"/>
        <v>6.2571428571428571</v>
      </c>
      <c r="U93" s="12">
        <f t="shared" si="209"/>
        <v>7.2571428571428571</v>
      </c>
      <c r="V93" s="15"/>
      <c r="W93" s="36">
        <f t="shared" si="227"/>
        <v>1</v>
      </c>
      <c r="X93" s="12">
        <f t="shared" si="228"/>
        <v>5.8571428571428577</v>
      </c>
      <c r="Y93" s="12">
        <f t="shared" si="210"/>
        <v>6.8571428571428577</v>
      </c>
      <c r="Z93" s="12">
        <f t="shared" si="211"/>
        <v>7.8571428571428577</v>
      </c>
      <c r="AA93" s="15"/>
      <c r="AB93" s="36">
        <f t="shared" si="229"/>
        <v>2</v>
      </c>
      <c r="AC93" s="12">
        <f t="shared" si="230"/>
        <v>6.8571428571428577</v>
      </c>
      <c r="AD93" s="12">
        <f t="shared" si="212"/>
        <v>7.8571428571428577</v>
      </c>
      <c r="AE93" s="12">
        <f t="shared" si="213"/>
        <v>8.8571428571428577</v>
      </c>
      <c r="AF93" s="15"/>
      <c r="AG93" s="36">
        <f t="shared" si="231"/>
        <v>4</v>
      </c>
      <c r="AH93" s="12">
        <f t="shared" si="232"/>
        <v>8.8571428571428577</v>
      </c>
      <c r="AI93" s="12">
        <f t="shared" si="214"/>
        <v>9.8571428571428577</v>
      </c>
      <c r="AJ93" s="12">
        <f t="shared" si="215"/>
        <v>10.857142857142858</v>
      </c>
      <c r="AK93" s="15"/>
      <c r="AL93" s="36">
        <f t="shared" si="233"/>
        <v>6</v>
      </c>
      <c r="AM93" s="12">
        <f t="shared" si="234"/>
        <v>10.857142857142858</v>
      </c>
      <c r="AN93" s="12">
        <f t="shared" si="216"/>
        <v>11.857142857142858</v>
      </c>
      <c r="AO93" s="12">
        <f t="shared" si="217"/>
        <v>12.857142857142858</v>
      </c>
      <c r="AP93" s="15"/>
      <c r="AQ93" s="36">
        <f t="shared" si="235"/>
        <v>8</v>
      </c>
      <c r="AR93" s="12">
        <f t="shared" si="236"/>
        <v>12.857142857142858</v>
      </c>
      <c r="AS93" s="12">
        <f t="shared" si="218"/>
        <v>13.857142857142858</v>
      </c>
      <c r="AT93" s="12">
        <f t="shared" si="219"/>
        <v>14.857142857142858</v>
      </c>
      <c r="AU93" s="15"/>
      <c r="AV93" s="36">
        <f t="shared" si="237"/>
        <v>12</v>
      </c>
      <c r="AW93" s="12">
        <f t="shared" si="238"/>
        <v>16.857142857142858</v>
      </c>
      <c r="AX93" s="12">
        <f t="shared" si="220"/>
        <v>17.857142857142858</v>
      </c>
      <c r="AY93" s="12">
        <f t="shared" si="221"/>
        <v>18.857142857142858</v>
      </c>
    </row>
    <row r="94" spans="1:51">
      <c r="A94" s="14" t="str">
        <f t="shared" si="200"/>
        <v>Cadmium</v>
      </c>
      <c r="B94" s="6">
        <f t="shared" si="201"/>
        <v>5</v>
      </c>
      <c r="C94" s="47">
        <f t="shared" si="202"/>
        <v>0.8571428571428571</v>
      </c>
      <c r="D94" s="39">
        <v>7.5</v>
      </c>
      <c r="E94" s="51">
        <f t="shared" si="222"/>
        <v>5</v>
      </c>
      <c r="F94" s="41" t="s">
        <v>4</v>
      </c>
      <c r="G94" s="47">
        <f t="shared" si="203"/>
        <v>0</v>
      </c>
      <c r="H94" s="41" t="s">
        <v>0</v>
      </c>
      <c r="I94" s="51">
        <f t="shared" si="204"/>
        <v>0</v>
      </c>
      <c r="J94" s="56">
        <f t="shared" si="205"/>
        <v>5</v>
      </c>
      <c r="K94" s="56">
        <f t="shared" si="223"/>
        <v>1</v>
      </c>
      <c r="L94" s="56">
        <v>3</v>
      </c>
      <c r="M94" s="15"/>
      <c r="N94" s="12">
        <f t="shared" si="224"/>
        <v>4.8571428571428577</v>
      </c>
      <c r="O94" s="12">
        <f t="shared" si="206"/>
        <v>5.8571428571428577</v>
      </c>
      <c r="P94" s="12">
        <f t="shared" si="207"/>
        <v>6.8571428571428577</v>
      </c>
      <c r="Q94" s="15"/>
      <c r="R94" s="36">
        <f t="shared" si="225"/>
        <v>0.4</v>
      </c>
      <c r="S94" s="12">
        <f t="shared" si="226"/>
        <v>5.2571428571428571</v>
      </c>
      <c r="T94" s="12">
        <f t="shared" si="208"/>
        <v>6.2571428571428571</v>
      </c>
      <c r="U94" s="12">
        <f t="shared" si="209"/>
        <v>7.2571428571428571</v>
      </c>
      <c r="V94" s="15"/>
      <c r="W94" s="36">
        <f t="shared" si="227"/>
        <v>1</v>
      </c>
      <c r="X94" s="12">
        <f t="shared" si="228"/>
        <v>5.8571428571428577</v>
      </c>
      <c r="Y94" s="12">
        <f t="shared" si="210"/>
        <v>6.8571428571428577</v>
      </c>
      <c r="Z94" s="12">
        <f t="shared" si="211"/>
        <v>7.8571428571428577</v>
      </c>
      <c r="AA94" s="15"/>
      <c r="AB94" s="36">
        <f t="shared" si="229"/>
        <v>2</v>
      </c>
      <c r="AC94" s="12">
        <f t="shared" si="230"/>
        <v>6.8571428571428577</v>
      </c>
      <c r="AD94" s="12">
        <f t="shared" si="212"/>
        <v>7.8571428571428577</v>
      </c>
      <c r="AE94" s="12">
        <f t="shared" si="213"/>
        <v>8.8571428571428577</v>
      </c>
      <c r="AF94" s="15"/>
      <c r="AG94" s="36">
        <f t="shared" si="231"/>
        <v>4</v>
      </c>
      <c r="AH94" s="12">
        <f t="shared" si="232"/>
        <v>8.8571428571428577</v>
      </c>
      <c r="AI94" s="12">
        <f t="shared" si="214"/>
        <v>9.8571428571428577</v>
      </c>
      <c r="AJ94" s="12">
        <f t="shared" si="215"/>
        <v>10.857142857142858</v>
      </c>
      <c r="AK94" s="15"/>
      <c r="AL94" s="36">
        <f t="shared" si="233"/>
        <v>6</v>
      </c>
      <c r="AM94" s="12">
        <f t="shared" si="234"/>
        <v>10.857142857142858</v>
      </c>
      <c r="AN94" s="12">
        <f t="shared" si="216"/>
        <v>11.857142857142858</v>
      </c>
      <c r="AO94" s="12">
        <f t="shared" si="217"/>
        <v>12.857142857142858</v>
      </c>
      <c r="AP94" s="15"/>
      <c r="AQ94" s="36">
        <f t="shared" si="235"/>
        <v>8</v>
      </c>
      <c r="AR94" s="12">
        <f t="shared" si="236"/>
        <v>12.857142857142858</v>
      </c>
      <c r="AS94" s="12">
        <f t="shared" si="218"/>
        <v>13.857142857142858</v>
      </c>
      <c r="AT94" s="12">
        <f t="shared" si="219"/>
        <v>14.857142857142858</v>
      </c>
      <c r="AU94" s="15"/>
      <c r="AV94" s="36">
        <f t="shared" si="237"/>
        <v>12</v>
      </c>
      <c r="AW94" s="12">
        <f t="shared" si="238"/>
        <v>16.857142857142858</v>
      </c>
      <c r="AX94" s="12">
        <f t="shared" si="220"/>
        <v>17.857142857142858</v>
      </c>
      <c r="AY94" s="12">
        <f t="shared" si="221"/>
        <v>18.857142857142858</v>
      </c>
    </row>
    <row r="95" spans="1:51">
      <c r="A95" s="14" t="str">
        <f t="shared" si="200"/>
        <v>Cadmium</v>
      </c>
      <c r="B95" s="6">
        <f t="shared" si="201"/>
        <v>5</v>
      </c>
      <c r="C95" s="47">
        <f t="shared" si="202"/>
        <v>0.8571428571428571</v>
      </c>
      <c r="D95" s="39">
        <v>7.5</v>
      </c>
      <c r="E95" s="51">
        <f t="shared" si="222"/>
        <v>5</v>
      </c>
      <c r="F95" s="41" t="s">
        <v>5</v>
      </c>
      <c r="G95" s="47">
        <f t="shared" si="203"/>
        <v>1</v>
      </c>
      <c r="H95" s="41" t="s">
        <v>2</v>
      </c>
      <c r="I95" s="51">
        <f t="shared" si="204"/>
        <v>0</v>
      </c>
      <c r="J95" s="56">
        <f t="shared" si="205"/>
        <v>6</v>
      </c>
      <c r="K95" s="56">
        <f t="shared" si="223"/>
        <v>0</v>
      </c>
      <c r="L95" s="56">
        <v>3</v>
      </c>
      <c r="M95" s="15"/>
      <c r="N95" s="12">
        <f t="shared" si="224"/>
        <v>3.8571428571428572</v>
      </c>
      <c r="O95" s="12">
        <f t="shared" si="206"/>
        <v>4.8571428571428577</v>
      </c>
      <c r="P95" s="12">
        <f t="shared" si="207"/>
        <v>5.8571428571428577</v>
      </c>
      <c r="Q95" s="15"/>
      <c r="R95" s="36">
        <f t="shared" si="225"/>
        <v>0.4</v>
      </c>
      <c r="S95" s="12">
        <f t="shared" si="226"/>
        <v>4.2571428571428571</v>
      </c>
      <c r="T95" s="12">
        <f t="shared" si="208"/>
        <v>5.2571428571428571</v>
      </c>
      <c r="U95" s="12">
        <f t="shared" si="209"/>
        <v>6.2571428571428571</v>
      </c>
      <c r="V95" s="15"/>
      <c r="W95" s="36">
        <f t="shared" si="227"/>
        <v>1</v>
      </c>
      <c r="X95" s="12">
        <f t="shared" si="228"/>
        <v>4.8571428571428577</v>
      </c>
      <c r="Y95" s="12">
        <f t="shared" si="210"/>
        <v>5.8571428571428577</v>
      </c>
      <c r="Z95" s="12">
        <f t="shared" si="211"/>
        <v>6.8571428571428577</v>
      </c>
      <c r="AA95" s="15"/>
      <c r="AB95" s="36">
        <f t="shared" si="229"/>
        <v>2</v>
      </c>
      <c r="AC95" s="12">
        <f t="shared" si="230"/>
        <v>5.8571428571428577</v>
      </c>
      <c r="AD95" s="12">
        <f t="shared" si="212"/>
        <v>6.8571428571428577</v>
      </c>
      <c r="AE95" s="12">
        <f t="shared" si="213"/>
        <v>7.8571428571428577</v>
      </c>
      <c r="AF95" s="15"/>
      <c r="AG95" s="36">
        <f t="shared" si="231"/>
        <v>4</v>
      </c>
      <c r="AH95" s="12">
        <f t="shared" si="232"/>
        <v>7.8571428571428568</v>
      </c>
      <c r="AI95" s="12">
        <f t="shared" si="214"/>
        <v>8.8571428571428577</v>
      </c>
      <c r="AJ95" s="12">
        <f t="shared" si="215"/>
        <v>9.8571428571428577</v>
      </c>
      <c r="AK95" s="15"/>
      <c r="AL95" s="36">
        <f t="shared" si="233"/>
        <v>6</v>
      </c>
      <c r="AM95" s="12">
        <f t="shared" si="234"/>
        <v>9.8571428571428577</v>
      </c>
      <c r="AN95" s="12">
        <f t="shared" si="216"/>
        <v>10.857142857142858</v>
      </c>
      <c r="AO95" s="12">
        <f t="shared" si="217"/>
        <v>11.857142857142858</v>
      </c>
      <c r="AP95" s="15"/>
      <c r="AQ95" s="36">
        <f t="shared" si="235"/>
        <v>8</v>
      </c>
      <c r="AR95" s="12">
        <f t="shared" si="236"/>
        <v>11.857142857142858</v>
      </c>
      <c r="AS95" s="12">
        <f t="shared" si="218"/>
        <v>12.857142857142858</v>
      </c>
      <c r="AT95" s="12">
        <f t="shared" si="219"/>
        <v>13.857142857142858</v>
      </c>
      <c r="AU95" s="15"/>
      <c r="AV95" s="36">
        <f t="shared" si="237"/>
        <v>12</v>
      </c>
      <c r="AW95" s="12">
        <f t="shared" si="238"/>
        <v>15.857142857142858</v>
      </c>
      <c r="AX95" s="12">
        <f t="shared" si="220"/>
        <v>16.857142857142858</v>
      </c>
      <c r="AY95" s="12">
        <f t="shared" si="221"/>
        <v>17.857142857142858</v>
      </c>
    </row>
    <row r="96" spans="1:51">
      <c r="A96" s="14" t="str">
        <f t="shared" si="200"/>
        <v>Cadmium</v>
      </c>
      <c r="B96" s="6">
        <f t="shared" si="201"/>
        <v>5</v>
      </c>
      <c r="C96" s="47">
        <f t="shared" si="202"/>
        <v>0.8571428571428571</v>
      </c>
      <c r="D96" s="39">
        <v>7.5</v>
      </c>
      <c r="E96" s="51">
        <f t="shared" si="222"/>
        <v>5</v>
      </c>
      <c r="F96" s="41" t="s">
        <v>5</v>
      </c>
      <c r="G96" s="47">
        <f t="shared" si="203"/>
        <v>1</v>
      </c>
      <c r="H96" s="41" t="s">
        <v>1</v>
      </c>
      <c r="I96" s="51">
        <f t="shared" si="204"/>
        <v>0</v>
      </c>
      <c r="J96" s="56">
        <f t="shared" si="205"/>
        <v>6</v>
      </c>
      <c r="K96" s="56">
        <f t="shared" si="223"/>
        <v>0</v>
      </c>
      <c r="L96" s="56">
        <v>3</v>
      </c>
      <c r="M96" s="15"/>
      <c r="N96" s="12">
        <f t="shared" si="224"/>
        <v>3.8571428571428572</v>
      </c>
      <c r="O96" s="12">
        <f t="shared" si="206"/>
        <v>4.8571428571428577</v>
      </c>
      <c r="P96" s="12">
        <f t="shared" si="207"/>
        <v>5.8571428571428577</v>
      </c>
      <c r="Q96" s="15"/>
      <c r="R96" s="36">
        <f t="shared" si="225"/>
        <v>0.4</v>
      </c>
      <c r="S96" s="12">
        <f t="shared" si="226"/>
        <v>4.2571428571428571</v>
      </c>
      <c r="T96" s="12">
        <f t="shared" si="208"/>
        <v>5.2571428571428571</v>
      </c>
      <c r="U96" s="12">
        <f t="shared" si="209"/>
        <v>6.2571428571428571</v>
      </c>
      <c r="V96" s="15"/>
      <c r="W96" s="36">
        <f t="shared" si="227"/>
        <v>1</v>
      </c>
      <c r="X96" s="12">
        <f t="shared" si="228"/>
        <v>4.8571428571428577</v>
      </c>
      <c r="Y96" s="12">
        <f t="shared" si="210"/>
        <v>5.8571428571428577</v>
      </c>
      <c r="Z96" s="12">
        <f t="shared" si="211"/>
        <v>6.8571428571428577</v>
      </c>
      <c r="AA96" s="15"/>
      <c r="AB96" s="36">
        <f t="shared" si="229"/>
        <v>2</v>
      </c>
      <c r="AC96" s="12">
        <f t="shared" si="230"/>
        <v>5.8571428571428577</v>
      </c>
      <c r="AD96" s="12">
        <f t="shared" si="212"/>
        <v>6.8571428571428577</v>
      </c>
      <c r="AE96" s="12">
        <f t="shared" si="213"/>
        <v>7.8571428571428577</v>
      </c>
      <c r="AF96" s="15"/>
      <c r="AG96" s="36">
        <f t="shared" si="231"/>
        <v>4</v>
      </c>
      <c r="AH96" s="12">
        <f t="shared" si="232"/>
        <v>7.8571428571428568</v>
      </c>
      <c r="AI96" s="12">
        <f t="shared" si="214"/>
        <v>8.8571428571428577</v>
      </c>
      <c r="AJ96" s="12">
        <f t="shared" si="215"/>
        <v>9.8571428571428577</v>
      </c>
      <c r="AK96" s="15"/>
      <c r="AL96" s="36">
        <f t="shared" si="233"/>
        <v>6</v>
      </c>
      <c r="AM96" s="12">
        <f t="shared" si="234"/>
        <v>9.8571428571428577</v>
      </c>
      <c r="AN96" s="12">
        <f t="shared" si="216"/>
        <v>10.857142857142858</v>
      </c>
      <c r="AO96" s="12">
        <f t="shared" si="217"/>
        <v>11.857142857142858</v>
      </c>
      <c r="AP96" s="15"/>
      <c r="AQ96" s="36">
        <f t="shared" si="235"/>
        <v>8</v>
      </c>
      <c r="AR96" s="12">
        <f t="shared" si="236"/>
        <v>11.857142857142858</v>
      </c>
      <c r="AS96" s="12">
        <f t="shared" si="218"/>
        <v>12.857142857142858</v>
      </c>
      <c r="AT96" s="12">
        <f t="shared" si="219"/>
        <v>13.857142857142858</v>
      </c>
      <c r="AU96" s="15"/>
      <c r="AV96" s="36">
        <f t="shared" si="237"/>
        <v>12</v>
      </c>
      <c r="AW96" s="12">
        <f t="shared" si="238"/>
        <v>15.857142857142858</v>
      </c>
      <c r="AX96" s="12">
        <f t="shared" si="220"/>
        <v>16.857142857142858</v>
      </c>
      <c r="AY96" s="12">
        <f t="shared" si="221"/>
        <v>17.857142857142858</v>
      </c>
    </row>
    <row r="97" spans="1:51">
      <c r="A97" s="14" t="str">
        <f t="shared" si="200"/>
        <v>Cadmium</v>
      </c>
      <c r="B97" s="6">
        <f t="shared" si="201"/>
        <v>5</v>
      </c>
      <c r="C97" s="47">
        <f t="shared" si="202"/>
        <v>0.8571428571428571</v>
      </c>
      <c r="D97" s="39">
        <v>7.5</v>
      </c>
      <c r="E97" s="51">
        <f t="shared" si="222"/>
        <v>5</v>
      </c>
      <c r="F97" s="41" t="s">
        <v>5</v>
      </c>
      <c r="G97" s="47">
        <f t="shared" si="203"/>
        <v>1</v>
      </c>
      <c r="H97" s="41" t="s">
        <v>0</v>
      </c>
      <c r="I97" s="51">
        <f t="shared" si="204"/>
        <v>0</v>
      </c>
      <c r="J97" s="56">
        <f t="shared" si="205"/>
        <v>6</v>
      </c>
      <c r="K97" s="56">
        <f t="shared" si="223"/>
        <v>0</v>
      </c>
      <c r="L97" s="56">
        <v>3</v>
      </c>
      <c r="M97" s="15"/>
      <c r="N97" s="12">
        <f t="shared" si="224"/>
        <v>3.8571428571428572</v>
      </c>
      <c r="O97" s="12">
        <f t="shared" si="206"/>
        <v>4.8571428571428577</v>
      </c>
      <c r="P97" s="12">
        <f t="shared" si="207"/>
        <v>5.8571428571428577</v>
      </c>
      <c r="Q97" s="15"/>
      <c r="R97" s="36">
        <f t="shared" si="225"/>
        <v>0.4</v>
      </c>
      <c r="S97" s="12">
        <f t="shared" si="226"/>
        <v>4.2571428571428571</v>
      </c>
      <c r="T97" s="12">
        <f t="shared" si="208"/>
        <v>5.2571428571428571</v>
      </c>
      <c r="U97" s="12">
        <f t="shared" si="209"/>
        <v>6.2571428571428571</v>
      </c>
      <c r="V97" s="15"/>
      <c r="W97" s="36">
        <f t="shared" si="227"/>
        <v>1</v>
      </c>
      <c r="X97" s="12">
        <f t="shared" si="228"/>
        <v>4.8571428571428577</v>
      </c>
      <c r="Y97" s="12">
        <f t="shared" si="210"/>
        <v>5.8571428571428577</v>
      </c>
      <c r="Z97" s="12">
        <f t="shared" si="211"/>
        <v>6.8571428571428577</v>
      </c>
      <c r="AA97" s="15"/>
      <c r="AB97" s="36">
        <f t="shared" si="229"/>
        <v>2</v>
      </c>
      <c r="AC97" s="12">
        <f t="shared" si="230"/>
        <v>5.8571428571428577</v>
      </c>
      <c r="AD97" s="12">
        <f t="shared" si="212"/>
        <v>6.8571428571428577</v>
      </c>
      <c r="AE97" s="12">
        <f t="shared" si="213"/>
        <v>7.8571428571428577</v>
      </c>
      <c r="AF97" s="15"/>
      <c r="AG97" s="36">
        <f t="shared" si="231"/>
        <v>4</v>
      </c>
      <c r="AH97" s="12">
        <f t="shared" si="232"/>
        <v>7.8571428571428568</v>
      </c>
      <c r="AI97" s="12">
        <f t="shared" si="214"/>
        <v>8.8571428571428577</v>
      </c>
      <c r="AJ97" s="12">
        <f t="shared" si="215"/>
        <v>9.8571428571428577</v>
      </c>
      <c r="AK97" s="15"/>
      <c r="AL97" s="36">
        <f t="shared" si="233"/>
        <v>6</v>
      </c>
      <c r="AM97" s="12">
        <f t="shared" si="234"/>
        <v>9.8571428571428577</v>
      </c>
      <c r="AN97" s="12">
        <f t="shared" si="216"/>
        <v>10.857142857142858</v>
      </c>
      <c r="AO97" s="12">
        <f t="shared" si="217"/>
        <v>11.857142857142858</v>
      </c>
      <c r="AP97" s="15"/>
      <c r="AQ97" s="36">
        <f t="shared" si="235"/>
        <v>8</v>
      </c>
      <c r="AR97" s="12">
        <f t="shared" si="236"/>
        <v>11.857142857142858</v>
      </c>
      <c r="AS97" s="12">
        <f t="shared" si="218"/>
        <v>12.857142857142858</v>
      </c>
      <c r="AT97" s="12">
        <f t="shared" si="219"/>
        <v>13.857142857142858</v>
      </c>
      <c r="AU97" s="15"/>
      <c r="AV97" s="36">
        <f t="shared" si="237"/>
        <v>12</v>
      </c>
      <c r="AW97" s="12">
        <f t="shared" si="238"/>
        <v>15.857142857142858</v>
      </c>
      <c r="AX97" s="12">
        <f t="shared" si="220"/>
        <v>16.857142857142858</v>
      </c>
      <c r="AY97" s="12">
        <f t="shared" si="221"/>
        <v>17.857142857142858</v>
      </c>
    </row>
    <row r="98" spans="1:51">
      <c r="A98" s="14" t="str">
        <f t="shared" si="200"/>
        <v>Cadmium</v>
      </c>
      <c r="B98" s="6">
        <f t="shared" si="201"/>
        <v>5</v>
      </c>
      <c r="C98" s="47">
        <f t="shared" si="202"/>
        <v>0.8571428571428571</v>
      </c>
      <c r="D98" s="39">
        <v>7.5</v>
      </c>
      <c r="E98" s="51">
        <f t="shared" si="222"/>
        <v>5</v>
      </c>
      <c r="F98" s="41" t="s">
        <v>6</v>
      </c>
      <c r="G98" s="47">
        <f t="shared" si="203"/>
        <v>1</v>
      </c>
      <c r="H98" s="41" t="s">
        <v>2</v>
      </c>
      <c r="I98" s="51">
        <f t="shared" si="204"/>
        <v>0</v>
      </c>
      <c r="J98" s="56">
        <f t="shared" si="205"/>
        <v>6</v>
      </c>
      <c r="K98" s="56">
        <f t="shared" si="223"/>
        <v>0</v>
      </c>
      <c r="L98" s="56">
        <v>3</v>
      </c>
      <c r="M98" s="15"/>
      <c r="N98" s="12">
        <f t="shared" si="224"/>
        <v>3.8571428571428572</v>
      </c>
      <c r="O98" s="12">
        <f t="shared" si="206"/>
        <v>4.8571428571428577</v>
      </c>
      <c r="P98" s="12">
        <f t="shared" si="207"/>
        <v>5.8571428571428577</v>
      </c>
      <c r="Q98" s="15"/>
      <c r="R98" s="36">
        <f t="shared" si="225"/>
        <v>0.4</v>
      </c>
      <c r="S98" s="12">
        <f t="shared" si="226"/>
        <v>4.2571428571428571</v>
      </c>
      <c r="T98" s="12">
        <f t="shared" si="208"/>
        <v>5.2571428571428571</v>
      </c>
      <c r="U98" s="12">
        <f t="shared" si="209"/>
        <v>6.2571428571428571</v>
      </c>
      <c r="V98" s="15"/>
      <c r="W98" s="36">
        <f t="shared" si="227"/>
        <v>1</v>
      </c>
      <c r="X98" s="12">
        <f t="shared" si="228"/>
        <v>4.8571428571428577</v>
      </c>
      <c r="Y98" s="12">
        <f t="shared" si="210"/>
        <v>5.8571428571428577</v>
      </c>
      <c r="Z98" s="12">
        <f t="shared" si="211"/>
        <v>6.8571428571428577</v>
      </c>
      <c r="AA98" s="15"/>
      <c r="AB98" s="36">
        <f t="shared" si="229"/>
        <v>2</v>
      </c>
      <c r="AC98" s="12">
        <f t="shared" si="230"/>
        <v>5.8571428571428577</v>
      </c>
      <c r="AD98" s="12">
        <f t="shared" si="212"/>
        <v>6.8571428571428577</v>
      </c>
      <c r="AE98" s="12">
        <f t="shared" si="213"/>
        <v>7.8571428571428577</v>
      </c>
      <c r="AF98" s="15"/>
      <c r="AG98" s="36">
        <f t="shared" si="231"/>
        <v>4</v>
      </c>
      <c r="AH98" s="12">
        <f t="shared" si="232"/>
        <v>7.8571428571428568</v>
      </c>
      <c r="AI98" s="12">
        <f t="shared" si="214"/>
        <v>8.8571428571428577</v>
      </c>
      <c r="AJ98" s="12">
        <f t="shared" si="215"/>
        <v>9.8571428571428577</v>
      </c>
      <c r="AK98" s="15"/>
      <c r="AL98" s="36">
        <f t="shared" si="233"/>
        <v>6</v>
      </c>
      <c r="AM98" s="12">
        <f t="shared" si="234"/>
        <v>9.8571428571428577</v>
      </c>
      <c r="AN98" s="12">
        <f t="shared" si="216"/>
        <v>10.857142857142858</v>
      </c>
      <c r="AO98" s="12">
        <f t="shared" si="217"/>
        <v>11.857142857142858</v>
      </c>
      <c r="AP98" s="15"/>
      <c r="AQ98" s="36">
        <f t="shared" si="235"/>
        <v>8</v>
      </c>
      <c r="AR98" s="12">
        <f t="shared" si="236"/>
        <v>11.857142857142858</v>
      </c>
      <c r="AS98" s="12">
        <f t="shared" si="218"/>
        <v>12.857142857142858</v>
      </c>
      <c r="AT98" s="12">
        <f t="shared" si="219"/>
        <v>13.857142857142858</v>
      </c>
      <c r="AU98" s="15"/>
      <c r="AV98" s="36">
        <f t="shared" si="237"/>
        <v>12</v>
      </c>
      <c r="AW98" s="12">
        <f t="shared" si="238"/>
        <v>15.857142857142858</v>
      </c>
      <c r="AX98" s="12">
        <f t="shared" si="220"/>
        <v>16.857142857142858</v>
      </c>
      <c r="AY98" s="12">
        <f t="shared" si="221"/>
        <v>17.857142857142858</v>
      </c>
    </row>
    <row r="99" spans="1:51">
      <c r="A99" s="14" t="str">
        <f t="shared" si="200"/>
        <v>Cadmium</v>
      </c>
      <c r="B99" s="6">
        <f t="shared" si="201"/>
        <v>5</v>
      </c>
      <c r="C99" s="47">
        <f t="shared" si="202"/>
        <v>0.8571428571428571</v>
      </c>
      <c r="D99" s="39">
        <v>7.5</v>
      </c>
      <c r="E99" s="51">
        <f t="shared" si="222"/>
        <v>5</v>
      </c>
      <c r="F99" s="41" t="s">
        <v>6</v>
      </c>
      <c r="G99" s="47">
        <f t="shared" si="203"/>
        <v>1</v>
      </c>
      <c r="H99" s="41" t="s">
        <v>1</v>
      </c>
      <c r="I99" s="51">
        <f t="shared" si="204"/>
        <v>0</v>
      </c>
      <c r="J99" s="56">
        <f t="shared" si="205"/>
        <v>6</v>
      </c>
      <c r="K99" s="56">
        <f t="shared" si="223"/>
        <v>0</v>
      </c>
      <c r="L99" s="56">
        <v>3</v>
      </c>
      <c r="M99" s="15"/>
      <c r="N99" s="12">
        <f t="shared" si="224"/>
        <v>3.8571428571428572</v>
      </c>
      <c r="O99" s="12">
        <f t="shared" si="206"/>
        <v>4.8571428571428577</v>
      </c>
      <c r="P99" s="12">
        <f t="shared" si="207"/>
        <v>5.8571428571428577</v>
      </c>
      <c r="Q99" s="15"/>
      <c r="R99" s="36">
        <f t="shared" si="225"/>
        <v>0.4</v>
      </c>
      <c r="S99" s="12">
        <f t="shared" si="226"/>
        <v>4.2571428571428571</v>
      </c>
      <c r="T99" s="12">
        <f t="shared" si="208"/>
        <v>5.2571428571428571</v>
      </c>
      <c r="U99" s="12">
        <f t="shared" si="209"/>
        <v>6.2571428571428571</v>
      </c>
      <c r="V99" s="15"/>
      <c r="W99" s="36">
        <f t="shared" si="227"/>
        <v>1</v>
      </c>
      <c r="X99" s="12">
        <f t="shared" si="228"/>
        <v>4.8571428571428577</v>
      </c>
      <c r="Y99" s="12">
        <f t="shared" si="210"/>
        <v>5.8571428571428577</v>
      </c>
      <c r="Z99" s="12">
        <f t="shared" si="211"/>
        <v>6.8571428571428577</v>
      </c>
      <c r="AA99" s="15"/>
      <c r="AB99" s="36">
        <f t="shared" si="229"/>
        <v>2</v>
      </c>
      <c r="AC99" s="12">
        <f t="shared" si="230"/>
        <v>5.8571428571428577</v>
      </c>
      <c r="AD99" s="12">
        <f t="shared" si="212"/>
        <v>6.8571428571428577</v>
      </c>
      <c r="AE99" s="12">
        <f t="shared" si="213"/>
        <v>7.8571428571428577</v>
      </c>
      <c r="AF99" s="15"/>
      <c r="AG99" s="36">
        <f t="shared" si="231"/>
        <v>4</v>
      </c>
      <c r="AH99" s="12">
        <f t="shared" si="232"/>
        <v>7.8571428571428568</v>
      </c>
      <c r="AI99" s="12">
        <f t="shared" si="214"/>
        <v>8.8571428571428577</v>
      </c>
      <c r="AJ99" s="12">
        <f t="shared" si="215"/>
        <v>9.8571428571428577</v>
      </c>
      <c r="AK99" s="15"/>
      <c r="AL99" s="36">
        <f t="shared" si="233"/>
        <v>6</v>
      </c>
      <c r="AM99" s="12">
        <f t="shared" si="234"/>
        <v>9.8571428571428577</v>
      </c>
      <c r="AN99" s="12">
        <f t="shared" si="216"/>
        <v>10.857142857142858</v>
      </c>
      <c r="AO99" s="12">
        <f t="shared" si="217"/>
        <v>11.857142857142858</v>
      </c>
      <c r="AP99" s="15"/>
      <c r="AQ99" s="36">
        <f t="shared" si="235"/>
        <v>8</v>
      </c>
      <c r="AR99" s="12">
        <f t="shared" si="236"/>
        <v>11.857142857142858</v>
      </c>
      <c r="AS99" s="12">
        <f t="shared" si="218"/>
        <v>12.857142857142858</v>
      </c>
      <c r="AT99" s="12">
        <f t="shared" si="219"/>
        <v>13.857142857142858</v>
      </c>
      <c r="AU99" s="15"/>
      <c r="AV99" s="36">
        <f t="shared" si="237"/>
        <v>12</v>
      </c>
      <c r="AW99" s="12">
        <f t="shared" si="238"/>
        <v>15.857142857142858</v>
      </c>
      <c r="AX99" s="12">
        <f t="shared" si="220"/>
        <v>16.857142857142858</v>
      </c>
      <c r="AY99" s="12">
        <f t="shared" si="221"/>
        <v>17.857142857142858</v>
      </c>
    </row>
    <row r="100" spans="1:51">
      <c r="A100" s="14" t="str">
        <f t="shared" si="200"/>
        <v>Cadmium</v>
      </c>
      <c r="B100" s="6">
        <f t="shared" si="201"/>
        <v>5</v>
      </c>
      <c r="C100" s="47">
        <f t="shared" si="202"/>
        <v>0.8571428571428571</v>
      </c>
      <c r="D100" s="39">
        <v>7.5</v>
      </c>
      <c r="E100" s="51">
        <f t="shared" si="222"/>
        <v>5</v>
      </c>
      <c r="F100" s="41" t="s">
        <v>6</v>
      </c>
      <c r="G100" s="47">
        <f t="shared" si="203"/>
        <v>1</v>
      </c>
      <c r="H100" s="41" t="s">
        <v>0</v>
      </c>
      <c r="I100" s="51">
        <f t="shared" si="204"/>
        <v>0</v>
      </c>
      <c r="J100" s="56">
        <f t="shared" si="205"/>
        <v>6</v>
      </c>
      <c r="K100" s="56">
        <f t="shared" si="223"/>
        <v>0</v>
      </c>
      <c r="L100" s="56">
        <v>3</v>
      </c>
      <c r="M100" s="15"/>
      <c r="N100" s="12">
        <f t="shared" si="224"/>
        <v>3.8571428571428572</v>
      </c>
      <c r="O100" s="12">
        <f t="shared" si="206"/>
        <v>4.8571428571428577</v>
      </c>
      <c r="P100" s="12">
        <f t="shared" si="207"/>
        <v>5.8571428571428577</v>
      </c>
      <c r="Q100" s="15"/>
      <c r="R100" s="36">
        <f t="shared" si="225"/>
        <v>0.4</v>
      </c>
      <c r="S100" s="12">
        <f t="shared" si="226"/>
        <v>4.2571428571428571</v>
      </c>
      <c r="T100" s="12">
        <f t="shared" si="208"/>
        <v>5.2571428571428571</v>
      </c>
      <c r="U100" s="12">
        <f t="shared" si="209"/>
        <v>6.2571428571428571</v>
      </c>
      <c r="V100" s="15"/>
      <c r="W100" s="36">
        <f t="shared" si="227"/>
        <v>1</v>
      </c>
      <c r="X100" s="12">
        <f t="shared" si="228"/>
        <v>4.8571428571428577</v>
      </c>
      <c r="Y100" s="12">
        <f t="shared" si="210"/>
        <v>5.8571428571428577</v>
      </c>
      <c r="Z100" s="12">
        <f t="shared" si="211"/>
        <v>6.8571428571428577</v>
      </c>
      <c r="AA100" s="15"/>
      <c r="AB100" s="36">
        <f t="shared" si="229"/>
        <v>2</v>
      </c>
      <c r="AC100" s="12">
        <f t="shared" si="230"/>
        <v>5.8571428571428577</v>
      </c>
      <c r="AD100" s="12">
        <f t="shared" si="212"/>
        <v>6.8571428571428577</v>
      </c>
      <c r="AE100" s="12">
        <f t="shared" si="213"/>
        <v>7.8571428571428577</v>
      </c>
      <c r="AF100" s="15"/>
      <c r="AG100" s="36">
        <f t="shared" si="231"/>
        <v>4</v>
      </c>
      <c r="AH100" s="12">
        <f t="shared" si="232"/>
        <v>7.8571428571428568</v>
      </c>
      <c r="AI100" s="12">
        <f t="shared" si="214"/>
        <v>8.8571428571428577</v>
      </c>
      <c r="AJ100" s="12">
        <f t="shared" si="215"/>
        <v>9.8571428571428577</v>
      </c>
      <c r="AK100" s="15"/>
      <c r="AL100" s="36">
        <f t="shared" si="233"/>
        <v>6</v>
      </c>
      <c r="AM100" s="12">
        <f t="shared" si="234"/>
        <v>9.8571428571428577</v>
      </c>
      <c r="AN100" s="12">
        <f t="shared" si="216"/>
        <v>10.857142857142858</v>
      </c>
      <c r="AO100" s="12">
        <f t="shared" si="217"/>
        <v>11.857142857142858</v>
      </c>
      <c r="AP100" s="15"/>
      <c r="AQ100" s="36">
        <f t="shared" si="235"/>
        <v>8</v>
      </c>
      <c r="AR100" s="12">
        <f t="shared" si="236"/>
        <v>11.857142857142858</v>
      </c>
      <c r="AS100" s="12">
        <f t="shared" si="218"/>
        <v>12.857142857142858</v>
      </c>
      <c r="AT100" s="12">
        <f t="shared" si="219"/>
        <v>13.857142857142858</v>
      </c>
      <c r="AU100" s="15"/>
      <c r="AV100" s="36">
        <f t="shared" si="237"/>
        <v>12</v>
      </c>
      <c r="AW100" s="12">
        <f t="shared" si="238"/>
        <v>15.857142857142858</v>
      </c>
      <c r="AX100" s="12">
        <f t="shared" si="220"/>
        <v>16.857142857142858</v>
      </c>
      <c r="AY100" s="12">
        <f t="shared" si="221"/>
        <v>17.857142857142858</v>
      </c>
    </row>
    <row r="101" spans="1:51" ht="10.5">
      <c r="A101" s="74" t="s">
        <v>54</v>
      </c>
    </row>
    <row r="111" spans="1:51">
      <c r="O111" s="42"/>
    </row>
  </sheetData>
  <sheetProtection algorithmName="SHA-512" hashValue="X6i+5f7mk3sWGejgLatke/CEc2QRNv60jS9z0V6YuIF7C0zqzVzi7nimbcQncLwC7bO0yqoZshxy5XFbvE70jA==" saltValue="HJDAMfpmzXY/FvuovMeHRQ==" spinCount="100000" sheet="1" objects="1" scenarios="1"/>
  <phoneticPr fontId="1" type="noConversion"/>
  <conditionalFormatting sqref="N76:P87 S76:U87 N24:P35 N37:P48 N50:P61 N63:P74 S50:U61 AR76:AT87 N11:P22 AR50:AT61 S24:U35 S37:U48 S63:U74 X76:Z87 AR37:AT48 AR63:AT74 S11:U22 AR11:AT22 AR24:AT35 X50:Z61 AW76:AY87 X24:Z35 AW50:AY61 X63:Z74 X11:Z22 AW11:AY22 X37:Z48 AC76:AE87 AW24:AY35 AW37:AY48 AC50:AE61 AW63:AY74 AC11:AE22 AC24:AE35 AH76:AJ87 AH11:AJ22 AH24:AJ35 AC37:AE48 AH50:AJ61 AC63:AE74 AH37:AJ48 AM76:AO87 AH63:AJ74 AM63:AO74 AM24:AO35 AM37:AO48 AM50:AO61 AM11:AO22 N89:P100 S89:U100 AR89:AT100 X89:Z100 AW89:AY100 AC89:AE100 AH89:AJ100 AM89:AO100">
    <cfRule type="cellIs" dxfId="20" priority="1" stopIfTrue="1" operator="greaterThanOrEqual">
      <formula>8</formula>
    </cfRule>
    <cfRule type="cellIs" dxfId="19" priority="2" stopIfTrue="1" operator="between">
      <formula>5</formula>
      <formula>7.9999</formula>
    </cfRule>
    <cfRule type="cellIs" dxfId="18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2</formula1>
      <formula2>30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indexed="52"/>
    <pageSetUpPr fitToPage="1"/>
  </sheetPr>
  <dimension ref="A1:AX15"/>
  <sheetViews>
    <sheetView workbookViewId="0">
      <pane xSplit="3" ySplit="10" topLeftCell="D11" activePane="bottomRight" state="frozen"/>
      <selection activeCell="B5" sqref="B5"/>
      <selection pane="topRight" activeCell="B5" sqref="B5"/>
      <selection pane="bottomLeft" activeCell="B5" sqref="B5"/>
      <selection pane="bottomRight" activeCell="A2" sqref="A2"/>
    </sheetView>
  </sheetViews>
  <sheetFormatPr baseColWidth="10" defaultColWidth="11.453125" defaultRowHeight="10"/>
  <cols>
    <col min="1" max="1" width="27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1" width="9.81640625" style="55" customWidth="1"/>
    <col min="12" max="12" width="2.7265625" style="1" customWidth="1"/>
    <col min="13" max="13" width="10.81640625" style="10" customWidth="1"/>
    <col min="14" max="14" width="10" style="10" customWidth="1"/>
    <col min="15" max="15" width="10" style="11" customWidth="1"/>
    <col min="16" max="16" width="2.54296875" style="1" customWidth="1"/>
    <col min="17" max="17" width="8.1796875" style="8" customWidth="1"/>
    <col min="18" max="18" width="10.81640625" style="10" customWidth="1"/>
    <col min="19" max="19" width="10" style="10" customWidth="1"/>
    <col min="20" max="20" width="10" style="11" customWidth="1"/>
    <col min="21" max="21" width="2.54296875" style="1" customWidth="1"/>
    <col min="22" max="22" width="8.1796875" style="8" customWidth="1"/>
    <col min="23" max="23" width="10.81640625" style="10" customWidth="1"/>
    <col min="24" max="24" width="10" style="10" customWidth="1"/>
    <col min="25" max="25" width="10" style="11" customWidth="1"/>
    <col min="26" max="26" width="2.54296875" style="1" customWidth="1"/>
    <col min="27" max="27" width="8.1796875" style="8" customWidth="1"/>
    <col min="28" max="28" width="10.81640625" style="10" customWidth="1"/>
    <col min="29" max="29" width="10" style="10" customWidth="1"/>
    <col min="30" max="30" width="10" style="11" customWidth="1"/>
    <col min="31" max="31" width="2.54296875" style="1" customWidth="1"/>
    <col min="32" max="32" width="8.1796875" style="8" customWidth="1"/>
    <col min="33" max="33" width="10.81640625" style="10" customWidth="1"/>
    <col min="34" max="34" width="10" style="10" customWidth="1"/>
    <col min="35" max="35" width="10" style="11" customWidth="1"/>
    <col min="36" max="36" width="2.54296875" style="1" customWidth="1"/>
    <col min="37" max="37" width="8.1796875" style="8" customWidth="1"/>
    <col min="38" max="38" width="10.81640625" style="10" customWidth="1"/>
    <col min="39" max="39" width="10" style="10" customWidth="1"/>
    <col min="40" max="40" width="10" style="11" customWidth="1"/>
    <col min="41" max="41" width="2.54296875" style="1" customWidth="1"/>
    <col min="42" max="42" width="8.1796875" style="8" customWidth="1"/>
    <col min="43" max="43" width="10.81640625" style="10" customWidth="1"/>
    <col min="44" max="44" width="10" style="10" customWidth="1"/>
    <col min="45" max="45" width="10" style="11" customWidth="1"/>
    <col min="46" max="46" width="2.54296875" style="1" customWidth="1"/>
    <col min="47" max="47" width="8.1796875" style="8" customWidth="1"/>
    <col min="48" max="48" width="10.81640625" style="10" customWidth="1"/>
    <col min="49" max="49" width="10" style="10" customWidth="1"/>
    <col min="50" max="50" width="10" style="11" customWidth="1"/>
    <col min="51" max="16384" width="11.453125" style="1"/>
  </cols>
  <sheetData>
    <row r="1" spans="1:50" s="75" customFormat="1" ht="25">
      <c r="A1" s="79" t="s">
        <v>87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0">
      <c r="A2" s="15"/>
      <c r="B2" s="87"/>
      <c r="C2" s="88"/>
      <c r="D2" s="89"/>
      <c r="E2" s="88"/>
      <c r="F2" s="15"/>
      <c r="G2" s="88"/>
      <c r="H2" s="14"/>
      <c r="I2" s="90"/>
      <c r="J2" s="90"/>
      <c r="K2" s="90"/>
      <c r="L2" s="15"/>
      <c r="M2" s="91"/>
      <c r="N2" s="91"/>
      <c r="O2" s="92"/>
    </row>
    <row r="3" spans="1:50" ht="10.5">
      <c r="A3" s="113" t="s">
        <v>45</v>
      </c>
      <c r="B3" s="57" t="s">
        <v>77</v>
      </c>
      <c r="C3" s="43"/>
      <c r="D3" s="23"/>
      <c r="E3" s="43"/>
      <c r="F3" s="7"/>
      <c r="G3" s="43"/>
      <c r="H3" s="19"/>
      <c r="I3" s="53"/>
      <c r="J3" s="53"/>
      <c r="K3" s="53"/>
      <c r="L3" s="7"/>
      <c r="M3" s="19"/>
      <c r="N3" s="112" t="s">
        <v>55</v>
      </c>
      <c r="O3" s="5"/>
      <c r="P3" s="8"/>
      <c r="R3" s="34"/>
      <c r="S3" s="32"/>
      <c r="T3" s="33"/>
      <c r="U3" s="8"/>
      <c r="W3" s="34"/>
      <c r="X3" s="32"/>
      <c r="Y3" s="33"/>
      <c r="Z3" s="8"/>
      <c r="AB3" s="34"/>
      <c r="AC3" s="32"/>
      <c r="AD3" s="33"/>
      <c r="AE3" s="8"/>
      <c r="AG3" s="34"/>
      <c r="AH3" s="32"/>
      <c r="AI3" s="33"/>
      <c r="AJ3" s="8"/>
      <c r="AL3" s="34"/>
      <c r="AM3" s="32"/>
      <c r="AN3" s="33"/>
      <c r="AO3" s="8"/>
      <c r="AQ3" s="34"/>
      <c r="AR3" s="32"/>
      <c r="AS3" s="33"/>
      <c r="AT3" s="8"/>
      <c r="AV3" s="34"/>
      <c r="AW3" s="32"/>
      <c r="AX3" s="33"/>
    </row>
    <row r="4" spans="1:50" ht="10.5">
      <c r="A4" s="113" t="s">
        <v>46</v>
      </c>
      <c r="B4" s="31">
        <v>200</v>
      </c>
      <c r="C4" s="43"/>
      <c r="D4" s="23"/>
      <c r="E4" s="43"/>
      <c r="F4" s="7"/>
      <c r="G4" s="43"/>
      <c r="H4" s="19"/>
      <c r="I4" s="53"/>
      <c r="J4" s="53"/>
      <c r="K4" s="53"/>
      <c r="L4" s="7"/>
      <c r="M4" s="19"/>
      <c r="N4" s="112" t="s">
        <v>56</v>
      </c>
      <c r="O4" s="4"/>
      <c r="P4" s="8"/>
      <c r="R4" s="34"/>
      <c r="S4" s="32"/>
      <c r="T4" s="33"/>
      <c r="U4" s="8"/>
      <c r="W4" s="34"/>
      <c r="X4" s="32"/>
      <c r="Y4" s="33"/>
      <c r="Z4" s="8"/>
      <c r="AB4" s="34"/>
      <c r="AC4" s="32"/>
      <c r="AD4" s="33"/>
      <c r="AE4" s="8"/>
      <c r="AG4" s="34"/>
      <c r="AH4" s="32"/>
      <c r="AI4" s="33"/>
      <c r="AJ4" s="8"/>
      <c r="AL4" s="34"/>
      <c r="AM4" s="32"/>
      <c r="AN4" s="33"/>
      <c r="AO4" s="8"/>
      <c r="AQ4" s="34"/>
      <c r="AR4" s="32"/>
      <c r="AS4" s="33"/>
      <c r="AT4" s="8"/>
      <c r="AV4" s="34"/>
      <c r="AW4" s="32"/>
      <c r="AX4" s="33"/>
    </row>
    <row r="5" spans="1:50" ht="15.5">
      <c r="A5" s="113" t="s">
        <v>47</v>
      </c>
      <c r="B5" s="31">
        <v>500</v>
      </c>
      <c r="C5" s="43"/>
      <c r="D5" s="23"/>
      <c r="E5" s="43"/>
      <c r="F5" s="7"/>
      <c r="G5" s="67"/>
      <c r="H5" s="19"/>
      <c r="I5" s="53"/>
      <c r="J5" s="53"/>
      <c r="K5" s="53"/>
      <c r="L5" s="7"/>
      <c r="M5" s="24"/>
      <c r="N5" s="112" t="s">
        <v>57</v>
      </c>
      <c r="O5" s="3"/>
      <c r="P5" s="8"/>
      <c r="R5" s="12"/>
      <c r="S5" s="32"/>
      <c r="T5" s="33"/>
      <c r="U5" s="8"/>
      <c r="W5" s="12"/>
      <c r="X5" s="32"/>
      <c r="Y5" s="33"/>
      <c r="Z5" s="8"/>
      <c r="AB5" s="12"/>
      <c r="AC5" s="32"/>
      <c r="AD5" s="33"/>
      <c r="AE5" s="8"/>
      <c r="AG5" s="12"/>
      <c r="AH5" s="32"/>
      <c r="AI5" s="33"/>
      <c r="AJ5" s="8"/>
      <c r="AL5" s="12"/>
      <c r="AM5" s="32"/>
      <c r="AN5" s="33"/>
      <c r="AO5" s="8"/>
      <c r="AQ5" s="12"/>
      <c r="AR5" s="32"/>
      <c r="AS5" s="33"/>
      <c r="AT5" s="8"/>
      <c r="AV5" s="12"/>
      <c r="AW5" s="32"/>
      <c r="AX5" s="33"/>
    </row>
    <row r="6" spans="1:50" ht="14">
      <c r="A6" s="37" t="s">
        <v>76</v>
      </c>
      <c r="B6" s="65">
        <v>50</v>
      </c>
      <c r="C6" s="43"/>
      <c r="D6" s="23"/>
      <c r="E6" s="43"/>
      <c r="F6" s="7"/>
      <c r="G6" s="43"/>
      <c r="H6" s="19"/>
      <c r="I6" s="53"/>
      <c r="J6" s="53"/>
      <c r="K6" s="53"/>
      <c r="L6" s="7"/>
      <c r="M6" s="24"/>
      <c r="N6" s="18"/>
      <c r="O6" s="33"/>
      <c r="P6" s="8"/>
      <c r="R6" s="12"/>
      <c r="S6" s="32"/>
      <c r="T6" s="33"/>
      <c r="U6" s="8"/>
      <c r="W6" s="12"/>
      <c r="X6" s="32"/>
      <c r="Y6" s="33"/>
      <c r="Z6" s="8"/>
      <c r="AB6" s="12"/>
      <c r="AC6" s="32"/>
      <c r="AD6" s="33"/>
      <c r="AE6" s="8"/>
      <c r="AG6" s="12"/>
      <c r="AH6" s="32"/>
      <c r="AI6" s="33"/>
      <c r="AJ6" s="8"/>
      <c r="AL6" s="12"/>
      <c r="AM6" s="32"/>
      <c r="AN6" s="33"/>
      <c r="AO6" s="8"/>
      <c r="AQ6" s="12"/>
      <c r="AR6" s="32"/>
      <c r="AS6" s="33"/>
      <c r="AT6" s="8"/>
      <c r="AV6" s="12"/>
      <c r="AW6" s="32"/>
      <c r="AX6" s="33"/>
    </row>
    <row r="7" spans="1:50" ht="14">
      <c r="A7" s="37" t="s">
        <v>49</v>
      </c>
      <c r="B7" s="65">
        <v>200</v>
      </c>
      <c r="C7" s="44"/>
      <c r="D7" s="29"/>
      <c r="E7" s="44"/>
      <c r="F7" s="29"/>
      <c r="G7" s="44"/>
      <c r="H7" s="29"/>
      <c r="I7" s="44"/>
      <c r="J7" s="44"/>
      <c r="K7" s="44"/>
      <c r="L7" s="7"/>
      <c r="M7" s="24"/>
      <c r="N7" s="18"/>
      <c r="O7" s="23"/>
      <c r="P7" s="8"/>
      <c r="R7" s="12"/>
      <c r="S7" s="32"/>
      <c r="T7" s="33"/>
      <c r="U7" s="8"/>
      <c r="W7" s="12"/>
      <c r="X7" s="32"/>
      <c r="Y7" s="33"/>
      <c r="Z7" s="8"/>
      <c r="AB7" s="12"/>
      <c r="AC7" s="32"/>
      <c r="AD7" s="33"/>
      <c r="AE7" s="8"/>
      <c r="AG7" s="12"/>
      <c r="AH7" s="32"/>
      <c r="AI7" s="33"/>
      <c r="AJ7" s="8"/>
      <c r="AL7" s="12"/>
      <c r="AM7" s="32"/>
      <c r="AN7" s="33"/>
      <c r="AO7" s="8"/>
      <c r="AQ7" s="12"/>
      <c r="AR7" s="32"/>
      <c r="AS7" s="33"/>
      <c r="AT7" s="8"/>
      <c r="AV7" s="12"/>
      <c r="AW7" s="32"/>
      <c r="AX7" s="33"/>
    </row>
    <row r="8" spans="1:50">
      <c r="A8" s="113" t="s">
        <v>50</v>
      </c>
      <c r="B8" s="29">
        <v>0</v>
      </c>
      <c r="C8" s="29">
        <v>1</v>
      </c>
      <c r="D8" s="29">
        <v>2.5</v>
      </c>
      <c r="E8" s="29">
        <v>5</v>
      </c>
      <c r="F8" s="29">
        <v>10</v>
      </c>
      <c r="G8" s="29">
        <v>15</v>
      </c>
      <c r="H8" s="29">
        <v>20</v>
      </c>
      <c r="I8" s="29">
        <v>30</v>
      </c>
      <c r="J8" s="44"/>
      <c r="K8" s="44"/>
      <c r="L8" s="7"/>
      <c r="M8" s="24"/>
      <c r="N8" s="18"/>
      <c r="O8" s="23"/>
      <c r="P8" s="8"/>
      <c r="R8" s="12"/>
      <c r="S8" s="32"/>
      <c r="T8" s="33"/>
      <c r="U8" s="8"/>
      <c r="W8" s="12"/>
      <c r="X8" s="32"/>
      <c r="Y8" s="33"/>
      <c r="Z8" s="8"/>
      <c r="AB8" s="12"/>
      <c r="AC8" s="32"/>
      <c r="AD8" s="33"/>
      <c r="AE8" s="8"/>
      <c r="AG8" s="12"/>
      <c r="AH8" s="32"/>
      <c r="AI8" s="33"/>
      <c r="AJ8" s="8"/>
      <c r="AL8" s="12"/>
      <c r="AM8" s="32"/>
      <c r="AN8" s="33"/>
      <c r="AO8" s="8"/>
      <c r="AQ8" s="12"/>
      <c r="AR8" s="32"/>
      <c r="AS8" s="33"/>
      <c r="AT8" s="8"/>
      <c r="AV8" s="12"/>
      <c r="AW8" s="32"/>
      <c r="AX8" s="33"/>
    </row>
    <row r="9" spans="1:50" ht="20.25" customHeight="1" thickBot="1">
      <c r="A9" s="17"/>
      <c r="B9" s="22" t="s">
        <v>52</v>
      </c>
      <c r="C9" s="45"/>
      <c r="D9" s="20"/>
      <c r="E9" s="45"/>
      <c r="F9" s="17"/>
      <c r="G9" s="45"/>
      <c r="H9" s="16"/>
      <c r="I9" s="54"/>
      <c r="J9" s="53"/>
      <c r="K9" s="53"/>
      <c r="L9" s="17"/>
      <c r="M9" s="114" t="s">
        <v>58</v>
      </c>
      <c r="N9" s="17"/>
      <c r="O9" s="17"/>
      <c r="P9" s="17"/>
      <c r="Q9" s="17"/>
      <c r="R9" s="21"/>
      <c r="S9" s="17"/>
      <c r="T9" s="17"/>
      <c r="U9" s="17"/>
      <c r="V9" s="17"/>
      <c r="W9" s="21"/>
      <c r="X9" s="17"/>
      <c r="Y9" s="17"/>
      <c r="Z9" s="17"/>
      <c r="AA9" s="17"/>
      <c r="AB9" s="21"/>
      <c r="AC9" s="17"/>
      <c r="AD9" s="17"/>
      <c r="AE9" s="17"/>
      <c r="AF9" s="17"/>
      <c r="AG9" s="21"/>
      <c r="AH9" s="17"/>
      <c r="AI9" s="17"/>
      <c r="AJ9" s="17"/>
      <c r="AK9" s="17"/>
      <c r="AL9" s="21"/>
      <c r="AM9" s="17"/>
      <c r="AN9" s="17"/>
      <c r="AO9" s="17"/>
      <c r="AP9" s="17"/>
      <c r="AQ9" s="21"/>
      <c r="AR9" s="17"/>
      <c r="AS9" s="17"/>
      <c r="AT9" s="17"/>
      <c r="AU9" s="17"/>
      <c r="AV9" s="21"/>
      <c r="AW9" s="17"/>
      <c r="AX9" s="17"/>
    </row>
    <row r="10" spans="1:50" ht="45" customHeight="1" thickTop="1">
      <c r="A10" s="25" t="s">
        <v>45</v>
      </c>
      <c r="B10" s="26" t="s">
        <v>53</v>
      </c>
      <c r="C10" s="46"/>
      <c r="D10" s="58"/>
      <c r="E10" s="59"/>
      <c r="F10" s="60"/>
      <c r="G10" s="59"/>
      <c r="H10" s="60"/>
      <c r="I10" s="59"/>
      <c r="J10" s="59"/>
      <c r="K10" s="46"/>
      <c r="L10" s="27"/>
      <c r="M10" s="28"/>
      <c r="N10" s="28"/>
      <c r="O10" s="28"/>
      <c r="P10" s="27"/>
      <c r="Q10" s="35" t="s">
        <v>59</v>
      </c>
      <c r="R10" s="28"/>
      <c r="S10" s="28"/>
      <c r="T10" s="28"/>
      <c r="U10" s="27"/>
      <c r="V10" s="35" t="s">
        <v>59</v>
      </c>
      <c r="W10" s="28"/>
      <c r="X10" s="28"/>
      <c r="Y10" s="28"/>
      <c r="Z10" s="27"/>
      <c r="AA10" s="35" t="s">
        <v>59</v>
      </c>
      <c r="AB10" s="28"/>
      <c r="AC10" s="28"/>
      <c r="AD10" s="28"/>
      <c r="AE10" s="27"/>
      <c r="AF10" s="35" t="s">
        <v>59</v>
      </c>
      <c r="AG10" s="28"/>
      <c r="AH10" s="28"/>
      <c r="AI10" s="28"/>
      <c r="AJ10" s="27"/>
      <c r="AK10" s="35" t="s">
        <v>59</v>
      </c>
      <c r="AL10" s="28"/>
      <c r="AM10" s="28"/>
      <c r="AN10" s="28"/>
      <c r="AO10" s="27"/>
      <c r="AP10" s="35" t="s">
        <v>59</v>
      </c>
      <c r="AQ10" s="28"/>
      <c r="AR10" s="28"/>
      <c r="AS10" s="28"/>
      <c r="AT10" s="27"/>
      <c r="AU10" s="35" t="s">
        <v>59</v>
      </c>
      <c r="AV10" s="28"/>
      <c r="AW10" s="28"/>
      <c r="AX10" s="28"/>
    </row>
    <row r="11" spans="1:50" ht="12.5">
      <c r="A11" s="14" t="str">
        <f>$B$3</f>
        <v>Chrome</v>
      </c>
      <c r="B11" s="6">
        <f>$B$7</f>
        <v>200</v>
      </c>
      <c r="C11" s="47"/>
      <c r="D11" s="61"/>
      <c r="E11" s="62"/>
      <c r="F11" s="63"/>
      <c r="G11" s="62"/>
      <c r="H11" s="63"/>
      <c r="I11" s="62"/>
      <c r="J11" s="64"/>
      <c r="K11" s="56"/>
      <c r="L11" s="15"/>
      <c r="M11" s="12"/>
      <c r="N11"/>
      <c r="O11"/>
      <c r="P11" s="15"/>
      <c r="Q11" s="36">
        <f>8*$B$7/$B$6*$C$8/100</f>
        <v>0.32</v>
      </c>
      <c r="R11" s="12">
        <f>$C11+$K11+$Q11</f>
        <v>0.32</v>
      </c>
      <c r="S11"/>
      <c r="T11"/>
      <c r="U11" s="15"/>
      <c r="V11" s="36">
        <f>8*$B$7/$B$6*$D$8/100</f>
        <v>0.8</v>
      </c>
      <c r="W11" s="12">
        <f>$C11+$K11+$V11</f>
        <v>0.8</v>
      </c>
      <c r="X11"/>
      <c r="Y11"/>
      <c r="Z11" s="15"/>
      <c r="AA11" s="36">
        <f>8*$B$7/$B$6*$E$8/100</f>
        <v>1.6</v>
      </c>
      <c r="AB11" s="12">
        <f>$C11+$K11+$AA11</f>
        <v>1.6</v>
      </c>
      <c r="AC11"/>
      <c r="AD11"/>
      <c r="AE11" s="15"/>
      <c r="AF11" s="36">
        <f>8*$B$7/$B$6*$F$8/100</f>
        <v>3.2</v>
      </c>
      <c r="AG11" s="12">
        <f>$C11+$K11+$AF11</f>
        <v>3.2</v>
      </c>
      <c r="AH11"/>
      <c r="AI11"/>
      <c r="AJ11" s="15"/>
      <c r="AK11" s="36">
        <f>8*$B$7/$B$6*$G$8/100</f>
        <v>4.8</v>
      </c>
      <c r="AL11" s="12">
        <f>$C11+$K11+$AK11</f>
        <v>4.8</v>
      </c>
      <c r="AM11"/>
      <c r="AN11"/>
      <c r="AO11" s="15"/>
      <c r="AP11" s="36">
        <f>8*$B$7/$B$6*$H$8/100</f>
        <v>6.4</v>
      </c>
      <c r="AQ11" s="12">
        <f>$C11+$K11+$AP11</f>
        <v>6.4</v>
      </c>
      <c r="AR11"/>
      <c r="AS11"/>
      <c r="AT11" s="15"/>
      <c r="AU11" s="36">
        <f>8*$B$7/$B$6*$I$8/100</f>
        <v>9.6</v>
      </c>
      <c r="AV11" s="12">
        <f>$C11+$K11+$AU11</f>
        <v>9.6</v>
      </c>
      <c r="AW11"/>
      <c r="AX11"/>
    </row>
    <row r="12" spans="1:50" ht="12.5">
      <c r="A12" s="74" t="s">
        <v>54</v>
      </c>
      <c r="S12"/>
      <c r="T12"/>
    </row>
    <row r="14" spans="1:50" ht="12.5">
      <c r="S14"/>
    </row>
    <row r="15" spans="1:50">
      <c r="N15" s="42"/>
    </row>
  </sheetData>
  <sheetProtection password="979D" sheet="1" objects="1" scenarios="1"/>
  <phoneticPr fontId="1" type="noConversion"/>
  <conditionalFormatting sqref="R11 W11 AB11 AG11 AQ11 M11 AL11 AV11">
    <cfRule type="cellIs" dxfId="17" priority="1" stopIfTrue="1" operator="greaterThanOrEqual">
      <formula>8</formula>
    </cfRule>
    <cfRule type="cellIs" dxfId="16" priority="2" stopIfTrue="1" operator="between">
      <formula>5</formula>
      <formula>7.9999</formula>
    </cfRule>
    <cfRule type="cellIs" dxfId="15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B4</formula1>
      <formula2>B5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indexed="10"/>
    <pageSetUpPr fitToPage="1"/>
  </sheetPr>
  <dimension ref="A1:AY111"/>
  <sheetViews>
    <sheetView workbookViewId="0">
      <pane xSplit="8" ySplit="10" topLeftCell="I11" activePane="bottomRight" state="frozen"/>
      <selection activeCell="B5" sqref="B5"/>
      <selection pane="topRight" activeCell="B5" sqref="B5"/>
      <selection pane="bottomLeft" activeCell="B5" sqref="B5"/>
      <selection pane="bottomRight" activeCell="B8" sqref="B8"/>
    </sheetView>
  </sheetViews>
  <sheetFormatPr baseColWidth="10" defaultColWidth="11.453125" defaultRowHeight="10"/>
  <cols>
    <col min="1" max="1" width="30.453125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2" width="9.81640625" style="55" customWidth="1"/>
    <col min="13" max="13" width="2.7265625" style="1" customWidth="1"/>
    <col min="14" max="14" width="10.81640625" style="10" customWidth="1"/>
    <col min="15" max="15" width="10" style="10" customWidth="1"/>
    <col min="16" max="16" width="10" style="11" customWidth="1"/>
    <col min="17" max="17" width="2.54296875" style="1" customWidth="1"/>
    <col min="18" max="18" width="8.1796875" style="8" customWidth="1"/>
    <col min="19" max="19" width="10.81640625" style="10" customWidth="1"/>
    <col min="20" max="20" width="10" style="10" customWidth="1"/>
    <col min="21" max="21" width="10" style="11" customWidth="1"/>
    <col min="22" max="22" width="2.54296875" style="1" customWidth="1"/>
    <col min="23" max="23" width="8.1796875" style="8" customWidth="1"/>
    <col min="24" max="24" width="10.81640625" style="10" customWidth="1"/>
    <col min="25" max="25" width="10" style="10" customWidth="1"/>
    <col min="26" max="26" width="10" style="11" customWidth="1"/>
    <col min="27" max="27" width="2.54296875" style="1" customWidth="1"/>
    <col min="28" max="28" width="8.1796875" style="8" customWidth="1"/>
    <col min="29" max="29" width="10.81640625" style="10" customWidth="1"/>
    <col min="30" max="30" width="10" style="10" customWidth="1"/>
    <col min="31" max="31" width="10" style="11" customWidth="1"/>
    <col min="32" max="32" width="2.54296875" style="1" customWidth="1"/>
    <col min="33" max="33" width="8.1796875" style="8" customWidth="1"/>
    <col min="34" max="34" width="10.81640625" style="10" customWidth="1"/>
    <col min="35" max="35" width="10" style="10" customWidth="1"/>
    <col min="36" max="36" width="10" style="11" customWidth="1"/>
    <col min="37" max="37" width="2.54296875" style="1" customWidth="1"/>
    <col min="38" max="38" width="8.1796875" style="8" customWidth="1"/>
    <col min="39" max="39" width="10.81640625" style="10" customWidth="1"/>
    <col min="40" max="40" width="10" style="10" customWidth="1"/>
    <col min="41" max="41" width="10" style="11" customWidth="1"/>
    <col min="42" max="42" width="2.54296875" style="1" customWidth="1"/>
    <col min="43" max="43" width="8.1796875" style="8" customWidth="1"/>
    <col min="44" max="44" width="10.81640625" style="10" customWidth="1"/>
    <col min="45" max="45" width="10" style="10" customWidth="1"/>
    <col min="46" max="46" width="10" style="11" customWidth="1"/>
    <col min="47" max="47" width="2.54296875" style="1" customWidth="1"/>
    <col min="48" max="48" width="8.1796875" style="8" customWidth="1"/>
    <col min="49" max="49" width="10.81640625" style="10" customWidth="1"/>
    <col min="50" max="50" width="10" style="10" customWidth="1"/>
    <col min="51" max="51" width="10" style="11" customWidth="1"/>
    <col min="52" max="16384" width="11.453125" style="1"/>
  </cols>
  <sheetData>
    <row r="1" spans="1:51" s="75" customFormat="1" ht="25">
      <c r="A1" s="79" t="s">
        <v>87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P1" s="79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1">
      <c r="A2" s="15"/>
      <c r="B2" s="87"/>
      <c r="C2" s="88"/>
      <c r="D2" s="89"/>
      <c r="E2" s="88"/>
      <c r="F2" s="15"/>
      <c r="G2" s="88"/>
      <c r="H2" s="14"/>
      <c r="I2" s="90"/>
      <c r="J2" s="90"/>
      <c r="K2" s="90"/>
      <c r="L2" s="90"/>
      <c r="M2" s="15"/>
      <c r="N2" s="91"/>
      <c r="O2" s="91"/>
      <c r="P2" s="92"/>
    </row>
    <row r="3" spans="1:51" ht="10.5">
      <c r="A3" s="113" t="s">
        <v>45</v>
      </c>
      <c r="B3" s="30" t="s">
        <v>79</v>
      </c>
      <c r="C3" s="43"/>
      <c r="D3" s="23"/>
      <c r="E3" s="43"/>
      <c r="F3" s="7"/>
      <c r="G3" s="43"/>
      <c r="H3" s="19"/>
      <c r="I3" s="53"/>
      <c r="J3" s="53"/>
      <c r="K3" s="53"/>
      <c r="L3" s="53"/>
      <c r="M3" s="7"/>
      <c r="N3" s="19"/>
      <c r="O3" s="112" t="s">
        <v>55</v>
      </c>
      <c r="P3" s="5"/>
      <c r="Q3" s="8"/>
      <c r="S3" s="34"/>
      <c r="T3" s="32"/>
      <c r="U3" s="33"/>
      <c r="V3" s="8"/>
      <c r="X3" s="34"/>
      <c r="Y3" s="32"/>
      <c r="Z3" s="33"/>
      <c r="AA3" s="8"/>
      <c r="AC3" s="34"/>
      <c r="AD3" s="32"/>
      <c r="AE3" s="33"/>
      <c r="AF3" s="8"/>
      <c r="AH3" s="34"/>
      <c r="AI3" s="32"/>
      <c r="AJ3" s="33"/>
      <c r="AK3" s="8"/>
      <c r="AM3" s="34"/>
      <c r="AN3" s="32"/>
      <c r="AO3" s="33"/>
      <c r="AP3" s="8"/>
      <c r="AR3" s="34"/>
      <c r="AS3" s="32"/>
      <c r="AT3" s="33"/>
      <c r="AU3" s="8"/>
      <c r="AW3" s="34"/>
      <c r="AX3" s="32"/>
      <c r="AY3" s="33"/>
    </row>
    <row r="4" spans="1:51" ht="10.5">
      <c r="A4" s="113" t="s">
        <v>46</v>
      </c>
      <c r="B4" s="31">
        <v>150</v>
      </c>
      <c r="C4" s="43"/>
      <c r="D4" s="23"/>
      <c r="E4" s="43"/>
      <c r="F4" s="7"/>
      <c r="G4" s="43"/>
      <c r="H4" s="19"/>
      <c r="I4" s="53"/>
      <c r="J4" s="53"/>
      <c r="K4" s="53"/>
      <c r="L4" s="53"/>
      <c r="M4" s="7"/>
      <c r="N4" s="19"/>
      <c r="O4" s="112" t="s">
        <v>56</v>
      </c>
      <c r="P4" s="4"/>
      <c r="Q4" s="8"/>
      <c r="S4" s="34"/>
      <c r="T4" s="32"/>
      <c r="U4" s="33"/>
      <c r="V4" s="8"/>
      <c r="X4" s="34"/>
      <c r="Y4" s="32"/>
      <c r="Z4" s="33"/>
      <c r="AA4" s="8"/>
      <c r="AC4" s="34"/>
      <c r="AD4" s="32"/>
      <c r="AE4" s="33"/>
      <c r="AF4" s="8"/>
      <c r="AH4" s="34"/>
      <c r="AI4" s="32"/>
      <c r="AJ4" s="33"/>
      <c r="AK4" s="8"/>
      <c r="AM4" s="34"/>
      <c r="AN4" s="32"/>
      <c r="AO4" s="33"/>
      <c r="AP4" s="8"/>
      <c r="AR4" s="34"/>
      <c r="AS4" s="32"/>
      <c r="AT4" s="33"/>
      <c r="AU4" s="8"/>
      <c r="AW4" s="34"/>
      <c r="AX4" s="32"/>
      <c r="AY4" s="33"/>
    </row>
    <row r="5" spans="1:51" ht="15.5">
      <c r="A5" s="113" t="s">
        <v>47</v>
      </c>
      <c r="B5" s="31">
        <v>1000</v>
      </c>
      <c r="C5" s="43"/>
      <c r="D5" s="23"/>
      <c r="E5" s="43"/>
      <c r="F5" s="7"/>
      <c r="G5" s="67"/>
      <c r="H5" s="19"/>
      <c r="I5" s="53"/>
      <c r="J5" s="53"/>
      <c r="K5" s="53"/>
      <c r="L5" s="53"/>
      <c r="M5" s="7"/>
      <c r="N5" s="24"/>
      <c r="O5" s="112" t="s">
        <v>57</v>
      </c>
      <c r="P5" s="3"/>
      <c r="Q5" s="8"/>
      <c r="S5" s="12"/>
      <c r="T5" s="32"/>
      <c r="U5" s="33"/>
      <c r="V5" s="8"/>
      <c r="X5" s="12"/>
      <c r="Y5" s="32"/>
      <c r="Z5" s="33"/>
      <c r="AA5" s="8"/>
      <c r="AC5" s="12"/>
      <c r="AD5" s="32"/>
      <c r="AE5" s="33"/>
      <c r="AF5" s="8"/>
      <c r="AH5" s="12"/>
      <c r="AI5" s="32"/>
      <c r="AJ5" s="33"/>
      <c r="AK5" s="8"/>
      <c r="AM5" s="12"/>
      <c r="AN5" s="32"/>
      <c r="AO5" s="33"/>
      <c r="AP5" s="8"/>
      <c r="AR5" s="12"/>
      <c r="AS5" s="32"/>
      <c r="AT5" s="33"/>
      <c r="AU5" s="8"/>
      <c r="AW5" s="12"/>
      <c r="AX5" s="32"/>
      <c r="AY5" s="33"/>
    </row>
    <row r="6" spans="1:51" ht="14">
      <c r="A6" s="37" t="s">
        <v>48</v>
      </c>
      <c r="B6" s="65">
        <v>15</v>
      </c>
      <c r="C6" s="43"/>
      <c r="D6" s="23"/>
      <c r="E6" s="43"/>
      <c r="F6" s="7"/>
      <c r="G6" s="43"/>
      <c r="H6" s="19"/>
      <c r="I6" s="53"/>
      <c r="J6" s="53"/>
      <c r="K6" s="53"/>
      <c r="L6" s="53"/>
      <c r="M6" s="7"/>
      <c r="N6" s="24"/>
      <c r="O6" s="18"/>
      <c r="P6" s="33"/>
      <c r="Q6" s="8"/>
      <c r="S6" s="12"/>
      <c r="T6" s="32"/>
      <c r="U6" s="33"/>
      <c r="V6" s="8"/>
      <c r="X6" s="12"/>
      <c r="Y6" s="32"/>
      <c r="Z6" s="33"/>
      <c r="AA6" s="8"/>
      <c r="AC6" s="12"/>
      <c r="AD6" s="32"/>
      <c r="AE6" s="33"/>
      <c r="AF6" s="8"/>
      <c r="AH6" s="12"/>
      <c r="AI6" s="32"/>
      <c r="AJ6" s="33"/>
      <c r="AK6" s="8"/>
      <c r="AM6" s="12"/>
      <c r="AN6" s="32"/>
      <c r="AO6" s="33"/>
      <c r="AP6" s="8"/>
      <c r="AR6" s="12"/>
      <c r="AS6" s="32"/>
      <c r="AT6" s="33"/>
      <c r="AU6" s="8"/>
      <c r="AW6" s="12"/>
      <c r="AX6" s="32"/>
      <c r="AY6" s="33"/>
    </row>
    <row r="7" spans="1:51" ht="14">
      <c r="A7" s="37" t="s">
        <v>49</v>
      </c>
      <c r="B7" s="65">
        <v>200</v>
      </c>
      <c r="C7" s="44"/>
      <c r="D7" s="29"/>
      <c r="E7" s="44"/>
      <c r="F7" s="29"/>
      <c r="G7" s="44"/>
      <c r="H7" s="29"/>
      <c r="I7" s="44"/>
      <c r="J7" s="44"/>
      <c r="K7" s="44"/>
      <c r="L7" s="44"/>
      <c r="M7" s="7"/>
      <c r="N7" s="24"/>
      <c r="O7" s="18"/>
      <c r="P7" s="23"/>
      <c r="Q7" s="8"/>
      <c r="S7" s="12"/>
      <c r="T7" s="32"/>
      <c r="U7" s="33"/>
      <c r="V7" s="8"/>
      <c r="X7" s="12"/>
      <c r="Y7" s="32"/>
      <c r="Z7" s="33"/>
      <c r="AA7" s="8"/>
      <c r="AC7" s="12"/>
      <c r="AD7" s="32"/>
      <c r="AE7" s="33"/>
      <c r="AF7" s="8"/>
      <c r="AH7" s="12"/>
      <c r="AI7" s="32"/>
      <c r="AJ7" s="33"/>
      <c r="AK7" s="8"/>
      <c r="AM7" s="12"/>
      <c r="AN7" s="32"/>
      <c r="AO7" s="33"/>
      <c r="AP7" s="8"/>
      <c r="AR7" s="12"/>
      <c r="AS7" s="32"/>
      <c r="AT7" s="33"/>
      <c r="AU7" s="8"/>
      <c r="AW7" s="12"/>
      <c r="AX7" s="32"/>
      <c r="AY7" s="33"/>
    </row>
    <row r="8" spans="1:51">
      <c r="A8" s="113" t="s">
        <v>50</v>
      </c>
      <c r="B8" s="29">
        <v>0</v>
      </c>
      <c r="C8" s="29">
        <v>1</v>
      </c>
      <c r="D8" s="29">
        <v>2.5</v>
      </c>
      <c r="E8" s="29">
        <v>5</v>
      </c>
      <c r="F8" s="29">
        <v>10</v>
      </c>
      <c r="G8" s="29">
        <v>15</v>
      </c>
      <c r="H8" s="29">
        <v>20</v>
      </c>
      <c r="I8" s="29">
        <v>30</v>
      </c>
      <c r="J8" s="44"/>
      <c r="K8" s="44"/>
      <c r="L8" s="44"/>
      <c r="M8" s="7"/>
      <c r="N8" s="24"/>
      <c r="O8" s="18"/>
      <c r="P8" s="23"/>
      <c r="Q8" s="8"/>
      <c r="S8" s="12"/>
      <c r="T8" s="32"/>
      <c r="U8" s="33"/>
      <c r="V8" s="8"/>
      <c r="X8" s="12"/>
      <c r="Y8" s="32"/>
      <c r="Z8" s="33"/>
      <c r="AA8" s="8"/>
      <c r="AC8" s="12"/>
      <c r="AD8" s="32"/>
      <c r="AE8" s="33"/>
      <c r="AF8" s="8"/>
      <c r="AH8" s="12"/>
      <c r="AI8" s="32"/>
      <c r="AJ8" s="33"/>
      <c r="AK8" s="8"/>
      <c r="AM8" s="12"/>
      <c r="AN8" s="32"/>
      <c r="AO8" s="33"/>
      <c r="AP8" s="8"/>
      <c r="AR8" s="12"/>
      <c r="AS8" s="32"/>
      <c r="AT8" s="33"/>
      <c r="AU8" s="8"/>
      <c r="AW8" s="12"/>
      <c r="AX8" s="32"/>
      <c r="AY8" s="33"/>
    </row>
    <row r="9" spans="1:51" ht="20.25" customHeight="1" thickBot="1">
      <c r="A9" s="115"/>
      <c r="B9" s="22" t="s">
        <v>52</v>
      </c>
      <c r="C9" s="116"/>
      <c r="D9" s="117"/>
      <c r="E9" s="116"/>
      <c r="F9" s="115"/>
      <c r="G9" s="116"/>
      <c r="H9" s="118"/>
      <c r="I9" s="119"/>
      <c r="J9" s="120"/>
      <c r="K9" s="120"/>
      <c r="L9" s="120"/>
      <c r="M9" s="115"/>
      <c r="N9" s="114" t="s">
        <v>58</v>
      </c>
      <c r="O9" s="115"/>
      <c r="P9" s="115"/>
      <c r="Q9" s="115"/>
      <c r="R9" s="115"/>
      <c r="S9" s="114"/>
      <c r="T9" s="115"/>
      <c r="U9" s="115"/>
      <c r="V9" s="115"/>
      <c r="W9" s="115"/>
      <c r="X9" s="114"/>
      <c r="Y9" s="115"/>
      <c r="Z9" s="115"/>
      <c r="AA9" s="115"/>
      <c r="AB9" s="115"/>
      <c r="AC9" s="114"/>
      <c r="AD9" s="115"/>
      <c r="AE9" s="115"/>
      <c r="AF9" s="115"/>
      <c r="AG9" s="115"/>
      <c r="AH9" s="114"/>
      <c r="AI9" s="115"/>
      <c r="AJ9" s="115"/>
      <c r="AK9" s="115"/>
      <c r="AL9" s="115"/>
      <c r="AM9" s="114"/>
      <c r="AN9" s="115"/>
      <c r="AO9" s="115"/>
      <c r="AP9" s="115"/>
      <c r="AQ9" s="115"/>
      <c r="AR9" s="114"/>
      <c r="AS9" s="115"/>
      <c r="AT9" s="115"/>
      <c r="AU9" s="115"/>
      <c r="AV9" s="115"/>
      <c r="AW9" s="114"/>
      <c r="AX9" s="115"/>
      <c r="AY9" s="115"/>
    </row>
    <row r="10" spans="1:51" ht="45" customHeight="1" thickTop="1">
      <c r="A10" s="25" t="s">
        <v>45</v>
      </c>
      <c r="B10" s="26" t="s">
        <v>88</v>
      </c>
      <c r="C10" s="121" t="s">
        <v>61</v>
      </c>
      <c r="D10" s="38" t="s">
        <v>62</v>
      </c>
      <c r="E10" s="122" t="s">
        <v>63</v>
      </c>
      <c r="F10" s="40" t="s">
        <v>64</v>
      </c>
      <c r="G10" s="121" t="s">
        <v>65</v>
      </c>
      <c r="H10" s="40" t="s">
        <v>66</v>
      </c>
      <c r="I10" s="122" t="s">
        <v>68</v>
      </c>
      <c r="J10" s="121" t="s">
        <v>69</v>
      </c>
      <c r="K10" s="121" t="s">
        <v>70</v>
      </c>
      <c r="L10" s="121" t="s">
        <v>71</v>
      </c>
      <c r="M10" s="27"/>
      <c r="N10" s="28" t="s">
        <v>72</v>
      </c>
      <c r="O10" s="28" t="s">
        <v>74</v>
      </c>
      <c r="P10" s="28" t="s">
        <v>73</v>
      </c>
      <c r="Q10" s="27"/>
      <c r="R10" s="35" t="s">
        <v>59</v>
      </c>
      <c r="S10" s="28" t="s">
        <v>72</v>
      </c>
      <c r="T10" s="28" t="s">
        <v>74</v>
      </c>
      <c r="U10" s="28" t="s">
        <v>73</v>
      </c>
      <c r="V10" s="27"/>
      <c r="W10" s="35" t="s">
        <v>59</v>
      </c>
      <c r="X10" s="28" t="s">
        <v>72</v>
      </c>
      <c r="Y10" s="28" t="s">
        <v>74</v>
      </c>
      <c r="Z10" s="28" t="s">
        <v>73</v>
      </c>
      <c r="AA10" s="27"/>
      <c r="AB10" s="35" t="s">
        <v>59</v>
      </c>
      <c r="AC10" s="28" t="s">
        <v>72</v>
      </c>
      <c r="AD10" s="28" t="s">
        <v>74</v>
      </c>
      <c r="AE10" s="28" t="s">
        <v>73</v>
      </c>
      <c r="AF10" s="27"/>
      <c r="AG10" s="35" t="s">
        <v>59</v>
      </c>
      <c r="AH10" s="28" t="s">
        <v>72</v>
      </c>
      <c r="AI10" s="28" t="s">
        <v>74</v>
      </c>
      <c r="AJ10" s="28" t="s">
        <v>73</v>
      </c>
      <c r="AK10" s="27"/>
      <c r="AL10" s="35" t="s">
        <v>59</v>
      </c>
      <c r="AM10" s="28" t="s">
        <v>72</v>
      </c>
      <c r="AN10" s="28" t="s">
        <v>74</v>
      </c>
      <c r="AO10" s="28" t="s">
        <v>75</v>
      </c>
      <c r="AP10" s="27"/>
      <c r="AQ10" s="35" t="s">
        <v>59</v>
      </c>
      <c r="AR10" s="28" t="s">
        <v>72</v>
      </c>
      <c r="AS10" s="28" t="s">
        <v>74</v>
      </c>
      <c r="AT10" s="28" t="s">
        <v>73</v>
      </c>
      <c r="AU10" s="27"/>
      <c r="AV10" s="35" t="s">
        <v>59</v>
      </c>
      <c r="AW10" s="28" t="s">
        <v>72</v>
      </c>
      <c r="AX10" s="28" t="s">
        <v>74</v>
      </c>
      <c r="AY10" s="28" t="s">
        <v>73</v>
      </c>
    </row>
    <row r="11" spans="1:51" ht="10.5">
      <c r="A11" s="14" t="str">
        <f t="shared" ref="A11:A22" si="0">$B$3</f>
        <v>Cuivre</v>
      </c>
      <c r="B11" s="6">
        <f t="shared" ref="B11:B22" si="1">$B$7</f>
        <v>200</v>
      </c>
      <c r="C11" s="47">
        <f t="shared" ref="C11:C22" si="2">8*(B11-$B$4)/($B$5-$B$4)</f>
        <v>0.47058823529411764</v>
      </c>
      <c r="D11" s="39">
        <v>4.5</v>
      </c>
      <c r="E11" s="50">
        <v>4</v>
      </c>
      <c r="F11" s="41" t="s">
        <v>3</v>
      </c>
      <c r="G11" s="52">
        <v>0</v>
      </c>
      <c r="H11" s="41" t="s">
        <v>2</v>
      </c>
      <c r="I11" s="50">
        <v>0</v>
      </c>
      <c r="J11" s="56">
        <f t="shared" ref="J11:J22" si="3">E11+G11+I11</f>
        <v>4</v>
      </c>
      <c r="K11" s="56">
        <f>6-J11</f>
        <v>2</v>
      </c>
      <c r="L11" s="56">
        <v>0</v>
      </c>
      <c r="M11" s="15"/>
      <c r="N11" s="12">
        <f>$C11+$K11+L11</f>
        <v>2.4705882352941178</v>
      </c>
      <c r="O11" s="12">
        <f t="shared" ref="O11:O74" si="4">N11+1</f>
        <v>3.4705882352941178</v>
      </c>
      <c r="P11" s="12">
        <f t="shared" ref="P11:P22" si="5">N11+2</f>
        <v>4.4705882352941178</v>
      </c>
      <c r="Q11" s="15"/>
      <c r="R11" s="36">
        <f>8*$B$7/$B$6*$C$8/100</f>
        <v>1.0666666666666667</v>
      </c>
      <c r="S11" s="12">
        <f>$C11+$K11+$R11+L11</f>
        <v>3.5372549019607842</v>
      </c>
      <c r="T11" s="12">
        <f t="shared" ref="T11:T74" si="6">S11+1</f>
        <v>4.5372549019607842</v>
      </c>
      <c r="U11" s="12">
        <f t="shared" ref="U11:U22" si="7">S11+2</f>
        <v>5.5372549019607842</v>
      </c>
      <c r="V11" s="15"/>
      <c r="W11" s="36">
        <f>8*$B$7/$B$6*$D$8/100</f>
        <v>2.666666666666667</v>
      </c>
      <c r="X11" s="12">
        <f>$C11+$K11+$W11+L11</f>
        <v>5.1372549019607847</v>
      </c>
      <c r="Y11" s="12">
        <f t="shared" ref="Y11:Y74" si="8">X11+1</f>
        <v>6.1372549019607847</v>
      </c>
      <c r="Z11" s="12">
        <f t="shared" ref="Z11:Z22" si="9">X11+2</f>
        <v>7.1372549019607847</v>
      </c>
      <c r="AA11" s="15"/>
      <c r="AB11" s="36">
        <f>8*$B$7/$B$6*$E$8/100</f>
        <v>5.3333333333333339</v>
      </c>
      <c r="AC11" s="12">
        <f>$C11+$K11+$AB11+L11</f>
        <v>7.8039215686274517</v>
      </c>
      <c r="AD11" s="12">
        <f t="shared" ref="AD11:AD74" si="10">AC11+1</f>
        <v>8.8039215686274517</v>
      </c>
      <c r="AE11" s="12">
        <f t="shared" ref="AE11:AE22" si="11">AC11+2</f>
        <v>9.8039215686274517</v>
      </c>
      <c r="AF11" s="15"/>
      <c r="AG11" s="36">
        <f>8*$B$7/$B$6*$F$8/100</f>
        <v>10.666666666666668</v>
      </c>
      <c r="AH11" s="12">
        <f>$C11+$K11+$AG11+L11</f>
        <v>13.137254901960786</v>
      </c>
      <c r="AI11" s="12">
        <f t="shared" ref="AI11:AI74" si="12">AH11+1</f>
        <v>14.137254901960786</v>
      </c>
      <c r="AJ11" s="12">
        <f t="shared" ref="AJ11:AJ22" si="13">AH11+2</f>
        <v>15.137254901960786</v>
      </c>
      <c r="AK11" s="15"/>
      <c r="AL11" s="36">
        <f>8*$B$7/$B$6*$G$8/100</f>
        <v>16</v>
      </c>
      <c r="AM11" s="12">
        <f>$C11+$K11+$AL11+L11</f>
        <v>18.470588235294116</v>
      </c>
      <c r="AN11" s="12">
        <f t="shared" ref="AN11:AN74" si="14">AM11+1</f>
        <v>19.470588235294116</v>
      </c>
      <c r="AO11" s="12">
        <f t="shared" ref="AO11:AO22" si="15">AM11+2</f>
        <v>20.470588235294116</v>
      </c>
      <c r="AP11" s="15"/>
      <c r="AQ11" s="36">
        <f>8*$B$7/$B$6*$H$8/100</f>
        <v>21.333333333333336</v>
      </c>
      <c r="AR11" s="12">
        <f>$C11+$K11+$AQ11+L11</f>
        <v>23.803921568627452</v>
      </c>
      <c r="AS11" s="12">
        <f t="shared" ref="AS11:AS74" si="16">AR11+1</f>
        <v>24.803921568627452</v>
      </c>
      <c r="AT11" s="12">
        <f t="shared" ref="AT11:AT22" si="17">AR11+2</f>
        <v>25.803921568627452</v>
      </c>
      <c r="AU11" s="15"/>
      <c r="AV11" s="36">
        <f>8*$B$7/$B$6*$I$8/100</f>
        <v>32</v>
      </c>
      <c r="AW11" s="12">
        <f>$C11+$K11+$AV11+L11</f>
        <v>34.470588235294116</v>
      </c>
      <c r="AX11" s="12">
        <f t="shared" ref="AX11:AX74" si="18">AW11+1</f>
        <v>35.470588235294116</v>
      </c>
      <c r="AY11" s="12">
        <f t="shared" ref="AY11:AY22" si="19">AW11+2</f>
        <v>36.470588235294116</v>
      </c>
    </row>
    <row r="12" spans="1:51" ht="10.5">
      <c r="A12" s="14" t="str">
        <f t="shared" si="0"/>
        <v>Cuivre</v>
      </c>
      <c r="B12" s="6">
        <f t="shared" si="1"/>
        <v>200</v>
      </c>
      <c r="C12" s="47">
        <f t="shared" si="2"/>
        <v>0.47058823529411764</v>
      </c>
      <c r="D12" s="39">
        <v>4.5</v>
      </c>
      <c r="E12" s="51">
        <f t="shared" ref="E12:E22" si="20">E11</f>
        <v>4</v>
      </c>
      <c r="F12" s="41" t="s">
        <v>3</v>
      </c>
      <c r="G12" s="47">
        <f>G11</f>
        <v>0</v>
      </c>
      <c r="H12" s="41" t="s">
        <v>1</v>
      </c>
      <c r="I12" s="50">
        <v>0</v>
      </c>
      <c r="J12" s="56">
        <f t="shared" si="3"/>
        <v>4</v>
      </c>
      <c r="K12" s="56">
        <f t="shared" ref="K12:K21" si="21">6-J12</f>
        <v>2</v>
      </c>
      <c r="L12" s="56">
        <v>0</v>
      </c>
      <c r="M12" s="15"/>
      <c r="N12" s="12">
        <f t="shared" ref="N12:N22" si="22">$C12+$K12+L12</f>
        <v>2.4705882352941178</v>
      </c>
      <c r="O12" s="12">
        <f t="shared" si="4"/>
        <v>3.4705882352941178</v>
      </c>
      <c r="P12" s="12">
        <f t="shared" si="5"/>
        <v>4.4705882352941178</v>
      </c>
      <c r="Q12" s="15"/>
      <c r="R12" s="36">
        <f t="shared" ref="R12:R22" si="23">$R$11</f>
        <v>1.0666666666666667</v>
      </c>
      <c r="S12" s="12">
        <f t="shared" ref="S12:S22" si="24">$C12+$K12+$R12+L12</f>
        <v>3.5372549019607842</v>
      </c>
      <c r="T12" s="12">
        <f t="shared" si="6"/>
        <v>4.5372549019607842</v>
      </c>
      <c r="U12" s="12">
        <f t="shared" si="7"/>
        <v>5.5372549019607842</v>
      </c>
      <c r="V12" s="15"/>
      <c r="W12" s="36">
        <f t="shared" ref="W12:W22" si="25">W$11</f>
        <v>2.666666666666667</v>
      </c>
      <c r="X12" s="12">
        <f t="shared" ref="X12:X22" si="26">$C12+$K12+$W12+L12</f>
        <v>5.1372549019607847</v>
      </c>
      <c r="Y12" s="12">
        <f t="shared" si="8"/>
        <v>6.1372549019607847</v>
      </c>
      <c r="Z12" s="12">
        <f t="shared" si="9"/>
        <v>7.1372549019607847</v>
      </c>
      <c r="AA12" s="15"/>
      <c r="AB12" s="36">
        <f t="shared" ref="AB12:AB22" si="27">AB$11</f>
        <v>5.3333333333333339</v>
      </c>
      <c r="AC12" s="12">
        <f t="shared" ref="AC12:AC22" si="28">$C12+$K12+$AB12+L12</f>
        <v>7.8039215686274517</v>
      </c>
      <c r="AD12" s="12">
        <f t="shared" si="10"/>
        <v>8.8039215686274517</v>
      </c>
      <c r="AE12" s="12">
        <f t="shared" si="11"/>
        <v>9.8039215686274517</v>
      </c>
      <c r="AF12" s="15"/>
      <c r="AG12" s="36">
        <f t="shared" ref="AG12:AG22" si="29">AG$11</f>
        <v>10.666666666666668</v>
      </c>
      <c r="AH12" s="12">
        <f t="shared" ref="AH12:AH22" si="30">$C12+$K12+$AG12+L12</f>
        <v>13.137254901960786</v>
      </c>
      <c r="AI12" s="12">
        <f t="shared" si="12"/>
        <v>14.137254901960786</v>
      </c>
      <c r="AJ12" s="12">
        <f t="shared" si="13"/>
        <v>15.137254901960786</v>
      </c>
      <c r="AK12" s="15"/>
      <c r="AL12" s="36">
        <f t="shared" ref="AL12:AL22" si="31">AL$11</f>
        <v>16</v>
      </c>
      <c r="AM12" s="12">
        <f t="shared" ref="AM12:AM22" si="32">$C12+$K12+$AL12+L12</f>
        <v>18.470588235294116</v>
      </c>
      <c r="AN12" s="12">
        <f t="shared" si="14"/>
        <v>19.470588235294116</v>
      </c>
      <c r="AO12" s="12">
        <f t="shared" si="15"/>
        <v>20.470588235294116</v>
      </c>
      <c r="AP12" s="15"/>
      <c r="AQ12" s="36">
        <f t="shared" ref="AQ12:AQ22" si="33">AQ$11</f>
        <v>21.333333333333336</v>
      </c>
      <c r="AR12" s="12">
        <f t="shared" ref="AR12:AR22" si="34">$C12+$K12+$AQ12+L12</f>
        <v>23.803921568627452</v>
      </c>
      <c r="AS12" s="12">
        <f t="shared" si="16"/>
        <v>24.803921568627452</v>
      </c>
      <c r="AT12" s="12">
        <f t="shared" si="17"/>
        <v>25.803921568627452</v>
      </c>
      <c r="AU12" s="15"/>
      <c r="AV12" s="36">
        <f t="shared" ref="AV12:AV22" si="35">AV$11</f>
        <v>32</v>
      </c>
      <c r="AW12" s="12">
        <f t="shared" ref="AW12:AW22" si="36">$C12+$K12+$AV12+L12</f>
        <v>34.470588235294116</v>
      </c>
      <c r="AX12" s="12">
        <f t="shared" si="18"/>
        <v>35.470588235294116</v>
      </c>
      <c r="AY12" s="12">
        <f t="shared" si="19"/>
        <v>36.470588235294116</v>
      </c>
    </row>
    <row r="13" spans="1:51" ht="10.5">
      <c r="A13" s="14" t="str">
        <f t="shared" si="0"/>
        <v>Cuivre</v>
      </c>
      <c r="B13" s="6">
        <f t="shared" si="1"/>
        <v>200</v>
      </c>
      <c r="C13" s="47">
        <f t="shared" si="2"/>
        <v>0.47058823529411764</v>
      </c>
      <c r="D13" s="39">
        <v>4.5</v>
      </c>
      <c r="E13" s="51">
        <f t="shared" si="20"/>
        <v>4</v>
      </c>
      <c r="F13" s="41" t="s">
        <v>3</v>
      </c>
      <c r="G13" s="47">
        <f>G11</f>
        <v>0</v>
      </c>
      <c r="H13" s="41" t="s">
        <v>0</v>
      </c>
      <c r="I13" s="50">
        <v>1</v>
      </c>
      <c r="J13" s="56">
        <f t="shared" si="3"/>
        <v>5</v>
      </c>
      <c r="K13" s="56">
        <f t="shared" si="21"/>
        <v>1</v>
      </c>
      <c r="L13" s="56">
        <v>0</v>
      </c>
      <c r="M13" s="15"/>
      <c r="N13" s="12">
        <f t="shared" si="22"/>
        <v>1.4705882352941178</v>
      </c>
      <c r="O13" s="12">
        <f t="shared" si="4"/>
        <v>2.4705882352941178</v>
      </c>
      <c r="P13" s="12">
        <f t="shared" si="5"/>
        <v>3.4705882352941178</v>
      </c>
      <c r="Q13" s="15"/>
      <c r="R13" s="36">
        <f t="shared" si="23"/>
        <v>1.0666666666666667</v>
      </c>
      <c r="S13" s="12">
        <f t="shared" si="24"/>
        <v>2.5372549019607842</v>
      </c>
      <c r="T13" s="12">
        <f t="shared" si="6"/>
        <v>3.5372549019607842</v>
      </c>
      <c r="U13" s="12">
        <f t="shared" si="7"/>
        <v>4.5372549019607842</v>
      </c>
      <c r="V13" s="15"/>
      <c r="W13" s="36">
        <f t="shared" si="25"/>
        <v>2.666666666666667</v>
      </c>
      <c r="X13" s="12">
        <f t="shared" si="26"/>
        <v>4.1372549019607847</v>
      </c>
      <c r="Y13" s="12">
        <f t="shared" si="8"/>
        <v>5.1372549019607847</v>
      </c>
      <c r="Z13" s="12">
        <f t="shared" si="9"/>
        <v>6.1372549019607847</v>
      </c>
      <c r="AA13" s="15"/>
      <c r="AB13" s="36">
        <f t="shared" si="27"/>
        <v>5.3333333333333339</v>
      </c>
      <c r="AC13" s="12">
        <f t="shared" si="28"/>
        <v>6.8039215686274517</v>
      </c>
      <c r="AD13" s="12">
        <f t="shared" si="10"/>
        <v>7.8039215686274517</v>
      </c>
      <c r="AE13" s="12">
        <f t="shared" si="11"/>
        <v>8.8039215686274517</v>
      </c>
      <c r="AF13" s="15"/>
      <c r="AG13" s="36">
        <f t="shared" si="29"/>
        <v>10.666666666666668</v>
      </c>
      <c r="AH13" s="12">
        <f t="shared" si="30"/>
        <v>12.137254901960786</v>
      </c>
      <c r="AI13" s="12">
        <f t="shared" si="12"/>
        <v>13.137254901960786</v>
      </c>
      <c r="AJ13" s="12">
        <f t="shared" si="13"/>
        <v>14.137254901960786</v>
      </c>
      <c r="AK13" s="15"/>
      <c r="AL13" s="36">
        <f t="shared" si="31"/>
        <v>16</v>
      </c>
      <c r="AM13" s="12">
        <f t="shared" si="32"/>
        <v>17.470588235294116</v>
      </c>
      <c r="AN13" s="12">
        <f t="shared" si="14"/>
        <v>18.470588235294116</v>
      </c>
      <c r="AO13" s="12">
        <f t="shared" si="15"/>
        <v>19.470588235294116</v>
      </c>
      <c r="AP13" s="15"/>
      <c r="AQ13" s="36">
        <f t="shared" si="33"/>
        <v>21.333333333333336</v>
      </c>
      <c r="AR13" s="12">
        <f t="shared" si="34"/>
        <v>22.803921568627452</v>
      </c>
      <c r="AS13" s="12">
        <f t="shared" si="16"/>
        <v>23.803921568627452</v>
      </c>
      <c r="AT13" s="12">
        <f t="shared" si="17"/>
        <v>24.803921568627452</v>
      </c>
      <c r="AU13" s="15"/>
      <c r="AV13" s="36">
        <f t="shared" si="35"/>
        <v>32</v>
      </c>
      <c r="AW13" s="12">
        <f t="shared" si="36"/>
        <v>33.470588235294116</v>
      </c>
      <c r="AX13" s="12">
        <f t="shared" si="18"/>
        <v>34.470588235294116</v>
      </c>
      <c r="AY13" s="12">
        <f t="shared" si="19"/>
        <v>35.470588235294116</v>
      </c>
    </row>
    <row r="14" spans="1:51" ht="10.5">
      <c r="A14" s="14" t="str">
        <f t="shared" si="0"/>
        <v>Cuivre</v>
      </c>
      <c r="B14" s="6">
        <f t="shared" si="1"/>
        <v>200</v>
      </c>
      <c r="C14" s="47">
        <f t="shared" si="2"/>
        <v>0.47058823529411764</v>
      </c>
      <c r="D14" s="39">
        <v>4.5</v>
      </c>
      <c r="E14" s="51">
        <f t="shared" si="20"/>
        <v>4</v>
      </c>
      <c r="F14" s="41" t="s">
        <v>4</v>
      </c>
      <c r="G14" s="52">
        <v>1</v>
      </c>
      <c r="H14" s="41" t="s">
        <v>2</v>
      </c>
      <c r="I14" s="51">
        <f>$I$11</f>
        <v>0</v>
      </c>
      <c r="J14" s="56">
        <f t="shared" si="3"/>
        <v>5</v>
      </c>
      <c r="K14" s="56">
        <f t="shared" si="21"/>
        <v>1</v>
      </c>
      <c r="L14" s="56">
        <v>0</v>
      </c>
      <c r="M14" s="15"/>
      <c r="N14" s="12">
        <f t="shared" si="22"/>
        <v>1.4705882352941178</v>
      </c>
      <c r="O14" s="12">
        <f t="shared" si="4"/>
        <v>2.4705882352941178</v>
      </c>
      <c r="P14" s="12">
        <f t="shared" si="5"/>
        <v>3.4705882352941178</v>
      </c>
      <c r="Q14" s="15"/>
      <c r="R14" s="36">
        <f t="shared" si="23"/>
        <v>1.0666666666666667</v>
      </c>
      <c r="S14" s="12">
        <f t="shared" si="24"/>
        <v>2.5372549019607842</v>
      </c>
      <c r="T14" s="12">
        <f t="shared" si="6"/>
        <v>3.5372549019607842</v>
      </c>
      <c r="U14" s="12">
        <f t="shared" si="7"/>
        <v>4.5372549019607842</v>
      </c>
      <c r="V14" s="15"/>
      <c r="W14" s="36">
        <f t="shared" si="25"/>
        <v>2.666666666666667</v>
      </c>
      <c r="X14" s="12">
        <f t="shared" si="26"/>
        <v>4.1372549019607847</v>
      </c>
      <c r="Y14" s="12">
        <f t="shared" si="8"/>
        <v>5.1372549019607847</v>
      </c>
      <c r="Z14" s="12">
        <f t="shared" si="9"/>
        <v>6.1372549019607847</v>
      </c>
      <c r="AA14" s="15"/>
      <c r="AB14" s="36">
        <f t="shared" si="27"/>
        <v>5.3333333333333339</v>
      </c>
      <c r="AC14" s="12">
        <f t="shared" si="28"/>
        <v>6.8039215686274517</v>
      </c>
      <c r="AD14" s="12">
        <f t="shared" si="10"/>
        <v>7.8039215686274517</v>
      </c>
      <c r="AE14" s="12">
        <f t="shared" si="11"/>
        <v>8.8039215686274517</v>
      </c>
      <c r="AF14" s="15"/>
      <c r="AG14" s="36">
        <f t="shared" si="29"/>
        <v>10.666666666666668</v>
      </c>
      <c r="AH14" s="12">
        <f t="shared" si="30"/>
        <v>12.137254901960786</v>
      </c>
      <c r="AI14" s="12">
        <f t="shared" si="12"/>
        <v>13.137254901960786</v>
      </c>
      <c r="AJ14" s="12">
        <f t="shared" si="13"/>
        <v>14.137254901960786</v>
      </c>
      <c r="AK14" s="15"/>
      <c r="AL14" s="36">
        <f t="shared" si="31"/>
        <v>16</v>
      </c>
      <c r="AM14" s="12">
        <f t="shared" si="32"/>
        <v>17.470588235294116</v>
      </c>
      <c r="AN14" s="12">
        <f t="shared" si="14"/>
        <v>18.470588235294116</v>
      </c>
      <c r="AO14" s="12">
        <f t="shared" si="15"/>
        <v>19.470588235294116</v>
      </c>
      <c r="AP14" s="15"/>
      <c r="AQ14" s="36">
        <f t="shared" si="33"/>
        <v>21.333333333333336</v>
      </c>
      <c r="AR14" s="12">
        <f t="shared" si="34"/>
        <v>22.803921568627452</v>
      </c>
      <c r="AS14" s="12">
        <f t="shared" si="16"/>
        <v>23.803921568627452</v>
      </c>
      <c r="AT14" s="12">
        <f t="shared" si="17"/>
        <v>24.803921568627452</v>
      </c>
      <c r="AU14" s="15"/>
      <c r="AV14" s="36">
        <f t="shared" si="35"/>
        <v>32</v>
      </c>
      <c r="AW14" s="12">
        <f t="shared" si="36"/>
        <v>33.470588235294116</v>
      </c>
      <c r="AX14" s="12">
        <f t="shared" si="18"/>
        <v>34.470588235294116</v>
      </c>
      <c r="AY14" s="12">
        <f t="shared" si="19"/>
        <v>35.470588235294116</v>
      </c>
    </row>
    <row r="15" spans="1:51">
      <c r="A15" s="14" t="str">
        <f t="shared" si="0"/>
        <v>Cuivre</v>
      </c>
      <c r="B15" s="6">
        <f t="shared" si="1"/>
        <v>200</v>
      </c>
      <c r="C15" s="47">
        <f t="shared" si="2"/>
        <v>0.47058823529411764</v>
      </c>
      <c r="D15" s="39">
        <v>4.5</v>
      </c>
      <c r="E15" s="51">
        <f t="shared" si="20"/>
        <v>4</v>
      </c>
      <c r="F15" s="41" t="s">
        <v>4</v>
      </c>
      <c r="G15" s="47">
        <f>G14</f>
        <v>1</v>
      </c>
      <c r="H15" s="41" t="s">
        <v>1</v>
      </c>
      <c r="I15" s="51">
        <f>$I$12</f>
        <v>0</v>
      </c>
      <c r="J15" s="56">
        <f t="shared" si="3"/>
        <v>5</v>
      </c>
      <c r="K15" s="56">
        <f t="shared" si="21"/>
        <v>1</v>
      </c>
      <c r="L15" s="56">
        <v>0</v>
      </c>
      <c r="M15" s="15"/>
      <c r="N15" s="12">
        <f t="shared" si="22"/>
        <v>1.4705882352941178</v>
      </c>
      <c r="O15" s="12">
        <f t="shared" si="4"/>
        <v>2.4705882352941178</v>
      </c>
      <c r="P15" s="12">
        <f t="shared" si="5"/>
        <v>3.4705882352941178</v>
      </c>
      <c r="Q15" s="15"/>
      <c r="R15" s="36">
        <f t="shared" si="23"/>
        <v>1.0666666666666667</v>
      </c>
      <c r="S15" s="12">
        <f t="shared" si="24"/>
        <v>2.5372549019607842</v>
      </c>
      <c r="T15" s="12">
        <f t="shared" si="6"/>
        <v>3.5372549019607842</v>
      </c>
      <c r="U15" s="12">
        <f t="shared" si="7"/>
        <v>4.5372549019607842</v>
      </c>
      <c r="V15" s="15"/>
      <c r="W15" s="36">
        <f t="shared" si="25"/>
        <v>2.666666666666667</v>
      </c>
      <c r="X15" s="12">
        <f t="shared" si="26"/>
        <v>4.1372549019607847</v>
      </c>
      <c r="Y15" s="12">
        <f t="shared" si="8"/>
        <v>5.1372549019607847</v>
      </c>
      <c r="Z15" s="12">
        <f t="shared" si="9"/>
        <v>6.1372549019607847</v>
      </c>
      <c r="AA15" s="15"/>
      <c r="AB15" s="36">
        <f t="shared" si="27"/>
        <v>5.3333333333333339</v>
      </c>
      <c r="AC15" s="12">
        <f t="shared" si="28"/>
        <v>6.8039215686274517</v>
      </c>
      <c r="AD15" s="12">
        <f t="shared" si="10"/>
        <v>7.8039215686274517</v>
      </c>
      <c r="AE15" s="12">
        <f t="shared" si="11"/>
        <v>8.8039215686274517</v>
      </c>
      <c r="AF15" s="15"/>
      <c r="AG15" s="36">
        <f t="shared" si="29"/>
        <v>10.666666666666668</v>
      </c>
      <c r="AH15" s="12">
        <f t="shared" si="30"/>
        <v>12.137254901960786</v>
      </c>
      <c r="AI15" s="12">
        <f t="shared" si="12"/>
        <v>13.137254901960786</v>
      </c>
      <c r="AJ15" s="12">
        <f t="shared" si="13"/>
        <v>14.137254901960786</v>
      </c>
      <c r="AK15" s="15"/>
      <c r="AL15" s="36">
        <f t="shared" si="31"/>
        <v>16</v>
      </c>
      <c r="AM15" s="12">
        <f t="shared" si="32"/>
        <v>17.470588235294116</v>
      </c>
      <c r="AN15" s="12">
        <f t="shared" si="14"/>
        <v>18.470588235294116</v>
      </c>
      <c r="AO15" s="12">
        <f t="shared" si="15"/>
        <v>19.470588235294116</v>
      </c>
      <c r="AP15" s="15"/>
      <c r="AQ15" s="36">
        <f t="shared" si="33"/>
        <v>21.333333333333336</v>
      </c>
      <c r="AR15" s="12">
        <f t="shared" si="34"/>
        <v>22.803921568627452</v>
      </c>
      <c r="AS15" s="12">
        <f t="shared" si="16"/>
        <v>23.803921568627452</v>
      </c>
      <c r="AT15" s="12">
        <f t="shared" si="17"/>
        <v>24.803921568627452</v>
      </c>
      <c r="AU15" s="15"/>
      <c r="AV15" s="36">
        <f t="shared" si="35"/>
        <v>32</v>
      </c>
      <c r="AW15" s="12">
        <f t="shared" si="36"/>
        <v>33.470588235294116</v>
      </c>
      <c r="AX15" s="12">
        <f t="shared" si="18"/>
        <v>34.470588235294116</v>
      </c>
      <c r="AY15" s="12">
        <f t="shared" si="19"/>
        <v>35.470588235294116</v>
      </c>
    </row>
    <row r="16" spans="1:51">
      <c r="A16" s="14" t="str">
        <f t="shared" si="0"/>
        <v>Cuivre</v>
      </c>
      <c r="B16" s="6">
        <f t="shared" si="1"/>
        <v>200</v>
      </c>
      <c r="C16" s="47">
        <f t="shared" si="2"/>
        <v>0.47058823529411764</v>
      </c>
      <c r="D16" s="39">
        <v>4.5</v>
      </c>
      <c r="E16" s="51">
        <f t="shared" si="20"/>
        <v>4</v>
      </c>
      <c r="F16" s="41" t="s">
        <v>4</v>
      </c>
      <c r="G16" s="47">
        <f>G14</f>
        <v>1</v>
      </c>
      <c r="H16" s="41" t="s">
        <v>0</v>
      </c>
      <c r="I16" s="51">
        <f>$I$13</f>
        <v>1</v>
      </c>
      <c r="J16" s="56">
        <f t="shared" si="3"/>
        <v>6</v>
      </c>
      <c r="K16" s="56">
        <f t="shared" si="21"/>
        <v>0</v>
      </c>
      <c r="L16" s="56">
        <v>0</v>
      </c>
      <c r="M16" s="15"/>
      <c r="N16" s="12">
        <f t="shared" si="22"/>
        <v>0.47058823529411764</v>
      </c>
      <c r="O16" s="12">
        <f t="shared" si="4"/>
        <v>1.4705882352941178</v>
      </c>
      <c r="P16" s="12">
        <f t="shared" si="5"/>
        <v>2.4705882352941178</v>
      </c>
      <c r="Q16" s="15"/>
      <c r="R16" s="36">
        <f t="shared" si="23"/>
        <v>1.0666666666666667</v>
      </c>
      <c r="S16" s="12">
        <f t="shared" si="24"/>
        <v>1.5372549019607842</v>
      </c>
      <c r="T16" s="12">
        <f t="shared" si="6"/>
        <v>2.5372549019607842</v>
      </c>
      <c r="U16" s="12">
        <f t="shared" si="7"/>
        <v>3.5372549019607842</v>
      </c>
      <c r="V16" s="15"/>
      <c r="W16" s="36">
        <f t="shared" si="25"/>
        <v>2.666666666666667</v>
      </c>
      <c r="X16" s="12">
        <f t="shared" si="26"/>
        <v>3.1372549019607847</v>
      </c>
      <c r="Y16" s="12">
        <f t="shared" si="8"/>
        <v>4.1372549019607847</v>
      </c>
      <c r="Z16" s="12">
        <f t="shared" si="9"/>
        <v>5.1372549019607847</v>
      </c>
      <c r="AA16" s="15"/>
      <c r="AB16" s="36">
        <f t="shared" si="27"/>
        <v>5.3333333333333339</v>
      </c>
      <c r="AC16" s="12">
        <f t="shared" si="28"/>
        <v>5.8039215686274517</v>
      </c>
      <c r="AD16" s="12">
        <f t="shared" si="10"/>
        <v>6.8039215686274517</v>
      </c>
      <c r="AE16" s="12">
        <f t="shared" si="11"/>
        <v>7.8039215686274517</v>
      </c>
      <c r="AF16" s="15"/>
      <c r="AG16" s="36">
        <f t="shared" si="29"/>
        <v>10.666666666666668</v>
      </c>
      <c r="AH16" s="12">
        <f t="shared" si="30"/>
        <v>11.137254901960786</v>
      </c>
      <c r="AI16" s="12">
        <f t="shared" si="12"/>
        <v>12.137254901960786</v>
      </c>
      <c r="AJ16" s="12">
        <f t="shared" si="13"/>
        <v>13.137254901960786</v>
      </c>
      <c r="AK16" s="15"/>
      <c r="AL16" s="36">
        <f t="shared" si="31"/>
        <v>16</v>
      </c>
      <c r="AM16" s="12">
        <f t="shared" si="32"/>
        <v>16.470588235294116</v>
      </c>
      <c r="AN16" s="12">
        <f t="shared" si="14"/>
        <v>17.470588235294116</v>
      </c>
      <c r="AO16" s="12">
        <f t="shared" si="15"/>
        <v>18.470588235294116</v>
      </c>
      <c r="AP16" s="15"/>
      <c r="AQ16" s="36">
        <f t="shared" si="33"/>
        <v>21.333333333333336</v>
      </c>
      <c r="AR16" s="12">
        <f t="shared" si="34"/>
        <v>21.803921568627452</v>
      </c>
      <c r="AS16" s="12">
        <f t="shared" si="16"/>
        <v>22.803921568627452</v>
      </c>
      <c r="AT16" s="12">
        <f t="shared" si="17"/>
        <v>23.803921568627452</v>
      </c>
      <c r="AU16" s="15"/>
      <c r="AV16" s="36">
        <f t="shared" si="35"/>
        <v>32</v>
      </c>
      <c r="AW16" s="12">
        <f t="shared" si="36"/>
        <v>32.470588235294116</v>
      </c>
      <c r="AX16" s="12">
        <f t="shared" si="18"/>
        <v>33.470588235294116</v>
      </c>
      <c r="AY16" s="12">
        <f t="shared" si="19"/>
        <v>34.470588235294116</v>
      </c>
    </row>
    <row r="17" spans="1:51" ht="10.5">
      <c r="A17" s="14" t="str">
        <f t="shared" si="0"/>
        <v>Cuivre</v>
      </c>
      <c r="B17" s="6">
        <f t="shared" si="1"/>
        <v>200</v>
      </c>
      <c r="C17" s="47">
        <f t="shared" si="2"/>
        <v>0.47058823529411764</v>
      </c>
      <c r="D17" s="39">
        <v>4.5</v>
      </c>
      <c r="E17" s="51">
        <f t="shared" si="20"/>
        <v>4</v>
      </c>
      <c r="F17" s="41" t="s">
        <v>5</v>
      </c>
      <c r="G17" s="52">
        <v>1</v>
      </c>
      <c r="H17" s="41" t="s">
        <v>2</v>
      </c>
      <c r="I17" s="51">
        <f>$I$11</f>
        <v>0</v>
      </c>
      <c r="J17" s="56">
        <f t="shared" si="3"/>
        <v>5</v>
      </c>
      <c r="K17" s="56">
        <f t="shared" si="21"/>
        <v>1</v>
      </c>
      <c r="L17" s="56">
        <v>0</v>
      </c>
      <c r="M17" s="15"/>
      <c r="N17" s="12">
        <f t="shared" si="22"/>
        <v>1.4705882352941178</v>
      </c>
      <c r="O17" s="12">
        <f t="shared" si="4"/>
        <v>2.4705882352941178</v>
      </c>
      <c r="P17" s="12">
        <f t="shared" si="5"/>
        <v>3.4705882352941178</v>
      </c>
      <c r="Q17" s="15"/>
      <c r="R17" s="36">
        <f t="shared" si="23"/>
        <v>1.0666666666666667</v>
      </c>
      <c r="S17" s="12">
        <f t="shared" si="24"/>
        <v>2.5372549019607842</v>
      </c>
      <c r="T17" s="12">
        <f t="shared" si="6"/>
        <v>3.5372549019607842</v>
      </c>
      <c r="U17" s="12">
        <f t="shared" si="7"/>
        <v>4.5372549019607842</v>
      </c>
      <c r="V17" s="15"/>
      <c r="W17" s="36">
        <f t="shared" si="25"/>
        <v>2.666666666666667</v>
      </c>
      <c r="X17" s="12">
        <f t="shared" si="26"/>
        <v>4.1372549019607847</v>
      </c>
      <c r="Y17" s="12">
        <f t="shared" si="8"/>
        <v>5.1372549019607847</v>
      </c>
      <c r="Z17" s="12">
        <f t="shared" si="9"/>
        <v>6.1372549019607847</v>
      </c>
      <c r="AA17" s="15"/>
      <c r="AB17" s="36">
        <f t="shared" si="27"/>
        <v>5.3333333333333339</v>
      </c>
      <c r="AC17" s="12">
        <f t="shared" si="28"/>
        <v>6.8039215686274517</v>
      </c>
      <c r="AD17" s="12">
        <f t="shared" si="10"/>
        <v>7.8039215686274517</v>
      </c>
      <c r="AE17" s="12">
        <f t="shared" si="11"/>
        <v>8.8039215686274517</v>
      </c>
      <c r="AF17" s="15"/>
      <c r="AG17" s="36">
        <f t="shared" si="29"/>
        <v>10.666666666666668</v>
      </c>
      <c r="AH17" s="12">
        <f t="shared" si="30"/>
        <v>12.137254901960786</v>
      </c>
      <c r="AI17" s="12">
        <f t="shared" si="12"/>
        <v>13.137254901960786</v>
      </c>
      <c r="AJ17" s="12">
        <f t="shared" si="13"/>
        <v>14.137254901960786</v>
      </c>
      <c r="AK17" s="15"/>
      <c r="AL17" s="36">
        <f t="shared" si="31"/>
        <v>16</v>
      </c>
      <c r="AM17" s="12">
        <f t="shared" si="32"/>
        <v>17.470588235294116</v>
      </c>
      <c r="AN17" s="12">
        <f t="shared" si="14"/>
        <v>18.470588235294116</v>
      </c>
      <c r="AO17" s="12">
        <f t="shared" si="15"/>
        <v>19.470588235294116</v>
      </c>
      <c r="AP17" s="15"/>
      <c r="AQ17" s="36">
        <f t="shared" si="33"/>
        <v>21.333333333333336</v>
      </c>
      <c r="AR17" s="12">
        <f t="shared" si="34"/>
        <v>22.803921568627452</v>
      </c>
      <c r="AS17" s="12">
        <f t="shared" si="16"/>
        <v>23.803921568627452</v>
      </c>
      <c r="AT17" s="12">
        <f t="shared" si="17"/>
        <v>24.803921568627452</v>
      </c>
      <c r="AU17" s="15"/>
      <c r="AV17" s="36">
        <f t="shared" si="35"/>
        <v>32</v>
      </c>
      <c r="AW17" s="12">
        <f t="shared" si="36"/>
        <v>33.470588235294116</v>
      </c>
      <c r="AX17" s="12">
        <f t="shared" si="18"/>
        <v>34.470588235294116</v>
      </c>
      <c r="AY17" s="12">
        <f t="shared" si="19"/>
        <v>35.470588235294116</v>
      </c>
    </row>
    <row r="18" spans="1:51">
      <c r="A18" s="14" t="str">
        <f t="shared" si="0"/>
        <v>Cuivre</v>
      </c>
      <c r="B18" s="6">
        <f t="shared" si="1"/>
        <v>200</v>
      </c>
      <c r="C18" s="47">
        <f t="shared" si="2"/>
        <v>0.47058823529411764</v>
      </c>
      <c r="D18" s="39">
        <v>4.5</v>
      </c>
      <c r="E18" s="51">
        <f t="shared" si="20"/>
        <v>4</v>
      </c>
      <c r="F18" s="41" t="s">
        <v>5</v>
      </c>
      <c r="G18" s="47">
        <f>G17</f>
        <v>1</v>
      </c>
      <c r="H18" s="41" t="s">
        <v>1</v>
      </c>
      <c r="I18" s="51">
        <f>$I$12</f>
        <v>0</v>
      </c>
      <c r="J18" s="56">
        <f t="shared" si="3"/>
        <v>5</v>
      </c>
      <c r="K18" s="56">
        <f t="shared" si="21"/>
        <v>1</v>
      </c>
      <c r="L18" s="56">
        <v>0</v>
      </c>
      <c r="M18" s="15"/>
      <c r="N18" s="12">
        <f t="shared" si="22"/>
        <v>1.4705882352941178</v>
      </c>
      <c r="O18" s="12">
        <f t="shared" si="4"/>
        <v>2.4705882352941178</v>
      </c>
      <c r="P18" s="12">
        <f t="shared" si="5"/>
        <v>3.4705882352941178</v>
      </c>
      <c r="Q18" s="15"/>
      <c r="R18" s="36">
        <f t="shared" si="23"/>
        <v>1.0666666666666667</v>
      </c>
      <c r="S18" s="12">
        <f t="shared" si="24"/>
        <v>2.5372549019607842</v>
      </c>
      <c r="T18" s="12">
        <f t="shared" si="6"/>
        <v>3.5372549019607842</v>
      </c>
      <c r="U18" s="12">
        <f t="shared" si="7"/>
        <v>4.5372549019607842</v>
      </c>
      <c r="V18" s="15"/>
      <c r="W18" s="36">
        <f t="shared" si="25"/>
        <v>2.666666666666667</v>
      </c>
      <c r="X18" s="12">
        <f t="shared" si="26"/>
        <v>4.1372549019607847</v>
      </c>
      <c r="Y18" s="12">
        <f t="shared" si="8"/>
        <v>5.1372549019607847</v>
      </c>
      <c r="Z18" s="12">
        <f t="shared" si="9"/>
        <v>6.1372549019607847</v>
      </c>
      <c r="AA18" s="15"/>
      <c r="AB18" s="36">
        <f t="shared" si="27"/>
        <v>5.3333333333333339</v>
      </c>
      <c r="AC18" s="12">
        <f t="shared" si="28"/>
        <v>6.8039215686274517</v>
      </c>
      <c r="AD18" s="12">
        <f t="shared" si="10"/>
        <v>7.8039215686274517</v>
      </c>
      <c r="AE18" s="12">
        <f t="shared" si="11"/>
        <v>8.8039215686274517</v>
      </c>
      <c r="AF18" s="15"/>
      <c r="AG18" s="36">
        <f t="shared" si="29"/>
        <v>10.666666666666668</v>
      </c>
      <c r="AH18" s="12">
        <f t="shared" si="30"/>
        <v>12.137254901960786</v>
      </c>
      <c r="AI18" s="12">
        <f t="shared" si="12"/>
        <v>13.137254901960786</v>
      </c>
      <c r="AJ18" s="12">
        <f t="shared" si="13"/>
        <v>14.137254901960786</v>
      </c>
      <c r="AK18" s="15"/>
      <c r="AL18" s="36">
        <f t="shared" si="31"/>
        <v>16</v>
      </c>
      <c r="AM18" s="12">
        <f t="shared" si="32"/>
        <v>17.470588235294116</v>
      </c>
      <c r="AN18" s="12">
        <f t="shared" si="14"/>
        <v>18.470588235294116</v>
      </c>
      <c r="AO18" s="12">
        <f t="shared" si="15"/>
        <v>19.470588235294116</v>
      </c>
      <c r="AP18" s="15"/>
      <c r="AQ18" s="36">
        <f t="shared" si="33"/>
        <v>21.333333333333336</v>
      </c>
      <c r="AR18" s="12">
        <f t="shared" si="34"/>
        <v>22.803921568627452</v>
      </c>
      <c r="AS18" s="12">
        <f t="shared" si="16"/>
        <v>23.803921568627452</v>
      </c>
      <c r="AT18" s="12">
        <f t="shared" si="17"/>
        <v>24.803921568627452</v>
      </c>
      <c r="AU18" s="15"/>
      <c r="AV18" s="36">
        <f t="shared" si="35"/>
        <v>32</v>
      </c>
      <c r="AW18" s="12">
        <f t="shared" si="36"/>
        <v>33.470588235294116</v>
      </c>
      <c r="AX18" s="12">
        <f t="shared" si="18"/>
        <v>34.470588235294116</v>
      </c>
      <c r="AY18" s="12">
        <f t="shared" si="19"/>
        <v>35.470588235294116</v>
      </c>
    </row>
    <row r="19" spans="1:51">
      <c r="A19" s="14" t="str">
        <f t="shared" si="0"/>
        <v>Cuivre</v>
      </c>
      <c r="B19" s="6">
        <f t="shared" si="1"/>
        <v>200</v>
      </c>
      <c r="C19" s="47">
        <f t="shared" si="2"/>
        <v>0.47058823529411764</v>
      </c>
      <c r="D19" s="39">
        <v>4.5</v>
      </c>
      <c r="E19" s="51">
        <f t="shared" si="20"/>
        <v>4</v>
      </c>
      <c r="F19" s="41" t="s">
        <v>5</v>
      </c>
      <c r="G19" s="47">
        <f>G17</f>
        <v>1</v>
      </c>
      <c r="H19" s="41" t="s">
        <v>0</v>
      </c>
      <c r="I19" s="51">
        <f>$I$13</f>
        <v>1</v>
      </c>
      <c r="J19" s="56">
        <f t="shared" si="3"/>
        <v>6</v>
      </c>
      <c r="K19" s="56">
        <f t="shared" si="21"/>
        <v>0</v>
      </c>
      <c r="L19" s="56">
        <v>0</v>
      </c>
      <c r="M19" s="15"/>
      <c r="N19" s="12">
        <f t="shared" si="22"/>
        <v>0.47058823529411764</v>
      </c>
      <c r="O19" s="12">
        <f t="shared" si="4"/>
        <v>1.4705882352941178</v>
      </c>
      <c r="P19" s="12">
        <f t="shared" si="5"/>
        <v>2.4705882352941178</v>
      </c>
      <c r="Q19" s="15"/>
      <c r="R19" s="36">
        <f t="shared" si="23"/>
        <v>1.0666666666666667</v>
      </c>
      <c r="S19" s="12">
        <f t="shared" si="24"/>
        <v>1.5372549019607842</v>
      </c>
      <c r="T19" s="12">
        <f t="shared" si="6"/>
        <v>2.5372549019607842</v>
      </c>
      <c r="U19" s="12">
        <f t="shared" si="7"/>
        <v>3.5372549019607842</v>
      </c>
      <c r="V19" s="15"/>
      <c r="W19" s="36">
        <f t="shared" si="25"/>
        <v>2.666666666666667</v>
      </c>
      <c r="X19" s="12">
        <f t="shared" si="26"/>
        <v>3.1372549019607847</v>
      </c>
      <c r="Y19" s="12">
        <f t="shared" si="8"/>
        <v>4.1372549019607847</v>
      </c>
      <c r="Z19" s="12">
        <f t="shared" si="9"/>
        <v>5.1372549019607847</v>
      </c>
      <c r="AA19" s="15"/>
      <c r="AB19" s="36">
        <f t="shared" si="27"/>
        <v>5.3333333333333339</v>
      </c>
      <c r="AC19" s="12">
        <f t="shared" si="28"/>
        <v>5.8039215686274517</v>
      </c>
      <c r="AD19" s="12">
        <f t="shared" si="10"/>
        <v>6.8039215686274517</v>
      </c>
      <c r="AE19" s="12">
        <f t="shared" si="11"/>
        <v>7.8039215686274517</v>
      </c>
      <c r="AF19" s="15"/>
      <c r="AG19" s="36">
        <f t="shared" si="29"/>
        <v>10.666666666666668</v>
      </c>
      <c r="AH19" s="12">
        <f t="shared" si="30"/>
        <v>11.137254901960786</v>
      </c>
      <c r="AI19" s="12">
        <f t="shared" si="12"/>
        <v>12.137254901960786</v>
      </c>
      <c r="AJ19" s="12">
        <f t="shared" si="13"/>
        <v>13.137254901960786</v>
      </c>
      <c r="AK19" s="15"/>
      <c r="AL19" s="36">
        <f t="shared" si="31"/>
        <v>16</v>
      </c>
      <c r="AM19" s="12">
        <f t="shared" si="32"/>
        <v>16.470588235294116</v>
      </c>
      <c r="AN19" s="12">
        <f t="shared" si="14"/>
        <v>17.470588235294116</v>
      </c>
      <c r="AO19" s="12">
        <f t="shared" si="15"/>
        <v>18.470588235294116</v>
      </c>
      <c r="AP19" s="15"/>
      <c r="AQ19" s="36">
        <f t="shared" si="33"/>
        <v>21.333333333333336</v>
      </c>
      <c r="AR19" s="12">
        <f t="shared" si="34"/>
        <v>21.803921568627452</v>
      </c>
      <c r="AS19" s="12">
        <f t="shared" si="16"/>
        <v>22.803921568627452</v>
      </c>
      <c r="AT19" s="12">
        <f t="shared" si="17"/>
        <v>23.803921568627452</v>
      </c>
      <c r="AU19" s="15"/>
      <c r="AV19" s="36">
        <f t="shared" si="35"/>
        <v>32</v>
      </c>
      <c r="AW19" s="12">
        <f t="shared" si="36"/>
        <v>32.470588235294116</v>
      </c>
      <c r="AX19" s="12">
        <f t="shared" si="18"/>
        <v>33.470588235294116</v>
      </c>
      <c r="AY19" s="12">
        <f t="shared" si="19"/>
        <v>34.470588235294116</v>
      </c>
    </row>
    <row r="20" spans="1:51" ht="10.5">
      <c r="A20" s="14" t="str">
        <f t="shared" si="0"/>
        <v>Cuivre</v>
      </c>
      <c r="B20" s="6">
        <f t="shared" si="1"/>
        <v>200</v>
      </c>
      <c r="C20" s="47">
        <f t="shared" si="2"/>
        <v>0.47058823529411764</v>
      </c>
      <c r="D20" s="39">
        <v>4.5</v>
      </c>
      <c r="E20" s="51">
        <f t="shared" si="20"/>
        <v>4</v>
      </c>
      <c r="F20" s="41" t="s">
        <v>6</v>
      </c>
      <c r="G20" s="52">
        <v>2</v>
      </c>
      <c r="H20" s="41" t="s">
        <v>2</v>
      </c>
      <c r="I20" s="51">
        <f>$I$11</f>
        <v>0</v>
      </c>
      <c r="J20" s="56">
        <f t="shared" si="3"/>
        <v>6</v>
      </c>
      <c r="K20" s="56">
        <f t="shared" si="21"/>
        <v>0</v>
      </c>
      <c r="L20" s="56">
        <v>0</v>
      </c>
      <c r="M20" s="15"/>
      <c r="N20" s="12">
        <f t="shared" si="22"/>
        <v>0.47058823529411764</v>
      </c>
      <c r="O20" s="12">
        <f t="shared" si="4"/>
        <v>1.4705882352941178</v>
      </c>
      <c r="P20" s="12">
        <f t="shared" si="5"/>
        <v>2.4705882352941178</v>
      </c>
      <c r="Q20" s="15"/>
      <c r="R20" s="36">
        <f t="shared" si="23"/>
        <v>1.0666666666666667</v>
      </c>
      <c r="S20" s="12">
        <f t="shared" si="24"/>
        <v>1.5372549019607842</v>
      </c>
      <c r="T20" s="12">
        <f t="shared" si="6"/>
        <v>2.5372549019607842</v>
      </c>
      <c r="U20" s="12">
        <f t="shared" si="7"/>
        <v>3.5372549019607842</v>
      </c>
      <c r="V20" s="15"/>
      <c r="W20" s="36">
        <f t="shared" si="25"/>
        <v>2.666666666666667</v>
      </c>
      <c r="X20" s="12">
        <f t="shared" si="26"/>
        <v>3.1372549019607847</v>
      </c>
      <c r="Y20" s="12">
        <f t="shared" si="8"/>
        <v>4.1372549019607847</v>
      </c>
      <c r="Z20" s="12">
        <f t="shared" si="9"/>
        <v>5.1372549019607847</v>
      </c>
      <c r="AA20" s="15"/>
      <c r="AB20" s="36">
        <f t="shared" si="27"/>
        <v>5.3333333333333339</v>
      </c>
      <c r="AC20" s="12">
        <f t="shared" si="28"/>
        <v>5.8039215686274517</v>
      </c>
      <c r="AD20" s="12">
        <f t="shared" si="10"/>
        <v>6.8039215686274517</v>
      </c>
      <c r="AE20" s="12">
        <f t="shared" si="11"/>
        <v>7.8039215686274517</v>
      </c>
      <c r="AF20" s="15"/>
      <c r="AG20" s="36">
        <f t="shared" si="29"/>
        <v>10.666666666666668</v>
      </c>
      <c r="AH20" s="12">
        <f t="shared" si="30"/>
        <v>11.137254901960786</v>
      </c>
      <c r="AI20" s="12">
        <f t="shared" si="12"/>
        <v>12.137254901960786</v>
      </c>
      <c r="AJ20" s="12">
        <f t="shared" si="13"/>
        <v>13.137254901960786</v>
      </c>
      <c r="AK20" s="15"/>
      <c r="AL20" s="36">
        <f t="shared" si="31"/>
        <v>16</v>
      </c>
      <c r="AM20" s="12">
        <f t="shared" si="32"/>
        <v>16.470588235294116</v>
      </c>
      <c r="AN20" s="12">
        <f t="shared" si="14"/>
        <v>17.470588235294116</v>
      </c>
      <c r="AO20" s="12">
        <f t="shared" si="15"/>
        <v>18.470588235294116</v>
      </c>
      <c r="AP20" s="15"/>
      <c r="AQ20" s="36">
        <f t="shared" si="33"/>
        <v>21.333333333333336</v>
      </c>
      <c r="AR20" s="12">
        <f t="shared" si="34"/>
        <v>21.803921568627452</v>
      </c>
      <c r="AS20" s="12">
        <f t="shared" si="16"/>
        <v>22.803921568627452</v>
      </c>
      <c r="AT20" s="12">
        <f t="shared" si="17"/>
        <v>23.803921568627452</v>
      </c>
      <c r="AU20" s="15"/>
      <c r="AV20" s="36">
        <f t="shared" si="35"/>
        <v>32</v>
      </c>
      <c r="AW20" s="12">
        <f t="shared" si="36"/>
        <v>32.470588235294116</v>
      </c>
      <c r="AX20" s="12">
        <f t="shared" si="18"/>
        <v>33.470588235294116</v>
      </c>
      <c r="AY20" s="12">
        <f t="shared" si="19"/>
        <v>34.470588235294116</v>
      </c>
    </row>
    <row r="21" spans="1:51">
      <c r="A21" s="14" t="str">
        <f t="shared" si="0"/>
        <v>Cuivre</v>
      </c>
      <c r="B21" s="6">
        <f t="shared" si="1"/>
        <v>200</v>
      </c>
      <c r="C21" s="47">
        <f t="shared" si="2"/>
        <v>0.47058823529411764</v>
      </c>
      <c r="D21" s="39">
        <v>4.5</v>
      </c>
      <c r="E21" s="51">
        <f t="shared" si="20"/>
        <v>4</v>
      </c>
      <c r="F21" s="41" t="s">
        <v>6</v>
      </c>
      <c r="G21" s="47">
        <f>G20</f>
        <v>2</v>
      </c>
      <c r="H21" s="41" t="s">
        <v>1</v>
      </c>
      <c r="I21" s="51">
        <f>$I$12</f>
        <v>0</v>
      </c>
      <c r="J21" s="56">
        <f t="shared" si="3"/>
        <v>6</v>
      </c>
      <c r="K21" s="56">
        <f t="shared" si="21"/>
        <v>0</v>
      </c>
      <c r="L21" s="56">
        <v>0</v>
      </c>
      <c r="M21" s="15"/>
      <c r="N21" s="12">
        <f t="shared" si="22"/>
        <v>0.47058823529411764</v>
      </c>
      <c r="O21" s="12">
        <f t="shared" si="4"/>
        <v>1.4705882352941178</v>
      </c>
      <c r="P21" s="12">
        <f t="shared" si="5"/>
        <v>2.4705882352941178</v>
      </c>
      <c r="Q21" s="15"/>
      <c r="R21" s="36">
        <f t="shared" si="23"/>
        <v>1.0666666666666667</v>
      </c>
      <c r="S21" s="12">
        <f t="shared" si="24"/>
        <v>1.5372549019607842</v>
      </c>
      <c r="T21" s="12">
        <f t="shared" si="6"/>
        <v>2.5372549019607842</v>
      </c>
      <c r="U21" s="12">
        <f t="shared" si="7"/>
        <v>3.5372549019607842</v>
      </c>
      <c r="V21" s="15"/>
      <c r="W21" s="36">
        <f t="shared" si="25"/>
        <v>2.666666666666667</v>
      </c>
      <c r="X21" s="12">
        <f t="shared" si="26"/>
        <v>3.1372549019607847</v>
      </c>
      <c r="Y21" s="12">
        <f t="shared" si="8"/>
        <v>4.1372549019607847</v>
      </c>
      <c r="Z21" s="12">
        <f t="shared" si="9"/>
        <v>5.1372549019607847</v>
      </c>
      <c r="AA21" s="15"/>
      <c r="AB21" s="36">
        <f t="shared" si="27"/>
        <v>5.3333333333333339</v>
      </c>
      <c r="AC21" s="12">
        <f t="shared" si="28"/>
        <v>5.8039215686274517</v>
      </c>
      <c r="AD21" s="12">
        <f t="shared" si="10"/>
        <v>6.8039215686274517</v>
      </c>
      <c r="AE21" s="12">
        <f t="shared" si="11"/>
        <v>7.8039215686274517</v>
      </c>
      <c r="AF21" s="15"/>
      <c r="AG21" s="36">
        <f t="shared" si="29"/>
        <v>10.666666666666668</v>
      </c>
      <c r="AH21" s="12">
        <f t="shared" si="30"/>
        <v>11.137254901960786</v>
      </c>
      <c r="AI21" s="12">
        <f t="shared" si="12"/>
        <v>12.137254901960786</v>
      </c>
      <c r="AJ21" s="12">
        <f t="shared" si="13"/>
        <v>13.137254901960786</v>
      </c>
      <c r="AK21" s="15"/>
      <c r="AL21" s="36">
        <f t="shared" si="31"/>
        <v>16</v>
      </c>
      <c r="AM21" s="12">
        <f t="shared" si="32"/>
        <v>16.470588235294116</v>
      </c>
      <c r="AN21" s="12">
        <f t="shared" si="14"/>
        <v>17.470588235294116</v>
      </c>
      <c r="AO21" s="12">
        <f t="shared" si="15"/>
        <v>18.470588235294116</v>
      </c>
      <c r="AP21" s="15"/>
      <c r="AQ21" s="36">
        <f t="shared" si="33"/>
        <v>21.333333333333336</v>
      </c>
      <c r="AR21" s="12">
        <f t="shared" si="34"/>
        <v>21.803921568627452</v>
      </c>
      <c r="AS21" s="12">
        <f t="shared" si="16"/>
        <v>22.803921568627452</v>
      </c>
      <c r="AT21" s="12">
        <f t="shared" si="17"/>
        <v>23.803921568627452</v>
      </c>
      <c r="AU21" s="15"/>
      <c r="AV21" s="36">
        <f t="shared" si="35"/>
        <v>32</v>
      </c>
      <c r="AW21" s="12">
        <f t="shared" si="36"/>
        <v>32.470588235294116</v>
      </c>
      <c r="AX21" s="12">
        <f t="shared" si="18"/>
        <v>33.470588235294116</v>
      </c>
      <c r="AY21" s="12">
        <f t="shared" si="19"/>
        <v>34.470588235294116</v>
      </c>
    </row>
    <row r="22" spans="1:51" ht="10.5" thickBot="1">
      <c r="A22" s="14" t="str">
        <f t="shared" si="0"/>
        <v>Cuivre</v>
      </c>
      <c r="B22" s="6">
        <f t="shared" si="1"/>
        <v>200</v>
      </c>
      <c r="C22" s="47">
        <f t="shared" si="2"/>
        <v>0.47058823529411764</v>
      </c>
      <c r="D22" s="39">
        <v>4.5</v>
      </c>
      <c r="E22" s="51">
        <f t="shared" si="20"/>
        <v>4</v>
      </c>
      <c r="F22" s="41" t="s">
        <v>6</v>
      </c>
      <c r="G22" s="47">
        <f>G20</f>
        <v>2</v>
      </c>
      <c r="H22" s="41" t="s">
        <v>0</v>
      </c>
      <c r="I22" s="51">
        <f>$I$13</f>
        <v>1</v>
      </c>
      <c r="J22" s="56">
        <f t="shared" si="3"/>
        <v>7</v>
      </c>
      <c r="K22" s="56">
        <v>0</v>
      </c>
      <c r="L22" s="56">
        <v>0</v>
      </c>
      <c r="M22" s="15"/>
      <c r="N22" s="12">
        <f t="shared" si="22"/>
        <v>0.47058823529411764</v>
      </c>
      <c r="O22" s="12">
        <f t="shared" si="4"/>
        <v>1.4705882352941178</v>
      </c>
      <c r="P22" s="12">
        <f t="shared" si="5"/>
        <v>2.4705882352941178</v>
      </c>
      <c r="Q22" s="15"/>
      <c r="R22" s="36">
        <f t="shared" si="23"/>
        <v>1.0666666666666667</v>
      </c>
      <c r="S22" s="12">
        <f t="shared" si="24"/>
        <v>1.5372549019607842</v>
      </c>
      <c r="T22" s="12">
        <f t="shared" si="6"/>
        <v>2.5372549019607842</v>
      </c>
      <c r="U22" s="12">
        <f t="shared" si="7"/>
        <v>3.5372549019607842</v>
      </c>
      <c r="V22" s="15"/>
      <c r="W22" s="36">
        <f t="shared" si="25"/>
        <v>2.666666666666667</v>
      </c>
      <c r="X22" s="12">
        <f t="shared" si="26"/>
        <v>3.1372549019607847</v>
      </c>
      <c r="Y22" s="12">
        <f t="shared" si="8"/>
        <v>4.1372549019607847</v>
      </c>
      <c r="Z22" s="12">
        <f t="shared" si="9"/>
        <v>5.1372549019607847</v>
      </c>
      <c r="AA22" s="15"/>
      <c r="AB22" s="36">
        <f t="shared" si="27"/>
        <v>5.3333333333333339</v>
      </c>
      <c r="AC22" s="12">
        <f t="shared" si="28"/>
        <v>5.8039215686274517</v>
      </c>
      <c r="AD22" s="12">
        <f t="shared" si="10"/>
        <v>6.8039215686274517</v>
      </c>
      <c r="AE22" s="12">
        <f t="shared" si="11"/>
        <v>7.8039215686274517</v>
      </c>
      <c r="AF22" s="15"/>
      <c r="AG22" s="36">
        <f t="shared" si="29"/>
        <v>10.666666666666668</v>
      </c>
      <c r="AH22" s="12">
        <f t="shared" si="30"/>
        <v>11.137254901960786</v>
      </c>
      <c r="AI22" s="12">
        <f t="shared" si="12"/>
        <v>12.137254901960786</v>
      </c>
      <c r="AJ22" s="12">
        <f t="shared" si="13"/>
        <v>13.137254901960786</v>
      </c>
      <c r="AK22" s="15"/>
      <c r="AL22" s="36">
        <f t="shared" si="31"/>
        <v>16</v>
      </c>
      <c r="AM22" s="12">
        <f t="shared" si="32"/>
        <v>16.470588235294116</v>
      </c>
      <c r="AN22" s="12">
        <f t="shared" si="14"/>
        <v>17.470588235294116</v>
      </c>
      <c r="AO22" s="12">
        <f t="shared" si="15"/>
        <v>18.470588235294116</v>
      </c>
      <c r="AP22" s="15"/>
      <c r="AQ22" s="36">
        <f t="shared" si="33"/>
        <v>21.333333333333336</v>
      </c>
      <c r="AR22" s="12">
        <f t="shared" si="34"/>
        <v>21.803921568627452</v>
      </c>
      <c r="AS22" s="12">
        <f t="shared" si="16"/>
        <v>22.803921568627452</v>
      </c>
      <c r="AT22" s="12">
        <f t="shared" si="17"/>
        <v>23.803921568627452</v>
      </c>
      <c r="AU22" s="15"/>
      <c r="AV22" s="36">
        <f t="shared" si="35"/>
        <v>32</v>
      </c>
      <c r="AW22" s="12">
        <f t="shared" si="36"/>
        <v>32.470588235294116</v>
      </c>
      <c r="AX22" s="12">
        <f t="shared" si="18"/>
        <v>33.470588235294116</v>
      </c>
      <c r="AY22" s="12">
        <f t="shared" si="19"/>
        <v>34.470588235294116</v>
      </c>
    </row>
    <row r="23" spans="1:51" ht="35.15" customHeight="1" thickTop="1">
      <c r="A23" s="25" t="s">
        <v>45</v>
      </c>
      <c r="B23" s="26" t="s">
        <v>67</v>
      </c>
      <c r="C23" s="121" t="s">
        <v>61</v>
      </c>
      <c r="D23" s="38" t="s">
        <v>62</v>
      </c>
      <c r="E23" s="122" t="s">
        <v>63</v>
      </c>
      <c r="F23" s="40" t="s">
        <v>64</v>
      </c>
      <c r="G23" s="121" t="s">
        <v>65</v>
      </c>
      <c r="H23" s="40" t="s">
        <v>66</v>
      </c>
      <c r="I23" s="122" t="s">
        <v>68</v>
      </c>
      <c r="J23" s="121" t="s">
        <v>69</v>
      </c>
      <c r="K23" s="121" t="s">
        <v>70</v>
      </c>
      <c r="L23" s="121" t="s">
        <v>71</v>
      </c>
      <c r="M23" s="27"/>
      <c r="N23" s="28" t="s">
        <v>72</v>
      </c>
      <c r="O23" s="28" t="s">
        <v>74</v>
      </c>
      <c r="P23" s="28" t="s">
        <v>73</v>
      </c>
      <c r="Q23" s="27"/>
      <c r="R23" s="35" t="s">
        <v>59</v>
      </c>
      <c r="S23" s="28" t="s">
        <v>72</v>
      </c>
      <c r="T23" s="28" t="s">
        <v>74</v>
      </c>
      <c r="U23" s="28" t="s">
        <v>73</v>
      </c>
      <c r="V23" s="27"/>
      <c r="W23" s="35" t="s">
        <v>59</v>
      </c>
      <c r="X23" s="28" t="s">
        <v>72</v>
      </c>
      <c r="Y23" s="28" t="s">
        <v>74</v>
      </c>
      <c r="Z23" s="28" t="s">
        <v>73</v>
      </c>
      <c r="AA23" s="27"/>
      <c r="AB23" s="35" t="s">
        <v>59</v>
      </c>
      <c r="AC23" s="28" t="s">
        <v>72</v>
      </c>
      <c r="AD23" s="28" t="s">
        <v>74</v>
      </c>
      <c r="AE23" s="28" t="s">
        <v>73</v>
      </c>
      <c r="AF23" s="27"/>
      <c r="AG23" s="35" t="s">
        <v>59</v>
      </c>
      <c r="AH23" s="28" t="s">
        <v>72</v>
      </c>
      <c r="AI23" s="28" t="s">
        <v>74</v>
      </c>
      <c r="AJ23" s="28" t="s">
        <v>73</v>
      </c>
      <c r="AK23" s="27"/>
      <c r="AL23" s="35" t="s">
        <v>59</v>
      </c>
      <c r="AM23" s="28" t="s">
        <v>72</v>
      </c>
      <c r="AN23" s="28" t="s">
        <v>74</v>
      </c>
      <c r="AO23" s="28" t="s">
        <v>73</v>
      </c>
      <c r="AP23" s="27"/>
      <c r="AQ23" s="35" t="s">
        <v>59</v>
      </c>
      <c r="AR23" s="28" t="s">
        <v>72</v>
      </c>
      <c r="AS23" s="28" t="s">
        <v>74</v>
      </c>
      <c r="AT23" s="28" t="s">
        <v>73</v>
      </c>
      <c r="AU23" s="27"/>
      <c r="AV23" s="35" t="s">
        <v>59</v>
      </c>
      <c r="AW23" s="28" t="s">
        <v>72</v>
      </c>
      <c r="AX23" s="28" t="s">
        <v>74</v>
      </c>
      <c r="AY23" s="28" t="s">
        <v>73</v>
      </c>
    </row>
    <row r="24" spans="1:51" ht="10.5">
      <c r="A24" s="14" t="str">
        <f t="shared" ref="A24:A35" si="37">$B$3</f>
        <v>Cuivre</v>
      </c>
      <c r="B24" s="6">
        <f t="shared" ref="B24:B35" si="38">$B$7</f>
        <v>200</v>
      </c>
      <c r="C24" s="47">
        <f t="shared" ref="C24:C35" si="39">8*(B24-$B$4)/($B$5-$B$4)</f>
        <v>0.47058823529411764</v>
      </c>
      <c r="D24" s="39">
        <v>5</v>
      </c>
      <c r="E24" s="50">
        <v>4</v>
      </c>
      <c r="F24" s="41" t="s">
        <v>3</v>
      </c>
      <c r="G24" s="47">
        <f t="shared" ref="G24:G35" si="40">G11</f>
        <v>0</v>
      </c>
      <c r="H24" s="41" t="s">
        <v>2</v>
      </c>
      <c r="I24" s="51">
        <f t="shared" ref="I24:I35" si="41">I11</f>
        <v>0</v>
      </c>
      <c r="J24" s="56">
        <f t="shared" ref="J24:J35" si="42">E24+G24+I24</f>
        <v>4</v>
      </c>
      <c r="K24" s="56">
        <f>6-J24</f>
        <v>2</v>
      </c>
      <c r="L24" s="56">
        <v>0</v>
      </c>
      <c r="M24" s="15"/>
      <c r="N24" s="12">
        <f>$C24+$K24+L24</f>
        <v>2.4705882352941178</v>
      </c>
      <c r="O24" s="12">
        <f t="shared" si="4"/>
        <v>3.4705882352941178</v>
      </c>
      <c r="P24" s="12">
        <f t="shared" ref="P24:P35" si="43">N24+2</f>
        <v>4.4705882352941178</v>
      </c>
      <c r="Q24" s="15"/>
      <c r="R24" s="36">
        <f>8*$B$7/$B$6*$C$8/100</f>
        <v>1.0666666666666667</v>
      </c>
      <c r="S24" s="12">
        <f>$C24+$K24+$R24+L24</f>
        <v>3.5372549019607842</v>
      </c>
      <c r="T24" s="12">
        <f t="shared" si="6"/>
        <v>4.5372549019607842</v>
      </c>
      <c r="U24" s="12">
        <f t="shared" ref="U24:U35" si="44">S24+2</f>
        <v>5.5372549019607842</v>
      </c>
      <c r="V24" s="15"/>
      <c r="W24" s="36">
        <f>8*$B$7/$B$6*$D$8/100</f>
        <v>2.666666666666667</v>
      </c>
      <c r="X24" s="12">
        <f>$C24+$K24+$W24+L24</f>
        <v>5.1372549019607847</v>
      </c>
      <c r="Y24" s="12">
        <f t="shared" si="8"/>
        <v>6.1372549019607847</v>
      </c>
      <c r="Z24" s="12">
        <f t="shared" ref="Z24:Z35" si="45">X24+2</f>
        <v>7.1372549019607847</v>
      </c>
      <c r="AA24" s="15"/>
      <c r="AB24" s="36">
        <f>8*$B$7/$B$6*$E$8/100</f>
        <v>5.3333333333333339</v>
      </c>
      <c r="AC24" s="12">
        <f>$C24+$K24+$AB24+L24</f>
        <v>7.8039215686274517</v>
      </c>
      <c r="AD24" s="12">
        <f t="shared" si="10"/>
        <v>8.8039215686274517</v>
      </c>
      <c r="AE24" s="12">
        <f t="shared" ref="AE24:AE35" si="46">AC24+2</f>
        <v>9.8039215686274517</v>
      </c>
      <c r="AF24" s="15"/>
      <c r="AG24" s="36">
        <f>8*$B$7/$B$6*$F$8/100</f>
        <v>10.666666666666668</v>
      </c>
      <c r="AH24" s="12">
        <f>$C24+$K24+$AG24+L24</f>
        <v>13.137254901960786</v>
      </c>
      <c r="AI24" s="12">
        <f t="shared" si="12"/>
        <v>14.137254901960786</v>
      </c>
      <c r="AJ24" s="12">
        <f t="shared" ref="AJ24:AJ35" si="47">AH24+2</f>
        <v>15.137254901960786</v>
      </c>
      <c r="AK24" s="15"/>
      <c r="AL24" s="36">
        <f>8*$B$7/$B$6*$G$8/100</f>
        <v>16</v>
      </c>
      <c r="AM24" s="12">
        <f>$C24+$K24+$AL24+L24</f>
        <v>18.470588235294116</v>
      </c>
      <c r="AN24" s="12">
        <f t="shared" si="14"/>
        <v>19.470588235294116</v>
      </c>
      <c r="AO24" s="12">
        <f t="shared" ref="AO24:AO35" si="48">AM24+2</f>
        <v>20.470588235294116</v>
      </c>
      <c r="AP24" s="15"/>
      <c r="AQ24" s="36">
        <f>8*$B$7/$B$6*$H$8/100</f>
        <v>21.333333333333336</v>
      </c>
      <c r="AR24" s="12">
        <f>$C24+$K24+$AQ24+L24</f>
        <v>23.803921568627452</v>
      </c>
      <c r="AS24" s="12">
        <f t="shared" si="16"/>
        <v>24.803921568627452</v>
      </c>
      <c r="AT24" s="12">
        <f t="shared" ref="AT24:AT35" si="49">AR24+2</f>
        <v>25.803921568627452</v>
      </c>
      <c r="AU24" s="15"/>
      <c r="AV24" s="36">
        <f>8*$B$7/$B$6*$I$8/100</f>
        <v>32</v>
      </c>
      <c r="AW24" s="12">
        <f>$C24+$K24+$AV24+L24</f>
        <v>34.470588235294116</v>
      </c>
      <c r="AX24" s="12">
        <f t="shared" si="18"/>
        <v>35.470588235294116</v>
      </c>
      <c r="AY24" s="12">
        <f t="shared" ref="AY24:AY35" si="50">AW24+2</f>
        <v>36.470588235294116</v>
      </c>
    </row>
    <row r="25" spans="1:51">
      <c r="A25" s="14" t="str">
        <f t="shared" si="37"/>
        <v>Cuivre</v>
      </c>
      <c r="B25" s="6">
        <f t="shared" si="38"/>
        <v>200</v>
      </c>
      <c r="C25" s="47">
        <f t="shared" si="39"/>
        <v>0.47058823529411764</v>
      </c>
      <c r="D25" s="39">
        <v>5</v>
      </c>
      <c r="E25" s="51">
        <f t="shared" ref="E25:E35" si="51">E24</f>
        <v>4</v>
      </c>
      <c r="F25" s="41" t="s">
        <v>3</v>
      </c>
      <c r="G25" s="47">
        <f t="shared" si="40"/>
        <v>0</v>
      </c>
      <c r="H25" s="41" t="s">
        <v>1</v>
      </c>
      <c r="I25" s="51">
        <f t="shared" si="41"/>
        <v>0</v>
      </c>
      <c r="J25" s="56">
        <f t="shared" si="42"/>
        <v>4</v>
      </c>
      <c r="K25" s="56">
        <f t="shared" ref="K25:K34" si="52">6-J25</f>
        <v>2</v>
      </c>
      <c r="L25" s="56">
        <v>0</v>
      </c>
      <c r="M25" s="15"/>
      <c r="N25" s="12">
        <f t="shared" ref="N25:N35" si="53">$C25+$K25+L25</f>
        <v>2.4705882352941178</v>
      </c>
      <c r="O25" s="12">
        <f t="shared" si="4"/>
        <v>3.4705882352941178</v>
      </c>
      <c r="P25" s="12">
        <f t="shared" si="43"/>
        <v>4.4705882352941178</v>
      </c>
      <c r="Q25" s="15"/>
      <c r="R25" s="36">
        <f t="shared" ref="R25:R35" si="54">$R$11</f>
        <v>1.0666666666666667</v>
      </c>
      <c r="S25" s="12">
        <f t="shared" ref="S25:S35" si="55">$C25+$K25+$R25+L25</f>
        <v>3.5372549019607842</v>
      </c>
      <c r="T25" s="12">
        <f t="shared" si="6"/>
        <v>4.5372549019607842</v>
      </c>
      <c r="U25" s="12">
        <f t="shared" si="44"/>
        <v>5.5372549019607842</v>
      </c>
      <c r="V25" s="15"/>
      <c r="W25" s="36">
        <f t="shared" ref="W25:W35" si="56">W$11</f>
        <v>2.666666666666667</v>
      </c>
      <c r="X25" s="12">
        <f t="shared" ref="X25:X35" si="57">$C25+$K25+$W25+L25</f>
        <v>5.1372549019607847</v>
      </c>
      <c r="Y25" s="12">
        <f t="shared" si="8"/>
        <v>6.1372549019607847</v>
      </c>
      <c r="Z25" s="12">
        <f t="shared" si="45"/>
        <v>7.1372549019607847</v>
      </c>
      <c r="AA25" s="15"/>
      <c r="AB25" s="36">
        <f t="shared" ref="AB25:AB35" si="58">AB$11</f>
        <v>5.3333333333333339</v>
      </c>
      <c r="AC25" s="12">
        <f t="shared" ref="AC25:AC35" si="59">$C25+$K25+$AB25+L25</f>
        <v>7.8039215686274517</v>
      </c>
      <c r="AD25" s="12">
        <f t="shared" si="10"/>
        <v>8.8039215686274517</v>
      </c>
      <c r="AE25" s="12">
        <f t="shared" si="46"/>
        <v>9.8039215686274517</v>
      </c>
      <c r="AF25" s="15"/>
      <c r="AG25" s="36">
        <f t="shared" ref="AG25:AG35" si="60">AG$11</f>
        <v>10.666666666666668</v>
      </c>
      <c r="AH25" s="12">
        <f t="shared" ref="AH25:AH35" si="61">$C25+$K25+$AG25+L25</f>
        <v>13.137254901960786</v>
      </c>
      <c r="AI25" s="12">
        <f t="shared" si="12"/>
        <v>14.137254901960786</v>
      </c>
      <c r="AJ25" s="12">
        <f t="shared" si="47"/>
        <v>15.137254901960786</v>
      </c>
      <c r="AK25" s="15"/>
      <c r="AL25" s="36">
        <f t="shared" ref="AL25:AL35" si="62">AL$11</f>
        <v>16</v>
      </c>
      <c r="AM25" s="12">
        <f t="shared" ref="AM25:AM35" si="63">$C25+$K25+$AL25+L25</f>
        <v>18.470588235294116</v>
      </c>
      <c r="AN25" s="12">
        <f t="shared" si="14"/>
        <v>19.470588235294116</v>
      </c>
      <c r="AO25" s="12">
        <f t="shared" si="48"/>
        <v>20.470588235294116</v>
      </c>
      <c r="AP25" s="15"/>
      <c r="AQ25" s="36">
        <f t="shared" ref="AQ25:AQ35" si="64">AQ$11</f>
        <v>21.333333333333336</v>
      </c>
      <c r="AR25" s="12">
        <f t="shared" ref="AR25:AR35" si="65">$C25+$K25+$AQ25+L25</f>
        <v>23.803921568627452</v>
      </c>
      <c r="AS25" s="12">
        <f t="shared" si="16"/>
        <v>24.803921568627452</v>
      </c>
      <c r="AT25" s="12">
        <f t="shared" si="49"/>
        <v>25.803921568627452</v>
      </c>
      <c r="AU25" s="15"/>
      <c r="AV25" s="36">
        <f t="shared" ref="AV25:AV35" si="66">AV$11</f>
        <v>32</v>
      </c>
      <c r="AW25" s="12">
        <f t="shared" ref="AW25:AW35" si="67">$C25+$K25+$AV25+L25</f>
        <v>34.470588235294116</v>
      </c>
      <c r="AX25" s="12">
        <f t="shared" si="18"/>
        <v>35.470588235294116</v>
      </c>
      <c r="AY25" s="12">
        <f t="shared" si="50"/>
        <v>36.470588235294116</v>
      </c>
    </row>
    <row r="26" spans="1:51">
      <c r="A26" s="14" t="str">
        <f t="shared" si="37"/>
        <v>Cuivre</v>
      </c>
      <c r="B26" s="6">
        <f t="shared" si="38"/>
        <v>200</v>
      </c>
      <c r="C26" s="47">
        <f t="shared" si="39"/>
        <v>0.47058823529411764</v>
      </c>
      <c r="D26" s="39">
        <v>5</v>
      </c>
      <c r="E26" s="51">
        <f t="shared" si="51"/>
        <v>4</v>
      </c>
      <c r="F26" s="41" t="s">
        <v>3</v>
      </c>
      <c r="G26" s="47">
        <f t="shared" si="40"/>
        <v>0</v>
      </c>
      <c r="H26" s="41" t="s">
        <v>0</v>
      </c>
      <c r="I26" s="51">
        <f t="shared" si="41"/>
        <v>1</v>
      </c>
      <c r="J26" s="56">
        <f t="shared" si="42"/>
        <v>5</v>
      </c>
      <c r="K26" s="56">
        <f t="shared" si="52"/>
        <v>1</v>
      </c>
      <c r="L26" s="56">
        <v>0</v>
      </c>
      <c r="M26" s="15"/>
      <c r="N26" s="12">
        <f t="shared" si="53"/>
        <v>1.4705882352941178</v>
      </c>
      <c r="O26" s="12">
        <f t="shared" si="4"/>
        <v>2.4705882352941178</v>
      </c>
      <c r="P26" s="12">
        <f t="shared" si="43"/>
        <v>3.4705882352941178</v>
      </c>
      <c r="Q26" s="15"/>
      <c r="R26" s="36">
        <f t="shared" si="54"/>
        <v>1.0666666666666667</v>
      </c>
      <c r="S26" s="12">
        <f t="shared" si="55"/>
        <v>2.5372549019607842</v>
      </c>
      <c r="T26" s="12">
        <f t="shared" si="6"/>
        <v>3.5372549019607842</v>
      </c>
      <c r="U26" s="12">
        <f t="shared" si="44"/>
        <v>4.5372549019607842</v>
      </c>
      <c r="V26" s="15"/>
      <c r="W26" s="36">
        <f t="shared" si="56"/>
        <v>2.666666666666667</v>
      </c>
      <c r="X26" s="12">
        <f t="shared" si="57"/>
        <v>4.1372549019607847</v>
      </c>
      <c r="Y26" s="12">
        <f t="shared" si="8"/>
        <v>5.1372549019607847</v>
      </c>
      <c r="Z26" s="12">
        <f t="shared" si="45"/>
        <v>6.1372549019607847</v>
      </c>
      <c r="AA26" s="15"/>
      <c r="AB26" s="36">
        <f t="shared" si="58"/>
        <v>5.3333333333333339</v>
      </c>
      <c r="AC26" s="12">
        <f t="shared" si="59"/>
        <v>6.8039215686274517</v>
      </c>
      <c r="AD26" s="12">
        <f t="shared" si="10"/>
        <v>7.8039215686274517</v>
      </c>
      <c r="AE26" s="12">
        <f t="shared" si="46"/>
        <v>8.8039215686274517</v>
      </c>
      <c r="AF26" s="15"/>
      <c r="AG26" s="36">
        <f t="shared" si="60"/>
        <v>10.666666666666668</v>
      </c>
      <c r="AH26" s="12">
        <f t="shared" si="61"/>
        <v>12.137254901960786</v>
      </c>
      <c r="AI26" s="12">
        <f t="shared" si="12"/>
        <v>13.137254901960786</v>
      </c>
      <c r="AJ26" s="12">
        <f t="shared" si="47"/>
        <v>14.137254901960786</v>
      </c>
      <c r="AK26" s="15"/>
      <c r="AL26" s="36">
        <f t="shared" si="62"/>
        <v>16</v>
      </c>
      <c r="AM26" s="12">
        <f t="shared" si="63"/>
        <v>17.470588235294116</v>
      </c>
      <c r="AN26" s="12">
        <f t="shared" si="14"/>
        <v>18.470588235294116</v>
      </c>
      <c r="AO26" s="12">
        <f t="shared" si="48"/>
        <v>19.470588235294116</v>
      </c>
      <c r="AP26" s="15"/>
      <c r="AQ26" s="36">
        <f t="shared" si="64"/>
        <v>21.333333333333336</v>
      </c>
      <c r="AR26" s="12">
        <f t="shared" si="65"/>
        <v>22.803921568627452</v>
      </c>
      <c r="AS26" s="12">
        <f t="shared" si="16"/>
        <v>23.803921568627452</v>
      </c>
      <c r="AT26" s="12">
        <f t="shared" si="49"/>
        <v>24.803921568627452</v>
      </c>
      <c r="AU26" s="15"/>
      <c r="AV26" s="36">
        <f t="shared" si="66"/>
        <v>32</v>
      </c>
      <c r="AW26" s="12">
        <f t="shared" si="67"/>
        <v>33.470588235294116</v>
      </c>
      <c r="AX26" s="12">
        <f t="shared" si="18"/>
        <v>34.470588235294116</v>
      </c>
      <c r="AY26" s="12">
        <f t="shared" si="50"/>
        <v>35.470588235294116</v>
      </c>
    </row>
    <row r="27" spans="1:51">
      <c r="A27" s="14" t="str">
        <f t="shared" si="37"/>
        <v>Cuivre</v>
      </c>
      <c r="B27" s="6">
        <f t="shared" si="38"/>
        <v>200</v>
      </c>
      <c r="C27" s="47">
        <f t="shared" si="39"/>
        <v>0.47058823529411764</v>
      </c>
      <c r="D27" s="39">
        <v>5</v>
      </c>
      <c r="E27" s="51">
        <f t="shared" si="51"/>
        <v>4</v>
      </c>
      <c r="F27" s="41" t="s">
        <v>4</v>
      </c>
      <c r="G27" s="47">
        <f t="shared" si="40"/>
        <v>1</v>
      </c>
      <c r="H27" s="41" t="s">
        <v>2</v>
      </c>
      <c r="I27" s="51">
        <f t="shared" si="41"/>
        <v>0</v>
      </c>
      <c r="J27" s="56">
        <f t="shared" si="42"/>
        <v>5</v>
      </c>
      <c r="K27" s="56">
        <f t="shared" si="52"/>
        <v>1</v>
      </c>
      <c r="L27" s="56">
        <v>0</v>
      </c>
      <c r="M27" s="15"/>
      <c r="N27" s="12">
        <f t="shared" si="53"/>
        <v>1.4705882352941178</v>
      </c>
      <c r="O27" s="12">
        <f t="shared" si="4"/>
        <v>2.4705882352941178</v>
      </c>
      <c r="P27" s="12">
        <f t="shared" si="43"/>
        <v>3.4705882352941178</v>
      </c>
      <c r="Q27" s="15"/>
      <c r="R27" s="36">
        <f t="shared" si="54"/>
        <v>1.0666666666666667</v>
      </c>
      <c r="S27" s="12">
        <f t="shared" si="55"/>
        <v>2.5372549019607842</v>
      </c>
      <c r="T27" s="12">
        <f t="shared" si="6"/>
        <v>3.5372549019607842</v>
      </c>
      <c r="U27" s="12">
        <f t="shared" si="44"/>
        <v>4.5372549019607842</v>
      </c>
      <c r="V27" s="15"/>
      <c r="W27" s="36">
        <f t="shared" si="56"/>
        <v>2.666666666666667</v>
      </c>
      <c r="X27" s="12">
        <f t="shared" si="57"/>
        <v>4.1372549019607847</v>
      </c>
      <c r="Y27" s="12">
        <f t="shared" si="8"/>
        <v>5.1372549019607847</v>
      </c>
      <c r="Z27" s="12">
        <f t="shared" si="45"/>
        <v>6.1372549019607847</v>
      </c>
      <c r="AA27" s="15"/>
      <c r="AB27" s="36">
        <f t="shared" si="58"/>
        <v>5.3333333333333339</v>
      </c>
      <c r="AC27" s="12">
        <f t="shared" si="59"/>
        <v>6.8039215686274517</v>
      </c>
      <c r="AD27" s="12">
        <f t="shared" si="10"/>
        <v>7.8039215686274517</v>
      </c>
      <c r="AE27" s="12">
        <f t="shared" si="46"/>
        <v>8.8039215686274517</v>
      </c>
      <c r="AF27" s="15"/>
      <c r="AG27" s="36">
        <f t="shared" si="60"/>
        <v>10.666666666666668</v>
      </c>
      <c r="AH27" s="12">
        <f t="shared" si="61"/>
        <v>12.137254901960786</v>
      </c>
      <c r="AI27" s="12">
        <f t="shared" si="12"/>
        <v>13.137254901960786</v>
      </c>
      <c r="AJ27" s="12">
        <f t="shared" si="47"/>
        <v>14.137254901960786</v>
      </c>
      <c r="AK27" s="15"/>
      <c r="AL27" s="36">
        <f t="shared" si="62"/>
        <v>16</v>
      </c>
      <c r="AM27" s="12">
        <f t="shared" si="63"/>
        <v>17.470588235294116</v>
      </c>
      <c r="AN27" s="12">
        <f t="shared" si="14"/>
        <v>18.470588235294116</v>
      </c>
      <c r="AO27" s="12">
        <f t="shared" si="48"/>
        <v>19.470588235294116</v>
      </c>
      <c r="AP27" s="15"/>
      <c r="AQ27" s="36">
        <f t="shared" si="64"/>
        <v>21.333333333333336</v>
      </c>
      <c r="AR27" s="12">
        <f t="shared" si="65"/>
        <v>22.803921568627452</v>
      </c>
      <c r="AS27" s="12">
        <f t="shared" si="16"/>
        <v>23.803921568627452</v>
      </c>
      <c r="AT27" s="12">
        <f t="shared" si="49"/>
        <v>24.803921568627452</v>
      </c>
      <c r="AU27" s="15"/>
      <c r="AV27" s="36">
        <f t="shared" si="66"/>
        <v>32</v>
      </c>
      <c r="AW27" s="12">
        <f t="shared" si="67"/>
        <v>33.470588235294116</v>
      </c>
      <c r="AX27" s="12">
        <f t="shared" si="18"/>
        <v>34.470588235294116</v>
      </c>
      <c r="AY27" s="12">
        <f t="shared" si="50"/>
        <v>35.470588235294116</v>
      </c>
    </row>
    <row r="28" spans="1:51">
      <c r="A28" s="14" t="str">
        <f t="shared" si="37"/>
        <v>Cuivre</v>
      </c>
      <c r="B28" s="6">
        <f t="shared" si="38"/>
        <v>200</v>
      </c>
      <c r="C28" s="47">
        <f t="shared" si="39"/>
        <v>0.47058823529411764</v>
      </c>
      <c r="D28" s="39">
        <v>5</v>
      </c>
      <c r="E28" s="51">
        <f t="shared" si="51"/>
        <v>4</v>
      </c>
      <c r="F28" s="41" t="s">
        <v>4</v>
      </c>
      <c r="G28" s="47">
        <f t="shared" si="40"/>
        <v>1</v>
      </c>
      <c r="H28" s="41" t="s">
        <v>1</v>
      </c>
      <c r="I28" s="51">
        <f t="shared" si="41"/>
        <v>0</v>
      </c>
      <c r="J28" s="56">
        <f t="shared" si="42"/>
        <v>5</v>
      </c>
      <c r="K28" s="56">
        <f t="shared" si="52"/>
        <v>1</v>
      </c>
      <c r="L28" s="56">
        <v>0</v>
      </c>
      <c r="M28" s="15"/>
      <c r="N28" s="12">
        <f t="shared" si="53"/>
        <v>1.4705882352941178</v>
      </c>
      <c r="O28" s="12">
        <f t="shared" si="4"/>
        <v>2.4705882352941178</v>
      </c>
      <c r="P28" s="12">
        <f t="shared" si="43"/>
        <v>3.4705882352941178</v>
      </c>
      <c r="Q28" s="15"/>
      <c r="R28" s="36">
        <f t="shared" si="54"/>
        <v>1.0666666666666667</v>
      </c>
      <c r="S28" s="12">
        <f t="shared" si="55"/>
        <v>2.5372549019607842</v>
      </c>
      <c r="T28" s="12">
        <f t="shared" si="6"/>
        <v>3.5372549019607842</v>
      </c>
      <c r="U28" s="12">
        <f t="shared" si="44"/>
        <v>4.5372549019607842</v>
      </c>
      <c r="V28" s="15"/>
      <c r="W28" s="36">
        <f t="shared" si="56"/>
        <v>2.666666666666667</v>
      </c>
      <c r="X28" s="12">
        <f t="shared" si="57"/>
        <v>4.1372549019607847</v>
      </c>
      <c r="Y28" s="12">
        <f t="shared" si="8"/>
        <v>5.1372549019607847</v>
      </c>
      <c r="Z28" s="12">
        <f t="shared" si="45"/>
        <v>6.1372549019607847</v>
      </c>
      <c r="AA28" s="15"/>
      <c r="AB28" s="36">
        <f t="shared" si="58"/>
        <v>5.3333333333333339</v>
      </c>
      <c r="AC28" s="12">
        <f t="shared" si="59"/>
        <v>6.8039215686274517</v>
      </c>
      <c r="AD28" s="12">
        <f t="shared" si="10"/>
        <v>7.8039215686274517</v>
      </c>
      <c r="AE28" s="12">
        <f t="shared" si="46"/>
        <v>8.8039215686274517</v>
      </c>
      <c r="AF28" s="15"/>
      <c r="AG28" s="36">
        <f t="shared" si="60"/>
        <v>10.666666666666668</v>
      </c>
      <c r="AH28" s="12">
        <f t="shared" si="61"/>
        <v>12.137254901960786</v>
      </c>
      <c r="AI28" s="12">
        <f t="shared" si="12"/>
        <v>13.137254901960786</v>
      </c>
      <c r="AJ28" s="12">
        <f t="shared" si="47"/>
        <v>14.137254901960786</v>
      </c>
      <c r="AK28" s="15"/>
      <c r="AL28" s="36">
        <f t="shared" si="62"/>
        <v>16</v>
      </c>
      <c r="AM28" s="12">
        <f t="shared" si="63"/>
        <v>17.470588235294116</v>
      </c>
      <c r="AN28" s="12">
        <f t="shared" si="14"/>
        <v>18.470588235294116</v>
      </c>
      <c r="AO28" s="12">
        <f t="shared" si="48"/>
        <v>19.470588235294116</v>
      </c>
      <c r="AP28" s="15"/>
      <c r="AQ28" s="36">
        <f t="shared" si="64"/>
        <v>21.333333333333336</v>
      </c>
      <c r="AR28" s="12">
        <f t="shared" si="65"/>
        <v>22.803921568627452</v>
      </c>
      <c r="AS28" s="12">
        <f t="shared" si="16"/>
        <v>23.803921568627452</v>
      </c>
      <c r="AT28" s="12">
        <f t="shared" si="49"/>
        <v>24.803921568627452</v>
      </c>
      <c r="AU28" s="15"/>
      <c r="AV28" s="36">
        <f t="shared" si="66"/>
        <v>32</v>
      </c>
      <c r="AW28" s="12">
        <f t="shared" si="67"/>
        <v>33.470588235294116</v>
      </c>
      <c r="AX28" s="12">
        <f t="shared" si="18"/>
        <v>34.470588235294116</v>
      </c>
      <c r="AY28" s="12">
        <f t="shared" si="50"/>
        <v>35.470588235294116</v>
      </c>
    </row>
    <row r="29" spans="1:51">
      <c r="A29" s="14" t="str">
        <f t="shared" si="37"/>
        <v>Cuivre</v>
      </c>
      <c r="B29" s="6">
        <f t="shared" si="38"/>
        <v>200</v>
      </c>
      <c r="C29" s="47">
        <f t="shared" si="39"/>
        <v>0.47058823529411764</v>
      </c>
      <c r="D29" s="39">
        <v>5</v>
      </c>
      <c r="E29" s="51">
        <f t="shared" si="51"/>
        <v>4</v>
      </c>
      <c r="F29" s="41" t="s">
        <v>4</v>
      </c>
      <c r="G29" s="47">
        <f t="shared" si="40"/>
        <v>1</v>
      </c>
      <c r="H29" s="41" t="s">
        <v>0</v>
      </c>
      <c r="I29" s="51">
        <f t="shared" si="41"/>
        <v>1</v>
      </c>
      <c r="J29" s="56">
        <f t="shared" si="42"/>
        <v>6</v>
      </c>
      <c r="K29" s="56">
        <f t="shared" si="52"/>
        <v>0</v>
      </c>
      <c r="L29" s="56">
        <v>0</v>
      </c>
      <c r="M29" s="15"/>
      <c r="N29" s="12">
        <f t="shared" si="53"/>
        <v>0.47058823529411764</v>
      </c>
      <c r="O29" s="12">
        <f t="shared" si="4"/>
        <v>1.4705882352941178</v>
      </c>
      <c r="P29" s="12">
        <f t="shared" si="43"/>
        <v>2.4705882352941178</v>
      </c>
      <c r="Q29" s="15"/>
      <c r="R29" s="36">
        <f t="shared" si="54"/>
        <v>1.0666666666666667</v>
      </c>
      <c r="S29" s="12">
        <f t="shared" si="55"/>
        <v>1.5372549019607842</v>
      </c>
      <c r="T29" s="12">
        <f t="shared" si="6"/>
        <v>2.5372549019607842</v>
      </c>
      <c r="U29" s="12">
        <f t="shared" si="44"/>
        <v>3.5372549019607842</v>
      </c>
      <c r="V29" s="15"/>
      <c r="W29" s="36">
        <f t="shared" si="56"/>
        <v>2.666666666666667</v>
      </c>
      <c r="X29" s="12">
        <f t="shared" si="57"/>
        <v>3.1372549019607847</v>
      </c>
      <c r="Y29" s="12">
        <f t="shared" si="8"/>
        <v>4.1372549019607847</v>
      </c>
      <c r="Z29" s="12">
        <f t="shared" si="45"/>
        <v>5.1372549019607847</v>
      </c>
      <c r="AA29" s="15"/>
      <c r="AB29" s="36">
        <f t="shared" si="58"/>
        <v>5.3333333333333339</v>
      </c>
      <c r="AC29" s="12">
        <f t="shared" si="59"/>
        <v>5.8039215686274517</v>
      </c>
      <c r="AD29" s="12">
        <f t="shared" si="10"/>
        <v>6.8039215686274517</v>
      </c>
      <c r="AE29" s="12">
        <f t="shared" si="46"/>
        <v>7.8039215686274517</v>
      </c>
      <c r="AF29" s="15"/>
      <c r="AG29" s="36">
        <f t="shared" si="60"/>
        <v>10.666666666666668</v>
      </c>
      <c r="AH29" s="12">
        <f t="shared" si="61"/>
        <v>11.137254901960786</v>
      </c>
      <c r="AI29" s="12">
        <f t="shared" si="12"/>
        <v>12.137254901960786</v>
      </c>
      <c r="AJ29" s="12">
        <f t="shared" si="47"/>
        <v>13.137254901960786</v>
      </c>
      <c r="AK29" s="15"/>
      <c r="AL29" s="36">
        <f t="shared" si="62"/>
        <v>16</v>
      </c>
      <c r="AM29" s="12">
        <f t="shared" si="63"/>
        <v>16.470588235294116</v>
      </c>
      <c r="AN29" s="12">
        <f t="shared" si="14"/>
        <v>17.470588235294116</v>
      </c>
      <c r="AO29" s="12">
        <f t="shared" si="48"/>
        <v>18.470588235294116</v>
      </c>
      <c r="AP29" s="15"/>
      <c r="AQ29" s="36">
        <f t="shared" si="64"/>
        <v>21.333333333333336</v>
      </c>
      <c r="AR29" s="12">
        <f t="shared" si="65"/>
        <v>21.803921568627452</v>
      </c>
      <c r="AS29" s="12">
        <f t="shared" si="16"/>
        <v>22.803921568627452</v>
      </c>
      <c r="AT29" s="12">
        <f t="shared" si="49"/>
        <v>23.803921568627452</v>
      </c>
      <c r="AU29" s="15"/>
      <c r="AV29" s="36">
        <f t="shared" si="66"/>
        <v>32</v>
      </c>
      <c r="AW29" s="12">
        <f t="shared" si="67"/>
        <v>32.470588235294116</v>
      </c>
      <c r="AX29" s="12">
        <f t="shared" si="18"/>
        <v>33.470588235294116</v>
      </c>
      <c r="AY29" s="12">
        <f t="shared" si="50"/>
        <v>34.470588235294116</v>
      </c>
    </row>
    <row r="30" spans="1:51">
      <c r="A30" s="14" t="str">
        <f t="shared" si="37"/>
        <v>Cuivre</v>
      </c>
      <c r="B30" s="6">
        <f t="shared" si="38"/>
        <v>200</v>
      </c>
      <c r="C30" s="47">
        <f t="shared" si="39"/>
        <v>0.47058823529411764</v>
      </c>
      <c r="D30" s="39">
        <v>5</v>
      </c>
      <c r="E30" s="51">
        <f t="shared" si="51"/>
        <v>4</v>
      </c>
      <c r="F30" s="41" t="s">
        <v>5</v>
      </c>
      <c r="G30" s="47">
        <f t="shared" si="40"/>
        <v>1</v>
      </c>
      <c r="H30" s="41" t="s">
        <v>2</v>
      </c>
      <c r="I30" s="51">
        <f t="shared" si="41"/>
        <v>0</v>
      </c>
      <c r="J30" s="56">
        <f t="shared" si="42"/>
        <v>5</v>
      </c>
      <c r="K30" s="56">
        <f t="shared" si="52"/>
        <v>1</v>
      </c>
      <c r="L30" s="56">
        <v>0</v>
      </c>
      <c r="M30" s="15"/>
      <c r="N30" s="12">
        <f t="shared" si="53"/>
        <v>1.4705882352941178</v>
      </c>
      <c r="O30" s="12">
        <f t="shared" si="4"/>
        <v>2.4705882352941178</v>
      </c>
      <c r="P30" s="12">
        <f t="shared" si="43"/>
        <v>3.4705882352941178</v>
      </c>
      <c r="Q30" s="15"/>
      <c r="R30" s="36">
        <f t="shared" si="54"/>
        <v>1.0666666666666667</v>
      </c>
      <c r="S30" s="12">
        <f t="shared" si="55"/>
        <v>2.5372549019607842</v>
      </c>
      <c r="T30" s="12">
        <f t="shared" si="6"/>
        <v>3.5372549019607842</v>
      </c>
      <c r="U30" s="12">
        <f t="shared" si="44"/>
        <v>4.5372549019607842</v>
      </c>
      <c r="V30" s="15"/>
      <c r="W30" s="36">
        <f t="shared" si="56"/>
        <v>2.666666666666667</v>
      </c>
      <c r="X30" s="12">
        <f t="shared" si="57"/>
        <v>4.1372549019607847</v>
      </c>
      <c r="Y30" s="12">
        <f t="shared" si="8"/>
        <v>5.1372549019607847</v>
      </c>
      <c r="Z30" s="12">
        <f t="shared" si="45"/>
        <v>6.1372549019607847</v>
      </c>
      <c r="AA30" s="15"/>
      <c r="AB30" s="36">
        <f t="shared" si="58"/>
        <v>5.3333333333333339</v>
      </c>
      <c r="AC30" s="12">
        <f t="shared" si="59"/>
        <v>6.8039215686274517</v>
      </c>
      <c r="AD30" s="12">
        <f t="shared" si="10"/>
        <v>7.8039215686274517</v>
      </c>
      <c r="AE30" s="12">
        <f t="shared" si="46"/>
        <v>8.8039215686274517</v>
      </c>
      <c r="AF30" s="15"/>
      <c r="AG30" s="36">
        <f t="shared" si="60"/>
        <v>10.666666666666668</v>
      </c>
      <c r="AH30" s="12">
        <f t="shared" si="61"/>
        <v>12.137254901960786</v>
      </c>
      <c r="AI30" s="12">
        <f t="shared" si="12"/>
        <v>13.137254901960786</v>
      </c>
      <c r="AJ30" s="12">
        <f t="shared" si="47"/>
        <v>14.137254901960786</v>
      </c>
      <c r="AK30" s="15"/>
      <c r="AL30" s="36">
        <f t="shared" si="62"/>
        <v>16</v>
      </c>
      <c r="AM30" s="12">
        <f t="shared" si="63"/>
        <v>17.470588235294116</v>
      </c>
      <c r="AN30" s="12">
        <f t="shared" si="14"/>
        <v>18.470588235294116</v>
      </c>
      <c r="AO30" s="12">
        <f t="shared" si="48"/>
        <v>19.470588235294116</v>
      </c>
      <c r="AP30" s="15"/>
      <c r="AQ30" s="36">
        <f t="shared" si="64"/>
        <v>21.333333333333336</v>
      </c>
      <c r="AR30" s="12">
        <f t="shared" si="65"/>
        <v>22.803921568627452</v>
      </c>
      <c r="AS30" s="12">
        <f t="shared" si="16"/>
        <v>23.803921568627452</v>
      </c>
      <c r="AT30" s="12">
        <f t="shared" si="49"/>
        <v>24.803921568627452</v>
      </c>
      <c r="AU30" s="15"/>
      <c r="AV30" s="36">
        <f t="shared" si="66"/>
        <v>32</v>
      </c>
      <c r="AW30" s="12">
        <f t="shared" si="67"/>
        <v>33.470588235294116</v>
      </c>
      <c r="AX30" s="12">
        <f t="shared" si="18"/>
        <v>34.470588235294116</v>
      </c>
      <c r="AY30" s="12">
        <f t="shared" si="50"/>
        <v>35.470588235294116</v>
      </c>
    </row>
    <row r="31" spans="1:51">
      <c r="A31" s="14" t="str">
        <f t="shared" si="37"/>
        <v>Cuivre</v>
      </c>
      <c r="B31" s="6">
        <f t="shared" si="38"/>
        <v>200</v>
      </c>
      <c r="C31" s="47">
        <f t="shared" si="39"/>
        <v>0.47058823529411764</v>
      </c>
      <c r="D31" s="39">
        <v>5</v>
      </c>
      <c r="E31" s="51">
        <f t="shared" si="51"/>
        <v>4</v>
      </c>
      <c r="F31" s="41" t="s">
        <v>5</v>
      </c>
      <c r="G31" s="47">
        <f t="shared" si="40"/>
        <v>1</v>
      </c>
      <c r="H31" s="41" t="s">
        <v>1</v>
      </c>
      <c r="I31" s="51">
        <f t="shared" si="41"/>
        <v>0</v>
      </c>
      <c r="J31" s="56">
        <f t="shared" si="42"/>
        <v>5</v>
      </c>
      <c r="K31" s="56">
        <f t="shared" si="52"/>
        <v>1</v>
      </c>
      <c r="L31" s="56">
        <v>0</v>
      </c>
      <c r="M31" s="15"/>
      <c r="N31" s="12">
        <f t="shared" si="53"/>
        <v>1.4705882352941178</v>
      </c>
      <c r="O31" s="12">
        <f t="shared" si="4"/>
        <v>2.4705882352941178</v>
      </c>
      <c r="P31" s="12">
        <f t="shared" si="43"/>
        <v>3.4705882352941178</v>
      </c>
      <c r="Q31" s="15"/>
      <c r="R31" s="36">
        <f t="shared" si="54"/>
        <v>1.0666666666666667</v>
      </c>
      <c r="S31" s="12">
        <f t="shared" si="55"/>
        <v>2.5372549019607842</v>
      </c>
      <c r="T31" s="12">
        <f t="shared" si="6"/>
        <v>3.5372549019607842</v>
      </c>
      <c r="U31" s="12">
        <f t="shared" si="44"/>
        <v>4.5372549019607842</v>
      </c>
      <c r="V31" s="15"/>
      <c r="W31" s="36">
        <f t="shared" si="56"/>
        <v>2.666666666666667</v>
      </c>
      <c r="X31" s="12">
        <f t="shared" si="57"/>
        <v>4.1372549019607847</v>
      </c>
      <c r="Y31" s="12">
        <f t="shared" si="8"/>
        <v>5.1372549019607847</v>
      </c>
      <c r="Z31" s="12">
        <f t="shared" si="45"/>
        <v>6.1372549019607847</v>
      </c>
      <c r="AA31" s="15"/>
      <c r="AB31" s="36">
        <f t="shared" si="58"/>
        <v>5.3333333333333339</v>
      </c>
      <c r="AC31" s="12">
        <f t="shared" si="59"/>
        <v>6.8039215686274517</v>
      </c>
      <c r="AD31" s="12">
        <f t="shared" si="10"/>
        <v>7.8039215686274517</v>
      </c>
      <c r="AE31" s="12">
        <f t="shared" si="46"/>
        <v>8.8039215686274517</v>
      </c>
      <c r="AF31" s="15"/>
      <c r="AG31" s="36">
        <f t="shared" si="60"/>
        <v>10.666666666666668</v>
      </c>
      <c r="AH31" s="12">
        <f t="shared" si="61"/>
        <v>12.137254901960786</v>
      </c>
      <c r="AI31" s="12">
        <f t="shared" si="12"/>
        <v>13.137254901960786</v>
      </c>
      <c r="AJ31" s="12">
        <f t="shared" si="47"/>
        <v>14.137254901960786</v>
      </c>
      <c r="AK31" s="15"/>
      <c r="AL31" s="36">
        <f t="shared" si="62"/>
        <v>16</v>
      </c>
      <c r="AM31" s="12">
        <f t="shared" si="63"/>
        <v>17.470588235294116</v>
      </c>
      <c r="AN31" s="12">
        <f t="shared" si="14"/>
        <v>18.470588235294116</v>
      </c>
      <c r="AO31" s="12">
        <f t="shared" si="48"/>
        <v>19.470588235294116</v>
      </c>
      <c r="AP31" s="15"/>
      <c r="AQ31" s="36">
        <f t="shared" si="64"/>
        <v>21.333333333333336</v>
      </c>
      <c r="AR31" s="12">
        <f t="shared" si="65"/>
        <v>22.803921568627452</v>
      </c>
      <c r="AS31" s="12">
        <f t="shared" si="16"/>
        <v>23.803921568627452</v>
      </c>
      <c r="AT31" s="12">
        <f t="shared" si="49"/>
        <v>24.803921568627452</v>
      </c>
      <c r="AU31" s="15"/>
      <c r="AV31" s="36">
        <f t="shared" si="66"/>
        <v>32</v>
      </c>
      <c r="AW31" s="12">
        <f t="shared" si="67"/>
        <v>33.470588235294116</v>
      </c>
      <c r="AX31" s="12">
        <f t="shared" si="18"/>
        <v>34.470588235294116</v>
      </c>
      <c r="AY31" s="12">
        <f t="shared" si="50"/>
        <v>35.470588235294116</v>
      </c>
    </row>
    <row r="32" spans="1:51">
      <c r="A32" s="14" t="str">
        <f t="shared" si="37"/>
        <v>Cuivre</v>
      </c>
      <c r="B32" s="6">
        <f t="shared" si="38"/>
        <v>200</v>
      </c>
      <c r="C32" s="47">
        <f t="shared" si="39"/>
        <v>0.47058823529411764</v>
      </c>
      <c r="D32" s="39">
        <v>5</v>
      </c>
      <c r="E32" s="51">
        <f t="shared" si="51"/>
        <v>4</v>
      </c>
      <c r="F32" s="41" t="s">
        <v>5</v>
      </c>
      <c r="G32" s="47">
        <f t="shared" si="40"/>
        <v>1</v>
      </c>
      <c r="H32" s="41" t="s">
        <v>0</v>
      </c>
      <c r="I32" s="51">
        <f t="shared" si="41"/>
        <v>1</v>
      </c>
      <c r="J32" s="56">
        <f t="shared" si="42"/>
        <v>6</v>
      </c>
      <c r="K32" s="56">
        <f t="shared" si="52"/>
        <v>0</v>
      </c>
      <c r="L32" s="56">
        <v>0</v>
      </c>
      <c r="M32" s="15"/>
      <c r="N32" s="12">
        <f t="shared" si="53"/>
        <v>0.47058823529411764</v>
      </c>
      <c r="O32" s="12">
        <f t="shared" si="4"/>
        <v>1.4705882352941178</v>
      </c>
      <c r="P32" s="12">
        <f t="shared" si="43"/>
        <v>2.4705882352941178</v>
      </c>
      <c r="Q32" s="15"/>
      <c r="R32" s="36">
        <f t="shared" si="54"/>
        <v>1.0666666666666667</v>
      </c>
      <c r="S32" s="12">
        <f t="shared" si="55"/>
        <v>1.5372549019607842</v>
      </c>
      <c r="T32" s="12">
        <f t="shared" si="6"/>
        <v>2.5372549019607842</v>
      </c>
      <c r="U32" s="12">
        <f t="shared" si="44"/>
        <v>3.5372549019607842</v>
      </c>
      <c r="V32" s="15"/>
      <c r="W32" s="36">
        <f t="shared" si="56"/>
        <v>2.666666666666667</v>
      </c>
      <c r="X32" s="12">
        <f t="shared" si="57"/>
        <v>3.1372549019607847</v>
      </c>
      <c r="Y32" s="12">
        <f t="shared" si="8"/>
        <v>4.1372549019607847</v>
      </c>
      <c r="Z32" s="12">
        <f t="shared" si="45"/>
        <v>5.1372549019607847</v>
      </c>
      <c r="AA32" s="15"/>
      <c r="AB32" s="36">
        <f t="shared" si="58"/>
        <v>5.3333333333333339</v>
      </c>
      <c r="AC32" s="12">
        <f t="shared" si="59"/>
        <v>5.8039215686274517</v>
      </c>
      <c r="AD32" s="12">
        <f t="shared" si="10"/>
        <v>6.8039215686274517</v>
      </c>
      <c r="AE32" s="12">
        <f t="shared" si="46"/>
        <v>7.8039215686274517</v>
      </c>
      <c r="AF32" s="15"/>
      <c r="AG32" s="36">
        <f t="shared" si="60"/>
        <v>10.666666666666668</v>
      </c>
      <c r="AH32" s="12">
        <f t="shared" si="61"/>
        <v>11.137254901960786</v>
      </c>
      <c r="AI32" s="12">
        <f t="shared" si="12"/>
        <v>12.137254901960786</v>
      </c>
      <c r="AJ32" s="12">
        <f t="shared" si="47"/>
        <v>13.137254901960786</v>
      </c>
      <c r="AK32" s="15"/>
      <c r="AL32" s="36">
        <f t="shared" si="62"/>
        <v>16</v>
      </c>
      <c r="AM32" s="12">
        <f t="shared" si="63"/>
        <v>16.470588235294116</v>
      </c>
      <c r="AN32" s="12">
        <f t="shared" si="14"/>
        <v>17.470588235294116</v>
      </c>
      <c r="AO32" s="12">
        <f t="shared" si="48"/>
        <v>18.470588235294116</v>
      </c>
      <c r="AP32" s="15"/>
      <c r="AQ32" s="36">
        <f t="shared" si="64"/>
        <v>21.333333333333336</v>
      </c>
      <c r="AR32" s="12">
        <f t="shared" si="65"/>
        <v>21.803921568627452</v>
      </c>
      <c r="AS32" s="12">
        <f t="shared" si="16"/>
        <v>22.803921568627452</v>
      </c>
      <c r="AT32" s="12">
        <f t="shared" si="49"/>
        <v>23.803921568627452</v>
      </c>
      <c r="AU32" s="15"/>
      <c r="AV32" s="36">
        <f t="shared" si="66"/>
        <v>32</v>
      </c>
      <c r="AW32" s="12">
        <f t="shared" si="67"/>
        <v>32.470588235294116</v>
      </c>
      <c r="AX32" s="12">
        <f t="shared" si="18"/>
        <v>33.470588235294116</v>
      </c>
      <c r="AY32" s="12">
        <f t="shared" si="50"/>
        <v>34.470588235294116</v>
      </c>
    </row>
    <row r="33" spans="1:51">
      <c r="A33" s="14" t="str">
        <f t="shared" si="37"/>
        <v>Cuivre</v>
      </c>
      <c r="B33" s="6">
        <f t="shared" si="38"/>
        <v>200</v>
      </c>
      <c r="C33" s="47">
        <f t="shared" si="39"/>
        <v>0.47058823529411764</v>
      </c>
      <c r="D33" s="39">
        <v>5</v>
      </c>
      <c r="E33" s="51">
        <f t="shared" si="51"/>
        <v>4</v>
      </c>
      <c r="F33" s="41" t="s">
        <v>6</v>
      </c>
      <c r="G33" s="47">
        <f t="shared" si="40"/>
        <v>2</v>
      </c>
      <c r="H33" s="41" t="s">
        <v>2</v>
      </c>
      <c r="I33" s="51">
        <f t="shared" si="41"/>
        <v>0</v>
      </c>
      <c r="J33" s="56">
        <f t="shared" si="42"/>
        <v>6</v>
      </c>
      <c r="K33" s="56">
        <f t="shared" si="52"/>
        <v>0</v>
      </c>
      <c r="L33" s="56">
        <v>0</v>
      </c>
      <c r="M33" s="15"/>
      <c r="N33" s="12">
        <f t="shared" si="53"/>
        <v>0.47058823529411764</v>
      </c>
      <c r="O33" s="12">
        <f t="shared" si="4"/>
        <v>1.4705882352941178</v>
      </c>
      <c r="P33" s="12">
        <f t="shared" si="43"/>
        <v>2.4705882352941178</v>
      </c>
      <c r="Q33" s="15"/>
      <c r="R33" s="36">
        <f t="shared" si="54"/>
        <v>1.0666666666666667</v>
      </c>
      <c r="S33" s="12">
        <f t="shared" si="55"/>
        <v>1.5372549019607842</v>
      </c>
      <c r="T33" s="12">
        <f t="shared" si="6"/>
        <v>2.5372549019607842</v>
      </c>
      <c r="U33" s="12">
        <f t="shared" si="44"/>
        <v>3.5372549019607842</v>
      </c>
      <c r="V33" s="15"/>
      <c r="W33" s="36">
        <f t="shared" si="56"/>
        <v>2.666666666666667</v>
      </c>
      <c r="X33" s="12">
        <f t="shared" si="57"/>
        <v>3.1372549019607847</v>
      </c>
      <c r="Y33" s="12">
        <f t="shared" si="8"/>
        <v>4.1372549019607847</v>
      </c>
      <c r="Z33" s="12">
        <f t="shared" si="45"/>
        <v>5.1372549019607847</v>
      </c>
      <c r="AA33" s="15"/>
      <c r="AB33" s="36">
        <f t="shared" si="58"/>
        <v>5.3333333333333339</v>
      </c>
      <c r="AC33" s="12">
        <f t="shared" si="59"/>
        <v>5.8039215686274517</v>
      </c>
      <c r="AD33" s="12">
        <f t="shared" si="10"/>
        <v>6.8039215686274517</v>
      </c>
      <c r="AE33" s="12">
        <f t="shared" si="46"/>
        <v>7.8039215686274517</v>
      </c>
      <c r="AF33" s="15"/>
      <c r="AG33" s="36">
        <f t="shared" si="60"/>
        <v>10.666666666666668</v>
      </c>
      <c r="AH33" s="12">
        <f t="shared" si="61"/>
        <v>11.137254901960786</v>
      </c>
      <c r="AI33" s="12">
        <f t="shared" si="12"/>
        <v>12.137254901960786</v>
      </c>
      <c r="AJ33" s="12">
        <f t="shared" si="47"/>
        <v>13.137254901960786</v>
      </c>
      <c r="AK33" s="15"/>
      <c r="AL33" s="36">
        <f t="shared" si="62"/>
        <v>16</v>
      </c>
      <c r="AM33" s="12">
        <f t="shared" si="63"/>
        <v>16.470588235294116</v>
      </c>
      <c r="AN33" s="12">
        <f t="shared" si="14"/>
        <v>17.470588235294116</v>
      </c>
      <c r="AO33" s="12">
        <f t="shared" si="48"/>
        <v>18.470588235294116</v>
      </c>
      <c r="AP33" s="15"/>
      <c r="AQ33" s="36">
        <f t="shared" si="64"/>
        <v>21.333333333333336</v>
      </c>
      <c r="AR33" s="12">
        <f t="shared" si="65"/>
        <v>21.803921568627452</v>
      </c>
      <c r="AS33" s="12">
        <f t="shared" si="16"/>
        <v>22.803921568627452</v>
      </c>
      <c r="AT33" s="12">
        <f t="shared" si="49"/>
        <v>23.803921568627452</v>
      </c>
      <c r="AU33" s="15"/>
      <c r="AV33" s="36">
        <f t="shared" si="66"/>
        <v>32</v>
      </c>
      <c r="AW33" s="12">
        <f t="shared" si="67"/>
        <v>32.470588235294116</v>
      </c>
      <c r="AX33" s="12">
        <f t="shared" si="18"/>
        <v>33.470588235294116</v>
      </c>
      <c r="AY33" s="12">
        <f t="shared" si="50"/>
        <v>34.470588235294116</v>
      </c>
    </row>
    <row r="34" spans="1:51">
      <c r="A34" s="14" t="str">
        <f t="shared" si="37"/>
        <v>Cuivre</v>
      </c>
      <c r="B34" s="6">
        <f t="shared" si="38"/>
        <v>200</v>
      </c>
      <c r="C34" s="47">
        <f t="shared" si="39"/>
        <v>0.47058823529411764</v>
      </c>
      <c r="D34" s="39">
        <v>5</v>
      </c>
      <c r="E34" s="51">
        <f t="shared" si="51"/>
        <v>4</v>
      </c>
      <c r="F34" s="41" t="s">
        <v>6</v>
      </c>
      <c r="G34" s="47">
        <f t="shared" si="40"/>
        <v>2</v>
      </c>
      <c r="H34" s="41" t="s">
        <v>1</v>
      </c>
      <c r="I34" s="51">
        <f t="shared" si="41"/>
        <v>0</v>
      </c>
      <c r="J34" s="56">
        <f t="shared" si="42"/>
        <v>6</v>
      </c>
      <c r="K34" s="56">
        <f t="shared" si="52"/>
        <v>0</v>
      </c>
      <c r="L34" s="56">
        <v>0</v>
      </c>
      <c r="M34" s="15"/>
      <c r="N34" s="12">
        <f t="shared" si="53"/>
        <v>0.47058823529411764</v>
      </c>
      <c r="O34" s="12">
        <f t="shared" si="4"/>
        <v>1.4705882352941178</v>
      </c>
      <c r="P34" s="12">
        <f t="shared" si="43"/>
        <v>2.4705882352941178</v>
      </c>
      <c r="Q34" s="15"/>
      <c r="R34" s="36">
        <f t="shared" si="54"/>
        <v>1.0666666666666667</v>
      </c>
      <c r="S34" s="12">
        <f t="shared" si="55"/>
        <v>1.5372549019607842</v>
      </c>
      <c r="T34" s="12">
        <f t="shared" si="6"/>
        <v>2.5372549019607842</v>
      </c>
      <c r="U34" s="12">
        <f t="shared" si="44"/>
        <v>3.5372549019607842</v>
      </c>
      <c r="V34" s="15"/>
      <c r="W34" s="36">
        <f t="shared" si="56"/>
        <v>2.666666666666667</v>
      </c>
      <c r="X34" s="12">
        <f t="shared" si="57"/>
        <v>3.1372549019607847</v>
      </c>
      <c r="Y34" s="12">
        <f t="shared" si="8"/>
        <v>4.1372549019607847</v>
      </c>
      <c r="Z34" s="12">
        <f t="shared" si="45"/>
        <v>5.1372549019607847</v>
      </c>
      <c r="AA34" s="15"/>
      <c r="AB34" s="36">
        <f t="shared" si="58"/>
        <v>5.3333333333333339</v>
      </c>
      <c r="AC34" s="12">
        <f t="shared" si="59"/>
        <v>5.8039215686274517</v>
      </c>
      <c r="AD34" s="12">
        <f t="shared" si="10"/>
        <v>6.8039215686274517</v>
      </c>
      <c r="AE34" s="12">
        <f t="shared" si="46"/>
        <v>7.8039215686274517</v>
      </c>
      <c r="AF34" s="15"/>
      <c r="AG34" s="36">
        <f t="shared" si="60"/>
        <v>10.666666666666668</v>
      </c>
      <c r="AH34" s="12">
        <f t="shared" si="61"/>
        <v>11.137254901960786</v>
      </c>
      <c r="AI34" s="12">
        <f t="shared" si="12"/>
        <v>12.137254901960786</v>
      </c>
      <c r="AJ34" s="12">
        <f t="shared" si="47"/>
        <v>13.137254901960786</v>
      </c>
      <c r="AK34" s="15"/>
      <c r="AL34" s="36">
        <f t="shared" si="62"/>
        <v>16</v>
      </c>
      <c r="AM34" s="12">
        <f t="shared" si="63"/>
        <v>16.470588235294116</v>
      </c>
      <c r="AN34" s="12">
        <f t="shared" si="14"/>
        <v>17.470588235294116</v>
      </c>
      <c r="AO34" s="12">
        <f t="shared" si="48"/>
        <v>18.470588235294116</v>
      </c>
      <c r="AP34" s="15"/>
      <c r="AQ34" s="36">
        <f t="shared" si="64"/>
        <v>21.333333333333336</v>
      </c>
      <c r="AR34" s="12">
        <f t="shared" si="65"/>
        <v>21.803921568627452</v>
      </c>
      <c r="AS34" s="12">
        <f t="shared" si="16"/>
        <v>22.803921568627452</v>
      </c>
      <c r="AT34" s="12">
        <f t="shared" si="49"/>
        <v>23.803921568627452</v>
      </c>
      <c r="AU34" s="15"/>
      <c r="AV34" s="36">
        <f t="shared" si="66"/>
        <v>32</v>
      </c>
      <c r="AW34" s="12">
        <f t="shared" si="67"/>
        <v>32.470588235294116</v>
      </c>
      <c r="AX34" s="12">
        <f t="shared" si="18"/>
        <v>33.470588235294116</v>
      </c>
      <c r="AY34" s="12">
        <f t="shared" si="50"/>
        <v>34.470588235294116</v>
      </c>
    </row>
    <row r="35" spans="1:51" ht="10.5" thickBot="1">
      <c r="A35" s="14" t="str">
        <f t="shared" si="37"/>
        <v>Cuivre</v>
      </c>
      <c r="B35" s="6">
        <f t="shared" si="38"/>
        <v>200</v>
      </c>
      <c r="C35" s="47">
        <f t="shared" si="39"/>
        <v>0.47058823529411764</v>
      </c>
      <c r="D35" s="39">
        <v>5</v>
      </c>
      <c r="E35" s="51">
        <f t="shared" si="51"/>
        <v>4</v>
      </c>
      <c r="F35" s="41" t="s">
        <v>6</v>
      </c>
      <c r="G35" s="47">
        <f t="shared" si="40"/>
        <v>2</v>
      </c>
      <c r="H35" s="41" t="s">
        <v>0</v>
      </c>
      <c r="I35" s="51">
        <f t="shared" si="41"/>
        <v>1</v>
      </c>
      <c r="J35" s="56">
        <f t="shared" si="42"/>
        <v>7</v>
      </c>
      <c r="K35" s="56">
        <v>0</v>
      </c>
      <c r="L35" s="56">
        <v>0</v>
      </c>
      <c r="M35" s="15"/>
      <c r="N35" s="12">
        <f t="shared" si="53"/>
        <v>0.47058823529411764</v>
      </c>
      <c r="O35" s="12">
        <f t="shared" si="4"/>
        <v>1.4705882352941178</v>
      </c>
      <c r="P35" s="12">
        <f t="shared" si="43"/>
        <v>2.4705882352941178</v>
      </c>
      <c r="Q35" s="15"/>
      <c r="R35" s="36">
        <f t="shared" si="54"/>
        <v>1.0666666666666667</v>
      </c>
      <c r="S35" s="12">
        <f t="shared" si="55"/>
        <v>1.5372549019607842</v>
      </c>
      <c r="T35" s="12">
        <f t="shared" si="6"/>
        <v>2.5372549019607842</v>
      </c>
      <c r="U35" s="12">
        <f t="shared" si="44"/>
        <v>3.5372549019607842</v>
      </c>
      <c r="V35" s="15"/>
      <c r="W35" s="36">
        <f t="shared" si="56"/>
        <v>2.666666666666667</v>
      </c>
      <c r="X35" s="12">
        <f t="shared" si="57"/>
        <v>3.1372549019607847</v>
      </c>
      <c r="Y35" s="12">
        <f t="shared" si="8"/>
        <v>4.1372549019607847</v>
      </c>
      <c r="Z35" s="12">
        <f t="shared" si="45"/>
        <v>5.1372549019607847</v>
      </c>
      <c r="AA35" s="15"/>
      <c r="AB35" s="36">
        <f t="shared" si="58"/>
        <v>5.3333333333333339</v>
      </c>
      <c r="AC35" s="12">
        <f t="shared" si="59"/>
        <v>5.8039215686274517</v>
      </c>
      <c r="AD35" s="12">
        <f t="shared" si="10"/>
        <v>6.8039215686274517</v>
      </c>
      <c r="AE35" s="12">
        <f t="shared" si="46"/>
        <v>7.8039215686274517</v>
      </c>
      <c r="AF35" s="15"/>
      <c r="AG35" s="36">
        <f t="shared" si="60"/>
        <v>10.666666666666668</v>
      </c>
      <c r="AH35" s="12">
        <f t="shared" si="61"/>
        <v>11.137254901960786</v>
      </c>
      <c r="AI35" s="12">
        <f t="shared" si="12"/>
        <v>12.137254901960786</v>
      </c>
      <c r="AJ35" s="12">
        <f t="shared" si="47"/>
        <v>13.137254901960786</v>
      </c>
      <c r="AK35" s="15"/>
      <c r="AL35" s="36">
        <f t="shared" si="62"/>
        <v>16</v>
      </c>
      <c r="AM35" s="12">
        <f t="shared" si="63"/>
        <v>16.470588235294116</v>
      </c>
      <c r="AN35" s="12">
        <f t="shared" si="14"/>
        <v>17.470588235294116</v>
      </c>
      <c r="AO35" s="12">
        <f t="shared" si="48"/>
        <v>18.470588235294116</v>
      </c>
      <c r="AP35" s="15"/>
      <c r="AQ35" s="36">
        <f t="shared" si="64"/>
        <v>21.333333333333336</v>
      </c>
      <c r="AR35" s="12">
        <f t="shared" si="65"/>
        <v>21.803921568627452</v>
      </c>
      <c r="AS35" s="12">
        <f t="shared" si="16"/>
        <v>22.803921568627452</v>
      </c>
      <c r="AT35" s="12">
        <f t="shared" si="49"/>
        <v>23.803921568627452</v>
      </c>
      <c r="AU35" s="15"/>
      <c r="AV35" s="36">
        <f t="shared" si="66"/>
        <v>32</v>
      </c>
      <c r="AW35" s="12">
        <f t="shared" si="67"/>
        <v>32.470588235294116</v>
      </c>
      <c r="AX35" s="12">
        <f t="shared" si="18"/>
        <v>33.470588235294116</v>
      </c>
      <c r="AY35" s="12">
        <f t="shared" si="50"/>
        <v>34.470588235294116</v>
      </c>
    </row>
    <row r="36" spans="1:51" ht="42.5" thickTop="1">
      <c r="A36" s="25" t="s">
        <v>45</v>
      </c>
      <c r="B36" s="26" t="s">
        <v>88</v>
      </c>
      <c r="C36" s="121" t="s">
        <v>61</v>
      </c>
      <c r="D36" s="38" t="s">
        <v>62</v>
      </c>
      <c r="E36" s="122" t="s">
        <v>63</v>
      </c>
      <c r="F36" s="40" t="s">
        <v>64</v>
      </c>
      <c r="G36" s="121" t="s">
        <v>65</v>
      </c>
      <c r="H36" s="40" t="s">
        <v>66</v>
      </c>
      <c r="I36" s="122" t="s">
        <v>68</v>
      </c>
      <c r="J36" s="121" t="s">
        <v>69</v>
      </c>
      <c r="K36" s="121" t="s">
        <v>70</v>
      </c>
      <c r="L36" s="121" t="s">
        <v>71</v>
      </c>
      <c r="M36" s="27"/>
      <c r="N36" s="28" t="s">
        <v>72</v>
      </c>
      <c r="O36" s="28" t="s">
        <v>74</v>
      </c>
      <c r="P36" s="28" t="s">
        <v>73</v>
      </c>
      <c r="Q36" s="27"/>
      <c r="R36" s="35" t="s">
        <v>59</v>
      </c>
      <c r="S36" s="28" t="s">
        <v>72</v>
      </c>
      <c r="T36" s="28" t="s">
        <v>74</v>
      </c>
      <c r="U36" s="28" t="s">
        <v>73</v>
      </c>
      <c r="V36" s="27"/>
      <c r="W36" s="35" t="s">
        <v>59</v>
      </c>
      <c r="X36" s="28" t="s">
        <v>72</v>
      </c>
      <c r="Y36" s="28" t="s">
        <v>74</v>
      </c>
      <c r="Z36" s="28" t="s">
        <v>73</v>
      </c>
      <c r="AA36" s="27"/>
      <c r="AB36" s="35" t="s">
        <v>59</v>
      </c>
      <c r="AC36" s="28" t="s">
        <v>72</v>
      </c>
      <c r="AD36" s="28" t="s">
        <v>74</v>
      </c>
      <c r="AE36" s="28" t="s">
        <v>73</v>
      </c>
      <c r="AF36" s="27"/>
      <c r="AG36" s="35" t="s">
        <v>59</v>
      </c>
      <c r="AH36" s="28" t="s">
        <v>72</v>
      </c>
      <c r="AI36" s="28" t="s">
        <v>74</v>
      </c>
      <c r="AJ36" s="28" t="s">
        <v>73</v>
      </c>
      <c r="AK36" s="27"/>
      <c r="AL36" s="35" t="s">
        <v>59</v>
      </c>
      <c r="AM36" s="28" t="s">
        <v>72</v>
      </c>
      <c r="AN36" s="28" t="s">
        <v>74</v>
      </c>
      <c r="AO36" s="28" t="s">
        <v>73</v>
      </c>
      <c r="AP36" s="27"/>
      <c r="AQ36" s="35" t="s">
        <v>59</v>
      </c>
      <c r="AR36" s="28" t="s">
        <v>72</v>
      </c>
      <c r="AS36" s="28" t="s">
        <v>74</v>
      </c>
      <c r="AT36" s="28" t="s">
        <v>73</v>
      </c>
      <c r="AU36" s="27"/>
      <c r="AV36" s="35" t="s">
        <v>59</v>
      </c>
      <c r="AW36" s="28" t="s">
        <v>72</v>
      </c>
      <c r="AX36" s="28" t="s">
        <v>74</v>
      </c>
      <c r="AY36" s="28" t="s">
        <v>73</v>
      </c>
    </row>
    <row r="37" spans="1:51" ht="10.5">
      <c r="A37" s="14" t="str">
        <f t="shared" ref="A37:A48" si="68">$B$3</f>
        <v>Cuivre</v>
      </c>
      <c r="B37" s="6">
        <f t="shared" ref="B37:B48" si="69">$B$7</f>
        <v>200</v>
      </c>
      <c r="C37" s="47">
        <f t="shared" ref="C37:C48" si="70">8*(B37-$B$4)/($B$5-$B$4)</f>
        <v>0.47058823529411764</v>
      </c>
      <c r="D37" s="39">
        <v>5.5</v>
      </c>
      <c r="E37" s="50">
        <v>5</v>
      </c>
      <c r="F37" s="41" t="s">
        <v>3</v>
      </c>
      <c r="G37" s="47">
        <f t="shared" ref="G37:G48" si="71">G24</f>
        <v>0</v>
      </c>
      <c r="H37" s="41" t="s">
        <v>2</v>
      </c>
      <c r="I37" s="51">
        <f t="shared" ref="I37:I48" si="72">I24</f>
        <v>0</v>
      </c>
      <c r="J37" s="56">
        <f t="shared" ref="J37:J48" si="73">E37+G37+I37</f>
        <v>5</v>
      </c>
      <c r="K37" s="56">
        <f>6-J37</f>
        <v>1</v>
      </c>
      <c r="L37" s="56">
        <v>0</v>
      </c>
      <c r="M37" s="15"/>
      <c r="N37" s="12">
        <f>$C37+$K37+L37</f>
        <v>1.4705882352941178</v>
      </c>
      <c r="O37" s="12">
        <f t="shared" si="4"/>
        <v>2.4705882352941178</v>
      </c>
      <c r="P37" s="12">
        <f t="shared" ref="P37:P48" si="74">N37+2</f>
        <v>3.4705882352941178</v>
      </c>
      <c r="Q37" s="15"/>
      <c r="R37" s="36">
        <f>8*$B$7/$B$6*$C$8/100</f>
        <v>1.0666666666666667</v>
      </c>
      <c r="S37" s="12">
        <f>$C37+$K37+$R37+L37</f>
        <v>2.5372549019607842</v>
      </c>
      <c r="T37" s="12">
        <f t="shared" si="6"/>
        <v>3.5372549019607842</v>
      </c>
      <c r="U37" s="12">
        <f t="shared" ref="U37:U48" si="75">S37+2</f>
        <v>4.5372549019607842</v>
      </c>
      <c r="V37" s="15"/>
      <c r="W37" s="36">
        <f>8*$B$7/$B$6*$D$8/100</f>
        <v>2.666666666666667</v>
      </c>
      <c r="X37" s="12">
        <f>$C37+$K37+$W37+L37</f>
        <v>4.1372549019607847</v>
      </c>
      <c r="Y37" s="12">
        <f t="shared" si="8"/>
        <v>5.1372549019607847</v>
      </c>
      <c r="Z37" s="12">
        <f t="shared" ref="Z37:Z48" si="76">X37+2</f>
        <v>6.1372549019607847</v>
      </c>
      <c r="AA37" s="15"/>
      <c r="AB37" s="36">
        <f>8*$B$7/$B$6*$E$8/100</f>
        <v>5.3333333333333339</v>
      </c>
      <c r="AC37" s="12">
        <f>$C37+$K37+$AB37+L37</f>
        <v>6.8039215686274517</v>
      </c>
      <c r="AD37" s="12">
        <f t="shared" si="10"/>
        <v>7.8039215686274517</v>
      </c>
      <c r="AE37" s="12">
        <f t="shared" ref="AE37:AE48" si="77">AC37+2</f>
        <v>8.8039215686274517</v>
      </c>
      <c r="AF37" s="15"/>
      <c r="AG37" s="36">
        <f>8*$B$7/$B$6*$F$8/100</f>
        <v>10.666666666666668</v>
      </c>
      <c r="AH37" s="12">
        <f>$C37+$K37+$AG37+L37</f>
        <v>12.137254901960786</v>
      </c>
      <c r="AI37" s="12">
        <f t="shared" si="12"/>
        <v>13.137254901960786</v>
      </c>
      <c r="AJ37" s="12">
        <f t="shared" ref="AJ37:AJ48" si="78">AH37+2</f>
        <v>14.137254901960786</v>
      </c>
      <c r="AK37" s="15"/>
      <c r="AL37" s="36">
        <f>8*$B$7/$B$6*$G$8/100</f>
        <v>16</v>
      </c>
      <c r="AM37" s="12">
        <f>$C37+$K37+$AL37+L37</f>
        <v>17.470588235294116</v>
      </c>
      <c r="AN37" s="12">
        <f t="shared" si="14"/>
        <v>18.470588235294116</v>
      </c>
      <c r="AO37" s="12">
        <f t="shared" ref="AO37:AO48" si="79">AM37+2</f>
        <v>19.470588235294116</v>
      </c>
      <c r="AP37" s="15"/>
      <c r="AQ37" s="36">
        <f>8*$B$7/$B$6*$H$8/100</f>
        <v>21.333333333333336</v>
      </c>
      <c r="AR37" s="12">
        <f>$C37+$K37+$AQ37+L37</f>
        <v>22.803921568627452</v>
      </c>
      <c r="AS37" s="12">
        <f t="shared" si="16"/>
        <v>23.803921568627452</v>
      </c>
      <c r="AT37" s="12">
        <f t="shared" ref="AT37:AT48" si="80">AR37+2</f>
        <v>24.803921568627452</v>
      </c>
      <c r="AU37" s="15"/>
      <c r="AV37" s="36">
        <f>8*$B$7/$B$6*$I$8/100</f>
        <v>32</v>
      </c>
      <c r="AW37" s="12">
        <f>$C37+$K37+$AV37+L37</f>
        <v>33.470588235294116</v>
      </c>
      <c r="AX37" s="12">
        <f t="shared" si="18"/>
        <v>34.470588235294116</v>
      </c>
      <c r="AY37" s="12">
        <f t="shared" ref="AY37:AY48" si="81">AW37+2</f>
        <v>35.470588235294116</v>
      </c>
    </row>
    <row r="38" spans="1:51">
      <c r="A38" s="14" t="str">
        <f t="shared" si="68"/>
        <v>Cuivre</v>
      </c>
      <c r="B38" s="6">
        <f t="shared" si="69"/>
        <v>200</v>
      </c>
      <c r="C38" s="47">
        <f t="shared" si="70"/>
        <v>0.47058823529411764</v>
      </c>
      <c r="D38" s="39">
        <v>5.5</v>
      </c>
      <c r="E38" s="51">
        <f t="shared" ref="E38:E48" si="82">E37</f>
        <v>5</v>
      </c>
      <c r="F38" s="41" t="s">
        <v>3</v>
      </c>
      <c r="G38" s="47">
        <f t="shared" si="71"/>
        <v>0</v>
      </c>
      <c r="H38" s="41" t="s">
        <v>1</v>
      </c>
      <c r="I38" s="51">
        <f t="shared" si="72"/>
        <v>0</v>
      </c>
      <c r="J38" s="56">
        <f t="shared" si="73"/>
        <v>5</v>
      </c>
      <c r="K38" s="56">
        <f t="shared" ref="K38:K44" si="83">6-J38</f>
        <v>1</v>
      </c>
      <c r="L38" s="56">
        <v>0</v>
      </c>
      <c r="M38" s="15"/>
      <c r="N38" s="12">
        <f t="shared" ref="N38:N48" si="84">$C38+$K38+L38</f>
        <v>1.4705882352941178</v>
      </c>
      <c r="O38" s="12">
        <f t="shared" si="4"/>
        <v>2.4705882352941178</v>
      </c>
      <c r="P38" s="12">
        <f t="shared" si="74"/>
        <v>3.4705882352941178</v>
      </c>
      <c r="Q38" s="15"/>
      <c r="R38" s="36">
        <f t="shared" ref="R38:R48" si="85">$R$11</f>
        <v>1.0666666666666667</v>
      </c>
      <c r="S38" s="12">
        <f t="shared" ref="S38:S48" si="86">$C38+$K38+$R38+L38</f>
        <v>2.5372549019607842</v>
      </c>
      <c r="T38" s="12">
        <f t="shared" si="6"/>
        <v>3.5372549019607842</v>
      </c>
      <c r="U38" s="12">
        <f t="shared" si="75"/>
        <v>4.5372549019607842</v>
      </c>
      <c r="V38" s="15"/>
      <c r="W38" s="36">
        <f t="shared" ref="W38:W48" si="87">W$11</f>
        <v>2.666666666666667</v>
      </c>
      <c r="X38" s="12">
        <f t="shared" ref="X38:X48" si="88">$C38+$K38+$W38+L38</f>
        <v>4.1372549019607847</v>
      </c>
      <c r="Y38" s="12">
        <f t="shared" si="8"/>
        <v>5.1372549019607847</v>
      </c>
      <c r="Z38" s="12">
        <f t="shared" si="76"/>
        <v>6.1372549019607847</v>
      </c>
      <c r="AA38" s="15"/>
      <c r="AB38" s="36">
        <f t="shared" ref="AB38:AB48" si="89">AB$11</f>
        <v>5.3333333333333339</v>
      </c>
      <c r="AC38" s="12">
        <f t="shared" ref="AC38:AC48" si="90">$C38+$K38+$AB38+L38</f>
        <v>6.8039215686274517</v>
      </c>
      <c r="AD38" s="12">
        <f t="shared" si="10"/>
        <v>7.8039215686274517</v>
      </c>
      <c r="AE38" s="12">
        <f t="shared" si="77"/>
        <v>8.8039215686274517</v>
      </c>
      <c r="AF38" s="15"/>
      <c r="AG38" s="36">
        <f t="shared" ref="AG38:AG48" si="91">AG$11</f>
        <v>10.666666666666668</v>
      </c>
      <c r="AH38" s="12">
        <f t="shared" ref="AH38:AH48" si="92">$C38+$K38+$AG38+L38</f>
        <v>12.137254901960786</v>
      </c>
      <c r="AI38" s="12">
        <f t="shared" si="12"/>
        <v>13.137254901960786</v>
      </c>
      <c r="AJ38" s="12">
        <f t="shared" si="78"/>
        <v>14.137254901960786</v>
      </c>
      <c r="AK38" s="15"/>
      <c r="AL38" s="36">
        <f t="shared" ref="AL38:AL48" si="93">AL$11</f>
        <v>16</v>
      </c>
      <c r="AM38" s="12">
        <f t="shared" ref="AM38:AM48" si="94">$C38+$K38+$AL38+L38</f>
        <v>17.470588235294116</v>
      </c>
      <c r="AN38" s="12">
        <f t="shared" si="14"/>
        <v>18.470588235294116</v>
      </c>
      <c r="AO38" s="12">
        <f t="shared" si="79"/>
        <v>19.470588235294116</v>
      </c>
      <c r="AP38" s="15"/>
      <c r="AQ38" s="36">
        <f t="shared" ref="AQ38:AQ48" si="95">AQ$11</f>
        <v>21.333333333333336</v>
      </c>
      <c r="AR38" s="12">
        <f t="shared" ref="AR38:AR48" si="96">$C38+$K38+$AQ38+L38</f>
        <v>22.803921568627452</v>
      </c>
      <c r="AS38" s="12">
        <f t="shared" si="16"/>
        <v>23.803921568627452</v>
      </c>
      <c r="AT38" s="12">
        <f t="shared" si="80"/>
        <v>24.803921568627452</v>
      </c>
      <c r="AU38" s="15"/>
      <c r="AV38" s="36">
        <f t="shared" ref="AV38:AV48" si="97">AV$11</f>
        <v>32</v>
      </c>
      <c r="AW38" s="12">
        <f t="shared" ref="AW38:AW48" si="98">$C38+$K38+$AV38+L38</f>
        <v>33.470588235294116</v>
      </c>
      <c r="AX38" s="12">
        <f t="shared" si="18"/>
        <v>34.470588235294116</v>
      </c>
      <c r="AY38" s="12">
        <f t="shared" si="81"/>
        <v>35.470588235294116</v>
      </c>
    </row>
    <row r="39" spans="1:51">
      <c r="A39" s="14" t="str">
        <f t="shared" si="68"/>
        <v>Cuivre</v>
      </c>
      <c r="B39" s="6">
        <f t="shared" si="69"/>
        <v>200</v>
      </c>
      <c r="C39" s="47">
        <f t="shared" si="70"/>
        <v>0.47058823529411764</v>
      </c>
      <c r="D39" s="39">
        <v>5.5</v>
      </c>
      <c r="E39" s="51">
        <f t="shared" si="82"/>
        <v>5</v>
      </c>
      <c r="F39" s="41" t="s">
        <v>3</v>
      </c>
      <c r="G39" s="47">
        <f t="shared" si="71"/>
        <v>0</v>
      </c>
      <c r="H39" s="41" t="s">
        <v>0</v>
      </c>
      <c r="I39" s="51">
        <f t="shared" si="72"/>
        <v>1</v>
      </c>
      <c r="J39" s="56">
        <f t="shared" si="73"/>
        <v>6</v>
      </c>
      <c r="K39" s="56">
        <f t="shared" si="83"/>
        <v>0</v>
      </c>
      <c r="L39" s="56">
        <v>0</v>
      </c>
      <c r="M39" s="15"/>
      <c r="N39" s="12">
        <f t="shared" si="84"/>
        <v>0.47058823529411764</v>
      </c>
      <c r="O39" s="12">
        <f t="shared" si="4"/>
        <v>1.4705882352941178</v>
      </c>
      <c r="P39" s="12">
        <f t="shared" si="74"/>
        <v>2.4705882352941178</v>
      </c>
      <c r="Q39" s="15"/>
      <c r="R39" s="36">
        <f t="shared" si="85"/>
        <v>1.0666666666666667</v>
      </c>
      <c r="S39" s="12">
        <f t="shared" si="86"/>
        <v>1.5372549019607842</v>
      </c>
      <c r="T39" s="12">
        <f t="shared" si="6"/>
        <v>2.5372549019607842</v>
      </c>
      <c r="U39" s="12">
        <f t="shared" si="75"/>
        <v>3.5372549019607842</v>
      </c>
      <c r="V39" s="15"/>
      <c r="W39" s="36">
        <f t="shared" si="87"/>
        <v>2.666666666666667</v>
      </c>
      <c r="X39" s="12">
        <f t="shared" si="88"/>
        <v>3.1372549019607847</v>
      </c>
      <c r="Y39" s="12">
        <f t="shared" si="8"/>
        <v>4.1372549019607847</v>
      </c>
      <c r="Z39" s="12">
        <f t="shared" si="76"/>
        <v>5.1372549019607847</v>
      </c>
      <c r="AA39" s="15"/>
      <c r="AB39" s="36">
        <f t="shared" si="89"/>
        <v>5.3333333333333339</v>
      </c>
      <c r="AC39" s="12">
        <f t="shared" si="90"/>
        <v>5.8039215686274517</v>
      </c>
      <c r="AD39" s="12">
        <f t="shared" si="10"/>
        <v>6.8039215686274517</v>
      </c>
      <c r="AE39" s="12">
        <f t="shared" si="77"/>
        <v>7.8039215686274517</v>
      </c>
      <c r="AF39" s="15"/>
      <c r="AG39" s="36">
        <f t="shared" si="91"/>
        <v>10.666666666666668</v>
      </c>
      <c r="AH39" s="12">
        <f t="shared" si="92"/>
        <v>11.137254901960786</v>
      </c>
      <c r="AI39" s="12">
        <f t="shared" si="12"/>
        <v>12.137254901960786</v>
      </c>
      <c r="AJ39" s="12">
        <f t="shared" si="78"/>
        <v>13.137254901960786</v>
      </c>
      <c r="AK39" s="15"/>
      <c r="AL39" s="36">
        <f t="shared" si="93"/>
        <v>16</v>
      </c>
      <c r="AM39" s="12">
        <f t="shared" si="94"/>
        <v>16.470588235294116</v>
      </c>
      <c r="AN39" s="12">
        <f t="shared" si="14"/>
        <v>17.470588235294116</v>
      </c>
      <c r="AO39" s="12">
        <f t="shared" si="79"/>
        <v>18.470588235294116</v>
      </c>
      <c r="AP39" s="15"/>
      <c r="AQ39" s="36">
        <f t="shared" si="95"/>
        <v>21.333333333333336</v>
      </c>
      <c r="AR39" s="12">
        <f t="shared" si="96"/>
        <v>21.803921568627452</v>
      </c>
      <c r="AS39" s="12">
        <f t="shared" si="16"/>
        <v>22.803921568627452</v>
      </c>
      <c r="AT39" s="12">
        <f t="shared" si="80"/>
        <v>23.803921568627452</v>
      </c>
      <c r="AU39" s="15"/>
      <c r="AV39" s="36">
        <f t="shared" si="97"/>
        <v>32</v>
      </c>
      <c r="AW39" s="12">
        <f t="shared" si="98"/>
        <v>32.470588235294116</v>
      </c>
      <c r="AX39" s="12">
        <f t="shared" si="18"/>
        <v>33.470588235294116</v>
      </c>
      <c r="AY39" s="12">
        <f t="shared" si="81"/>
        <v>34.470588235294116</v>
      </c>
    </row>
    <row r="40" spans="1:51">
      <c r="A40" s="14" t="str">
        <f t="shared" si="68"/>
        <v>Cuivre</v>
      </c>
      <c r="B40" s="6">
        <f t="shared" si="69"/>
        <v>200</v>
      </c>
      <c r="C40" s="47">
        <f t="shared" si="70"/>
        <v>0.47058823529411764</v>
      </c>
      <c r="D40" s="39">
        <v>5.5</v>
      </c>
      <c r="E40" s="51">
        <f t="shared" si="82"/>
        <v>5</v>
      </c>
      <c r="F40" s="41" t="s">
        <v>4</v>
      </c>
      <c r="G40" s="47">
        <f t="shared" si="71"/>
        <v>1</v>
      </c>
      <c r="H40" s="41" t="s">
        <v>2</v>
      </c>
      <c r="I40" s="51">
        <f t="shared" si="72"/>
        <v>0</v>
      </c>
      <c r="J40" s="56">
        <f t="shared" si="73"/>
        <v>6</v>
      </c>
      <c r="K40" s="56">
        <f t="shared" si="83"/>
        <v>0</v>
      </c>
      <c r="L40" s="56">
        <v>0</v>
      </c>
      <c r="M40" s="15"/>
      <c r="N40" s="12">
        <f t="shared" si="84"/>
        <v>0.47058823529411764</v>
      </c>
      <c r="O40" s="12">
        <f t="shared" si="4"/>
        <v>1.4705882352941178</v>
      </c>
      <c r="P40" s="12">
        <f t="shared" si="74"/>
        <v>2.4705882352941178</v>
      </c>
      <c r="Q40" s="15"/>
      <c r="R40" s="36">
        <f t="shared" si="85"/>
        <v>1.0666666666666667</v>
      </c>
      <c r="S40" s="12">
        <f t="shared" si="86"/>
        <v>1.5372549019607842</v>
      </c>
      <c r="T40" s="12">
        <f t="shared" si="6"/>
        <v>2.5372549019607842</v>
      </c>
      <c r="U40" s="12">
        <f t="shared" si="75"/>
        <v>3.5372549019607842</v>
      </c>
      <c r="V40" s="15"/>
      <c r="W40" s="36">
        <f t="shared" si="87"/>
        <v>2.666666666666667</v>
      </c>
      <c r="X40" s="12">
        <f t="shared" si="88"/>
        <v>3.1372549019607847</v>
      </c>
      <c r="Y40" s="12">
        <f t="shared" si="8"/>
        <v>4.1372549019607847</v>
      </c>
      <c r="Z40" s="12">
        <f t="shared" si="76"/>
        <v>5.1372549019607847</v>
      </c>
      <c r="AA40" s="15"/>
      <c r="AB40" s="36">
        <f t="shared" si="89"/>
        <v>5.3333333333333339</v>
      </c>
      <c r="AC40" s="12">
        <f t="shared" si="90"/>
        <v>5.8039215686274517</v>
      </c>
      <c r="AD40" s="12">
        <f t="shared" si="10"/>
        <v>6.8039215686274517</v>
      </c>
      <c r="AE40" s="12">
        <f t="shared" si="77"/>
        <v>7.8039215686274517</v>
      </c>
      <c r="AF40" s="15"/>
      <c r="AG40" s="36">
        <f t="shared" si="91"/>
        <v>10.666666666666668</v>
      </c>
      <c r="AH40" s="12">
        <f t="shared" si="92"/>
        <v>11.137254901960786</v>
      </c>
      <c r="AI40" s="12">
        <f t="shared" si="12"/>
        <v>12.137254901960786</v>
      </c>
      <c r="AJ40" s="12">
        <f t="shared" si="78"/>
        <v>13.137254901960786</v>
      </c>
      <c r="AK40" s="15"/>
      <c r="AL40" s="36">
        <f t="shared" si="93"/>
        <v>16</v>
      </c>
      <c r="AM40" s="12">
        <f t="shared" si="94"/>
        <v>16.470588235294116</v>
      </c>
      <c r="AN40" s="12">
        <f t="shared" si="14"/>
        <v>17.470588235294116</v>
      </c>
      <c r="AO40" s="12">
        <f t="shared" si="79"/>
        <v>18.470588235294116</v>
      </c>
      <c r="AP40" s="15"/>
      <c r="AQ40" s="36">
        <f t="shared" si="95"/>
        <v>21.333333333333336</v>
      </c>
      <c r="AR40" s="12">
        <f t="shared" si="96"/>
        <v>21.803921568627452</v>
      </c>
      <c r="AS40" s="12">
        <f t="shared" si="16"/>
        <v>22.803921568627452</v>
      </c>
      <c r="AT40" s="12">
        <f t="shared" si="80"/>
        <v>23.803921568627452</v>
      </c>
      <c r="AU40" s="15"/>
      <c r="AV40" s="36">
        <f t="shared" si="97"/>
        <v>32</v>
      </c>
      <c r="AW40" s="12">
        <f t="shared" si="98"/>
        <v>32.470588235294116</v>
      </c>
      <c r="AX40" s="12">
        <f t="shared" si="18"/>
        <v>33.470588235294116</v>
      </c>
      <c r="AY40" s="12">
        <f t="shared" si="81"/>
        <v>34.470588235294116</v>
      </c>
    </row>
    <row r="41" spans="1:51">
      <c r="A41" s="14" t="str">
        <f t="shared" si="68"/>
        <v>Cuivre</v>
      </c>
      <c r="B41" s="6">
        <f t="shared" si="69"/>
        <v>200</v>
      </c>
      <c r="C41" s="47">
        <f t="shared" si="70"/>
        <v>0.47058823529411764</v>
      </c>
      <c r="D41" s="39">
        <v>5.5</v>
      </c>
      <c r="E41" s="51">
        <f t="shared" si="82"/>
        <v>5</v>
      </c>
      <c r="F41" s="41" t="s">
        <v>4</v>
      </c>
      <c r="G41" s="47">
        <f t="shared" si="71"/>
        <v>1</v>
      </c>
      <c r="H41" s="41" t="s">
        <v>1</v>
      </c>
      <c r="I41" s="51">
        <f t="shared" si="72"/>
        <v>0</v>
      </c>
      <c r="J41" s="56">
        <f t="shared" si="73"/>
        <v>6</v>
      </c>
      <c r="K41" s="56">
        <f t="shared" si="83"/>
        <v>0</v>
      </c>
      <c r="L41" s="56">
        <v>0</v>
      </c>
      <c r="M41" s="15"/>
      <c r="N41" s="12">
        <f t="shared" si="84"/>
        <v>0.47058823529411764</v>
      </c>
      <c r="O41" s="12">
        <f t="shared" si="4"/>
        <v>1.4705882352941178</v>
      </c>
      <c r="P41" s="12">
        <f t="shared" si="74"/>
        <v>2.4705882352941178</v>
      </c>
      <c r="Q41" s="15"/>
      <c r="R41" s="36">
        <f t="shared" si="85"/>
        <v>1.0666666666666667</v>
      </c>
      <c r="S41" s="12">
        <f t="shared" si="86"/>
        <v>1.5372549019607842</v>
      </c>
      <c r="T41" s="12">
        <f t="shared" si="6"/>
        <v>2.5372549019607842</v>
      </c>
      <c r="U41" s="12">
        <f t="shared" si="75"/>
        <v>3.5372549019607842</v>
      </c>
      <c r="V41" s="15"/>
      <c r="W41" s="36">
        <f t="shared" si="87"/>
        <v>2.666666666666667</v>
      </c>
      <c r="X41" s="12">
        <f t="shared" si="88"/>
        <v>3.1372549019607847</v>
      </c>
      <c r="Y41" s="12">
        <f t="shared" si="8"/>
        <v>4.1372549019607847</v>
      </c>
      <c r="Z41" s="12">
        <f t="shared" si="76"/>
        <v>5.1372549019607847</v>
      </c>
      <c r="AA41" s="15"/>
      <c r="AB41" s="36">
        <f t="shared" si="89"/>
        <v>5.3333333333333339</v>
      </c>
      <c r="AC41" s="12">
        <f t="shared" si="90"/>
        <v>5.8039215686274517</v>
      </c>
      <c r="AD41" s="12">
        <f t="shared" si="10"/>
        <v>6.8039215686274517</v>
      </c>
      <c r="AE41" s="12">
        <f t="shared" si="77"/>
        <v>7.8039215686274517</v>
      </c>
      <c r="AF41" s="15"/>
      <c r="AG41" s="36">
        <f t="shared" si="91"/>
        <v>10.666666666666668</v>
      </c>
      <c r="AH41" s="12">
        <f t="shared" si="92"/>
        <v>11.137254901960786</v>
      </c>
      <c r="AI41" s="12">
        <f t="shared" si="12"/>
        <v>12.137254901960786</v>
      </c>
      <c r="AJ41" s="12">
        <f t="shared" si="78"/>
        <v>13.137254901960786</v>
      </c>
      <c r="AK41" s="15"/>
      <c r="AL41" s="36">
        <f t="shared" si="93"/>
        <v>16</v>
      </c>
      <c r="AM41" s="12">
        <f t="shared" si="94"/>
        <v>16.470588235294116</v>
      </c>
      <c r="AN41" s="12">
        <f t="shared" si="14"/>
        <v>17.470588235294116</v>
      </c>
      <c r="AO41" s="12">
        <f t="shared" si="79"/>
        <v>18.470588235294116</v>
      </c>
      <c r="AP41" s="15"/>
      <c r="AQ41" s="36">
        <f t="shared" si="95"/>
        <v>21.333333333333336</v>
      </c>
      <c r="AR41" s="12">
        <f t="shared" si="96"/>
        <v>21.803921568627452</v>
      </c>
      <c r="AS41" s="12">
        <f t="shared" si="16"/>
        <v>22.803921568627452</v>
      </c>
      <c r="AT41" s="12">
        <f t="shared" si="80"/>
        <v>23.803921568627452</v>
      </c>
      <c r="AU41" s="15"/>
      <c r="AV41" s="36">
        <f t="shared" si="97"/>
        <v>32</v>
      </c>
      <c r="AW41" s="12">
        <f t="shared" si="98"/>
        <v>32.470588235294116</v>
      </c>
      <c r="AX41" s="12">
        <f t="shared" si="18"/>
        <v>33.470588235294116</v>
      </c>
      <c r="AY41" s="12">
        <f t="shared" si="81"/>
        <v>34.470588235294116</v>
      </c>
    </row>
    <row r="42" spans="1:51">
      <c r="A42" s="14" t="str">
        <f t="shared" si="68"/>
        <v>Cuivre</v>
      </c>
      <c r="B42" s="6">
        <f t="shared" si="69"/>
        <v>200</v>
      </c>
      <c r="C42" s="47">
        <f t="shared" si="70"/>
        <v>0.47058823529411764</v>
      </c>
      <c r="D42" s="39">
        <v>5.5</v>
      </c>
      <c r="E42" s="51">
        <f t="shared" si="82"/>
        <v>5</v>
      </c>
      <c r="F42" s="41" t="s">
        <v>4</v>
      </c>
      <c r="G42" s="47">
        <f t="shared" si="71"/>
        <v>1</v>
      </c>
      <c r="H42" s="41" t="s">
        <v>0</v>
      </c>
      <c r="I42" s="51">
        <f t="shared" si="72"/>
        <v>1</v>
      </c>
      <c r="J42" s="56">
        <f t="shared" si="73"/>
        <v>7</v>
      </c>
      <c r="K42" s="56">
        <v>0</v>
      </c>
      <c r="L42" s="56">
        <v>0</v>
      </c>
      <c r="M42" s="15"/>
      <c r="N42" s="12">
        <f t="shared" si="84"/>
        <v>0.47058823529411764</v>
      </c>
      <c r="O42" s="12">
        <f t="shared" si="4"/>
        <v>1.4705882352941178</v>
      </c>
      <c r="P42" s="12">
        <f t="shared" si="74"/>
        <v>2.4705882352941178</v>
      </c>
      <c r="Q42" s="15"/>
      <c r="R42" s="36">
        <f t="shared" si="85"/>
        <v>1.0666666666666667</v>
      </c>
      <c r="S42" s="12">
        <f t="shared" si="86"/>
        <v>1.5372549019607842</v>
      </c>
      <c r="T42" s="12">
        <f t="shared" si="6"/>
        <v>2.5372549019607842</v>
      </c>
      <c r="U42" s="12">
        <f t="shared" si="75"/>
        <v>3.5372549019607842</v>
      </c>
      <c r="V42" s="15"/>
      <c r="W42" s="36">
        <f t="shared" si="87"/>
        <v>2.666666666666667</v>
      </c>
      <c r="X42" s="12">
        <f t="shared" si="88"/>
        <v>3.1372549019607847</v>
      </c>
      <c r="Y42" s="12">
        <f t="shared" si="8"/>
        <v>4.1372549019607847</v>
      </c>
      <c r="Z42" s="12">
        <f t="shared" si="76"/>
        <v>5.1372549019607847</v>
      </c>
      <c r="AA42" s="15"/>
      <c r="AB42" s="36">
        <f t="shared" si="89"/>
        <v>5.3333333333333339</v>
      </c>
      <c r="AC42" s="12">
        <f t="shared" si="90"/>
        <v>5.8039215686274517</v>
      </c>
      <c r="AD42" s="12">
        <f t="shared" si="10"/>
        <v>6.8039215686274517</v>
      </c>
      <c r="AE42" s="12">
        <f t="shared" si="77"/>
        <v>7.8039215686274517</v>
      </c>
      <c r="AF42" s="15"/>
      <c r="AG42" s="36">
        <f t="shared" si="91"/>
        <v>10.666666666666668</v>
      </c>
      <c r="AH42" s="12">
        <f t="shared" si="92"/>
        <v>11.137254901960786</v>
      </c>
      <c r="AI42" s="12">
        <f t="shared" si="12"/>
        <v>12.137254901960786</v>
      </c>
      <c r="AJ42" s="12">
        <f t="shared" si="78"/>
        <v>13.137254901960786</v>
      </c>
      <c r="AK42" s="15"/>
      <c r="AL42" s="36">
        <f t="shared" si="93"/>
        <v>16</v>
      </c>
      <c r="AM42" s="12">
        <f t="shared" si="94"/>
        <v>16.470588235294116</v>
      </c>
      <c r="AN42" s="12">
        <f t="shared" si="14"/>
        <v>17.470588235294116</v>
      </c>
      <c r="AO42" s="12">
        <f t="shared" si="79"/>
        <v>18.470588235294116</v>
      </c>
      <c r="AP42" s="15"/>
      <c r="AQ42" s="36">
        <f t="shared" si="95"/>
        <v>21.333333333333336</v>
      </c>
      <c r="AR42" s="12">
        <f t="shared" si="96"/>
        <v>21.803921568627452</v>
      </c>
      <c r="AS42" s="12">
        <f t="shared" si="16"/>
        <v>22.803921568627452</v>
      </c>
      <c r="AT42" s="12">
        <f t="shared" si="80"/>
        <v>23.803921568627452</v>
      </c>
      <c r="AU42" s="15"/>
      <c r="AV42" s="36">
        <f t="shared" si="97"/>
        <v>32</v>
      </c>
      <c r="AW42" s="12">
        <f t="shared" si="98"/>
        <v>32.470588235294116</v>
      </c>
      <c r="AX42" s="12">
        <f t="shared" si="18"/>
        <v>33.470588235294116</v>
      </c>
      <c r="AY42" s="12">
        <f t="shared" si="81"/>
        <v>34.470588235294116</v>
      </c>
    </row>
    <row r="43" spans="1:51">
      <c r="A43" s="14" t="str">
        <f t="shared" si="68"/>
        <v>Cuivre</v>
      </c>
      <c r="B43" s="6">
        <f t="shared" si="69"/>
        <v>200</v>
      </c>
      <c r="C43" s="47">
        <f t="shared" si="70"/>
        <v>0.47058823529411764</v>
      </c>
      <c r="D43" s="39">
        <v>5.5</v>
      </c>
      <c r="E43" s="51">
        <f t="shared" si="82"/>
        <v>5</v>
      </c>
      <c r="F43" s="41" t="s">
        <v>5</v>
      </c>
      <c r="G43" s="47">
        <f t="shared" si="71"/>
        <v>1</v>
      </c>
      <c r="H43" s="41" t="s">
        <v>2</v>
      </c>
      <c r="I43" s="51">
        <f t="shared" si="72"/>
        <v>0</v>
      </c>
      <c r="J43" s="56">
        <f t="shared" si="73"/>
        <v>6</v>
      </c>
      <c r="K43" s="56">
        <f t="shared" si="83"/>
        <v>0</v>
      </c>
      <c r="L43" s="56">
        <v>0</v>
      </c>
      <c r="M43" s="15"/>
      <c r="N43" s="12">
        <f t="shared" si="84"/>
        <v>0.47058823529411764</v>
      </c>
      <c r="O43" s="12">
        <f t="shared" si="4"/>
        <v>1.4705882352941178</v>
      </c>
      <c r="P43" s="12">
        <f t="shared" si="74"/>
        <v>2.4705882352941178</v>
      </c>
      <c r="Q43" s="15"/>
      <c r="R43" s="36">
        <f t="shared" si="85"/>
        <v>1.0666666666666667</v>
      </c>
      <c r="S43" s="12">
        <f t="shared" si="86"/>
        <v>1.5372549019607842</v>
      </c>
      <c r="T43" s="12">
        <f t="shared" si="6"/>
        <v>2.5372549019607842</v>
      </c>
      <c r="U43" s="12">
        <f t="shared" si="75"/>
        <v>3.5372549019607842</v>
      </c>
      <c r="V43" s="15"/>
      <c r="W43" s="36">
        <f t="shared" si="87"/>
        <v>2.666666666666667</v>
      </c>
      <c r="X43" s="12">
        <f t="shared" si="88"/>
        <v>3.1372549019607847</v>
      </c>
      <c r="Y43" s="12">
        <f t="shared" si="8"/>
        <v>4.1372549019607847</v>
      </c>
      <c r="Z43" s="12">
        <f t="shared" si="76"/>
        <v>5.1372549019607847</v>
      </c>
      <c r="AA43" s="15"/>
      <c r="AB43" s="36">
        <f t="shared" si="89"/>
        <v>5.3333333333333339</v>
      </c>
      <c r="AC43" s="12">
        <f t="shared" si="90"/>
        <v>5.8039215686274517</v>
      </c>
      <c r="AD43" s="12">
        <f t="shared" si="10"/>
        <v>6.8039215686274517</v>
      </c>
      <c r="AE43" s="12">
        <f t="shared" si="77"/>
        <v>7.8039215686274517</v>
      </c>
      <c r="AF43" s="15"/>
      <c r="AG43" s="36">
        <f t="shared" si="91"/>
        <v>10.666666666666668</v>
      </c>
      <c r="AH43" s="12">
        <f t="shared" si="92"/>
        <v>11.137254901960786</v>
      </c>
      <c r="AI43" s="12">
        <f t="shared" si="12"/>
        <v>12.137254901960786</v>
      </c>
      <c r="AJ43" s="12">
        <f t="shared" si="78"/>
        <v>13.137254901960786</v>
      </c>
      <c r="AK43" s="15"/>
      <c r="AL43" s="36">
        <f t="shared" si="93"/>
        <v>16</v>
      </c>
      <c r="AM43" s="12">
        <f t="shared" si="94"/>
        <v>16.470588235294116</v>
      </c>
      <c r="AN43" s="12">
        <f t="shared" si="14"/>
        <v>17.470588235294116</v>
      </c>
      <c r="AO43" s="12">
        <f t="shared" si="79"/>
        <v>18.470588235294116</v>
      </c>
      <c r="AP43" s="15"/>
      <c r="AQ43" s="36">
        <f t="shared" si="95"/>
        <v>21.333333333333336</v>
      </c>
      <c r="AR43" s="12">
        <f t="shared" si="96"/>
        <v>21.803921568627452</v>
      </c>
      <c r="AS43" s="12">
        <f t="shared" si="16"/>
        <v>22.803921568627452</v>
      </c>
      <c r="AT43" s="12">
        <f t="shared" si="80"/>
        <v>23.803921568627452</v>
      </c>
      <c r="AU43" s="15"/>
      <c r="AV43" s="36">
        <f t="shared" si="97"/>
        <v>32</v>
      </c>
      <c r="AW43" s="12">
        <f t="shared" si="98"/>
        <v>32.470588235294116</v>
      </c>
      <c r="AX43" s="12">
        <f t="shared" si="18"/>
        <v>33.470588235294116</v>
      </c>
      <c r="AY43" s="12">
        <f t="shared" si="81"/>
        <v>34.470588235294116</v>
      </c>
    </row>
    <row r="44" spans="1:51">
      <c r="A44" s="14" t="str">
        <f t="shared" si="68"/>
        <v>Cuivre</v>
      </c>
      <c r="B44" s="6">
        <f t="shared" si="69"/>
        <v>200</v>
      </c>
      <c r="C44" s="47">
        <f t="shared" si="70"/>
        <v>0.47058823529411764</v>
      </c>
      <c r="D44" s="39">
        <v>5.5</v>
      </c>
      <c r="E44" s="51">
        <f t="shared" si="82"/>
        <v>5</v>
      </c>
      <c r="F44" s="41" t="s">
        <v>5</v>
      </c>
      <c r="G44" s="47">
        <f t="shared" si="71"/>
        <v>1</v>
      </c>
      <c r="H44" s="41" t="s">
        <v>1</v>
      </c>
      <c r="I44" s="51">
        <f t="shared" si="72"/>
        <v>0</v>
      </c>
      <c r="J44" s="56">
        <f t="shared" si="73"/>
        <v>6</v>
      </c>
      <c r="K44" s="56">
        <f t="shared" si="83"/>
        <v>0</v>
      </c>
      <c r="L44" s="56">
        <v>0</v>
      </c>
      <c r="M44" s="15"/>
      <c r="N44" s="12">
        <f t="shared" si="84"/>
        <v>0.47058823529411764</v>
      </c>
      <c r="O44" s="12">
        <f t="shared" si="4"/>
        <v>1.4705882352941178</v>
      </c>
      <c r="P44" s="12">
        <f t="shared" si="74"/>
        <v>2.4705882352941178</v>
      </c>
      <c r="Q44" s="15"/>
      <c r="R44" s="36">
        <f t="shared" si="85"/>
        <v>1.0666666666666667</v>
      </c>
      <c r="S44" s="12">
        <f t="shared" si="86"/>
        <v>1.5372549019607842</v>
      </c>
      <c r="T44" s="12">
        <f t="shared" si="6"/>
        <v>2.5372549019607842</v>
      </c>
      <c r="U44" s="12">
        <f t="shared" si="75"/>
        <v>3.5372549019607842</v>
      </c>
      <c r="V44" s="15"/>
      <c r="W44" s="36">
        <f t="shared" si="87"/>
        <v>2.666666666666667</v>
      </c>
      <c r="X44" s="12">
        <f t="shared" si="88"/>
        <v>3.1372549019607847</v>
      </c>
      <c r="Y44" s="12">
        <f t="shared" si="8"/>
        <v>4.1372549019607847</v>
      </c>
      <c r="Z44" s="12">
        <f t="shared" si="76"/>
        <v>5.1372549019607847</v>
      </c>
      <c r="AA44" s="15"/>
      <c r="AB44" s="36">
        <f t="shared" si="89"/>
        <v>5.3333333333333339</v>
      </c>
      <c r="AC44" s="12">
        <f t="shared" si="90"/>
        <v>5.8039215686274517</v>
      </c>
      <c r="AD44" s="12">
        <f t="shared" si="10"/>
        <v>6.8039215686274517</v>
      </c>
      <c r="AE44" s="12">
        <f t="shared" si="77"/>
        <v>7.8039215686274517</v>
      </c>
      <c r="AF44" s="15"/>
      <c r="AG44" s="36">
        <f t="shared" si="91"/>
        <v>10.666666666666668</v>
      </c>
      <c r="AH44" s="12">
        <f t="shared" si="92"/>
        <v>11.137254901960786</v>
      </c>
      <c r="AI44" s="12">
        <f t="shared" si="12"/>
        <v>12.137254901960786</v>
      </c>
      <c r="AJ44" s="12">
        <f t="shared" si="78"/>
        <v>13.137254901960786</v>
      </c>
      <c r="AK44" s="15"/>
      <c r="AL44" s="36">
        <f t="shared" si="93"/>
        <v>16</v>
      </c>
      <c r="AM44" s="12">
        <f t="shared" si="94"/>
        <v>16.470588235294116</v>
      </c>
      <c r="AN44" s="12">
        <f t="shared" si="14"/>
        <v>17.470588235294116</v>
      </c>
      <c r="AO44" s="12">
        <f t="shared" si="79"/>
        <v>18.470588235294116</v>
      </c>
      <c r="AP44" s="15"/>
      <c r="AQ44" s="36">
        <f t="shared" si="95"/>
        <v>21.333333333333336</v>
      </c>
      <c r="AR44" s="12">
        <f t="shared" si="96"/>
        <v>21.803921568627452</v>
      </c>
      <c r="AS44" s="12">
        <f t="shared" si="16"/>
        <v>22.803921568627452</v>
      </c>
      <c r="AT44" s="12">
        <f t="shared" si="80"/>
        <v>23.803921568627452</v>
      </c>
      <c r="AU44" s="15"/>
      <c r="AV44" s="36">
        <f t="shared" si="97"/>
        <v>32</v>
      </c>
      <c r="AW44" s="12">
        <f t="shared" si="98"/>
        <v>32.470588235294116</v>
      </c>
      <c r="AX44" s="12">
        <f t="shared" si="18"/>
        <v>33.470588235294116</v>
      </c>
      <c r="AY44" s="12">
        <f t="shared" si="81"/>
        <v>34.470588235294116</v>
      </c>
    </row>
    <row r="45" spans="1:51">
      <c r="A45" s="14" t="str">
        <f t="shared" si="68"/>
        <v>Cuivre</v>
      </c>
      <c r="B45" s="6">
        <f t="shared" si="69"/>
        <v>200</v>
      </c>
      <c r="C45" s="47">
        <f t="shared" si="70"/>
        <v>0.47058823529411764</v>
      </c>
      <c r="D45" s="39">
        <v>5.5</v>
      </c>
      <c r="E45" s="51">
        <f t="shared" si="82"/>
        <v>5</v>
      </c>
      <c r="F45" s="41" t="s">
        <v>5</v>
      </c>
      <c r="G45" s="47">
        <f t="shared" si="71"/>
        <v>1</v>
      </c>
      <c r="H45" s="41" t="s">
        <v>0</v>
      </c>
      <c r="I45" s="51">
        <f t="shared" si="72"/>
        <v>1</v>
      </c>
      <c r="J45" s="56">
        <f t="shared" si="73"/>
        <v>7</v>
      </c>
      <c r="K45" s="56">
        <v>0</v>
      </c>
      <c r="L45" s="56">
        <v>0</v>
      </c>
      <c r="M45" s="15"/>
      <c r="N45" s="12">
        <f t="shared" si="84"/>
        <v>0.47058823529411764</v>
      </c>
      <c r="O45" s="12">
        <f t="shared" si="4"/>
        <v>1.4705882352941178</v>
      </c>
      <c r="P45" s="12">
        <f t="shared" si="74"/>
        <v>2.4705882352941178</v>
      </c>
      <c r="Q45" s="15"/>
      <c r="R45" s="36">
        <f t="shared" si="85"/>
        <v>1.0666666666666667</v>
      </c>
      <c r="S45" s="12">
        <f t="shared" si="86"/>
        <v>1.5372549019607842</v>
      </c>
      <c r="T45" s="12">
        <f t="shared" si="6"/>
        <v>2.5372549019607842</v>
      </c>
      <c r="U45" s="12">
        <f t="shared" si="75"/>
        <v>3.5372549019607842</v>
      </c>
      <c r="V45" s="15"/>
      <c r="W45" s="36">
        <f t="shared" si="87"/>
        <v>2.666666666666667</v>
      </c>
      <c r="X45" s="12">
        <f t="shared" si="88"/>
        <v>3.1372549019607847</v>
      </c>
      <c r="Y45" s="12">
        <f t="shared" si="8"/>
        <v>4.1372549019607847</v>
      </c>
      <c r="Z45" s="12">
        <f t="shared" si="76"/>
        <v>5.1372549019607847</v>
      </c>
      <c r="AA45" s="15"/>
      <c r="AB45" s="36">
        <f t="shared" si="89"/>
        <v>5.3333333333333339</v>
      </c>
      <c r="AC45" s="12">
        <f t="shared" si="90"/>
        <v>5.8039215686274517</v>
      </c>
      <c r="AD45" s="12">
        <f t="shared" si="10"/>
        <v>6.8039215686274517</v>
      </c>
      <c r="AE45" s="12">
        <f t="shared" si="77"/>
        <v>7.8039215686274517</v>
      </c>
      <c r="AF45" s="15"/>
      <c r="AG45" s="36">
        <f t="shared" si="91"/>
        <v>10.666666666666668</v>
      </c>
      <c r="AH45" s="12">
        <f t="shared" si="92"/>
        <v>11.137254901960786</v>
      </c>
      <c r="AI45" s="12">
        <f t="shared" si="12"/>
        <v>12.137254901960786</v>
      </c>
      <c r="AJ45" s="12">
        <f t="shared" si="78"/>
        <v>13.137254901960786</v>
      </c>
      <c r="AK45" s="15"/>
      <c r="AL45" s="36">
        <f t="shared" si="93"/>
        <v>16</v>
      </c>
      <c r="AM45" s="12">
        <f t="shared" si="94"/>
        <v>16.470588235294116</v>
      </c>
      <c r="AN45" s="12">
        <f t="shared" si="14"/>
        <v>17.470588235294116</v>
      </c>
      <c r="AO45" s="12">
        <f t="shared" si="79"/>
        <v>18.470588235294116</v>
      </c>
      <c r="AP45" s="15"/>
      <c r="AQ45" s="36">
        <f t="shared" si="95"/>
        <v>21.333333333333336</v>
      </c>
      <c r="AR45" s="12">
        <f t="shared" si="96"/>
        <v>21.803921568627452</v>
      </c>
      <c r="AS45" s="12">
        <f t="shared" si="16"/>
        <v>22.803921568627452</v>
      </c>
      <c r="AT45" s="12">
        <f t="shared" si="80"/>
        <v>23.803921568627452</v>
      </c>
      <c r="AU45" s="15"/>
      <c r="AV45" s="36">
        <f t="shared" si="97"/>
        <v>32</v>
      </c>
      <c r="AW45" s="12">
        <f t="shared" si="98"/>
        <v>32.470588235294116</v>
      </c>
      <c r="AX45" s="12">
        <f t="shared" si="18"/>
        <v>33.470588235294116</v>
      </c>
      <c r="AY45" s="12">
        <f t="shared" si="81"/>
        <v>34.470588235294116</v>
      </c>
    </row>
    <row r="46" spans="1:51">
      <c r="A46" s="14" t="str">
        <f t="shared" si="68"/>
        <v>Cuivre</v>
      </c>
      <c r="B46" s="6">
        <f t="shared" si="69"/>
        <v>200</v>
      </c>
      <c r="C46" s="47">
        <f t="shared" si="70"/>
        <v>0.47058823529411764</v>
      </c>
      <c r="D46" s="39">
        <v>5.5</v>
      </c>
      <c r="E46" s="51">
        <f t="shared" si="82"/>
        <v>5</v>
      </c>
      <c r="F46" s="41" t="s">
        <v>6</v>
      </c>
      <c r="G46" s="47">
        <f t="shared" si="71"/>
        <v>2</v>
      </c>
      <c r="H46" s="41" t="s">
        <v>2</v>
      </c>
      <c r="I46" s="51">
        <f t="shared" si="72"/>
        <v>0</v>
      </c>
      <c r="J46" s="56">
        <f t="shared" si="73"/>
        <v>7</v>
      </c>
      <c r="K46" s="56">
        <v>0</v>
      </c>
      <c r="L46" s="56">
        <v>0</v>
      </c>
      <c r="M46" s="15"/>
      <c r="N46" s="12">
        <f t="shared" si="84"/>
        <v>0.47058823529411764</v>
      </c>
      <c r="O46" s="12">
        <f t="shared" si="4"/>
        <v>1.4705882352941178</v>
      </c>
      <c r="P46" s="12">
        <f t="shared" si="74"/>
        <v>2.4705882352941178</v>
      </c>
      <c r="Q46" s="15"/>
      <c r="R46" s="36">
        <f t="shared" si="85"/>
        <v>1.0666666666666667</v>
      </c>
      <c r="S46" s="12">
        <f t="shared" si="86"/>
        <v>1.5372549019607842</v>
      </c>
      <c r="T46" s="12">
        <f t="shared" si="6"/>
        <v>2.5372549019607842</v>
      </c>
      <c r="U46" s="12">
        <f t="shared" si="75"/>
        <v>3.5372549019607842</v>
      </c>
      <c r="V46" s="15"/>
      <c r="W46" s="36">
        <f t="shared" si="87"/>
        <v>2.666666666666667</v>
      </c>
      <c r="X46" s="12">
        <f t="shared" si="88"/>
        <v>3.1372549019607847</v>
      </c>
      <c r="Y46" s="12">
        <f t="shared" si="8"/>
        <v>4.1372549019607847</v>
      </c>
      <c r="Z46" s="12">
        <f t="shared" si="76"/>
        <v>5.1372549019607847</v>
      </c>
      <c r="AA46" s="15"/>
      <c r="AB46" s="36">
        <f t="shared" si="89"/>
        <v>5.3333333333333339</v>
      </c>
      <c r="AC46" s="12">
        <f t="shared" si="90"/>
        <v>5.8039215686274517</v>
      </c>
      <c r="AD46" s="12">
        <f t="shared" si="10"/>
        <v>6.8039215686274517</v>
      </c>
      <c r="AE46" s="12">
        <f t="shared" si="77"/>
        <v>7.8039215686274517</v>
      </c>
      <c r="AF46" s="15"/>
      <c r="AG46" s="36">
        <f t="shared" si="91"/>
        <v>10.666666666666668</v>
      </c>
      <c r="AH46" s="12">
        <f t="shared" si="92"/>
        <v>11.137254901960786</v>
      </c>
      <c r="AI46" s="12">
        <f t="shared" si="12"/>
        <v>12.137254901960786</v>
      </c>
      <c r="AJ46" s="12">
        <f t="shared" si="78"/>
        <v>13.137254901960786</v>
      </c>
      <c r="AK46" s="15"/>
      <c r="AL46" s="36">
        <f t="shared" si="93"/>
        <v>16</v>
      </c>
      <c r="AM46" s="12">
        <f t="shared" si="94"/>
        <v>16.470588235294116</v>
      </c>
      <c r="AN46" s="12">
        <f t="shared" si="14"/>
        <v>17.470588235294116</v>
      </c>
      <c r="AO46" s="12">
        <f t="shared" si="79"/>
        <v>18.470588235294116</v>
      </c>
      <c r="AP46" s="15"/>
      <c r="AQ46" s="36">
        <f t="shared" si="95"/>
        <v>21.333333333333336</v>
      </c>
      <c r="AR46" s="12">
        <f t="shared" si="96"/>
        <v>21.803921568627452</v>
      </c>
      <c r="AS46" s="12">
        <f t="shared" si="16"/>
        <v>22.803921568627452</v>
      </c>
      <c r="AT46" s="12">
        <f t="shared" si="80"/>
        <v>23.803921568627452</v>
      </c>
      <c r="AU46" s="15"/>
      <c r="AV46" s="36">
        <f t="shared" si="97"/>
        <v>32</v>
      </c>
      <c r="AW46" s="12">
        <f t="shared" si="98"/>
        <v>32.470588235294116</v>
      </c>
      <c r="AX46" s="12">
        <f t="shared" si="18"/>
        <v>33.470588235294116</v>
      </c>
      <c r="AY46" s="12">
        <f t="shared" si="81"/>
        <v>34.470588235294116</v>
      </c>
    </row>
    <row r="47" spans="1:51">
      <c r="A47" s="14" t="str">
        <f t="shared" si="68"/>
        <v>Cuivre</v>
      </c>
      <c r="B47" s="6">
        <f t="shared" si="69"/>
        <v>200</v>
      </c>
      <c r="C47" s="47">
        <f t="shared" si="70"/>
        <v>0.47058823529411764</v>
      </c>
      <c r="D47" s="39">
        <v>5.5</v>
      </c>
      <c r="E47" s="51">
        <f t="shared" si="82"/>
        <v>5</v>
      </c>
      <c r="F47" s="41" t="s">
        <v>6</v>
      </c>
      <c r="G47" s="47">
        <f t="shared" si="71"/>
        <v>2</v>
      </c>
      <c r="H47" s="41" t="s">
        <v>1</v>
      </c>
      <c r="I47" s="51">
        <f t="shared" si="72"/>
        <v>0</v>
      </c>
      <c r="J47" s="56">
        <f t="shared" si="73"/>
        <v>7</v>
      </c>
      <c r="K47" s="56">
        <v>0</v>
      </c>
      <c r="L47" s="56">
        <v>0</v>
      </c>
      <c r="M47" s="15"/>
      <c r="N47" s="12">
        <f t="shared" si="84"/>
        <v>0.47058823529411764</v>
      </c>
      <c r="O47" s="12">
        <f t="shared" si="4"/>
        <v>1.4705882352941178</v>
      </c>
      <c r="P47" s="12">
        <f t="shared" si="74"/>
        <v>2.4705882352941178</v>
      </c>
      <c r="Q47" s="15"/>
      <c r="R47" s="36">
        <f t="shared" si="85"/>
        <v>1.0666666666666667</v>
      </c>
      <c r="S47" s="12">
        <f t="shared" si="86"/>
        <v>1.5372549019607842</v>
      </c>
      <c r="T47" s="12">
        <f t="shared" si="6"/>
        <v>2.5372549019607842</v>
      </c>
      <c r="U47" s="12">
        <f t="shared" si="75"/>
        <v>3.5372549019607842</v>
      </c>
      <c r="V47" s="15"/>
      <c r="W47" s="36">
        <f t="shared" si="87"/>
        <v>2.666666666666667</v>
      </c>
      <c r="X47" s="12">
        <f t="shared" si="88"/>
        <v>3.1372549019607847</v>
      </c>
      <c r="Y47" s="12">
        <f t="shared" si="8"/>
        <v>4.1372549019607847</v>
      </c>
      <c r="Z47" s="12">
        <f t="shared" si="76"/>
        <v>5.1372549019607847</v>
      </c>
      <c r="AA47" s="15"/>
      <c r="AB47" s="36">
        <f t="shared" si="89"/>
        <v>5.3333333333333339</v>
      </c>
      <c r="AC47" s="12">
        <f t="shared" si="90"/>
        <v>5.8039215686274517</v>
      </c>
      <c r="AD47" s="12">
        <f t="shared" si="10"/>
        <v>6.8039215686274517</v>
      </c>
      <c r="AE47" s="12">
        <f t="shared" si="77"/>
        <v>7.8039215686274517</v>
      </c>
      <c r="AF47" s="15"/>
      <c r="AG47" s="36">
        <f t="shared" si="91"/>
        <v>10.666666666666668</v>
      </c>
      <c r="AH47" s="12">
        <f t="shared" si="92"/>
        <v>11.137254901960786</v>
      </c>
      <c r="AI47" s="12">
        <f t="shared" si="12"/>
        <v>12.137254901960786</v>
      </c>
      <c r="AJ47" s="12">
        <f t="shared" si="78"/>
        <v>13.137254901960786</v>
      </c>
      <c r="AK47" s="15"/>
      <c r="AL47" s="36">
        <f t="shared" si="93"/>
        <v>16</v>
      </c>
      <c r="AM47" s="12">
        <f t="shared" si="94"/>
        <v>16.470588235294116</v>
      </c>
      <c r="AN47" s="12">
        <f t="shared" si="14"/>
        <v>17.470588235294116</v>
      </c>
      <c r="AO47" s="12">
        <f t="shared" si="79"/>
        <v>18.470588235294116</v>
      </c>
      <c r="AP47" s="15"/>
      <c r="AQ47" s="36">
        <f t="shared" si="95"/>
        <v>21.333333333333336</v>
      </c>
      <c r="AR47" s="12">
        <f t="shared" si="96"/>
        <v>21.803921568627452</v>
      </c>
      <c r="AS47" s="12">
        <f t="shared" si="16"/>
        <v>22.803921568627452</v>
      </c>
      <c r="AT47" s="12">
        <f t="shared" si="80"/>
        <v>23.803921568627452</v>
      </c>
      <c r="AU47" s="15"/>
      <c r="AV47" s="36">
        <f t="shared" si="97"/>
        <v>32</v>
      </c>
      <c r="AW47" s="12">
        <f t="shared" si="98"/>
        <v>32.470588235294116</v>
      </c>
      <c r="AX47" s="12">
        <f t="shared" si="18"/>
        <v>33.470588235294116</v>
      </c>
      <c r="AY47" s="12">
        <f t="shared" si="81"/>
        <v>34.470588235294116</v>
      </c>
    </row>
    <row r="48" spans="1:51" ht="10.5" thickBot="1">
      <c r="A48" s="14" t="str">
        <f t="shared" si="68"/>
        <v>Cuivre</v>
      </c>
      <c r="B48" s="6">
        <f t="shared" si="69"/>
        <v>200</v>
      </c>
      <c r="C48" s="47">
        <f t="shared" si="70"/>
        <v>0.47058823529411764</v>
      </c>
      <c r="D48" s="39">
        <v>5.5</v>
      </c>
      <c r="E48" s="51">
        <f t="shared" si="82"/>
        <v>5</v>
      </c>
      <c r="F48" s="41" t="s">
        <v>6</v>
      </c>
      <c r="G48" s="47">
        <f t="shared" si="71"/>
        <v>2</v>
      </c>
      <c r="H48" s="41" t="s">
        <v>0</v>
      </c>
      <c r="I48" s="51">
        <f t="shared" si="72"/>
        <v>1</v>
      </c>
      <c r="J48" s="56">
        <f t="shared" si="73"/>
        <v>8</v>
      </c>
      <c r="K48" s="56">
        <v>0</v>
      </c>
      <c r="L48" s="56">
        <v>0</v>
      </c>
      <c r="M48" s="15"/>
      <c r="N48" s="12">
        <f t="shared" si="84"/>
        <v>0.47058823529411764</v>
      </c>
      <c r="O48" s="12">
        <f t="shared" si="4"/>
        <v>1.4705882352941178</v>
      </c>
      <c r="P48" s="12">
        <f t="shared" si="74"/>
        <v>2.4705882352941178</v>
      </c>
      <c r="Q48" s="15"/>
      <c r="R48" s="36">
        <f t="shared" si="85"/>
        <v>1.0666666666666667</v>
      </c>
      <c r="S48" s="12">
        <f t="shared" si="86"/>
        <v>1.5372549019607842</v>
      </c>
      <c r="T48" s="12">
        <f t="shared" si="6"/>
        <v>2.5372549019607842</v>
      </c>
      <c r="U48" s="12">
        <f t="shared" si="75"/>
        <v>3.5372549019607842</v>
      </c>
      <c r="V48" s="15"/>
      <c r="W48" s="36">
        <f t="shared" si="87"/>
        <v>2.666666666666667</v>
      </c>
      <c r="X48" s="12">
        <f t="shared" si="88"/>
        <v>3.1372549019607847</v>
      </c>
      <c r="Y48" s="12">
        <f t="shared" si="8"/>
        <v>4.1372549019607847</v>
      </c>
      <c r="Z48" s="12">
        <f t="shared" si="76"/>
        <v>5.1372549019607847</v>
      </c>
      <c r="AA48" s="15"/>
      <c r="AB48" s="36">
        <f t="shared" si="89"/>
        <v>5.3333333333333339</v>
      </c>
      <c r="AC48" s="12">
        <f t="shared" si="90"/>
        <v>5.8039215686274517</v>
      </c>
      <c r="AD48" s="12">
        <f t="shared" si="10"/>
        <v>6.8039215686274517</v>
      </c>
      <c r="AE48" s="12">
        <f t="shared" si="77"/>
        <v>7.8039215686274517</v>
      </c>
      <c r="AF48" s="15"/>
      <c r="AG48" s="36">
        <f t="shared" si="91"/>
        <v>10.666666666666668</v>
      </c>
      <c r="AH48" s="12">
        <f t="shared" si="92"/>
        <v>11.137254901960786</v>
      </c>
      <c r="AI48" s="12">
        <f t="shared" si="12"/>
        <v>12.137254901960786</v>
      </c>
      <c r="AJ48" s="12">
        <f t="shared" si="78"/>
        <v>13.137254901960786</v>
      </c>
      <c r="AK48" s="15"/>
      <c r="AL48" s="36">
        <f t="shared" si="93"/>
        <v>16</v>
      </c>
      <c r="AM48" s="12">
        <f t="shared" si="94"/>
        <v>16.470588235294116</v>
      </c>
      <c r="AN48" s="12">
        <f t="shared" si="14"/>
        <v>17.470588235294116</v>
      </c>
      <c r="AO48" s="12">
        <f t="shared" si="79"/>
        <v>18.470588235294116</v>
      </c>
      <c r="AP48" s="15"/>
      <c r="AQ48" s="36">
        <f t="shared" si="95"/>
        <v>21.333333333333336</v>
      </c>
      <c r="AR48" s="12">
        <f t="shared" si="96"/>
        <v>21.803921568627452</v>
      </c>
      <c r="AS48" s="12">
        <f t="shared" si="16"/>
        <v>22.803921568627452</v>
      </c>
      <c r="AT48" s="12">
        <f t="shared" si="80"/>
        <v>23.803921568627452</v>
      </c>
      <c r="AU48" s="15"/>
      <c r="AV48" s="36">
        <f t="shared" si="97"/>
        <v>32</v>
      </c>
      <c r="AW48" s="12">
        <f t="shared" si="98"/>
        <v>32.470588235294116</v>
      </c>
      <c r="AX48" s="12">
        <f t="shared" si="18"/>
        <v>33.470588235294116</v>
      </c>
      <c r="AY48" s="12">
        <f t="shared" si="81"/>
        <v>34.470588235294116</v>
      </c>
    </row>
    <row r="49" spans="1:51" ht="42.5" thickTop="1">
      <c r="A49" s="25" t="s">
        <v>45</v>
      </c>
      <c r="B49" s="26" t="s">
        <v>88</v>
      </c>
      <c r="C49" s="121" t="s">
        <v>61</v>
      </c>
      <c r="D49" s="38" t="s">
        <v>62</v>
      </c>
      <c r="E49" s="122" t="s">
        <v>63</v>
      </c>
      <c r="F49" s="40" t="s">
        <v>64</v>
      </c>
      <c r="G49" s="121" t="s">
        <v>65</v>
      </c>
      <c r="H49" s="40" t="s">
        <v>66</v>
      </c>
      <c r="I49" s="122" t="s">
        <v>68</v>
      </c>
      <c r="J49" s="121" t="s">
        <v>69</v>
      </c>
      <c r="K49" s="121" t="s">
        <v>70</v>
      </c>
      <c r="L49" s="121" t="s">
        <v>71</v>
      </c>
      <c r="M49" s="27"/>
      <c r="N49" s="28" t="s">
        <v>72</v>
      </c>
      <c r="O49" s="28" t="s">
        <v>74</v>
      </c>
      <c r="P49" s="28" t="s">
        <v>73</v>
      </c>
      <c r="Q49" s="27"/>
      <c r="R49" s="35" t="s">
        <v>59</v>
      </c>
      <c r="S49" s="28" t="s">
        <v>72</v>
      </c>
      <c r="T49" s="28" t="s">
        <v>74</v>
      </c>
      <c r="U49" s="28" t="s">
        <v>73</v>
      </c>
      <c r="V49" s="27"/>
      <c r="W49" s="35" t="s">
        <v>59</v>
      </c>
      <c r="X49" s="28" t="s">
        <v>72</v>
      </c>
      <c r="Y49" s="28" t="s">
        <v>74</v>
      </c>
      <c r="Z49" s="28" t="s">
        <v>73</v>
      </c>
      <c r="AA49" s="27"/>
      <c r="AB49" s="35" t="s">
        <v>59</v>
      </c>
      <c r="AC49" s="28" t="s">
        <v>72</v>
      </c>
      <c r="AD49" s="28" t="s">
        <v>74</v>
      </c>
      <c r="AE49" s="28" t="s">
        <v>73</v>
      </c>
      <c r="AF49" s="27"/>
      <c r="AG49" s="35" t="s">
        <v>59</v>
      </c>
      <c r="AH49" s="28" t="s">
        <v>72</v>
      </c>
      <c r="AI49" s="28" t="s">
        <v>74</v>
      </c>
      <c r="AJ49" s="28" t="s">
        <v>73</v>
      </c>
      <c r="AK49" s="27"/>
      <c r="AL49" s="35" t="s">
        <v>59</v>
      </c>
      <c r="AM49" s="28" t="s">
        <v>72</v>
      </c>
      <c r="AN49" s="28" t="s">
        <v>74</v>
      </c>
      <c r="AO49" s="28" t="s">
        <v>73</v>
      </c>
      <c r="AP49" s="27"/>
      <c r="AQ49" s="35" t="s">
        <v>59</v>
      </c>
      <c r="AR49" s="28" t="s">
        <v>72</v>
      </c>
      <c r="AS49" s="28" t="s">
        <v>74</v>
      </c>
      <c r="AT49" s="28" t="s">
        <v>73</v>
      </c>
      <c r="AU49" s="27"/>
      <c r="AV49" s="35" t="s">
        <v>59</v>
      </c>
      <c r="AW49" s="28" t="s">
        <v>72</v>
      </c>
      <c r="AX49" s="28" t="s">
        <v>74</v>
      </c>
      <c r="AY49" s="28" t="s">
        <v>73</v>
      </c>
    </row>
    <row r="50" spans="1:51" ht="10.5">
      <c r="A50" s="14" t="str">
        <f t="shared" ref="A50:A61" si="99">$B$3</f>
        <v>Cuivre</v>
      </c>
      <c r="B50" s="6">
        <f t="shared" ref="B50:B61" si="100">$B$7</f>
        <v>200</v>
      </c>
      <c r="C50" s="47">
        <f t="shared" ref="C50:C61" si="101">8*(B50-$B$4)/($B$5-$B$4)</f>
        <v>0.47058823529411764</v>
      </c>
      <c r="D50" s="39">
        <v>6</v>
      </c>
      <c r="E50" s="50">
        <v>5</v>
      </c>
      <c r="F50" s="41" t="s">
        <v>3</v>
      </c>
      <c r="G50" s="47">
        <f t="shared" ref="G50:G61" si="102">G37</f>
        <v>0</v>
      </c>
      <c r="H50" s="41" t="s">
        <v>2</v>
      </c>
      <c r="I50" s="51">
        <f t="shared" ref="I50:I61" si="103">I37</f>
        <v>0</v>
      </c>
      <c r="J50" s="56">
        <f t="shared" ref="J50:J61" si="104">E50+G50+I50</f>
        <v>5</v>
      </c>
      <c r="K50" s="56">
        <f>6-J50</f>
        <v>1</v>
      </c>
      <c r="L50" s="56">
        <v>0</v>
      </c>
      <c r="M50" s="15"/>
      <c r="N50" s="12">
        <f>$C50+$K50+L50</f>
        <v>1.4705882352941178</v>
      </c>
      <c r="O50" s="12">
        <f t="shared" si="4"/>
        <v>2.4705882352941178</v>
      </c>
      <c r="P50" s="12">
        <f t="shared" ref="P50:P61" si="105">N50+2</f>
        <v>3.4705882352941178</v>
      </c>
      <c r="Q50" s="15"/>
      <c r="R50" s="36">
        <f>8*$B$7/$B$6*$C$8/100</f>
        <v>1.0666666666666667</v>
      </c>
      <c r="S50" s="12">
        <f>$C50+$K50+$R50+L50</f>
        <v>2.5372549019607842</v>
      </c>
      <c r="T50" s="12">
        <f t="shared" si="6"/>
        <v>3.5372549019607842</v>
      </c>
      <c r="U50" s="12">
        <f t="shared" ref="U50:U61" si="106">S50+2</f>
        <v>4.5372549019607842</v>
      </c>
      <c r="V50" s="15"/>
      <c r="W50" s="36">
        <f>8*$B$7/$B$6*$D$8/100</f>
        <v>2.666666666666667</v>
      </c>
      <c r="X50" s="12">
        <f>$C50+$K50+$W50+L50</f>
        <v>4.1372549019607847</v>
      </c>
      <c r="Y50" s="12">
        <f t="shared" si="8"/>
        <v>5.1372549019607847</v>
      </c>
      <c r="Z50" s="12">
        <f t="shared" ref="Z50:Z61" si="107">X50+2</f>
        <v>6.1372549019607847</v>
      </c>
      <c r="AA50" s="15"/>
      <c r="AB50" s="36">
        <f>8*$B$7/$B$6*$E$8/100</f>
        <v>5.3333333333333339</v>
      </c>
      <c r="AC50" s="12">
        <f>$C50+$K50+$AB50+L50</f>
        <v>6.8039215686274517</v>
      </c>
      <c r="AD50" s="12">
        <f t="shared" si="10"/>
        <v>7.8039215686274517</v>
      </c>
      <c r="AE50" s="12">
        <f t="shared" ref="AE50:AE61" si="108">AC50+2</f>
        <v>8.8039215686274517</v>
      </c>
      <c r="AF50" s="15"/>
      <c r="AG50" s="36">
        <f>8*$B$7/$B$6*$F$8/100</f>
        <v>10.666666666666668</v>
      </c>
      <c r="AH50" s="12">
        <f>$C50+$K50+$AG50+L50</f>
        <v>12.137254901960786</v>
      </c>
      <c r="AI50" s="12">
        <f t="shared" si="12"/>
        <v>13.137254901960786</v>
      </c>
      <c r="AJ50" s="12">
        <f t="shared" ref="AJ50:AJ61" si="109">AH50+2</f>
        <v>14.137254901960786</v>
      </c>
      <c r="AK50" s="15"/>
      <c r="AL50" s="36">
        <f>8*$B$7/$B$6*$G$8/100</f>
        <v>16</v>
      </c>
      <c r="AM50" s="12">
        <f>$C50+$K50+$AL50+L50</f>
        <v>17.470588235294116</v>
      </c>
      <c r="AN50" s="12">
        <f t="shared" si="14"/>
        <v>18.470588235294116</v>
      </c>
      <c r="AO50" s="12">
        <f t="shared" ref="AO50:AO61" si="110">AM50+2</f>
        <v>19.470588235294116</v>
      </c>
      <c r="AP50" s="15"/>
      <c r="AQ50" s="36">
        <f>8*$B$7/$B$6*$H$8/100</f>
        <v>21.333333333333336</v>
      </c>
      <c r="AR50" s="12">
        <f>$C50+$K50+$AQ50+L50</f>
        <v>22.803921568627452</v>
      </c>
      <c r="AS50" s="12">
        <f t="shared" si="16"/>
        <v>23.803921568627452</v>
      </c>
      <c r="AT50" s="12">
        <f t="shared" ref="AT50:AT61" si="111">AR50+2</f>
        <v>24.803921568627452</v>
      </c>
      <c r="AU50" s="15"/>
      <c r="AV50" s="36">
        <f>8*$B$7/$B$6*$I$8/100</f>
        <v>32</v>
      </c>
      <c r="AW50" s="12">
        <f>$C50+$K50+$AV50+L50</f>
        <v>33.470588235294116</v>
      </c>
      <c r="AX50" s="12">
        <f t="shared" si="18"/>
        <v>34.470588235294116</v>
      </c>
      <c r="AY50" s="12">
        <f t="shared" ref="AY50:AY61" si="112">AW50+2</f>
        <v>35.470588235294116</v>
      </c>
    </row>
    <row r="51" spans="1:51">
      <c r="A51" s="14" t="str">
        <f t="shared" si="99"/>
        <v>Cuivre</v>
      </c>
      <c r="B51" s="6">
        <f t="shared" si="100"/>
        <v>200</v>
      </c>
      <c r="C51" s="47">
        <f t="shared" si="101"/>
        <v>0.47058823529411764</v>
      </c>
      <c r="D51" s="39">
        <v>6</v>
      </c>
      <c r="E51" s="51">
        <f t="shared" ref="E51:E61" si="113">E50</f>
        <v>5</v>
      </c>
      <c r="F51" s="41" t="s">
        <v>3</v>
      </c>
      <c r="G51" s="47">
        <f t="shared" si="102"/>
        <v>0</v>
      </c>
      <c r="H51" s="41" t="s">
        <v>1</v>
      </c>
      <c r="I51" s="51">
        <f t="shared" si="103"/>
        <v>0</v>
      </c>
      <c r="J51" s="56">
        <f t="shared" si="104"/>
        <v>5</v>
      </c>
      <c r="K51" s="56">
        <f t="shared" ref="K51:K57" si="114">6-J51</f>
        <v>1</v>
      </c>
      <c r="L51" s="56">
        <v>0</v>
      </c>
      <c r="M51" s="15"/>
      <c r="N51" s="12">
        <f t="shared" ref="N51:N61" si="115">$C51+$K51+L51</f>
        <v>1.4705882352941178</v>
      </c>
      <c r="O51" s="12">
        <f t="shared" si="4"/>
        <v>2.4705882352941178</v>
      </c>
      <c r="P51" s="12">
        <f t="shared" si="105"/>
        <v>3.4705882352941178</v>
      </c>
      <c r="Q51" s="15"/>
      <c r="R51" s="36">
        <f t="shared" ref="R51:R61" si="116">$R$11</f>
        <v>1.0666666666666667</v>
      </c>
      <c r="S51" s="12">
        <f t="shared" ref="S51:S61" si="117">$C51+$K51+$R51+L51</f>
        <v>2.5372549019607842</v>
      </c>
      <c r="T51" s="12">
        <f t="shared" si="6"/>
        <v>3.5372549019607842</v>
      </c>
      <c r="U51" s="12">
        <f t="shared" si="106"/>
        <v>4.5372549019607842</v>
      </c>
      <c r="V51" s="15"/>
      <c r="W51" s="36">
        <f t="shared" ref="W51:W61" si="118">W$11</f>
        <v>2.666666666666667</v>
      </c>
      <c r="X51" s="12">
        <f t="shared" ref="X51:X61" si="119">$C51+$K51+$W51+L51</f>
        <v>4.1372549019607847</v>
      </c>
      <c r="Y51" s="12">
        <f t="shared" si="8"/>
        <v>5.1372549019607847</v>
      </c>
      <c r="Z51" s="12">
        <f t="shared" si="107"/>
        <v>6.1372549019607847</v>
      </c>
      <c r="AA51" s="15"/>
      <c r="AB51" s="36">
        <f t="shared" ref="AB51:AB61" si="120">AB$11</f>
        <v>5.3333333333333339</v>
      </c>
      <c r="AC51" s="12">
        <f t="shared" ref="AC51:AC61" si="121">$C51+$K51+$AB51+L51</f>
        <v>6.8039215686274517</v>
      </c>
      <c r="AD51" s="12">
        <f t="shared" si="10"/>
        <v>7.8039215686274517</v>
      </c>
      <c r="AE51" s="12">
        <f t="shared" si="108"/>
        <v>8.8039215686274517</v>
      </c>
      <c r="AF51" s="15"/>
      <c r="AG51" s="36">
        <f t="shared" ref="AG51:AG61" si="122">AG$11</f>
        <v>10.666666666666668</v>
      </c>
      <c r="AH51" s="12">
        <f t="shared" ref="AH51:AH61" si="123">$C51+$K51+$AG51+L51</f>
        <v>12.137254901960786</v>
      </c>
      <c r="AI51" s="12">
        <f t="shared" si="12"/>
        <v>13.137254901960786</v>
      </c>
      <c r="AJ51" s="12">
        <f t="shared" si="109"/>
        <v>14.137254901960786</v>
      </c>
      <c r="AK51" s="15"/>
      <c r="AL51" s="36">
        <f t="shared" ref="AL51:AL61" si="124">AL$11</f>
        <v>16</v>
      </c>
      <c r="AM51" s="12">
        <f t="shared" ref="AM51:AM61" si="125">$C51+$K51+$AL51+L51</f>
        <v>17.470588235294116</v>
      </c>
      <c r="AN51" s="12">
        <f t="shared" si="14"/>
        <v>18.470588235294116</v>
      </c>
      <c r="AO51" s="12">
        <f t="shared" si="110"/>
        <v>19.470588235294116</v>
      </c>
      <c r="AP51" s="15"/>
      <c r="AQ51" s="36">
        <f t="shared" ref="AQ51:AQ61" si="126">AQ$11</f>
        <v>21.333333333333336</v>
      </c>
      <c r="AR51" s="12">
        <f t="shared" ref="AR51:AR61" si="127">$C51+$K51+$AQ51+L51</f>
        <v>22.803921568627452</v>
      </c>
      <c r="AS51" s="12">
        <f t="shared" si="16"/>
        <v>23.803921568627452</v>
      </c>
      <c r="AT51" s="12">
        <f t="shared" si="111"/>
        <v>24.803921568627452</v>
      </c>
      <c r="AU51" s="15"/>
      <c r="AV51" s="36">
        <f t="shared" ref="AV51:AV61" si="128">AV$11</f>
        <v>32</v>
      </c>
      <c r="AW51" s="12">
        <f t="shared" ref="AW51:AW61" si="129">$C51+$K51+$AV51+L51</f>
        <v>33.470588235294116</v>
      </c>
      <c r="AX51" s="12">
        <f t="shared" si="18"/>
        <v>34.470588235294116</v>
      </c>
      <c r="AY51" s="12">
        <f t="shared" si="112"/>
        <v>35.470588235294116</v>
      </c>
    </row>
    <row r="52" spans="1:51">
      <c r="A52" s="14" t="str">
        <f t="shared" si="99"/>
        <v>Cuivre</v>
      </c>
      <c r="B52" s="6">
        <f t="shared" si="100"/>
        <v>200</v>
      </c>
      <c r="C52" s="47">
        <f t="shared" si="101"/>
        <v>0.47058823529411764</v>
      </c>
      <c r="D52" s="39">
        <v>6</v>
      </c>
      <c r="E52" s="51">
        <f t="shared" si="113"/>
        <v>5</v>
      </c>
      <c r="F52" s="41" t="s">
        <v>3</v>
      </c>
      <c r="G52" s="47">
        <f t="shared" si="102"/>
        <v>0</v>
      </c>
      <c r="H52" s="41" t="s">
        <v>0</v>
      </c>
      <c r="I52" s="51">
        <f t="shared" si="103"/>
        <v>1</v>
      </c>
      <c r="J52" s="56">
        <f t="shared" si="104"/>
        <v>6</v>
      </c>
      <c r="K52" s="56">
        <f t="shared" si="114"/>
        <v>0</v>
      </c>
      <c r="L52" s="56">
        <v>0</v>
      </c>
      <c r="M52" s="15"/>
      <c r="N52" s="12">
        <f t="shared" si="115"/>
        <v>0.47058823529411764</v>
      </c>
      <c r="O52" s="12">
        <f t="shared" si="4"/>
        <v>1.4705882352941178</v>
      </c>
      <c r="P52" s="12">
        <f t="shared" si="105"/>
        <v>2.4705882352941178</v>
      </c>
      <c r="Q52" s="15"/>
      <c r="R52" s="36">
        <f t="shared" si="116"/>
        <v>1.0666666666666667</v>
      </c>
      <c r="S52" s="12">
        <f t="shared" si="117"/>
        <v>1.5372549019607842</v>
      </c>
      <c r="T52" s="12">
        <f t="shared" si="6"/>
        <v>2.5372549019607842</v>
      </c>
      <c r="U52" s="12">
        <f t="shared" si="106"/>
        <v>3.5372549019607842</v>
      </c>
      <c r="V52" s="15"/>
      <c r="W52" s="36">
        <f t="shared" si="118"/>
        <v>2.666666666666667</v>
      </c>
      <c r="X52" s="12">
        <f t="shared" si="119"/>
        <v>3.1372549019607847</v>
      </c>
      <c r="Y52" s="12">
        <f t="shared" si="8"/>
        <v>4.1372549019607847</v>
      </c>
      <c r="Z52" s="12">
        <f t="shared" si="107"/>
        <v>5.1372549019607847</v>
      </c>
      <c r="AA52" s="15"/>
      <c r="AB52" s="36">
        <f t="shared" si="120"/>
        <v>5.3333333333333339</v>
      </c>
      <c r="AC52" s="12">
        <f t="shared" si="121"/>
        <v>5.8039215686274517</v>
      </c>
      <c r="AD52" s="12">
        <f t="shared" si="10"/>
        <v>6.8039215686274517</v>
      </c>
      <c r="AE52" s="12">
        <f t="shared" si="108"/>
        <v>7.8039215686274517</v>
      </c>
      <c r="AF52" s="15"/>
      <c r="AG52" s="36">
        <f t="shared" si="122"/>
        <v>10.666666666666668</v>
      </c>
      <c r="AH52" s="12">
        <f t="shared" si="123"/>
        <v>11.137254901960786</v>
      </c>
      <c r="AI52" s="12">
        <f t="shared" si="12"/>
        <v>12.137254901960786</v>
      </c>
      <c r="AJ52" s="12">
        <f t="shared" si="109"/>
        <v>13.137254901960786</v>
      </c>
      <c r="AK52" s="15"/>
      <c r="AL52" s="36">
        <f t="shared" si="124"/>
        <v>16</v>
      </c>
      <c r="AM52" s="12">
        <f t="shared" si="125"/>
        <v>16.470588235294116</v>
      </c>
      <c r="AN52" s="12">
        <f t="shared" si="14"/>
        <v>17.470588235294116</v>
      </c>
      <c r="AO52" s="12">
        <f t="shared" si="110"/>
        <v>18.470588235294116</v>
      </c>
      <c r="AP52" s="15"/>
      <c r="AQ52" s="36">
        <f t="shared" si="126"/>
        <v>21.333333333333336</v>
      </c>
      <c r="AR52" s="12">
        <f t="shared" si="127"/>
        <v>21.803921568627452</v>
      </c>
      <c r="AS52" s="12">
        <f t="shared" si="16"/>
        <v>22.803921568627452</v>
      </c>
      <c r="AT52" s="12">
        <f t="shared" si="111"/>
        <v>23.803921568627452</v>
      </c>
      <c r="AU52" s="15"/>
      <c r="AV52" s="36">
        <f t="shared" si="128"/>
        <v>32</v>
      </c>
      <c r="AW52" s="12">
        <f t="shared" si="129"/>
        <v>32.470588235294116</v>
      </c>
      <c r="AX52" s="12">
        <f t="shared" si="18"/>
        <v>33.470588235294116</v>
      </c>
      <c r="AY52" s="12">
        <f t="shared" si="112"/>
        <v>34.470588235294116</v>
      </c>
    </row>
    <row r="53" spans="1:51">
      <c r="A53" s="14" t="str">
        <f t="shared" si="99"/>
        <v>Cuivre</v>
      </c>
      <c r="B53" s="6">
        <f t="shared" si="100"/>
        <v>200</v>
      </c>
      <c r="C53" s="47">
        <f t="shared" si="101"/>
        <v>0.47058823529411764</v>
      </c>
      <c r="D53" s="39">
        <v>6</v>
      </c>
      <c r="E53" s="51">
        <f t="shared" si="113"/>
        <v>5</v>
      </c>
      <c r="F53" s="41" t="s">
        <v>4</v>
      </c>
      <c r="G53" s="47">
        <f t="shared" si="102"/>
        <v>1</v>
      </c>
      <c r="H53" s="41" t="s">
        <v>2</v>
      </c>
      <c r="I53" s="51">
        <f t="shared" si="103"/>
        <v>0</v>
      </c>
      <c r="J53" s="56">
        <f t="shared" si="104"/>
        <v>6</v>
      </c>
      <c r="K53" s="56">
        <f t="shared" si="114"/>
        <v>0</v>
      </c>
      <c r="L53" s="56">
        <v>0</v>
      </c>
      <c r="M53" s="15"/>
      <c r="N53" s="12">
        <f t="shared" si="115"/>
        <v>0.47058823529411764</v>
      </c>
      <c r="O53" s="12">
        <f t="shared" si="4"/>
        <v>1.4705882352941178</v>
      </c>
      <c r="P53" s="12">
        <f t="shared" si="105"/>
        <v>2.4705882352941178</v>
      </c>
      <c r="Q53" s="15"/>
      <c r="R53" s="36">
        <f t="shared" si="116"/>
        <v>1.0666666666666667</v>
      </c>
      <c r="S53" s="12">
        <f t="shared" si="117"/>
        <v>1.5372549019607842</v>
      </c>
      <c r="T53" s="12">
        <f t="shared" si="6"/>
        <v>2.5372549019607842</v>
      </c>
      <c r="U53" s="12">
        <f t="shared" si="106"/>
        <v>3.5372549019607842</v>
      </c>
      <c r="V53" s="15"/>
      <c r="W53" s="36">
        <f t="shared" si="118"/>
        <v>2.666666666666667</v>
      </c>
      <c r="X53" s="12">
        <f t="shared" si="119"/>
        <v>3.1372549019607847</v>
      </c>
      <c r="Y53" s="12">
        <f t="shared" si="8"/>
        <v>4.1372549019607847</v>
      </c>
      <c r="Z53" s="12">
        <f t="shared" si="107"/>
        <v>5.1372549019607847</v>
      </c>
      <c r="AA53" s="15"/>
      <c r="AB53" s="36">
        <f t="shared" si="120"/>
        <v>5.3333333333333339</v>
      </c>
      <c r="AC53" s="12">
        <f t="shared" si="121"/>
        <v>5.8039215686274517</v>
      </c>
      <c r="AD53" s="12">
        <f t="shared" si="10"/>
        <v>6.8039215686274517</v>
      </c>
      <c r="AE53" s="12">
        <f t="shared" si="108"/>
        <v>7.8039215686274517</v>
      </c>
      <c r="AF53" s="15"/>
      <c r="AG53" s="36">
        <f t="shared" si="122"/>
        <v>10.666666666666668</v>
      </c>
      <c r="AH53" s="12">
        <f t="shared" si="123"/>
        <v>11.137254901960786</v>
      </c>
      <c r="AI53" s="12">
        <f t="shared" si="12"/>
        <v>12.137254901960786</v>
      </c>
      <c r="AJ53" s="12">
        <f t="shared" si="109"/>
        <v>13.137254901960786</v>
      </c>
      <c r="AK53" s="15"/>
      <c r="AL53" s="36">
        <f t="shared" si="124"/>
        <v>16</v>
      </c>
      <c r="AM53" s="12">
        <f t="shared" si="125"/>
        <v>16.470588235294116</v>
      </c>
      <c r="AN53" s="12">
        <f t="shared" si="14"/>
        <v>17.470588235294116</v>
      </c>
      <c r="AO53" s="12">
        <f t="shared" si="110"/>
        <v>18.470588235294116</v>
      </c>
      <c r="AP53" s="15"/>
      <c r="AQ53" s="36">
        <f t="shared" si="126"/>
        <v>21.333333333333336</v>
      </c>
      <c r="AR53" s="12">
        <f t="shared" si="127"/>
        <v>21.803921568627452</v>
      </c>
      <c r="AS53" s="12">
        <f t="shared" si="16"/>
        <v>22.803921568627452</v>
      </c>
      <c r="AT53" s="12">
        <f t="shared" si="111"/>
        <v>23.803921568627452</v>
      </c>
      <c r="AU53" s="15"/>
      <c r="AV53" s="36">
        <f t="shared" si="128"/>
        <v>32</v>
      </c>
      <c r="AW53" s="12">
        <f t="shared" si="129"/>
        <v>32.470588235294116</v>
      </c>
      <c r="AX53" s="12">
        <f t="shared" si="18"/>
        <v>33.470588235294116</v>
      </c>
      <c r="AY53" s="12">
        <f t="shared" si="112"/>
        <v>34.470588235294116</v>
      </c>
    </row>
    <row r="54" spans="1:51">
      <c r="A54" s="14" t="str">
        <f t="shared" si="99"/>
        <v>Cuivre</v>
      </c>
      <c r="B54" s="6">
        <f t="shared" si="100"/>
        <v>200</v>
      </c>
      <c r="C54" s="47">
        <f t="shared" si="101"/>
        <v>0.47058823529411764</v>
      </c>
      <c r="D54" s="39">
        <v>6</v>
      </c>
      <c r="E54" s="51">
        <f t="shared" si="113"/>
        <v>5</v>
      </c>
      <c r="F54" s="41" t="s">
        <v>4</v>
      </c>
      <c r="G54" s="47">
        <f t="shared" si="102"/>
        <v>1</v>
      </c>
      <c r="H54" s="41" t="s">
        <v>1</v>
      </c>
      <c r="I54" s="51">
        <f t="shared" si="103"/>
        <v>0</v>
      </c>
      <c r="J54" s="56">
        <f t="shared" si="104"/>
        <v>6</v>
      </c>
      <c r="K54" s="56">
        <f t="shared" si="114"/>
        <v>0</v>
      </c>
      <c r="L54" s="56">
        <v>0</v>
      </c>
      <c r="M54" s="15"/>
      <c r="N54" s="12">
        <f t="shared" si="115"/>
        <v>0.47058823529411764</v>
      </c>
      <c r="O54" s="12">
        <f t="shared" si="4"/>
        <v>1.4705882352941178</v>
      </c>
      <c r="P54" s="12">
        <f t="shared" si="105"/>
        <v>2.4705882352941178</v>
      </c>
      <c r="Q54" s="15"/>
      <c r="R54" s="36">
        <f t="shared" si="116"/>
        <v>1.0666666666666667</v>
      </c>
      <c r="S54" s="12">
        <f t="shared" si="117"/>
        <v>1.5372549019607842</v>
      </c>
      <c r="T54" s="12">
        <f t="shared" si="6"/>
        <v>2.5372549019607842</v>
      </c>
      <c r="U54" s="12">
        <f t="shared" si="106"/>
        <v>3.5372549019607842</v>
      </c>
      <c r="V54" s="15"/>
      <c r="W54" s="36">
        <f t="shared" si="118"/>
        <v>2.666666666666667</v>
      </c>
      <c r="X54" s="12">
        <f t="shared" si="119"/>
        <v>3.1372549019607847</v>
      </c>
      <c r="Y54" s="12">
        <f t="shared" si="8"/>
        <v>4.1372549019607847</v>
      </c>
      <c r="Z54" s="12">
        <f t="shared" si="107"/>
        <v>5.1372549019607847</v>
      </c>
      <c r="AA54" s="15"/>
      <c r="AB54" s="36">
        <f t="shared" si="120"/>
        <v>5.3333333333333339</v>
      </c>
      <c r="AC54" s="12">
        <f t="shared" si="121"/>
        <v>5.8039215686274517</v>
      </c>
      <c r="AD54" s="12">
        <f t="shared" si="10"/>
        <v>6.8039215686274517</v>
      </c>
      <c r="AE54" s="12">
        <f t="shared" si="108"/>
        <v>7.8039215686274517</v>
      </c>
      <c r="AF54" s="15"/>
      <c r="AG54" s="36">
        <f t="shared" si="122"/>
        <v>10.666666666666668</v>
      </c>
      <c r="AH54" s="12">
        <f t="shared" si="123"/>
        <v>11.137254901960786</v>
      </c>
      <c r="AI54" s="12">
        <f t="shared" si="12"/>
        <v>12.137254901960786</v>
      </c>
      <c r="AJ54" s="12">
        <f t="shared" si="109"/>
        <v>13.137254901960786</v>
      </c>
      <c r="AK54" s="15"/>
      <c r="AL54" s="36">
        <f t="shared" si="124"/>
        <v>16</v>
      </c>
      <c r="AM54" s="12">
        <f t="shared" si="125"/>
        <v>16.470588235294116</v>
      </c>
      <c r="AN54" s="12">
        <f t="shared" si="14"/>
        <v>17.470588235294116</v>
      </c>
      <c r="AO54" s="12">
        <f t="shared" si="110"/>
        <v>18.470588235294116</v>
      </c>
      <c r="AP54" s="15"/>
      <c r="AQ54" s="36">
        <f t="shared" si="126"/>
        <v>21.333333333333336</v>
      </c>
      <c r="AR54" s="12">
        <f t="shared" si="127"/>
        <v>21.803921568627452</v>
      </c>
      <c r="AS54" s="12">
        <f t="shared" si="16"/>
        <v>22.803921568627452</v>
      </c>
      <c r="AT54" s="12">
        <f t="shared" si="111"/>
        <v>23.803921568627452</v>
      </c>
      <c r="AU54" s="15"/>
      <c r="AV54" s="36">
        <f t="shared" si="128"/>
        <v>32</v>
      </c>
      <c r="AW54" s="12">
        <f t="shared" si="129"/>
        <v>32.470588235294116</v>
      </c>
      <c r="AX54" s="12">
        <f t="shared" si="18"/>
        <v>33.470588235294116</v>
      </c>
      <c r="AY54" s="12">
        <f t="shared" si="112"/>
        <v>34.470588235294116</v>
      </c>
    </row>
    <row r="55" spans="1:51">
      <c r="A55" s="14" t="str">
        <f t="shared" si="99"/>
        <v>Cuivre</v>
      </c>
      <c r="B55" s="6">
        <f t="shared" si="100"/>
        <v>200</v>
      </c>
      <c r="C55" s="47">
        <f t="shared" si="101"/>
        <v>0.47058823529411764</v>
      </c>
      <c r="D55" s="39">
        <v>6</v>
      </c>
      <c r="E55" s="51">
        <f t="shared" si="113"/>
        <v>5</v>
      </c>
      <c r="F55" s="41" t="s">
        <v>4</v>
      </c>
      <c r="G55" s="47">
        <f t="shared" si="102"/>
        <v>1</v>
      </c>
      <c r="H55" s="41" t="s">
        <v>0</v>
      </c>
      <c r="I55" s="51">
        <f t="shared" si="103"/>
        <v>1</v>
      </c>
      <c r="J55" s="56">
        <f t="shared" si="104"/>
        <v>7</v>
      </c>
      <c r="K55" s="56">
        <v>0</v>
      </c>
      <c r="L55" s="56">
        <v>0</v>
      </c>
      <c r="M55" s="15"/>
      <c r="N55" s="12">
        <f t="shared" si="115"/>
        <v>0.47058823529411764</v>
      </c>
      <c r="O55" s="12">
        <f t="shared" si="4"/>
        <v>1.4705882352941178</v>
      </c>
      <c r="P55" s="12">
        <f t="shared" si="105"/>
        <v>2.4705882352941178</v>
      </c>
      <c r="Q55" s="15"/>
      <c r="R55" s="36">
        <f t="shared" si="116"/>
        <v>1.0666666666666667</v>
      </c>
      <c r="S55" s="12">
        <f t="shared" si="117"/>
        <v>1.5372549019607842</v>
      </c>
      <c r="T55" s="12">
        <f t="shared" si="6"/>
        <v>2.5372549019607842</v>
      </c>
      <c r="U55" s="12">
        <f t="shared" si="106"/>
        <v>3.5372549019607842</v>
      </c>
      <c r="V55" s="15"/>
      <c r="W55" s="36">
        <f t="shared" si="118"/>
        <v>2.666666666666667</v>
      </c>
      <c r="X55" s="12">
        <f t="shared" si="119"/>
        <v>3.1372549019607847</v>
      </c>
      <c r="Y55" s="12">
        <f t="shared" si="8"/>
        <v>4.1372549019607847</v>
      </c>
      <c r="Z55" s="12">
        <f t="shared" si="107"/>
        <v>5.1372549019607847</v>
      </c>
      <c r="AA55" s="15"/>
      <c r="AB55" s="36">
        <f t="shared" si="120"/>
        <v>5.3333333333333339</v>
      </c>
      <c r="AC55" s="12">
        <f t="shared" si="121"/>
        <v>5.8039215686274517</v>
      </c>
      <c r="AD55" s="12">
        <f t="shared" si="10"/>
        <v>6.8039215686274517</v>
      </c>
      <c r="AE55" s="12">
        <f t="shared" si="108"/>
        <v>7.8039215686274517</v>
      </c>
      <c r="AF55" s="15"/>
      <c r="AG55" s="36">
        <f t="shared" si="122"/>
        <v>10.666666666666668</v>
      </c>
      <c r="AH55" s="12">
        <f t="shared" si="123"/>
        <v>11.137254901960786</v>
      </c>
      <c r="AI55" s="12">
        <f t="shared" si="12"/>
        <v>12.137254901960786</v>
      </c>
      <c r="AJ55" s="12">
        <f t="shared" si="109"/>
        <v>13.137254901960786</v>
      </c>
      <c r="AK55" s="15"/>
      <c r="AL55" s="36">
        <f t="shared" si="124"/>
        <v>16</v>
      </c>
      <c r="AM55" s="12">
        <f t="shared" si="125"/>
        <v>16.470588235294116</v>
      </c>
      <c r="AN55" s="12">
        <f t="shared" si="14"/>
        <v>17.470588235294116</v>
      </c>
      <c r="AO55" s="12">
        <f t="shared" si="110"/>
        <v>18.470588235294116</v>
      </c>
      <c r="AP55" s="15"/>
      <c r="AQ55" s="36">
        <f t="shared" si="126"/>
        <v>21.333333333333336</v>
      </c>
      <c r="AR55" s="12">
        <f t="shared" si="127"/>
        <v>21.803921568627452</v>
      </c>
      <c r="AS55" s="12">
        <f t="shared" si="16"/>
        <v>22.803921568627452</v>
      </c>
      <c r="AT55" s="12">
        <f t="shared" si="111"/>
        <v>23.803921568627452</v>
      </c>
      <c r="AU55" s="15"/>
      <c r="AV55" s="36">
        <f t="shared" si="128"/>
        <v>32</v>
      </c>
      <c r="AW55" s="12">
        <f t="shared" si="129"/>
        <v>32.470588235294116</v>
      </c>
      <c r="AX55" s="12">
        <f t="shared" si="18"/>
        <v>33.470588235294116</v>
      </c>
      <c r="AY55" s="12">
        <f t="shared" si="112"/>
        <v>34.470588235294116</v>
      </c>
    </row>
    <row r="56" spans="1:51">
      <c r="A56" s="14" t="str">
        <f t="shared" si="99"/>
        <v>Cuivre</v>
      </c>
      <c r="B56" s="6">
        <f t="shared" si="100"/>
        <v>200</v>
      </c>
      <c r="C56" s="47">
        <f t="shared" si="101"/>
        <v>0.47058823529411764</v>
      </c>
      <c r="D56" s="39">
        <v>6</v>
      </c>
      <c r="E56" s="51">
        <f t="shared" si="113"/>
        <v>5</v>
      </c>
      <c r="F56" s="41" t="s">
        <v>5</v>
      </c>
      <c r="G56" s="47">
        <f t="shared" si="102"/>
        <v>1</v>
      </c>
      <c r="H56" s="41" t="s">
        <v>2</v>
      </c>
      <c r="I56" s="51">
        <f t="shared" si="103"/>
        <v>0</v>
      </c>
      <c r="J56" s="56">
        <f t="shared" si="104"/>
        <v>6</v>
      </c>
      <c r="K56" s="56">
        <f t="shared" si="114"/>
        <v>0</v>
      </c>
      <c r="L56" s="56">
        <v>0</v>
      </c>
      <c r="M56" s="15"/>
      <c r="N56" s="12">
        <f t="shared" si="115"/>
        <v>0.47058823529411764</v>
      </c>
      <c r="O56" s="12">
        <f t="shared" si="4"/>
        <v>1.4705882352941178</v>
      </c>
      <c r="P56" s="12">
        <f t="shared" si="105"/>
        <v>2.4705882352941178</v>
      </c>
      <c r="Q56" s="15"/>
      <c r="R56" s="36">
        <f t="shared" si="116"/>
        <v>1.0666666666666667</v>
      </c>
      <c r="S56" s="12">
        <f t="shared" si="117"/>
        <v>1.5372549019607842</v>
      </c>
      <c r="T56" s="12">
        <f t="shared" si="6"/>
        <v>2.5372549019607842</v>
      </c>
      <c r="U56" s="12">
        <f t="shared" si="106"/>
        <v>3.5372549019607842</v>
      </c>
      <c r="V56" s="15"/>
      <c r="W56" s="36">
        <f t="shared" si="118"/>
        <v>2.666666666666667</v>
      </c>
      <c r="X56" s="12">
        <f t="shared" si="119"/>
        <v>3.1372549019607847</v>
      </c>
      <c r="Y56" s="12">
        <f t="shared" si="8"/>
        <v>4.1372549019607847</v>
      </c>
      <c r="Z56" s="12">
        <f t="shared" si="107"/>
        <v>5.1372549019607847</v>
      </c>
      <c r="AA56" s="15"/>
      <c r="AB56" s="36">
        <f t="shared" si="120"/>
        <v>5.3333333333333339</v>
      </c>
      <c r="AC56" s="12">
        <f t="shared" si="121"/>
        <v>5.8039215686274517</v>
      </c>
      <c r="AD56" s="12">
        <f t="shared" si="10"/>
        <v>6.8039215686274517</v>
      </c>
      <c r="AE56" s="12">
        <f t="shared" si="108"/>
        <v>7.8039215686274517</v>
      </c>
      <c r="AF56" s="15"/>
      <c r="AG56" s="36">
        <f t="shared" si="122"/>
        <v>10.666666666666668</v>
      </c>
      <c r="AH56" s="12">
        <f t="shared" si="123"/>
        <v>11.137254901960786</v>
      </c>
      <c r="AI56" s="12">
        <f t="shared" si="12"/>
        <v>12.137254901960786</v>
      </c>
      <c r="AJ56" s="12">
        <f t="shared" si="109"/>
        <v>13.137254901960786</v>
      </c>
      <c r="AK56" s="15"/>
      <c r="AL56" s="36">
        <f t="shared" si="124"/>
        <v>16</v>
      </c>
      <c r="AM56" s="12">
        <f t="shared" si="125"/>
        <v>16.470588235294116</v>
      </c>
      <c r="AN56" s="12">
        <f t="shared" si="14"/>
        <v>17.470588235294116</v>
      </c>
      <c r="AO56" s="12">
        <f t="shared" si="110"/>
        <v>18.470588235294116</v>
      </c>
      <c r="AP56" s="15"/>
      <c r="AQ56" s="36">
        <f t="shared" si="126"/>
        <v>21.333333333333336</v>
      </c>
      <c r="AR56" s="12">
        <f t="shared" si="127"/>
        <v>21.803921568627452</v>
      </c>
      <c r="AS56" s="12">
        <f t="shared" si="16"/>
        <v>22.803921568627452</v>
      </c>
      <c r="AT56" s="12">
        <f t="shared" si="111"/>
        <v>23.803921568627452</v>
      </c>
      <c r="AU56" s="15"/>
      <c r="AV56" s="36">
        <f t="shared" si="128"/>
        <v>32</v>
      </c>
      <c r="AW56" s="12">
        <f t="shared" si="129"/>
        <v>32.470588235294116</v>
      </c>
      <c r="AX56" s="12">
        <f t="shared" si="18"/>
        <v>33.470588235294116</v>
      </c>
      <c r="AY56" s="12">
        <f t="shared" si="112"/>
        <v>34.470588235294116</v>
      </c>
    </row>
    <row r="57" spans="1:51">
      <c r="A57" s="14" t="str">
        <f t="shared" si="99"/>
        <v>Cuivre</v>
      </c>
      <c r="B57" s="6">
        <f t="shared" si="100"/>
        <v>200</v>
      </c>
      <c r="C57" s="47">
        <f t="shared" si="101"/>
        <v>0.47058823529411764</v>
      </c>
      <c r="D57" s="39">
        <v>6</v>
      </c>
      <c r="E57" s="51">
        <f t="shared" si="113"/>
        <v>5</v>
      </c>
      <c r="F57" s="41" t="s">
        <v>5</v>
      </c>
      <c r="G57" s="47">
        <f t="shared" si="102"/>
        <v>1</v>
      </c>
      <c r="H57" s="41" t="s">
        <v>1</v>
      </c>
      <c r="I57" s="51">
        <f t="shared" si="103"/>
        <v>0</v>
      </c>
      <c r="J57" s="56">
        <f t="shared" si="104"/>
        <v>6</v>
      </c>
      <c r="K57" s="56">
        <f t="shared" si="114"/>
        <v>0</v>
      </c>
      <c r="L57" s="56">
        <v>0</v>
      </c>
      <c r="M57" s="15"/>
      <c r="N57" s="12">
        <f t="shared" si="115"/>
        <v>0.47058823529411764</v>
      </c>
      <c r="O57" s="12">
        <f t="shared" si="4"/>
        <v>1.4705882352941178</v>
      </c>
      <c r="P57" s="12">
        <f t="shared" si="105"/>
        <v>2.4705882352941178</v>
      </c>
      <c r="Q57" s="15"/>
      <c r="R57" s="36">
        <f t="shared" si="116"/>
        <v>1.0666666666666667</v>
      </c>
      <c r="S57" s="12">
        <f t="shared" si="117"/>
        <v>1.5372549019607842</v>
      </c>
      <c r="T57" s="12">
        <f t="shared" si="6"/>
        <v>2.5372549019607842</v>
      </c>
      <c r="U57" s="12">
        <f t="shared" si="106"/>
        <v>3.5372549019607842</v>
      </c>
      <c r="V57" s="15"/>
      <c r="W57" s="36">
        <f t="shared" si="118"/>
        <v>2.666666666666667</v>
      </c>
      <c r="X57" s="12">
        <f t="shared" si="119"/>
        <v>3.1372549019607847</v>
      </c>
      <c r="Y57" s="12">
        <f t="shared" si="8"/>
        <v>4.1372549019607847</v>
      </c>
      <c r="Z57" s="12">
        <f t="shared" si="107"/>
        <v>5.1372549019607847</v>
      </c>
      <c r="AA57" s="15"/>
      <c r="AB57" s="36">
        <f t="shared" si="120"/>
        <v>5.3333333333333339</v>
      </c>
      <c r="AC57" s="12">
        <f t="shared" si="121"/>
        <v>5.8039215686274517</v>
      </c>
      <c r="AD57" s="12">
        <f t="shared" si="10"/>
        <v>6.8039215686274517</v>
      </c>
      <c r="AE57" s="12">
        <f t="shared" si="108"/>
        <v>7.8039215686274517</v>
      </c>
      <c r="AF57" s="15"/>
      <c r="AG57" s="36">
        <f t="shared" si="122"/>
        <v>10.666666666666668</v>
      </c>
      <c r="AH57" s="12">
        <f t="shared" si="123"/>
        <v>11.137254901960786</v>
      </c>
      <c r="AI57" s="12">
        <f t="shared" si="12"/>
        <v>12.137254901960786</v>
      </c>
      <c r="AJ57" s="12">
        <f t="shared" si="109"/>
        <v>13.137254901960786</v>
      </c>
      <c r="AK57" s="15"/>
      <c r="AL57" s="36">
        <f t="shared" si="124"/>
        <v>16</v>
      </c>
      <c r="AM57" s="12">
        <f t="shared" si="125"/>
        <v>16.470588235294116</v>
      </c>
      <c r="AN57" s="12">
        <f t="shared" si="14"/>
        <v>17.470588235294116</v>
      </c>
      <c r="AO57" s="12">
        <f t="shared" si="110"/>
        <v>18.470588235294116</v>
      </c>
      <c r="AP57" s="15"/>
      <c r="AQ57" s="36">
        <f t="shared" si="126"/>
        <v>21.333333333333336</v>
      </c>
      <c r="AR57" s="12">
        <f t="shared" si="127"/>
        <v>21.803921568627452</v>
      </c>
      <c r="AS57" s="12">
        <f t="shared" si="16"/>
        <v>22.803921568627452</v>
      </c>
      <c r="AT57" s="12">
        <f t="shared" si="111"/>
        <v>23.803921568627452</v>
      </c>
      <c r="AU57" s="15"/>
      <c r="AV57" s="36">
        <f t="shared" si="128"/>
        <v>32</v>
      </c>
      <c r="AW57" s="12">
        <f t="shared" si="129"/>
        <v>32.470588235294116</v>
      </c>
      <c r="AX57" s="12">
        <f t="shared" si="18"/>
        <v>33.470588235294116</v>
      </c>
      <c r="AY57" s="12">
        <f t="shared" si="112"/>
        <v>34.470588235294116</v>
      </c>
    </row>
    <row r="58" spans="1:51">
      <c r="A58" s="14" t="str">
        <f t="shared" si="99"/>
        <v>Cuivre</v>
      </c>
      <c r="B58" s="6">
        <f t="shared" si="100"/>
        <v>200</v>
      </c>
      <c r="C58" s="47">
        <f t="shared" si="101"/>
        <v>0.47058823529411764</v>
      </c>
      <c r="D58" s="39">
        <v>6</v>
      </c>
      <c r="E58" s="51">
        <f t="shared" si="113"/>
        <v>5</v>
      </c>
      <c r="F58" s="41" t="s">
        <v>5</v>
      </c>
      <c r="G58" s="47">
        <f t="shared" si="102"/>
        <v>1</v>
      </c>
      <c r="H58" s="41" t="s">
        <v>0</v>
      </c>
      <c r="I58" s="51">
        <f t="shared" si="103"/>
        <v>1</v>
      </c>
      <c r="J58" s="56">
        <f t="shared" si="104"/>
        <v>7</v>
      </c>
      <c r="K58" s="56">
        <v>0</v>
      </c>
      <c r="L58" s="56">
        <v>0</v>
      </c>
      <c r="M58" s="15"/>
      <c r="N58" s="12">
        <f t="shared" si="115"/>
        <v>0.47058823529411764</v>
      </c>
      <c r="O58" s="12">
        <f t="shared" si="4"/>
        <v>1.4705882352941178</v>
      </c>
      <c r="P58" s="12">
        <f t="shared" si="105"/>
        <v>2.4705882352941178</v>
      </c>
      <c r="Q58" s="15"/>
      <c r="R58" s="36">
        <f t="shared" si="116"/>
        <v>1.0666666666666667</v>
      </c>
      <c r="S58" s="12">
        <f t="shared" si="117"/>
        <v>1.5372549019607842</v>
      </c>
      <c r="T58" s="12">
        <f t="shared" si="6"/>
        <v>2.5372549019607842</v>
      </c>
      <c r="U58" s="12">
        <f t="shared" si="106"/>
        <v>3.5372549019607842</v>
      </c>
      <c r="V58" s="15"/>
      <c r="W58" s="36">
        <f t="shared" si="118"/>
        <v>2.666666666666667</v>
      </c>
      <c r="X58" s="12">
        <f t="shared" si="119"/>
        <v>3.1372549019607847</v>
      </c>
      <c r="Y58" s="12">
        <f t="shared" si="8"/>
        <v>4.1372549019607847</v>
      </c>
      <c r="Z58" s="12">
        <f t="shared" si="107"/>
        <v>5.1372549019607847</v>
      </c>
      <c r="AA58" s="15"/>
      <c r="AB58" s="36">
        <f t="shared" si="120"/>
        <v>5.3333333333333339</v>
      </c>
      <c r="AC58" s="12">
        <f t="shared" si="121"/>
        <v>5.8039215686274517</v>
      </c>
      <c r="AD58" s="12">
        <f t="shared" si="10"/>
        <v>6.8039215686274517</v>
      </c>
      <c r="AE58" s="12">
        <f t="shared" si="108"/>
        <v>7.8039215686274517</v>
      </c>
      <c r="AF58" s="15"/>
      <c r="AG58" s="36">
        <f t="shared" si="122"/>
        <v>10.666666666666668</v>
      </c>
      <c r="AH58" s="12">
        <f t="shared" si="123"/>
        <v>11.137254901960786</v>
      </c>
      <c r="AI58" s="12">
        <f t="shared" si="12"/>
        <v>12.137254901960786</v>
      </c>
      <c r="AJ58" s="12">
        <f t="shared" si="109"/>
        <v>13.137254901960786</v>
      </c>
      <c r="AK58" s="15"/>
      <c r="AL58" s="36">
        <f t="shared" si="124"/>
        <v>16</v>
      </c>
      <c r="AM58" s="12">
        <f t="shared" si="125"/>
        <v>16.470588235294116</v>
      </c>
      <c r="AN58" s="12">
        <f t="shared" si="14"/>
        <v>17.470588235294116</v>
      </c>
      <c r="AO58" s="12">
        <f t="shared" si="110"/>
        <v>18.470588235294116</v>
      </c>
      <c r="AP58" s="15"/>
      <c r="AQ58" s="36">
        <f t="shared" si="126"/>
        <v>21.333333333333336</v>
      </c>
      <c r="AR58" s="12">
        <f t="shared" si="127"/>
        <v>21.803921568627452</v>
      </c>
      <c r="AS58" s="12">
        <f t="shared" si="16"/>
        <v>22.803921568627452</v>
      </c>
      <c r="AT58" s="12">
        <f t="shared" si="111"/>
        <v>23.803921568627452</v>
      </c>
      <c r="AU58" s="15"/>
      <c r="AV58" s="36">
        <f t="shared" si="128"/>
        <v>32</v>
      </c>
      <c r="AW58" s="12">
        <f t="shared" si="129"/>
        <v>32.470588235294116</v>
      </c>
      <c r="AX58" s="12">
        <f t="shared" si="18"/>
        <v>33.470588235294116</v>
      </c>
      <c r="AY58" s="12">
        <f t="shared" si="112"/>
        <v>34.470588235294116</v>
      </c>
    </row>
    <row r="59" spans="1:51">
      <c r="A59" s="14" t="str">
        <f t="shared" si="99"/>
        <v>Cuivre</v>
      </c>
      <c r="B59" s="6">
        <f t="shared" si="100"/>
        <v>200</v>
      </c>
      <c r="C59" s="47">
        <f t="shared" si="101"/>
        <v>0.47058823529411764</v>
      </c>
      <c r="D59" s="39">
        <v>6</v>
      </c>
      <c r="E59" s="51">
        <f t="shared" si="113"/>
        <v>5</v>
      </c>
      <c r="F59" s="41" t="s">
        <v>6</v>
      </c>
      <c r="G59" s="47">
        <f t="shared" si="102"/>
        <v>2</v>
      </c>
      <c r="H59" s="41" t="s">
        <v>2</v>
      </c>
      <c r="I59" s="51">
        <f t="shared" si="103"/>
        <v>0</v>
      </c>
      <c r="J59" s="56">
        <f t="shared" si="104"/>
        <v>7</v>
      </c>
      <c r="K59" s="56">
        <v>0</v>
      </c>
      <c r="L59" s="56">
        <v>0</v>
      </c>
      <c r="M59" s="15"/>
      <c r="N59" s="12">
        <f t="shared" si="115"/>
        <v>0.47058823529411764</v>
      </c>
      <c r="O59" s="12">
        <f t="shared" si="4"/>
        <v>1.4705882352941178</v>
      </c>
      <c r="P59" s="12">
        <f t="shared" si="105"/>
        <v>2.4705882352941178</v>
      </c>
      <c r="Q59" s="15"/>
      <c r="R59" s="36">
        <f t="shared" si="116"/>
        <v>1.0666666666666667</v>
      </c>
      <c r="S59" s="12">
        <f t="shared" si="117"/>
        <v>1.5372549019607842</v>
      </c>
      <c r="T59" s="12">
        <f t="shared" si="6"/>
        <v>2.5372549019607842</v>
      </c>
      <c r="U59" s="12">
        <f t="shared" si="106"/>
        <v>3.5372549019607842</v>
      </c>
      <c r="V59" s="15"/>
      <c r="W59" s="36">
        <f t="shared" si="118"/>
        <v>2.666666666666667</v>
      </c>
      <c r="X59" s="12">
        <f t="shared" si="119"/>
        <v>3.1372549019607847</v>
      </c>
      <c r="Y59" s="12">
        <f t="shared" si="8"/>
        <v>4.1372549019607847</v>
      </c>
      <c r="Z59" s="12">
        <f t="shared" si="107"/>
        <v>5.1372549019607847</v>
      </c>
      <c r="AA59" s="15"/>
      <c r="AB59" s="36">
        <f t="shared" si="120"/>
        <v>5.3333333333333339</v>
      </c>
      <c r="AC59" s="12">
        <f t="shared" si="121"/>
        <v>5.8039215686274517</v>
      </c>
      <c r="AD59" s="12">
        <f t="shared" si="10"/>
        <v>6.8039215686274517</v>
      </c>
      <c r="AE59" s="12">
        <f t="shared" si="108"/>
        <v>7.8039215686274517</v>
      </c>
      <c r="AF59" s="15"/>
      <c r="AG59" s="36">
        <f t="shared" si="122"/>
        <v>10.666666666666668</v>
      </c>
      <c r="AH59" s="12">
        <f t="shared" si="123"/>
        <v>11.137254901960786</v>
      </c>
      <c r="AI59" s="12">
        <f t="shared" si="12"/>
        <v>12.137254901960786</v>
      </c>
      <c r="AJ59" s="12">
        <f t="shared" si="109"/>
        <v>13.137254901960786</v>
      </c>
      <c r="AK59" s="15"/>
      <c r="AL59" s="36">
        <f t="shared" si="124"/>
        <v>16</v>
      </c>
      <c r="AM59" s="12">
        <f t="shared" si="125"/>
        <v>16.470588235294116</v>
      </c>
      <c r="AN59" s="12">
        <f t="shared" si="14"/>
        <v>17.470588235294116</v>
      </c>
      <c r="AO59" s="12">
        <f t="shared" si="110"/>
        <v>18.470588235294116</v>
      </c>
      <c r="AP59" s="15"/>
      <c r="AQ59" s="36">
        <f t="shared" si="126"/>
        <v>21.333333333333336</v>
      </c>
      <c r="AR59" s="12">
        <f t="shared" si="127"/>
        <v>21.803921568627452</v>
      </c>
      <c r="AS59" s="12">
        <f t="shared" si="16"/>
        <v>22.803921568627452</v>
      </c>
      <c r="AT59" s="12">
        <f t="shared" si="111"/>
        <v>23.803921568627452</v>
      </c>
      <c r="AU59" s="15"/>
      <c r="AV59" s="36">
        <f t="shared" si="128"/>
        <v>32</v>
      </c>
      <c r="AW59" s="12">
        <f t="shared" si="129"/>
        <v>32.470588235294116</v>
      </c>
      <c r="AX59" s="12">
        <f t="shared" si="18"/>
        <v>33.470588235294116</v>
      </c>
      <c r="AY59" s="12">
        <f t="shared" si="112"/>
        <v>34.470588235294116</v>
      </c>
    </row>
    <row r="60" spans="1:51">
      <c r="A60" s="14" t="str">
        <f t="shared" si="99"/>
        <v>Cuivre</v>
      </c>
      <c r="B60" s="6">
        <f t="shared" si="100"/>
        <v>200</v>
      </c>
      <c r="C60" s="47">
        <f t="shared" si="101"/>
        <v>0.47058823529411764</v>
      </c>
      <c r="D60" s="39">
        <v>6</v>
      </c>
      <c r="E60" s="51">
        <f t="shared" si="113"/>
        <v>5</v>
      </c>
      <c r="F60" s="41" t="s">
        <v>6</v>
      </c>
      <c r="G60" s="47">
        <f t="shared" si="102"/>
        <v>2</v>
      </c>
      <c r="H60" s="41" t="s">
        <v>1</v>
      </c>
      <c r="I60" s="51">
        <f t="shared" si="103"/>
        <v>0</v>
      </c>
      <c r="J60" s="56">
        <f t="shared" si="104"/>
        <v>7</v>
      </c>
      <c r="K60" s="56">
        <v>0</v>
      </c>
      <c r="L60" s="56">
        <v>0</v>
      </c>
      <c r="M60" s="15"/>
      <c r="N60" s="12">
        <f t="shared" si="115"/>
        <v>0.47058823529411764</v>
      </c>
      <c r="O60" s="12">
        <f t="shared" si="4"/>
        <v>1.4705882352941178</v>
      </c>
      <c r="P60" s="12">
        <f t="shared" si="105"/>
        <v>2.4705882352941178</v>
      </c>
      <c r="Q60" s="15"/>
      <c r="R60" s="36">
        <f t="shared" si="116"/>
        <v>1.0666666666666667</v>
      </c>
      <c r="S60" s="12">
        <f t="shared" si="117"/>
        <v>1.5372549019607842</v>
      </c>
      <c r="T60" s="12">
        <f t="shared" si="6"/>
        <v>2.5372549019607842</v>
      </c>
      <c r="U60" s="12">
        <f t="shared" si="106"/>
        <v>3.5372549019607842</v>
      </c>
      <c r="V60" s="15"/>
      <c r="W60" s="36">
        <f t="shared" si="118"/>
        <v>2.666666666666667</v>
      </c>
      <c r="X60" s="12">
        <f t="shared" si="119"/>
        <v>3.1372549019607847</v>
      </c>
      <c r="Y60" s="12">
        <f t="shared" si="8"/>
        <v>4.1372549019607847</v>
      </c>
      <c r="Z60" s="12">
        <f t="shared" si="107"/>
        <v>5.1372549019607847</v>
      </c>
      <c r="AA60" s="15"/>
      <c r="AB60" s="36">
        <f t="shared" si="120"/>
        <v>5.3333333333333339</v>
      </c>
      <c r="AC60" s="12">
        <f t="shared" si="121"/>
        <v>5.8039215686274517</v>
      </c>
      <c r="AD60" s="12">
        <f t="shared" si="10"/>
        <v>6.8039215686274517</v>
      </c>
      <c r="AE60" s="12">
        <f t="shared" si="108"/>
        <v>7.8039215686274517</v>
      </c>
      <c r="AF60" s="15"/>
      <c r="AG60" s="36">
        <f t="shared" si="122"/>
        <v>10.666666666666668</v>
      </c>
      <c r="AH60" s="12">
        <f t="shared" si="123"/>
        <v>11.137254901960786</v>
      </c>
      <c r="AI60" s="12">
        <f t="shared" si="12"/>
        <v>12.137254901960786</v>
      </c>
      <c r="AJ60" s="12">
        <f t="shared" si="109"/>
        <v>13.137254901960786</v>
      </c>
      <c r="AK60" s="15"/>
      <c r="AL60" s="36">
        <f t="shared" si="124"/>
        <v>16</v>
      </c>
      <c r="AM60" s="12">
        <f t="shared" si="125"/>
        <v>16.470588235294116</v>
      </c>
      <c r="AN60" s="12">
        <f t="shared" si="14"/>
        <v>17.470588235294116</v>
      </c>
      <c r="AO60" s="12">
        <f t="shared" si="110"/>
        <v>18.470588235294116</v>
      </c>
      <c r="AP60" s="15"/>
      <c r="AQ60" s="36">
        <f t="shared" si="126"/>
        <v>21.333333333333336</v>
      </c>
      <c r="AR60" s="12">
        <f t="shared" si="127"/>
        <v>21.803921568627452</v>
      </c>
      <c r="AS60" s="12">
        <f t="shared" si="16"/>
        <v>22.803921568627452</v>
      </c>
      <c r="AT60" s="12">
        <f t="shared" si="111"/>
        <v>23.803921568627452</v>
      </c>
      <c r="AU60" s="15"/>
      <c r="AV60" s="36">
        <f t="shared" si="128"/>
        <v>32</v>
      </c>
      <c r="AW60" s="12">
        <f t="shared" si="129"/>
        <v>32.470588235294116</v>
      </c>
      <c r="AX60" s="12">
        <f t="shared" si="18"/>
        <v>33.470588235294116</v>
      </c>
      <c r="AY60" s="12">
        <f t="shared" si="112"/>
        <v>34.470588235294116</v>
      </c>
    </row>
    <row r="61" spans="1:51" ht="10.5" thickBot="1">
      <c r="A61" s="14" t="str">
        <f t="shared" si="99"/>
        <v>Cuivre</v>
      </c>
      <c r="B61" s="6">
        <f t="shared" si="100"/>
        <v>200</v>
      </c>
      <c r="C61" s="47">
        <f t="shared" si="101"/>
        <v>0.47058823529411764</v>
      </c>
      <c r="D61" s="39">
        <v>6</v>
      </c>
      <c r="E61" s="51">
        <f t="shared" si="113"/>
        <v>5</v>
      </c>
      <c r="F61" s="41" t="s">
        <v>6</v>
      </c>
      <c r="G61" s="47">
        <f t="shared" si="102"/>
        <v>2</v>
      </c>
      <c r="H61" s="41" t="s">
        <v>0</v>
      </c>
      <c r="I61" s="51">
        <f t="shared" si="103"/>
        <v>1</v>
      </c>
      <c r="J61" s="56">
        <f t="shared" si="104"/>
        <v>8</v>
      </c>
      <c r="K61" s="56">
        <v>0</v>
      </c>
      <c r="L61" s="56">
        <v>0</v>
      </c>
      <c r="M61" s="15"/>
      <c r="N61" s="12">
        <f t="shared" si="115"/>
        <v>0.47058823529411764</v>
      </c>
      <c r="O61" s="12">
        <f t="shared" si="4"/>
        <v>1.4705882352941178</v>
      </c>
      <c r="P61" s="12">
        <f t="shared" si="105"/>
        <v>2.4705882352941178</v>
      </c>
      <c r="Q61" s="15"/>
      <c r="R61" s="36">
        <f t="shared" si="116"/>
        <v>1.0666666666666667</v>
      </c>
      <c r="S61" s="12">
        <f t="shared" si="117"/>
        <v>1.5372549019607842</v>
      </c>
      <c r="T61" s="12">
        <f t="shared" si="6"/>
        <v>2.5372549019607842</v>
      </c>
      <c r="U61" s="12">
        <f t="shared" si="106"/>
        <v>3.5372549019607842</v>
      </c>
      <c r="V61" s="15"/>
      <c r="W61" s="36">
        <f t="shared" si="118"/>
        <v>2.666666666666667</v>
      </c>
      <c r="X61" s="12">
        <f t="shared" si="119"/>
        <v>3.1372549019607847</v>
      </c>
      <c r="Y61" s="12">
        <f t="shared" si="8"/>
        <v>4.1372549019607847</v>
      </c>
      <c r="Z61" s="12">
        <f t="shared" si="107"/>
        <v>5.1372549019607847</v>
      </c>
      <c r="AA61" s="15"/>
      <c r="AB61" s="36">
        <f t="shared" si="120"/>
        <v>5.3333333333333339</v>
      </c>
      <c r="AC61" s="12">
        <f t="shared" si="121"/>
        <v>5.8039215686274517</v>
      </c>
      <c r="AD61" s="12">
        <f t="shared" si="10"/>
        <v>6.8039215686274517</v>
      </c>
      <c r="AE61" s="12">
        <f t="shared" si="108"/>
        <v>7.8039215686274517</v>
      </c>
      <c r="AF61" s="15"/>
      <c r="AG61" s="36">
        <f t="shared" si="122"/>
        <v>10.666666666666668</v>
      </c>
      <c r="AH61" s="12">
        <f t="shared" si="123"/>
        <v>11.137254901960786</v>
      </c>
      <c r="AI61" s="12">
        <f t="shared" si="12"/>
        <v>12.137254901960786</v>
      </c>
      <c r="AJ61" s="12">
        <f t="shared" si="109"/>
        <v>13.137254901960786</v>
      </c>
      <c r="AK61" s="15"/>
      <c r="AL61" s="36">
        <f t="shared" si="124"/>
        <v>16</v>
      </c>
      <c r="AM61" s="12">
        <f t="shared" si="125"/>
        <v>16.470588235294116</v>
      </c>
      <c r="AN61" s="12">
        <f t="shared" si="14"/>
        <v>17.470588235294116</v>
      </c>
      <c r="AO61" s="12">
        <f t="shared" si="110"/>
        <v>18.470588235294116</v>
      </c>
      <c r="AP61" s="15"/>
      <c r="AQ61" s="36">
        <f t="shared" si="126"/>
        <v>21.333333333333336</v>
      </c>
      <c r="AR61" s="12">
        <f t="shared" si="127"/>
        <v>21.803921568627452</v>
      </c>
      <c r="AS61" s="12">
        <f t="shared" si="16"/>
        <v>22.803921568627452</v>
      </c>
      <c r="AT61" s="12">
        <f t="shared" si="111"/>
        <v>23.803921568627452</v>
      </c>
      <c r="AU61" s="15"/>
      <c r="AV61" s="36">
        <f t="shared" si="128"/>
        <v>32</v>
      </c>
      <c r="AW61" s="12">
        <f t="shared" si="129"/>
        <v>32.470588235294116</v>
      </c>
      <c r="AX61" s="12">
        <f t="shared" si="18"/>
        <v>33.470588235294116</v>
      </c>
      <c r="AY61" s="12">
        <f t="shared" si="112"/>
        <v>34.470588235294116</v>
      </c>
    </row>
    <row r="62" spans="1:51" ht="42.5" thickTop="1">
      <c r="A62" s="25" t="s">
        <v>45</v>
      </c>
      <c r="B62" s="26" t="s">
        <v>88</v>
      </c>
      <c r="C62" s="121" t="s">
        <v>61</v>
      </c>
      <c r="D62" s="38" t="s">
        <v>62</v>
      </c>
      <c r="E62" s="122" t="s">
        <v>63</v>
      </c>
      <c r="F62" s="40" t="s">
        <v>64</v>
      </c>
      <c r="G62" s="121" t="s">
        <v>65</v>
      </c>
      <c r="H62" s="40" t="s">
        <v>66</v>
      </c>
      <c r="I62" s="122" t="s">
        <v>68</v>
      </c>
      <c r="J62" s="121" t="s">
        <v>69</v>
      </c>
      <c r="K62" s="121" t="s">
        <v>70</v>
      </c>
      <c r="L62" s="121" t="s">
        <v>71</v>
      </c>
      <c r="M62" s="27"/>
      <c r="N62" s="28" t="s">
        <v>72</v>
      </c>
      <c r="O62" s="28" t="s">
        <v>74</v>
      </c>
      <c r="P62" s="28" t="s">
        <v>73</v>
      </c>
      <c r="Q62" s="27"/>
      <c r="R62" s="35" t="s">
        <v>59</v>
      </c>
      <c r="S62" s="28" t="s">
        <v>72</v>
      </c>
      <c r="T62" s="28" t="s">
        <v>74</v>
      </c>
      <c r="U62" s="28" t="s">
        <v>73</v>
      </c>
      <c r="V62" s="27"/>
      <c r="W62" s="35" t="s">
        <v>59</v>
      </c>
      <c r="X62" s="28" t="s">
        <v>72</v>
      </c>
      <c r="Y62" s="28" t="s">
        <v>74</v>
      </c>
      <c r="Z62" s="28" t="s">
        <v>73</v>
      </c>
      <c r="AA62" s="27"/>
      <c r="AB62" s="35" t="s">
        <v>59</v>
      </c>
      <c r="AC62" s="28" t="s">
        <v>72</v>
      </c>
      <c r="AD62" s="28" t="s">
        <v>74</v>
      </c>
      <c r="AE62" s="28" t="s">
        <v>73</v>
      </c>
      <c r="AF62" s="27"/>
      <c r="AG62" s="35" t="s">
        <v>59</v>
      </c>
      <c r="AH62" s="28" t="s">
        <v>72</v>
      </c>
      <c r="AI62" s="28" t="s">
        <v>74</v>
      </c>
      <c r="AJ62" s="28" t="s">
        <v>73</v>
      </c>
      <c r="AK62" s="27"/>
      <c r="AL62" s="35" t="s">
        <v>59</v>
      </c>
      <c r="AM62" s="28" t="s">
        <v>72</v>
      </c>
      <c r="AN62" s="28" t="s">
        <v>74</v>
      </c>
      <c r="AO62" s="28" t="s">
        <v>73</v>
      </c>
      <c r="AP62" s="27"/>
      <c r="AQ62" s="35" t="s">
        <v>59</v>
      </c>
      <c r="AR62" s="28" t="s">
        <v>72</v>
      </c>
      <c r="AS62" s="28" t="s">
        <v>74</v>
      </c>
      <c r="AT62" s="28" t="s">
        <v>73</v>
      </c>
      <c r="AU62" s="27"/>
      <c r="AV62" s="35" t="s">
        <v>59</v>
      </c>
      <c r="AW62" s="28" t="s">
        <v>72</v>
      </c>
      <c r="AX62" s="28" t="s">
        <v>74</v>
      </c>
      <c r="AY62" s="28" t="s">
        <v>73</v>
      </c>
    </row>
    <row r="63" spans="1:51" ht="10.5">
      <c r="A63" s="14" t="str">
        <f t="shared" ref="A63:A74" si="130">$B$3</f>
        <v>Cuivre</v>
      </c>
      <c r="B63" s="6">
        <f t="shared" ref="B63:B74" si="131">$B$7</f>
        <v>200</v>
      </c>
      <c r="C63" s="47">
        <f t="shared" ref="C63:C74" si="132">8*(B63-$B$4)/($B$5-$B$4)</f>
        <v>0.47058823529411764</v>
      </c>
      <c r="D63" s="39">
        <v>6.5</v>
      </c>
      <c r="E63" s="50">
        <v>5</v>
      </c>
      <c r="F63" s="41" t="s">
        <v>3</v>
      </c>
      <c r="G63" s="47">
        <f t="shared" ref="G63:G74" si="133">G50</f>
        <v>0</v>
      </c>
      <c r="H63" s="41" t="s">
        <v>2</v>
      </c>
      <c r="I63" s="51">
        <f t="shared" ref="I63:I74" si="134">I50</f>
        <v>0</v>
      </c>
      <c r="J63" s="56">
        <f t="shared" ref="J63:J74" si="135">E63+G63+I63</f>
        <v>5</v>
      </c>
      <c r="K63" s="56">
        <f>6-J63</f>
        <v>1</v>
      </c>
      <c r="L63" s="56">
        <v>0</v>
      </c>
      <c r="M63" s="15"/>
      <c r="N63" s="12">
        <f>$C63+$K63+L63</f>
        <v>1.4705882352941178</v>
      </c>
      <c r="O63" s="12">
        <f t="shared" si="4"/>
        <v>2.4705882352941178</v>
      </c>
      <c r="P63" s="12">
        <f t="shared" ref="P63:P74" si="136">N63+2</f>
        <v>3.4705882352941178</v>
      </c>
      <c r="Q63" s="15"/>
      <c r="R63" s="36">
        <f>8*$B$7/$B$6*$C$8/100</f>
        <v>1.0666666666666667</v>
      </c>
      <c r="S63" s="12">
        <f>$C63+$K63+$R63+L63</f>
        <v>2.5372549019607842</v>
      </c>
      <c r="T63" s="12">
        <f t="shared" si="6"/>
        <v>3.5372549019607842</v>
      </c>
      <c r="U63" s="12">
        <f t="shared" ref="U63:U74" si="137">S63+2</f>
        <v>4.5372549019607842</v>
      </c>
      <c r="V63" s="15"/>
      <c r="W63" s="36">
        <f>8*$B$7/$B$6*$D$8/100</f>
        <v>2.666666666666667</v>
      </c>
      <c r="X63" s="12">
        <f>$C63+$K63+$W63+L63</f>
        <v>4.1372549019607847</v>
      </c>
      <c r="Y63" s="12">
        <f t="shared" si="8"/>
        <v>5.1372549019607847</v>
      </c>
      <c r="Z63" s="12">
        <f t="shared" ref="Z63:Z74" si="138">X63+2</f>
        <v>6.1372549019607847</v>
      </c>
      <c r="AA63" s="15"/>
      <c r="AB63" s="36">
        <f>8*$B$7/$B$6*$E$8/100</f>
        <v>5.3333333333333339</v>
      </c>
      <c r="AC63" s="12">
        <f>$C63+$K63+$AB63+L63</f>
        <v>6.8039215686274517</v>
      </c>
      <c r="AD63" s="12">
        <f t="shared" si="10"/>
        <v>7.8039215686274517</v>
      </c>
      <c r="AE63" s="12">
        <f t="shared" ref="AE63:AE74" si="139">AC63+2</f>
        <v>8.8039215686274517</v>
      </c>
      <c r="AF63" s="15"/>
      <c r="AG63" s="36">
        <f>8*$B$7/$B$6*$F$8/100</f>
        <v>10.666666666666668</v>
      </c>
      <c r="AH63" s="12">
        <f>$C63+$K63+$AG63+L63</f>
        <v>12.137254901960786</v>
      </c>
      <c r="AI63" s="12">
        <f t="shared" si="12"/>
        <v>13.137254901960786</v>
      </c>
      <c r="AJ63" s="12">
        <f t="shared" ref="AJ63:AJ74" si="140">AH63+2</f>
        <v>14.137254901960786</v>
      </c>
      <c r="AK63" s="15"/>
      <c r="AL63" s="36">
        <f>8*$B$7/$B$6*$G$8/100</f>
        <v>16</v>
      </c>
      <c r="AM63" s="12">
        <f>$C63+$K63+$AL63+L63</f>
        <v>17.470588235294116</v>
      </c>
      <c r="AN63" s="12">
        <f t="shared" si="14"/>
        <v>18.470588235294116</v>
      </c>
      <c r="AO63" s="12">
        <f t="shared" ref="AO63:AO74" si="141">AM63+2</f>
        <v>19.470588235294116</v>
      </c>
      <c r="AP63" s="15"/>
      <c r="AQ63" s="36">
        <f>8*$B$7/$B$6*$H$8/100</f>
        <v>21.333333333333336</v>
      </c>
      <c r="AR63" s="12">
        <f>$C63+$K63+$AQ63+L63</f>
        <v>22.803921568627452</v>
      </c>
      <c r="AS63" s="12">
        <f t="shared" si="16"/>
        <v>23.803921568627452</v>
      </c>
      <c r="AT63" s="12">
        <f t="shared" ref="AT63:AT74" si="142">AR63+2</f>
        <v>24.803921568627452</v>
      </c>
      <c r="AU63" s="15"/>
      <c r="AV63" s="36">
        <f>8*$B$7/$B$6*$I$8/100</f>
        <v>32</v>
      </c>
      <c r="AW63" s="12">
        <f>$C63+$K63+$AV63+L63</f>
        <v>33.470588235294116</v>
      </c>
      <c r="AX63" s="12">
        <f t="shared" si="18"/>
        <v>34.470588235294116</v>
      </c>
      <c r="AY63" s="12">
        <f t="shared" ref="AY63:AY74" si="143">AW63+2</f>
        <v>35.470588235294116</v>
      </c>
    </row>
    <row r="64" spans="1:51">
      <c r="A64" s="14" t="str">
        <f t="shared" si="130"/>
        <v>Cuivre</v>
      </c>
      <c r="B64" s="6">
        <f t="shared" si="131"/>
        <v>200</v>
      </c>
      <c r="C64" s="47">
        <f t="shared" si="132"/>
        <v>0.47058823529411764</v>
      </c>
      <c r="D64" s="39">
        <v>6.5</v>
      </c>
      <c r="E64" s="51">
        <f t="shared" ref="E64:E74" si="144">E63</f>
        <v>5</v>
      </c>
      <c r="F64" s="41" t="s">
        <v>3</v>
      </c>
      <c r="G64" s="47">
        <f t="shared" si="133"/>
        <v>0</v>
      </c>
      <c r="H64" s="41" t="s">
        <v>1</v>
      </c>
      <c r="I64" s="51">
        <f t="shared" si="134"/>
        <v>0</v>
      </c>
      <c r="J64" s="56">
        <f t="shared" si="135"/>
        <v>5</v>
      </c>
      <c r="K64" s="56">
        <f t="shared" ref="K64:K70" si="145">6-J64</f>
        <v>1</v>
      </c>
      <c r="L64" s="56">
        <v>0</v>
      </c>
      <c r="M64" s="15"/>
      <c r="N64" s="12">
        <f t="shared" ref="N64:N74" si="146">$C64+$K64+L64</f>
        <v>1.4705882352941178</v>
      </c>
      <c r="O64" s="12">
        <f t="shared" si="4"/>
        <v>2.4705882352941178</v>
      </c>
      <c r="P64" s="12">
        <f t="shared" si="136"/>
        <v>3.4705882352941178</v>
      </c>
      <c r="Q64" s="15"/>
      <c r="R64" s="36">
        <f t="shared" ref="R64:R74" si="147">$R$11</f>
        <v>1.0666666666666667</v>
      </c>
      <c r="S64" s="12">
        <f t="shared" ref="S64:S74" si="148">$C64+$K64+$R64+L64</f>
        <v>2.5372549019607842</v>
      </c>
      <c r="T64" s="12">
        <f t="shared" si="6"/>
        <v>3.5372549019607842</v>
      </c>
      <c r="U64" s="12">
        <f t="shared" si="137"/>
        <v>4.5372549019607842</v>
      </c>
      <c r="V64" s="15"/>
      <c r="W64" s="36">
        <f t="shared" ref="W64:W74" si="149">W$11</f>
        <v>2.666666666666667</v>
      </c>
      <c r="X64" s="12">
        <f t="shared" ref="X64:X74" si="150">$C64+$K64+$W64+L64</f>
        <v>4.1372549019607847</v>
      </c>
      <c r="Y64" s="12">
        <f t="shared" si="8"/>
        <v>5.1372549019607847</v>
      </c>
      <c r="Z64" s="12">
        <f t="shared" si="138"/>
        <v>6.1372549019607847</v>
      </c>
      <c r="AA64" s="15"/>
      <c r="AB64" s="36">
        <f t="shared" ref="AB64:AB74" si="151">AB$11</f>
        <v>5.3333333333333339</v>
      </c>
      <c r="AC64" s="12">
        <f t="shared" ref="AC64:AC74" si="152">$C64+$K64+$AB64+L64</f>
        <v>6.8039215686274517</v>
      </c>
      <c r="AD64" s="12">
        <f t="shared" si="10"/>
        <v>7.8039215686274517</v>
      </c>
      <c r="AE64" s="12">
        <f t="shared" si="139"/>
        <v>8.8039215686274517</v>
      </c>
      <c r="AF64" s="15"/>
      <c r="AG64" s="36">
        <f t="shared" ref="AG64:AG74" si="153">AG$11</f>
        <v>10.666666666666668</v>
      </c>
      <c r="AH64" s="12">
        <f t="shared" ref="AH64:AH74" si="154">$C64+$K64+$AG64+L64</f>
        <v>12.137254901960786</v>
      </c>
      <c r="AI64" s="12">
        <f t="shared" si="12"/>
        <v>13.137254901960786</v>
      </c>
      <c r="AJ64" s="12">
        <f t="shared" si="140"/>
        <v>14.137254901960786</v>
      </c>
      <c r="AK64" s="15"/>
      <c r="AL64" s="36">
        <f t="shared" ref="AL64:AL74" si="155">AL$11</f>
        <v>16</v>
      </c>
      <c r="AM64" s="12">
        <f t="shared" ref="AM64:AM74" si="156">$C64+$K64+$AL64+L64</f>
        <v>17.470588235294116</v>
      </c>
      <c r="AN64" s="12">
        <f t="shared" si="14"/>
        <v>18.470588235294116</v>
      </c>
      <c r="AO64" s="12">
        <f t="shared" si="141"/>
        <v>19.470588235294116</v>
      </c>
      <c r="AP64" s="15"/>
      <c r="AQ64" s="36">
        <f t="shared" ref="AQ64:AQ74" si="157">AQ$11</f>
        <v>21.333333333333336</v>
      </c>
      <c r="AR64" s="12">
        <f t="shared" ref="AR64:AR74" si="158">$C64+$K64+$AQ64+L64</f>
        <v>22.803921568627452</v>
      </c>
      <c r="AS64" s="12">
        <f t="shared" si="16"/>
        <v>23.803921568627452</v>
      </c>
      <c r="AT64" s="12">
        <f t="shared" si="142"/>
        <v>24.803921568627452</v>
      </c>
      <c r="AU64" s="15"/>
      <c r="AV64" s="36">
        <f t="shared" ref="AV64:AV74" si="159">AV$11</f>
        <v>32</v>
      </c>
      <c r="AW64" s="12">
        <f t="shared" ref="AW64:AW74" si="160">$C64+$K64+$AV64+L64</f>
        <v>33.470588235294116</v>
      </c>
      <c r="AX64" s="12">
        <f t="shared" si="18"/>
        <v>34.470588235294116</v>
      </c>
      <c r="AY64" s="12">
        <f t="shared" si="143"/>
        <v>35.470588235294116</v>
      </c>
    </row>
    <row r="65" spans="1:51">
      <c r="A65" s="14" t="str">
        <f t="shared" si="130"/>
        <v>Cuivre</v>
      </c>
      <c r="B65" s="6">
        <f t="shared" si="131"/>
        <v>200</v>
      </c>
      <c r="C65" s="47">
        <f t="shared" si="132"/>
        <v>0.47058823529411764</v>
      </c>
      <c r="D65" s="39">
        <v>6.5</v>
      </c>
      <c r="E65" s="51">
        <f t="shared" si="144"/>
        <v>5</v>
      </c>
      <c r="F65" s="41" t="s">
        <v>3</v>
      </c>
      <c r="G65" s="47">
        <f t="shared" si="133"/>
        <v>0</v>
      </c>
      <c r="H65" s="41" t="s">
        <v>0</v>
      </c>
      <c r="I65" s="51">
        <f t="shared" si="134"/>
        <v>1</v>
      </c>
      <c r="J65" s="56">
        <f t="shared" si="135"/>
        <v>6</v>
      </c>
      <c r="K65" s="56">
        <f t="shared" si="145"/>
        <v>0</v>
      </c>
      <c r="L65" s="56">
        <v>0</v>
      </c>
      <c r="M65" s="15"/>
      <c r="N65" s="12">
        <f t="shared" si="146"/>
        <v>0.47058823529411764</v>
      </c>
      <c r="O65" s="12">
        <f t="shared" si="4"/>
        <v>1.4705882352941178</v>
      </c>
      <c r="P65" s="12">
        <f t="shared" si="136"/>
        <v>2.4705882352941178</v>
      </c>
      <c r="Q65" s="15"/>
      <c r="R65" s="36">
        <f t="shared" si="147"/>
        <v>1.0666666666666667</v>
      </c>
      <c r="S65" s="12">
        <f t="shared" si="148"/>
        <v>1.5372549019607842</v>
      </c>
      <c r="T65" s="12">
        <f t="shared" si="6"/>
        <v>2.5372549019607842</v>
      </c>
      <c r="U65" s="12">
        <f t="shared" si="137"/>
        <v>3.5372549019607842</v>
      </c>
      <c r="V65" s="15"/>
      <c r="W65" s="36">
        <f t="shared" si="149"/>
        <v>2.666666666666667</v>
      </c>
      <c r="X65" s="12">
        <f t="shared" si="150"/>
        <v>3.1372549019607847</v>
      </c>
      <c r="Y65" s="12">
        <f t="shared" si="8"/>
        <v>4.1372549019607847</v>
      </c>
      <c r="Z65" s="12">
        <f t="shared" si="138"/>
        <v>5.1372549019607847</v>
      </c>
      <c r="AA65" s="15"/>
      <c r="AB65" s="36">
        <f t="shared" si="151"/>
        <v>5.3333333333333339</v>
      </c>
      <c r="AC65" s="12">
        <f t="shared" si="152"/>
        <v>5.8039215686274517</v>
      </c>
      <c r="AD65" s="12">
        <f t="shared" si="10"/>
        <v>6.8039215686274517</v>
      </c>
      <c r="AE65" s="12">
        <f t="shared" si="139"/>
        <v>7.8039215686274517</v>
      </c>
      <c r="AF65" s="15"/>
      <c r="AG65" s="36">
        <f t="shared" si="153"/>
        <v>10.666666666666668</v>
      </c>
      <c r="AH65" s="12">
        <f t="shared" si="154"/>
        <v>11.137254901960786</v>
      </c>
      <c r="AI65" s="12">
        <f t="shared" si="12"/>
        <v>12.137254901960786</v>
      </c>
      <c r="AJ65" s="12">
        <f t="shared" si="140"/>
        <v>13.137254901960786</v>
      </c>
      <c r="AK65" s="15"/>
      <c r="AL65" s="36">
        <f t="shared" si="155"/>
        <v>16</v>
      </c>
      <c r="AM65" s="12">
        <f t="shared" si="156"/>
        <v>16.470588235294116</v>
      </c>
      <c r="AN65" s="12">
        <f t="shared" si="14"/>
        <v>17.470588235294116</v>
      </c>
      <c r="AO65" s="12">
        <f t="shared" si="141"/>
        <v>18.470588235294116</v>
      </c>
      <c r="AP65" s="15"/>
      <c r="AQ65" s="36">
        <f t="shared" si="157"/>
        <v>21.333333333333336</v>
      </c>
      <c r="AR65" s="12">
        <f t="shared" si="158"/>
        <v>21.803921568627452</v>
      </c>
      <c r="AS65" s="12">
        <f t="shared" si="16"/>
        <v>22.803921568627452</v>
      </c>
      <c r="AT65" s="12">
        <f t="shared" si="142"/>
        <v>23.803921568627452</v>
      </c>
      <c r="AU65" s="15"/>
      <c r="AV65" s="36">
        <f t="shared" si="159"/>
        <v>32</v>
      </c>
      <c r="AW65" s="12">
        <f t="shared" si="160"/>
        <v>32.470588235294116</v>
      </c>
      <c r="AX65" s="12">
        <f t="shared" si="18"/>
        <v>33.470588235294116</v>
      </c>
      <c r="AY65" s="12">
        <f t="shared" si="143"/>
        <v>34.470588235294116</v>
      </c>
    </row>
    <row r="66" spans="1:51">
      <c r="A66" s="14" t="str">
        <f t="shared" si="130"/>
        <v>Cuivre</v>
      </c>
      <c r="B66" s="6">
        <f t="shared" si="131"/>
        <v>200</v>
      </c>
      <c r="C66" s="47">
        <f t="shared" si="132"/>
        <v>0.47058823529411764</v>
      </c>
      <c r="D66" s="39">
        <v>6.5</v>
      </c>
      <c r="E66" s="51">
        <f t="shared" si="144"/>
        <v>5</v>
      </c>
      <c r="F66" s="41" t="s">
        <v>4</v>
      </c>
      <c r="G66" s="47">
        <f t="shared" si="133"/>
        <v>1</v>
      </c>
      <c r="H66" s="41" t="s">
        <v>2</v>
      </c>
      <c r="I66" s="51">
        <f t="shared" si="134"/>
        <v>0</v>
      </c>
      <c r="J66" s="56">
        <f t="shared" si="135"/>
        <v>6</v>
      </c>
      <c r="K66" s="56">
        <f t="shared" si="145"/>
        <v>0</v>
      </c>
      <c r="L66" s="56">
        <v>0</v>
      </c>
      <c r="M66" s="15"/>
      <c r="N66" s="12">
        <f t="shared" si="146"/>
        <v>0.47058823529411764</v>
      </c>
      <c r="O66" s="12">
        <f t="shared" si="4"/>
        <v>1.4705882352941178</v>
      </c>
      <c r="P66" s="12">
        <f t="shared" si="136"/>
        <v>2.4705882352941178</v>
      </c>
      <c r="Q66" s="15"/>
      <c r="R66" s="36">
        <f t="shared" si="147"/>
        <v>1.0666666666666667</v>
      </c>
      <c r="S66" s="12">
        <f t="shared" si="148"/>
        <v>1.5372549019607842</v>
      </c>
      <c r="T66" s="12">
        <f t="shared" si="6"/>
        <v>2.5372549019607842</v>
      </c>
      <c r="U66" s="12">
        <f t="shared" si="137"/>
        <v>3.5372549019607842</v>
      </c>
      <c r="V66" s="15"/>
      <c r="W66" s="36">
        <f t="shared" si="149"/>
        <v>2.666666666666667</v>
      </c>
      <c r="X66" s="12">
        <f t="shared" si="150"/>
        <v>3.1372549019607847</v>
      </c>
      <c r="Y66" s="12">
        <f t="shared" si="8"/>
        <v>4.1372549019607847</v>
      </c>
      <c r="Z66" s="12">
        <f t="shared" si="138"/>
        <v>5.1372549019607847</v>
      </c>
      <c r="AA66" s="15"/>
      <c r="AB66" s="36">
        <f t="shared" si="151"/>
        <v>5.3333333333333339</v>
      </c>
      <c r="AC66" s="12">
        <f t="shared" si="152"/>
        <v>5.8039215686274517</v>
      </c>
      <c r="AD66" s="12">
        <f t="shared" si="10"/>
        <v>6.8039215686274517</v>
      </c>
      <c r="AE66" s="12">
        <f t="shared" si="139"/>
        <v>7.8039215686274517</v>
      </c>
      <c r="AF66" s="15"/>
      <c r="AG66" s="36">
        <f t="shared" si="153"/>
        <v>10.666666666666668</v>
      </c>
      <c r="AH66" s="12">
        <f t="shared" si="154"/>
        <v>11.137254901960786</v>
      </c>
      <c r="AI66" s="12">
        <f t="shared" si="12"/>
        <v>12.137254901960786</v>
      </c>
      <c r="AJ66" s="12">
        <f t="shared" si="140"/>
        <v>13.137254901960786</v>
      </c>
      <c r="AK66" s="15"/>
      <c r="AL66" s="36">
        <f t="shared" si="155"/>
        <v>16</v>
      </c>
      <c r="AM66" s="12">
        <f t="shared" si="156"/>
        <v>16.470588235294116</v>
      </c>
      <c r="AN66" s="12">
        <f t="shared" si="14"/>
        <v>17.470588235294116</v>
      </c>
      <c r="AO66" s="12">
        <f t="shared" si="141"/>
        <v>18.470588235294116</v>
      </c>
      <c r="AP66" s="15"/>
      <c r="AQ66" s="36">
        <f t="shared" si="157"/>
        <v>21.333333333333336</v>
      </c>
      <c r="AR66" s="12">
        <f t="shared" si="158"/>
        <v>21.803921568627452</v>
      </c>
      <c r="AS66" s="12">
        <f t="shared" si="16"/>
        <v>22.803921568627452</v>
      </c>
      <c r="AT66" s="12">
        <f t="shared" si="142"/>
        <v>23.803921568627452</v>
      </c>
      <c r="AU66" s="15"/>
      <c r="AV66" s="36">
        <f t="shared" si="159"/>
        <v>32</v>
      </c>
      <c r="AW66" s="12">
        <f t="shared" si="160"/>
        <v>32.470588235294116</v>
      </c>
      <c r="AX66" s="12">
        <f t="shared" si="18"/>
        <v>33.470588235294116</v>
      </c>
      <c r="AY66" s="12">
        <f t="shared" si="143"/>
        <v>34.470588235294116</v>
      </c>
    </row>
    <row r="67" spans="1:51">
      <c r="A67" s="14" t="str">
        <f t="shared" si="130"/>
        <v>Cuivre</v>
      </c>
      <c r="B67" s="6">
        <f t="shared" si="131"/>
        <v>200</v>
      </c>
      <c r="C67" s="47">
        <f t="shared" si="132"/>
        <v>0.47058823529411764</v>
      </c>
      <c r="D67" s="39">
        <v>6.5</v>
      </c>
      <c r="E67" s="51">
        <f t="shared" si="144"/>
        <v>5</v>
      </c>
      <c r="F67" s="41" t="s">
        <v>4</v>
      </c>
      <c r="G67" s="47">
        <f t="shared" si="133"/>
        <v>1</v>
      </c>
      <c r="H67" s="41" t="s">
        <v>1</v>
      </c>
      <c r="I67" s="51">
        <f t="shared" si="134"/>
        <v>0</v>
      </c>
      <c r="J67" s="56">
        <f t="shared" si="135"/>
        <v>6</v>
      </c>
      <c r="K67" s="56">
        <f t="shared" si="145"/>
        <v>0</v>
      </c>
      <c r="L67" s="56">
        <v>0</v>
      </c>
      <c r="M67" s="15"/>
      <c r="N67" s="12">
        <f t="shared" si="146"/>
        <v>0.47058823529411764</v>
      </c>
      <c r="O67" s="12">
        <f t="shared" si="4"/>
        <v>1.4705882352941178</v>
      </c>
      <c r="P67" s="12">
        <f t="shared" si="136"/>
        <v>2.4705882352941178</v>
      </c>
      <c r="Q67" s="15"/>
      <c r="R67" s="36">
        <f t="shared" si="147"/>
        <v>1.0666666666666667</v>
      </c>
      <c r="S67" s="12">
        <f t="shared" si="148"/>
        <v>1.5372549019607842</v>
      </c>
      <c r="T67" s="12">
        <f t="shared" si="6"/>
        <v>2.5372549019607842</v>
      </c>
      <c r="U67" s="12">
        <f t="shared" si="137"/>
        <v>3.5372549019607842</v>
      </c>
      <c r="V67" s="15"/>
      <c r="W67" s="36">
        <f t="shared" si="149"/>
        <v>2.666666666666667</v>
      </c>
      <c r="X67" s="12">
        <f t="shared" si="150"/>
        <v>3.1372549019607847</v>
      </c>
      <c r="Y67" s="12">
        <f t="shared" si="8"/>
        <v>4.1372549019607847</v>
      </c>
      <c r="Z67" s="12">
        <f t="shared" si="138"/>
        <v>5.1372549019607847</v>
      </c>
      <c r="AA67" s="15"/>
      <c r="AB67" s="36">
        <f t="shared" si="151"/>
        <v>5.3333333333333339</v>
      </c>
      <c r="AC67" s="12">
        <f t="shared" si="152"/>
        <v>5.8039215686274517</v>
      </c>
      <c r="AD67" s="12">
        <f t="shared" si="10"/>
        <v>6.8039215686274517</v>
      </c>
      <c r="AE67" s="12">
        <f t="shared" si="139"/>
        <v>7.8039215686274517</v>
      </c>
      <c r="AF67" s="15"/>
      <c r="AG67" s="36">
        <f t="shared" si="153"/>
        <v>10.666666666666668</v>
      </c>
      <c r="AH67" s="12">
        <f t="shared" si="154"/>
        <v>11.137254901960786</v>
      </c>
      <c r="AI67" s="12">
        <f t="shared" si="12"/>
        <v>12.137254901960786</v>
      </c>
      <c r="AJ67" s="12">
        <f t="shared" si="140"/>
        <v>13.137254901960786</v>
      </c>
      <c r="AK67" s="15"/>
      <c r="AL67" s="36">
        <f t="shared" si="155"/>
        <v>16</v>
      </c>
      <c r="AM67" s="12">
        <f t="shared" si="156"/>
        <v>16.470588235294116</v>
      </c>
      <c r="AN67" s="12">
        <f t="shared" si="14"/>
        <v>17.470588235294116</v>
      </c>
      <c r="AO67" s="12">
        <f t="shared" si="141"/>
        <v>18.470588235294116</v>
      </c>
      <c r="AP67" s="15"/>
      <c r="AQ67" s="36">
        <f t="shared" si="157"/>
        <v>21.333333333333336</v>
      </c>
      <c r="AR67" s="12">
        <f t="shared" si="158"/>
        <v>21.803921568627452</v>
      </c>
      <c r="AS67" s="12">
        <f t="shared" si="16"/>
        <v>22.803921568627452</v>
      </c>
      <c r="AT67" s="12">
        <f t="shared" si="142"/>
        <v>23.803921568627452</v>
      </c>
      <c r="AU67" s="15"/>
      <c r="AV67" s="36">
        <f t="shared" si="159"/>
        <v>32</v>
      </c>
      <c r="AW67" s="12">
        <f t="shared" si="160"/>
        <v>32.470588235294116</v>
      </c>
      <c r="AX67" s="12">
        <f t="shared" si="18"/>
        <v>33.470588235294116</v>
      </c>
      <c r="AY67" s="12">
        <f t="shared" si="143"/>
        <v>34.470588235294116</v>
      </c>
    </row>
    <row r="68" spans="1:51">
      <c r="A68" s="14" t="str">
        <f t="shared" si="130"/>
        <v>Cuivre</v>
      </c>
      <c r="B68" s="6">
        <f t="shared" si="131"/>
        <v>200</v>
      </c>
      <c r="C68" s="47">
        <f t="shared" si="132"/>
        <v>0.47058823529411764</v>
      </c>
      <c r="D68" s="39">
        <v>6.5</v>
      </c>
      <c r="E68" s="51">
        <f t="shared" si="144"/>
        <v>5</v>
      </c>
      <c r="F68" s="41" t="s">
        <v>4</v>
      </c>
      <c r="G68" s="47">
        <f t="shared" si="133"/>
        <v>1</v>
      </c>
      <c r="H68" s="41" t="s">
        <v>0</v>
      </c>
      <c r="I68" s="51">
        <f t="shared" si="134"/>
        <v>1</v>
      </c>
      <c r="J68" s="56">
        <f t="shared" si="135"/>
        <v>7</v>
      </c>
      <c r="K68" s="56">
        <v>0</v>
      </c>
      <c r="L68" s="56">
        <v>0</v>
      </c>
      <c r="M68" s="15"/>
      <c r="N68" s="12">
        <f t="shared" si="146"/>
        <v>0.47058823529411764</v>
      </c>
      <c r="O68" s="12">
        <f t="shared" si="4"/>
        <v>1.4705882352941178</v>
      </c>
      <c r="P68" s="12">
        <f t="shared" si="136"/>
        <v>2.4705882352941178</v>
      </c>
      <c r="Q68" s="15"/>
      <c r="R68" s="36">
        <f t="shared" si="147"/>
        <v>1.0666666666666667</v>
      </c>
      <c r="S68" s="12">
        <f t="shared" si="148"/>
        <v>1.5372549019607842</v>
      </c>
      <c r="T68" s="12">
        <f t="shared" si="6"/>
        <v>2.5372549019607842</v>
      </c>
      <c r="U68" s="12">
        <f t="shared" si="137"/>
        <v>3.5372549019607842</v>
      </c>
      <c r="V68" s="15"/>
      <c r="W68" s="36">
        <f t="shared" si="149"/>
        <v>2.666666666666667</v>
      </c>
      <c r="X68" s="12">
        <f t="shared" si="150"/>
        <v>3.1372549019607847</v>
      </c>
      <c r="Y68" s="12">
        <f t="shared" si="8"/>
        <v>4.1372549019607847</v>
      </c>
      <c r="Z68" s="12">
        <f t="shared" si="138"/>
        <v>5.1372549019607847</v>
      </c>
      <c r="AA68" s="15"/>
      <c r="AB68" s="36">
        <f t="shared" si="151"/>
        <v>5.3333333333333339</v>
      </c>
      <c r="AC68" s="12">
        <f t="shared" si="152"/>
        <v>5.8039215686274517</v>
      </c>
      <c r="AD68" s="12">
        <f t="shared" si="10"/>
        <v>6.8039215686274517</v>
      </c>
      <c r="AE68" s="12">
        <f t="shared" si="139"/>
        <v>7.8039215686274517</v>
      </c>
      <c r="AF68" s="15"/>
      <c r="AG68" s="36">
        <f t="shared" si="153"/>
        <v>10.666666666666668</v>
      </c>
      <c r="AH68" s="12">
        <f t="shared" si="154"/>
        <v>11.137254901960786</v>
      </c>
      <c r="AI68" s="12">
        <f t="shared" si="12"/>
        <v>12.137254901960786</v>
      </c>
      <c r="AJ68" s="12">
        <f t="shared" si="140"/>
        <v>13.137254901960786</v>
      </c>
      <c r="AK68" s="15"/>
      <c r="AL68" s="36">
        <f t="shared" si="155"/>
        <v>16</v>
      </c>
      <c r="AM68" s="12">
        <f t="shared" si="156"/>
        <v>16.470588235294116</v>
      </c>
      <c r="AN68" s="12">
        <f t="shared" si="14"/>
        <v>17.470588235294116</v>
      </c>
      <c r="AO68" s="12">
        <f t="shared" si="141"/>
        <v>18.470588235294116</v>
      </c>
      <c r="AP68" s="15"/>
      <c r="AQ68" s="36">
        <f t="shared" si="157"/>
        <v>21.333333333333336</v>
      </c>
      <c r="AR68" s="12">
        <f t="shared" si="158"/>
        <v>21.803921568627452</v>
      </c>
      <c r="AS68" s="12">
        <f t="shared" si="16"/>
        <v>22.803921568627452</v>
      </c>
      <c r="AT68" s="12">
        <f t="shared" si="142"/>
        <v>23.803921568627452</v>
      </c>
      <c r="AU68" s="15"/>
      <c r="AV68" s="36">
        <f t="shared" si="159"/>
        <v>32</v>
      </c>
      <c r="AW68" s="12">
        <f t="shared" si="160"/>
        <v>32.470588235294116</v>
      </c>
      <c r="AX68" s="12">
        <f t="shared" si="18"/>
        <v>33.470588235294116</v>
      </c>
      <c r="AY68" s="12">
        <f t="shared" si="143"/>
        <v>34.470588235294116</v>
      </c>
    </row>
    <row r="69" spans="1:51">
      <c r="A69" s="14" t="str">
        <f t="shared" si="130"/>
        <v>Cuivre</v>
      </c>
      <c r="B69" s="6">
        <f t="shared" si="131"/>
        <v>200</v>
      </c>
      <c r="C69" s="47">
        <f t="shared" si="132"/>
        <v>0.47058823529411764</v>
      </c>
      <c r="D69" s="39">
        <v>6.5</v>
      </c>
      <c r="E69" s="51">
        <f t="shared" si="144"/>
        <v>5</v>
      </c>
      <c r="F69" s="41" t="s">
        <v>5</v>
      </c>
      <c r="G69" s="47">
        <f t="shared" si="133"/>
        <v>1</v>
      </c>
      <c r="H69" s="41" t="s">
        <v>2</v>
      </c>
      <c r="I69" s="51">
        <f t="shared" si="134"/>
        <v>0</v>
      </c>
      <c r="J69" s="56">
        <f t="shared" si="135"/>
        <v>6</v>
      </c>
      <c r="K69" s="56">
        <f t="shared" si="145"/>
        <v>0</v>
      </c>
      <c r="L69" s="56">
        <v>0</v>
      </c>
      <c r="M69" s="15"/>
      <c r="N69" s="12">
        <f t="shared" si="146"/>
        <v>0.47058823529411764</v>
      </c>
      <c r="O69" s="12">
        <f t="shared" si="4"/>
        <v>1.4705882352941178</v>
      </c>
      <c r="P69" s="12">
        <f t="shared" si="136"/>
        <v>2.4705882352941178</v>
      </c>
      <c r="Q69" s="15"/>
      <c r="R69" s="36">
        <f t="shared" si="147"/>
        <v>1.0666666666666667</v>
      </c>
      <c r="S69" s="12">
        <f t="shared" si="148"/>
        <v>1.5372549019607842</v>
      </c>
      <c r="T69" s="12">
        <f t="shared" si="6"/>
        <v>2.5372549019607842</v>
      </c>
      <c r="U69" s="12">
        <f t="shared" si="137"/>
        <v>3.5372549019607842</v>
      </c>
      <c r="V69" s="15"/>
      <c r="W69" s="36">
        <f t="shared" si="149"/>
        <v>2.666666666666667</v>
      </c>
      <c r="X69" s="12">
        <f t="shared" si="150"/>
        <v>3.1372549019607847</v>
      </c>
      <c r="Y69" s="12">
        <f t="shared" si="8"/>
        <v>4.1372549019607847</v>
      </c>
      <c r="Z69" s="12">
        <f t="shared" si="138"/>
        <v>5.1372549019607847</v>
      </c>
      <c r="AA69" s="15"/>
      <c r="AB69" s="36">
        <f t="shared" si="151"/>
        <v>5.3333333333333339</v>
      </c>
      <c r="AC69" s="12">
        <f t="shared" si="152"/>
        <v>5.8039215686274517</v>
      </c>
      <c r="AD69" s="12">
        <f t="shared" si="10"/>
        <v>6.8039215686274517</v>
      </c>
      <c r="AE69" s="12">
        <f t="shared" si="139"/>
        <v>7.8039215686274517</v>
      </c>
      <c r="AF69" s="15"/>
      <c r="AG69" s="36">
        <f t="shared" si="153"/>
        <v>10.666666666666668</v>
      </c>
      <c r="AH69" s="12">
        <f t="shared" si="154"/>
        <v>11.137254901960786</v>
      </c>
      <c r="AI69" s="12">
        <f t="shared" si="12"/>
        <v>12.137254901960786</v>
      </c>
      <c r="AJ69" s="12">
        <f t="shared" si="140"/>
        <v>13.137254901960786</v>
      </c>
      <c r="AK69" s="15"/>
      <c r="AL69" s="36">
        <f t="shared" si="155"/>
        <v>16</v>
      </c>
      <c r="AM69" s="12">
        <f t="shared" si="156"/>
        <v>16.470588235294116</v>
      </c>
      <c r="AN69" s="12">
        <f t="shared" si="14"/>
        <v>17.470588235294116</v>
      </c>
      <c r="AO69" s="12">
        <f t="shared" si="141"/>
        <v>18.470588235294116</v>
      </c>
      <c r="AP69" s="15"/>
      <c r="AQ69" s="36">
        <f t="shared" si="157"/>
        <v>21.333333333333336</v>
      </c>
      <c r="AR69" s="12">
        <f t="shared" si="158"/>
        <v>21.803921568627452</v>
      </c>
      <c r="AS69" s="12">
        <f t="shared" si="16"/>
        <v>22.803921568627452</v>
      </c>
      <c r="AT69" s="12">
        <f t="shared" si="142"/>
        <v>23.803921568627452</v>
      </c>
      <c r="AU69" s="15"/>
      <c r="AV69" s="36">
        <f t="shared" si="159"/>
        <v>32</v>
      </c>
      <c r="AW69" s="12">
        <f t="shared" si="160"/>
        <v>32.470588235294116</v>
      </c>
      <c r="AX69" s="12">
        <f t="shared" si="18"/>
        <v>33.470588235294116</v>
      </c>
      <c r="AY69" s="12">
        <f t="shared" si="143"/>
        <v>34.470588235294116</v>
      </c>
    </row>
    <row r="70" spans="1:51">
      <c r="A70" s="14" t="str">
        <f t="shared" si="130"/>
        <v>Cuivre</v>
      </c>
      <c r="B70" s="6">
        <f t="shared" si="131"/>
        <v>200</v>
      </c>
      <c r="C70" s="47">
        <f t="shared" si="132"/>
        <v>0.47058823529411764</v>
      </c>
      <c r="D70" s="39">
        <v>6.5</v>
      </c>
      <c r="E70" s="51">
        <f t="shared" si="144"/>
        <v>5</v>
      </c>
      <c r="F70" s="41" t="s">
        <v>5</v>
      </c>
      <c r="G70" s="47">
        <f t="shared" si="133"/>
        <v>1</v>
      </c>
      <c r="H70" s="41" t="s">
        <v>1</v>
      </c>
      <c r="I70" s="51">
        <f t="shared" si="134"/>
        <v>0</v>
      </c>
      <c r="J70" s="56">
        <f t="shared" si="135"/>
        <v>6</v>
      </c>
      <c r="K70" s="56">
        <f t="shared" si="145"/>
        <v>0</v>
      </c>
      <c r="L70" s="56">
        <v>0</v>
      </c>
      <c r="M70" s="15"/>
      <c r="N70" s="12">
        <f t="shared" si="146"/>
        <v>0.47058823529411764</v>
      </c>
      <c r="O70" s="12">
        <f t="shared" si="4"/>
        <v>1.4705882352941178</v>
      </c>
      <c r="P70" s="12">
        <f t="shared" si="136"/>
        <v>2.4705882352941178</v>
      </c>
      <c r="Q70" s="15"/>
      <c r="R70" s="36">
        <f t="shared" si="147"/>
        <v>1.0666666666666667</v>
      </c>
      <c r="S70" s="12">
        <f t="shared" si="148"/>
        <v>1.5372549019607842</v>
      </c>
      <c r="T70" s="12">
        <f t="shared" si="6"/>
        <v>2.5372549019607842</v>
      </c>
      <c r="U70" s="12">
        <f t="shared" si="137"/>
        <v>3.5372549019607842</v>
      </c>
      <c r="V70" s="15"/>
      <c r="W70" s="36">
        <f t="shared" si="149"/>
        <v>2.666666666666667</v>
      </c>
      <c r="X70" s="12">
        <f t="shared" si="150"/>
        <v>3.1372549019607847</v>
      </c>
      <c r="Y70" s="12">
        <f t="shared" si="8"/>
        <v>4.1372549019607847</v>
      </c>
      <c r="Z70" s="12">
        <f t="shared" si="138"/>
        <v>5.1372549019607847</v>
      </c>
      <c r="AA70" s="15"/>
      <c r="AB70" s="36">
        <f t="shared" si="151"/>
        <v>5.3333333333333339</v>
      </c>
      <c r="AC70" s="12">
        <f t="shared" si="152"/>
        <v>5.8039215686274517</v>
      </c>
      <c r="AD70" s="12">
        <f t="shared" si="10"/>
        <v>6.8039215686274517</v>
      </c>
      <c r="AE70" s="12">
        <f t="shared" si="139"/>
        <v>7.8039215686274517</v>
      </c>
      <c r="AF70" s="15"/>
      <c r="AG70" s="36">
        <f t="shared" si="153"/>
        <v>10.666666666666668</v>
      </c>
      <c r="AH70" s="12">
        <f t="shared" si="154"/>
        <v>11.137254901960786</v>
      </c>
      <c r="AI70" s="12">
        <f t="shared" si="12"/>
        <v>12.137254901960786</v>
      </c>
      <c r="AJ70" s="12">
        <f t="shared" si="140"/>
        <v>13.137254901960786</v>
      </c>
      <c r="AK70" s="15"/>
      <c r="AL70" s="36">
        <f t="shared" si="155"/>
        <v>16</v>
      </c>
      <c r="AM70" s="12">
        <f t="shared" si="156"/>
        <v>16.470588235294116</v>
      </c>
      <c r="AN70" s="12">
        <f t="shared" si="14"/>
        <v>17.470588235294116</v>
      </c>
      <c r="AO70" s="12">
        <f t="shared" si="141"/>
        <v>18.470588235294116</v>
      </c>
      <c r="AP70" s="15"/>
      <c r="AQ70" s="36">
        <f t="shared" si="157"/>
        <v>21.333333333333336</v>
      </c>
      <c r="AR70" s="12">
        <f t="shared" si="158"/>
        <v>21.803921568627452</v>
      </c>
      <c r="AS70" s="12">
        <f t="shared" si="16"/>
        <v>22.803921568627452</v>
      </c>
      <c r="AT70" s="12">
        <f t="shared" si="142"/>
        <v>23.803921568627452</v>
      </c>
      <c r="AU70" s="15"/>
      <c r="AV70" s="36">
        <f t="shared" si="159"/>
        <v>32</v>
      </c>
      <c r="AW70" s="12">
        <f t="shared" si="160"/>
        <v>32.470588235294116</v>
      </c>
      <c r="AX70" s="12">
        <f t="shared" si="18"/>
        <v>33.470588235294116</v>
      </c>
      <c r="AY70" s="12">
        <f t="shared" si="143"/>
        <v>34.470588235294116</v>
      </c>
    </row>
    <row r="71" spans="1:51">
      <c r="A71" s="14" t="str">
        <f t="shared" si="130"/>
        <v>Cuivre</v>
      </c>
      <c r="B71" s="6">
        <f t="shared" si="131"/>
        <v>200</v>
      </c>
      <c r="C71" s="47">
        <f t="shared" si="132"/>
        <v>0.47058823529411764</v>
      </c>
      <c r="D71" s="39">
        <v>6.5</v>
      </c>
      <c r="E71" s="51">
        <f t="shared" si="144"/>
        <v>5</v>
      </c>
      <c r="F71" s="41" t="s">
        <v>5</v>
      </c>
      <c r="G71" s="47">
        <f t="shared" si="133"/>
        <v>1</v>
      </c>
      <c r="H71" s="41" t="s">
        <v>0</v>
      </c>
      <c r="I71" s="51">
        <f t="shared" si="134"/>
        <v>1</v>
      </c>
      <c r="J71" s="56">
        <f t="shared" si="135"/>
        <v>7</v>
      </c>
      <c r="K71" s="56">
        <v>0</v>
      </c>
      <c r="L71" s="56">
        <v>0</v>
      </c>
      <c r="M71" s="15"/>
      <c r="N71" s="12">
        <f t="shared" si="146"/>
        <v>0.47058823529411764</v>
      </c>
      <c r="O71" s="12">
        <f t="shared" si="4"/>
        <v>1.4705882352941178</v>
      </c>
      <c r="P71" s="12">
        <f t="shared" si="136"/>
        <v>2.4705882352941178</v>
      </c>
      <c r="Q71" s="15"/>
      <c r="R71" s="36">
        <f t="shared" si="147"/>
        <v>1.0666666666666667</v>
      </c>
      <c r="S71" s="12">
        <f t="shared" si="148"/>
        <v>1.5372549019607842</v>
      </c>
      <c r="T71" s="12">
        <f t="shared" si="6"/>
        <v>2.5372549019607842</v>
      </c>
      <c r="U71" s="12">
        <f t="shared" si="137"/>
        <v>3.5372549019607842</v>
      </c>
      <c r="V71" s="15"/>
      <c r="W71" s="36">
        <f t="shared" si="149"/>
        <v>2.666666666666667</v>
      </c>
      <c r="X71" s="12">
        <f t="shared" si="150"/>
        <v>3.1372549019607847</v>
      </c>
      <c r="Y71" s="12">
        <f t="shared" si="8"/>
        <v>4.1372549019607847</v>
      </c>
      <c r="Z71" s="12">
        <f t="shared" si="138"/>
        <v>5.1372549019607847</v>
      </c>
      <c r="AA71" s="15"/>
      <c r="AB71" s="36">
        <f t="shared" si="151"/>
        <v>5.3333333333333339</v>
      </c>
      <c r="AC71" s="12">
        <f t="shared" si="152"/>
        <v>5.8039215686274517</v>
      </c>
      <c r="AD71" s="12">
        <f t="shared" si="10"/>
        <v>6.8039215686274517</v>
      </c>
      <c r="AE71" s="12">
        <f t="shared" si="139"/>
        <v>7.8039215686274517</v>
      </c>
      <c r="AF71" s="15"/>
      <c r="AG71" s="36">
        <f t="shared" si="153"/>
        <v>10.666666666666668</v>
      </c>
      <c r="AH71" s="12">
        <f t="shared" si="154"/>
        <v>11.137254901960786</v>
      </c>
      <c r="AI71" s="12">
        <f t="shared" si="12"/>
        <v>12.137254901960786</v>
      </c>
      <c r="AJ71" s="12">
        <f t="shared" si="140"/>
        <v>13.137254901960786</v>
      </c>
      <c r="AK71" s="15"/>
      <c r="AL71" s="36">
        <f t="shared" si="155"/>
        <v>16</v>
      </c>
      <c r="AM71" s="12">
        <f t="shared" si="156"/>
        <v>16.470588235294116</v>
      </c>
      <c r="AN71" s="12">
        <f t="shared" si="14"/>
        <v>17.470588235294116</v>
      </c>
      <c r="AO71" s="12">
        <f t="shared" si="141"/>
        <v>18.470588235294116</v>
      </c>
      <c r="AP71" s="15"/>
      <c r="AQ71" s="36">
        <f t="shared" si="157"/>
        <v>21.333333333333336</v>
      </c>
      <c r="AR71" s="12">
        <f t="shared" si="158"/>
        <v>21.803921568627452</v>
      </c>
      <c r="AS71" s="12">
        <f t="shared" si="16"/>
        <v>22.803921568627452</v>
      </c>
      <c r="AT71" s="12">
        <f t="shared" si="142"/>
        <v>23.803921568627452</v>
      </c>
      <c r="AU71" s="15"/>
      <c r="AV71" s="36">
        <f t="shared" si="159"/>
        <v>32</v>
      </c>
      <c r="AW71" s="12">
        <f t="shared" si="160"/>
        <v>32.470588235294116</v>
      </c>
      <c r="AX71" s="12">
        <f t="shared" si="18"/>
        <v>33.470588235294116</v>
      </c>
      <c r="AY71" s="12">
        <f t="shared" si="143"/>
        <v>34.470588235294116</v>
      </c>
    </row>
    <row r="72" spans="1:51">
      <c r="A72" s="14" t="str">
        <f t="shared" si="130"/>
        <v>Cuivre</v>
      </c>
      <c r="B72" s="6">
        <f t="shared" si="131"/>
        <v>200</v>
      </c>
      <c r="C72" s="47">
        <f t="shared" si="132"/>
        <v>0.47058823529411764</v>
      </c>
      <c r="D72" s="39">
        <v>6.5</v>
      </c>
      <c r="E72" s="51">
        <f t="shared" si="144"/>
        <v>5</v>
      </c>
      <c r="F72" s="41" t="s">
        <v>6</v>
      </c>
      <c r="G72" s="47">
        <f t="shared" si="133"/>
        <v>2</v>
      </c>
      <c r="H72" s="41" t="s">
        <v>2</v>
      </c>
      <c r="I72" s="51">
        <f t="shared" si="134"/>
        <v>0</v>
      </c>
      <c r="J72" s="56">
        <f t="shared" si="135"/>
        <v>7</v>
      </c>
      <c r="K72" s="56">
        <v>0</v>
      </c>
      <c r="L72" s="56">
        <v>0</v>
      </c>
      <c r="M72" s="15"/>
      <c r="N72" s="12">
        <f t="shared" si="146"/>
        <v>0.47058823529411764</v>
      </c>
      <c r="O72" s="12">
        <f t="shared" si="4"/>
        <v>1.4705882352941178</v>
      </c>
      <c r="P72" s="12">
        <f t="shared" si="136"/>
        <v>2.4705882352941178</v>
      </c>
      <c r="Q72" s="15"/>
      <c r="R72" s="36">
        <f t="shared" si="147"/>
        <v>1.0666666666666667</v>
      </c>
      <c r="S72" s="12">
        <f t="shared" si="148"/>
        <v>1.5372549019607842</v>
      </c>
      <c r="T72" s="12">
        <f t="shared" si="6"/>
        <v>2.5372549019607842</v>
      </c>
      <c r="U72" s="12">
        <f t="shared" si="137"/>
        <v>3.5372549019607842</v>
      </c>
      <c r="V72" s="15"/>
      <c r="W72" s="36">
        <f t="shared" si="149"/>
        <v>2.666666666666667</v>
      </c>
      <c r="X72" s="12">
        <f t="shared" si="150"/>
        <v>3.1372549019607847</v>
      </c>
      <c r="Y72" s="12">
        <f t="shared" si="8"/>
        <v>4.1372549019607847</v>
      </c>
      <c r="Z72" s="12">
        <f t="shared" si="138"/>
        <v>5.1372549019607847</v>
      </c>
      <c r="AA72" s="15"/>
      <c r="AB72" s="36">
        <f t="shared" si="151"/>
        <v>5.3333333333333339</v>
      </c>
      <c r="AC72" s="12">
        <f t="shared" si="152"/>
        <v>5.8039215686274517</v>
      </c>
      <c r="AD72" s="12">
        <f t="shared" si="10"/>
        <v>6.8039215686274517</v>
      </c>
      <c r="AE72" s="12">
        <f t="shared" si="139"/>
        <v>7.8039215686274517</v>
      </c>
      <c r="AF72" s="15"/>
      <c r="AG72" s="36">
        <f t="shared" si="153"/>
        <v>10.666666666666668</v>
      </c>
      <c r="AH72" s="12">
        <f t="shared" si="154"/>
        <v>11.137254901960786</v>
      </c>
      <c r="AI72" s="12">
        <f t="shared" si="12"/>
        <v>12.137254901960786</v>
      </c>
      <c r="AJ72" s="12">
        <f t="shared" si="140"/>
        <v>13.137254901960786</v>
      </c>
      <c r="AK72" s="15"/>
      <c r="AL72" s="36">
        <f t="shared" si="155"/>
        <v>16</v>
      </c>
      <c r="AM72" s="12">
        <f t="shared" si="156"/>
        <v>16.470588235294116</v>
      </c>
      <c r="AN72" s="12">
        <f t="shared" si="14"/>
        <v>17.470588235294116</v>
      </c>
      <c r="AO72" s="12">
        <f t="shared" si="141"/>
        <v>18.470588235294116</v>
      </c>
      <c r="AP72" s="15"/>
      <c r="AQ72" s="36">
        <f t="shared" si="157"/>
        <v>21.333333333333336</v>
      </c>
      <c r="AR72" s="12">
        <f t="shared" si="158"/>
        <v>21.803921568627452</v>
      </c>
      <c r="AS72" s="12">
        <f t="shared" si="16"/>
        <v>22.803921568627452</v>
      </c>
      <c r="AT72" s="12">
        <f t="shared" si="142"/>
        <v>23.803921568627452</v>
      </c>
      <c r="AU72" s="15"/>
      <c r="AV72" s="36">
        <f t="shared" si="159"/>
        <v>32</v>
      </c>
      <c r="AW72" s="12">
        <f t="shared" si="160"/>
        <v>32.470588235294116</v>
      </c>
      <c r="AX72" s="12">
        <f t="shared" si="18"/>
        <v>33.470588235294116</v>
      </c>
      <c r="AY72" s="12">
        <f t="shared" si="143"/>
        <v>34.470588235294116</v>
      </c>
    </row>
    <row r="73" spans="1:51">
      <c r="A73" s="14" t="str">
        <f t="shared" si="130"/>
        <v>Cuivre</v>
      </c>
      <c r="B73" s="6">
        <f t="shared" si="131"/>
        <v>200</v>
      </c>
      <c r="C73" s="47">
        <f t="shared" si="132"/>
        <v>0.47058823529411764</v>
      </c>
      <c r="D73" s="39">
        <v>6.5</v>
      </c>
      <c r="E73" s="51">
        <f t="shared" si="144"/>
        <v>5</v>
      </c>
      <c r="F73" s="41" t="s">
        <v>6</v>
      </c>
      <c r="G73" s="47">
        <f t="shared" si="133"/>
        <v>2</v>
      </c>
      <c r="H73" s="41" t="s">
        <v>1</v>
      </c>
      <c r="I73" s="51">
        <f t="shared" si="134"/>
        <v>0</v>
      </c>
      <c r="J73" s="56">
        <f t="shared" si="135"/>
        <v>7</v>
      </c>
      <c r="K73" s="56">
        <v>0</v>
      </c>
      <c r="L73" s="56">
        <v>0</v>
      </c>
      <c r="M73" s="15"/>
      <c r="N73" s="12">
        <f t="shared" si="146"/>
        <v>0.47058823529411764</v>
      </c>
      <c r="O73" s="12">
        <f t="shared" si="4"/>
        <v>1.4705882352941178</v>
      </c>
      <c r="P73" s="12">
        <f t="shared" si="136"/>
        <v>2.4705882352941178</v>
      </c>
      <c r="Q73" s="15"/>
      <c r="R73" s="36">
        <f t="shared" si="147"/>
        <v>1.0666666666666667</v>
      </c>
      <c r="S73" s="12">
        <f t="shared" si="148"/>
        <v>1.5372549019607842</v>
      </c>
      <c r="T73" s="12">
        <f t="shared" si="6"/>
        <v>2.5372549019607842</v>
      </c>
      <c r="U73" s="12">
        <f t="shared" si="137"/>
        <v>3.5372549019607842</v>
      </c>
      <c r="V73" s="15"/>
      <c r="W73" s="36">
        <f t="shared" si="149"/>
        <v>2.666666666666667</v>
      </c>
      <c r="X73" s="12">
        <f t="shared" si="150"/>
        <v>3.1372549019607847</v>
      </c>
      <c r="Y73" s="12">
        <f t="shared" si="8"/>
        <v>4.1372549019607847</v>
      </c>
      <c r="Z73" s="12">
        <f t="shared" si="138"/>
        <v>5.1372549019607847</v>
      </c>
      <c r="AA73" s="15"/>
      <c r="AB73" s="36">
        <f t="shared" si="151"/>
        <v>5.3333333333333339</v>
      </c>
      <c r="AC73" s="12">
        <f t="shared" si="152"/>
        <v>5.8039215686274517</v>
      </c>
      <c r="AD73" s="12">
        <f t="shared" si="10"/>
        <v>6.8039215686274517</v>
      </c>
      <c r="AE73" s="12">
        <f t="shared" si="139"/>
        <v>7.8039215686274517</v>
      </c>
      <c r="AF73" s="15"/>
      <c r="AG73" s="36">
        <f t="shared" si="153"/>
        <v>10.666666666666668</v>
      </c>
      <c r="AH73" s="12">
        <f t="shared" si="154"/>
        <v>11.137254901960786</v>
      </c>
      <c r="AI73" s="12">
        <f t="shared" si="12"/>
        <v>12.137254901960786</v>
      </c>
      <c r="AJ73" s="12">
        <f t="shared" si="140"/>
        <v>13.137254901960786</v>
      </c>
      <c r="AK73" s="15"/>
      <c r="AL73" s="36">
        <f t="shared" si="155"/>
        <v>16</v>
      </c>
      <c r="AM73" s="12">
        <f t="shared" si="156"/>
        <v>16.470588235294116</v>
      </c>
      <c r="AN73" s="12">
        <f t="shared" si="14"/>
        <v>17.470588235294116</v>
      </c>
      <c r="AO73" s="12">
        <f t="shared" si="141"/>
        <v>18.470588235294116</v>
      </c>
      <c r="AP73" s="15"/>
      <c r="AQ73" s="36">
        <f t="shared" si="157"/>
        <v>21.333333333333336</v>
      </c>
      <c r="AR73" s="12">
        <f t="shared" si="158"/>
        <v>21.803921568627452</v>
      </c>
      <c r="AS73" s="12">
        <f t="shared" si="16"/>
        <v>22.803921568627452</v>
      </c>
      <c r="AT73" s="12">
        <f t="shared" si="142"/>
        <v>23.803921568627452</v>
      </c>
      <c r="AU73" s="15"/>
      <c r="AV73" s="36">
        <f t="shared" si="159"/>
        <v>32</v>
      </c>
      <c r="AW73" s="12">
        <f t="shared" si="160"/>
        <v>32.470588235294116</v>
      </c>
      <c r="AX73" s="12">
        <f t="shared" si="18"/>
        <v>33.470588235294116</v>
      </c>
      <c r="AY73" s="12">
        <f t="shared" si="143"/>
        <v>34.470588235294116</v>
      </c>
    </row>
    <row r="74" spans="1:51" ht="10.5" thickBot="1">
      <c r="A74" s="14" t="str">
        <f t="shared" si="130"/>
        <v>Cuivre</v>
      </c>
      <c r="B74" s="6">
        <f t="shared" si="131"/>
        <v>200</v>
      </c>
      <c r="C74" s="47">
        <f t="shared" si="132"/>
        <v>0.47058823529411764</v>
      </c>
      <c r="D74" s="39">
        <v>6.5</v>
      </c>
      <c r="E74" s="51">
        <f t="shared" si="144"/>
        <v>5</v>
      </c>
      <c r="F74" s="41" t="s">
        <v>6</v>
      </c>
      <c r="G74" s="47">
        <f t="shared" si="133"/>
        <v>2</v>
      </c>
      <c r="H74" s="41" t="s">
        <v>0</v>
      </c>
      <c r="I74" s="51">
        <f t="shared" si="134"/>
        <v>1</v>
      </c>
      <c r="J74" s="56">
        <f t="shared" si="135"/>
        <v>8</v>
      </c>
      <c r="K74" s="56">
        <v>0</v>
      </c>
      <c r="L74" s="56">
        <v>0</v>
      </c>
      <c r="M74" s="15"/>
      <c r="N74" s="12">
        <f t="shared" si="146"/>
        <v>0.47058823529411764</v>
      </c>
      <c r="O74" s="12">
        <f t="shared" si="4"/>
        <v>1.4705882352941178</v>
      </c>
      <c r="P74" s="12">
        <f t="shared" si="136"/>
        <v>2.4705882352941178</v>
      </c>
      <c r="Q74" s="15"/>
      <c r="R74" s="36">
        <f t="shared" si="147"/>
        <v>1.0666666666666667</v>
      </c>
      <c r="S74" s="12">
        <f t="shared" si="148"/>
        <v>1.5372549019607842</v>
      </c>
      <c r="T74" s="12">
        <f t="shared" si="6"/>
        <v>2.5372549019607842</v>
      </c>
      <c r="U74" s="12">
        <f t="shared" si="137"/>
        <v>3.5372549019607842</v>
      </c>
      <c r="V74" s="15"/>
      <c r="W74" s="36">
        <f t="shared" si="149"/>
        <v>2.666666666666667</v>
      </c>
      <c r="X74" s="12">
        <f t="shared" si="150"/>
        <v>3.1372549019607847</v>
      </c>
      <c r="Y74" s="12">
        <f t="shared" si="8"/>
        <v>4.1372549019607847</v>
      </c>
      <c r="Z74" s="12">
        <f t="shared" si="138"/>
        <v>5.1372549019607847</v>
      </c>
      <c r="AA74" s="15"/>
      <c r="AB74" s="36">
        <f t="shared" si="151"/>
        <v>5.3333333333333339</v>
      </c>
      <c r="AC74" s="12">
        <f t="shared" si="152"/>
        <v>5.8039215686274517</v>
      </c>
      <c r="AD74" s="12">
        <f t="shared" si="10"/>
        <v>6.8039215686274517</v>
      </c>
      <c r="AE74" s="12">
        <f t="shared" si="139"/>
        <v>7.8039215686274517</v>
      </c>
      <c r="AF74" s="15"/>
      <c r="AG74" s="36">
        <f t="shared" si="153"/>
        <v>10.666666666666668</v>
      </c>
      <c r="AH74" s="12">
        <f t="shared" si="154"/>
        <v>11.137254901960786</v>
      </c>
      <c r="AI74" s="12">
        <f t="shared" si="12"/>
        <v>12.137254901960786</v>
      </c>
      <c r="AJ74" s="12">
        <f t="shared" si="140"/>
        <v>13.137254901960786</v>
      </c>
      <c r="AK74" s="15"/>
      <c r="AL74" s="36">
        <f t="shared" si="155"/>
        <v>16</v>
      </c>
      <c r="AM74" s="12">
        <f t="shared" si="156"/>
        <v>16.470588235294116</v>
      </c>
      <c r="AN74" s="12">
        <f t="shared" si="14"/>
        <v>17.470588235294116</v>
      </c>
      <c r="AO74" s="12">
        <f t="shared" si="141"/>
        <v>18.470588235294116</v>
      </c>
      <c r="AP74" s="15"/>
      <c r="AQ74" s="36">
        <f t="shared" si="157"/>
        <v>21.333333333333336</v>
      </c>
      <c r="AR74" s="12">
        <f t="shared" si="158"/>
        <v>21.803921568627452</v>
      </c>
      <c r="AS74" s="12">
        <f t="shared" si="16"/>
        <v>22.803921568627452</v>
      </c>
      <c r="AT74" s="12">
        <f t="shared" si="142"/>
        <v>23.803921568627452</v>
      </c>
      <c r="AU74" s="15"/>
      <c r="AV74" s="36">
        <f t="shared" si="159"/>
        <v>32</v>
      </c>
      <c r="AW74" s="12">
        <f t="shared" si="160"/>
        <v>32.470588235294116</v>
      </c>
      <c r="AX74" s="12">
        <f t="shared" si="18"/>
        <v>33.470588235294116</v>
      </c>
      <c r="AY74" s="12">
        <f t="shared" si="143"/>
        <v>34.470588235294116</v>
      </c>
    </row>
    <row r="75" spans="1:51" ht="42.5" thickTop="1">
      <c r="A75" s="25" t="s">
        <v>45</v>
      </c>
      <c r="B75" s="26" t="s">
        <v>88</v>
      </c>
      <c r="C75" s="121" t="s">
        <v>61</v>
      </c>
      <c r="D75" s="38" t="s">
        <v>62</v>
      </c>
      <c r="E75" s="122" t="s">
        <v>63</v>
      </c>
      <c r="F75" s="40" t="s">
        <v>64</v>
      </c>
      <c r="G75" s="121" t="s">
        <v>65</v>
      </c>
      <c r="H75" s="40" t="s">
        <v>66</v>
      </c>
      <c r="I75" s="122" t="s">
        <v>68</v>
      </c>
      <c r="J75" s="121" t="s">
        <v>69</v>
      </c>
      <c r="K75" s="121" t="s">
        <v>70</v>
      </c>
      <c r="L75" s="121" t="s">
        <v>71</v>
      </c>
      <c r="M75" s="27"/>
      <c r="N75" s="28" t="s">
        <v>72</v>
      </c>
      <c r="O75" s="28" t="s">
        <v>74</v>
      </c>
      <c r="P75" s="28" t="s">
        <v>73</v>
      </c>
      <c r="Q75" s="27"/>
      <c r="R75" s="35" t="s">
        <v>59</v>
      </c>
      <c r="S75" s="28" t="s">
        <v>72</v>
      </c>
      <c r="T75" s="28" t="s">
        <v>74</v>
      </c>
      <c r="U75" s="28" t="s">
        <v>73</v>
      </c>
      <c r="V75" s="27"/>
      <c r="W75" s="35" t="s">
        <v>59</v>
      </c>
      <c r="X75" s="28" t="s">
        <v>72</v>
      </c>
      <c r="Y75" s="28" t="s">
        <v>74</v>
      </c>
      <c r="Z75" s="28" t="s">
        <v>73</v>
      </c>
      <c r="AA75" s="27"/>
      <c r="AB75" s="35" t="s">
        <v>59</v>
      </c>
      <c r="AC75" s="28" t="s">
        <v>72</v>
      </c>
      <c r="AD75" s="28" t="s">
        <v>74</v>
      </c>
      <c r="AE75" s="28" t="s">
        <v>73</v>
      </c>
      <c r="AF75" s="27"/>
      <c r="AG75" s="35" t="s">
        <v>59</v>
      </c>
      <c r="AH75" s="28" t="s">
        <v>72</v>
      </c>
      <c r="AI75" s="28" t="s">
        <v>74</v>
      </c>
      <c r="AJ75" s="28" t="s">
        <v>73</v>
      </c>
      <c r="AK75" s="27"/>
      <c r="AL75" s="35" t="s">
        <v>59</v>
      </c>
      <c r="AM75" s="28" t="s">
        <v>72</v>
      </c>
      <c r="AN75" s="28" t="s">
        <v>74</v>
      </c>
      <c r="AO75" s="28" t="s">
        <v>73</v>
      </c>
      <c r="AP75" s="27"/>
      <c r="AQ75" s="35" t="s">
        <v>59</v>
      </c>
      <c r="AR75" s="28" t="s">
        <v>72</v>
      </c>
      <c r="AS75" s="28" t="s">
        <v>74</v>
      </c>
      <c r="AT75" s="28" t="s">
        <v>73</v>
      </c>
      <c r="AU75" s="27"/>
      <c r="AV75" s="35" t="s">
        <v>59</v>
      </c>
      <c r="AW75" s="28" t="s">
        <v>72</v>
      </c>
      <c r="AX75" s="28" t="s">
        <v>74</v>
      </c>
      <c r="AY75" s="28" t="s">
        <v>73</v>
      </c>
    </row>
    <row r="76" spans="1:51" ht="10.5">
      <c r="A76" s="14" t="str">
        <f t="shared" ref="A76:A87" si="161">$B$3</f>
        <v>Cuivre</v>
      </c>
      <c r="B76" s="6">
        <f t="shared" ref="B76:B87" si="162">$B$7</f>
        <v>200</v>
      </c>
      <c r="C76" s="47">
        <f t="shared" ref="C76:C87" si="163">8*(B76-$B$4)/($B$5-$B$4)</f>
        <v>0.47058823529411764</v>
      </c>
      <c r="D76" s="39">
        <v>7</v>
      </c>
      <c r="E76" s="50">
        <v>4</v>
      </c>
      <c r="F76" s="41" t="s">
        <v>3</v>
      </c>
      <c r="G76" s="47">
        <f t="shared" ref="G76:G87" si="164">G63</f>
        <v>0</v>
      </c>
      <c r="H76" s="41" t="s">
        <v>2</v>
      </c>
      <c r="I76" s="51">
        <f t="shared" ref="I76:I87" si="165">I63</f>
        <v>0</v>
      </c>
      <c r="J76" s="56">
        <f t="shared" ref="J76:J87" si="166">E76+G76+I76</f>
        <v>4</v>
      </c>
      <c r="K76" s="56">
        <f>6-J76</f>
        <v>2</v>
      </c>
      <c r="L76" s="56">
        <v>0</v>
      </c>
      <c r="M76" s="15"/>
      <c r="N76" s="12">
        <f>$C76+$K76+L76</f>
        <v>2.4705882352941178</v>
      </c>
      <c r="O76" s="12">
        <f t="shared" ref="O76:O87" si="167">N76+1</f>
        <v>3.4705882352941178</v>
      </c>
      <c r="P76" s="12">
        <f t="shared" ref="P76:P87" si="168">N76+2</f>
        <v>4.4705882352941178</v>
      </c>
      <c r="Q76" s="15"/>
      <c r="R76" s="36">
        <f>8*$B$7/$B$6*$C$8/100</f>
        <v>1.0666666666666667</v>
      </c>
      <c r="S76" s="12">
        <f>$C76+$K76+$R76+L76</f>
        <v>3.5372549019607842</v>
      </c>
      <c r="T76" s="12">
        <f t="shared" ref="T76:T87" si="169">S76+1</f>
        <v>4.5372549019607842</v>
      </c>
      <c r="U76" s="12">
        <f t="shared" ref="U76:U87" si="170">S76+2</f>
        <v>5.5372549019607842</v>
      </c>
      <c r="V76" s="15"/>
      <c r="W76" s="36">
        <f>8*$B$7/$B$6*$D$8/100</f>
        <v>2.666666666666667</v>
      </c>
      <c r="X76" s="12">
        <f>$C76+$K76+$W76+L76</f>
        <v>5.1372549019607847</v>
      </c>
      <c r="Y76" s="12">
        <f t="shared" ref="Y76:Y87" si="171">X76+1</f>
        <v>6.1372549019607847</v>
      </c>
      <c r="Z76" s="12">
        <f t="shared" ref="Z76:Z87" si="172">X76+2</f>
        <v>7.1372549019607847</v>
      </c>
      <c r="AA76" s="15"/>
      <c r="AB76" s="36">
        <f>8*$B$7/$B$6*$E$8/100</f>
        <v>5.3333333333333339</v>
      </c>
      <c r="AC76" s="12">
        <f>$C76+$K76+$AB76+L76</f>
        <v>7.8039215686274517</v>
      </c>
      <c r="AD76" s="12">
        <f t="shared" ref="AD76:AD87" si="173">AC76+1</f>
        <v>8.8039215686274517</v>
      </c>
      <c r="AE76" s="12">
        <f t="shared" ref="AE76:AE87" si="174">AC76+2</f>
        <v>9.8039215686274517</v>
      </c>
      <c r="AF76" s="15"/>
      <c r="AG76" s="36">
        <f>8*$B$7/$B$6*$F$8/100</f>
        <v>10.666666666666668</v>
      </c>
      <c r="AH76" s="12">
        <f>$C76+$K76+$AG76+L76</f>
        <v>13.137254901960786</v>
      </c>
      <c r="AI76" s="12">
        <f t="shared" ref="AI76:AI87" si="175">AH76+1</f>
        <v>14.137254901960786</v>
      </c>
      <c r="AJ76" s="12">
        <f t="shared" ref="AJ76:AJ87" si="176">AH76+2</f>
        <v>15.137254901960786</v>
      </c>
      <c r="AK76" s="15"/>
      <c r="AL76" s="36">
        <f>8*$B$7/$B$6*$G$8/100</f>
        <v>16</v>
      </c>
      <c r="AM76" s="12">
        <f>$C76+$K76+$AL76+L76</f>
        <v>18.470588235294116</v>
      </c>
      <c r="AN76" s="12">
        <f t="shared" ref="AN76:AN87" si="177">AM76+1</f>
        <v>19.470588235294116</v>
      </c>
      <c r="AO76" s="12">
        <f t="shared" ref="AO76:AO87" si="178">AM76+2</f>
        <v>20.470588235294116</v>
      </c>
      <c r="AP76" s="15"/>
      <c r="AQ76" s="36">
        <f>8*$B$7/$B$6*$H$8/100</f>
        <v>21.333333333333336</v>
      </c>
      <c r="AR76" s="12">
        <f>$C76+$K76+$AQ76+L76</f>
        <v>23.803921568627452</v>
      </c>
      <c r="AS76" s="12">
        <f t="shared" ref="AS76:AS87" si="179">AR76+1</f>
        <v>24.803921568627452</v>
      </c>
      <c r="AT76" s="12">
        <f t="shared" ref="AT76:AT87" si="180">AR76+2</f>
        <v>25.803921568627452</v>
      </c>
      <c r="AU76" s="15"/>
      <c r="AV76" s="36">
        <f>8*$B$7/$B$6*$I$8/100</f>
        <v>32</v>
      </c>
      <c r="AW76" s="12">
        <f>$C76+$K76+$AV76+L76</f>
        <v>34.470588235294116</v>
      </c>
      <c r="AX76" s="12">
        <f t="shared" ref="AX76:AX87" si="181">AW76+1</f>
        <v>35.470588235294116</v>
      </c>
      <c r="AY76" s="12">
        <f t="shared" ref="AY76:AY87" si="182">AW76+2</f>
        <v>36.470588235294116</v>
      </c>
    </row>
    <row r="77" spans="1:51">
      <c r="A77" s="14" t="str">
        <f t="shared" si="161"/>
        <v>Cuivre</v>
      </c>
      <c r="B77" s="6">
        <f t="shared" si="162"/>
        <v>200</v>
      </c>
      <c r="C77" s="47">
        <f t="shared" si="163"/>
        <v>0.47058823529411764</v>
      </c>
      <c r="D77" s="39">
        <v>7</v>
      </c>
      <c r="E77" s="51">
        <f t="shared" ref="E77:E87" si="183">E76</f>
        <v>4</v>
      </c>
      <c r="F77" s="41" t="s">
        <v>3</v>
      </c>
      <c r="G77" s="47">
        <f t="shared" si="164"/>
        <v>0</v>
      </c>
      <c r="H77" s="41" t="s">
        <v>1</v>
      </c>
      <c r="I77" s="51">
        <f t="shared" si="165"/>
        <v>0</v>
      </c>
      <c r="J77" s="56">
        <f t="shared" si="166"/>
        <v>4</v>
      </c>
      <c r="K77" s="56">
        <f t="shared" ref="K77:K86" si="184">6-J77</f>
        <v>2</v>
      </c>
      <c r="L77" s="56">
        <v>0</v>
      </c>
      <c r="M77" s="15"/>
      <c r="N77" s="12">
        <f t="shared" ref="N77:N87" si="185">$C77+$K77+L77</f>
        <v>2.4705882352941178</v>
      </c>
      <c r="O77" s="12">
        <f t="shared" si="167"/>
        <v>3.4705882352941178</v>
      </c>
      <c r="P77" s="12">
        <f t="shared" si="168"/>
        <v>4.4705882352941178</v>
      </c>
      <c r="Q77" s="15"/>
      <c r="R77" s="36">
        <f t="shared" ref="R77:R87" si="186">$R$11</f>
        <v>1.0666666666666667</v>
      </c>
      <c r="S77" s="12">
        <f t="shared" ref="S77:S87" si="187">$C77+$K77+$R77+L77</f>
        <v>3.5372549019607842</v>
      </c>
      <c r="T77" s="12">
        <f t="shared" si="169"/>
        <v>4.5372549019607842</v>
      </c>
      <c r="U77" s="12">
        <f t="shared" si="170"/>
        <v>5.5372549019607842</v>
      </c>
      <c r="V77" s="15"/>
      <c r="W77" s="36">
        <f t="shared" ref="W77:W87" si="188">W$11</f>
        <v>2.666666666666667</v>
      </c>
      <c r="X77" s="12">
        <f t="shared" ref="X77:X87" si="189">$C77+$K77+$W77+L77</f>
        <v>5.1372549019607847</v>
      </c>
      <c r="Y77" s="12">
        <f t="shared" si="171"/>
        <v>6.1372549019607847</v>
      </c>
      <c r="Z77" s="12">
        <f t="shared" si="172"/>
        <v>7.1372549019607847</v>
      </c>
      <c r="AA77" s="15"/>
      <c r="AB77" s="36">
        <f t="shared" ref="AB77:AB87" si="190">AB$11</f>
        <v>5.3333333333333339</v>
      </c>
      <c r="AC77" s="12">
        <f t="shared" ref="AC77:AC87" si="191">$C77+$K77+$AB77+L77</f>
        <v>7.8039215686274517</v>
      </c>
      <c r="AD77" s="12">
        <f t="shared" si="173"/>
        <v>8.8039215686274517</v>
      </c>
      <c r="AE77" s="12">
        <f t="shared" si="174"/>
        <v>9.8039215686274517</v>
      </c>
      <c r="AF77" s="15"/>
      <c r="AG77" s="36">
        <f t="shared" ref="AG77:AG87" si="192">AG$11</f>
        <v>10.666666666666668</v>
      </c>
      <c r="AH77" s="12">
        <f t="shared" ref="AH77:AH87" si="193">$C77+$K77+$AG77+L77</f>
        <v>13.137254901960786</v>
      </c>
      <c r="AI77" s="12">
        <f t="shared" si="175"/>
        <v>14.137254901960786</v>
      </c>
      <c r="AJ77" s="12">
        <f t="shared" si="176"/>
        <v>15.137254901960786</v>
      </c>
      <c r="AK77" s="15"/>
      <c r="AL77" s="36">
        <f t="shared" ref="AL77:AL87" si="194">AL$11</f>
        <v>16</v>
      </c>
      <c r="AM77" s="12">
        <f t="shared" ref="AM77:AM87" si="195">$C77+$K77+$AL77+L77</f>
        <v>18.470588235294116</v>
      </c>
      <c r="AN77" s="12">
        <f t="shared" si="177"/>
        <v>19.470588235294116</v>
      </c>
      <c r="AO77" s="12">
        <f t="shared" si="178"/>
        <v>20.470588235294116</v>
      </c>
      <c r="AP77" s="15"/>
      <c r="AQ77" s="36">
        <f t="shared" ref="AQ77:AQ87" si="196">AQ$11</f>
        <v>21.333333333333336</v>
      </c>
      <c r="AR77" s="12">
        <f t="shared" ref="AR77:AR87" si="197">$C77+$K77+$AQ77+L77</f>
        <v>23.803921568627452</v>
      </c>
      <c r="AS77" s="12">
        <f t="shared" si="179"/>
        <v>24.803921568627452</v>
      </c>
      <c r="AT77" s="12">
        <f t="shared" si="180"/>
        <v>25.803921568627452</v>
      </c>
      <c r="AU77" s="15"/>
      <c r="AV77" s="36">
        <f t="shared" ref="AV77:AV87" si="198">AV$11</f>
        <v>32</v>
      </c>
      <c r="AW77" s="12">
        <f t="shared" ref="AW77:AW87" si="199">$C77+$K77+$AV77+L77</f>
        <v>34.470588235294116</v>
      </c>
      <c r="AX77" s="12">
        <f t="shared" si="181"/>
        <v>35.470588235294116</v>
      </c>
      <c r="AY77" s="12">
        <f t="shared" si="182"/>
        <v>36.470588235294116</v>
      </c>
    </row>
    <row r="78" spans="1:51">
      <c r="A78" s="14" t="str">
        <f t="shared" si="161"/>
        <v>Cuivre</v>
      </c>
      <c r="B78" s="6">
        <f t="shared" si="162"/>
        <v>200</v>
      </c>
      <c r="C78" s="47">
        <f t="shared" si="163"/>
        <v>0.47058823529411764</v>
      </c>
      <c r="D78" s="39">
        <v>7</v>
      </c>
      <c r="E78" s="51">
        <f t="shared" si="183"/>
        <v>4</v>
      </c>
      <c r="F78" s="41" t="s">
        <v>3</v>
      </c>
      <c r="G78" s="47">
        <f t="shared" si="164"/>
        <v>0</v>
      </c>
      <c r="H78" s="41" t="s">
        <v>0</v>
      </c>
      <c r="I78" s="51">
        <f t="shared" si="165"/>
        <v>1</v>
      </c>
      <c r="J78" s="56">
        <f t="shared" si="166"/>
        <v>5</v>
      </c>
      <c r="K78" s="56">
        <f t="shared" si="184"/>
        <v>1</v>
      </c>
      <c r="L78" s="56">
        <v>0</v>
      </c>
      <c r="M78" s="15"/>
      <c r="N78" s="12">
        <f t="shared" si="185"/>
        <v>1.4705882352941178</v>
      </c>
      <c r="O78" s="12">
        <f t="shared" si="167"/>
        <v>2.4705882352941178</v>
      </c>
      <c r="P78" s="12">
        <f t="shared" si="168"/>
        <v>3.4705882352941178</v>
      </c>
      <c r="Q78" s="15"/>
      <c r="R78" s="36">
        <f t="shared" si="186"/>
        <v>1.0666666666666667</v>
      </c>
      <c r="S78" s="12">
        <f t="shared" si="187"/>
        <v>2.5372549019607842</v>
      </c>
      <c r="T78" s="12">
        <f t="shared" si="169"/>
        <v>3.5372549019607842</v>
      </c>
      <c r="U78" s="12">
        <f t="shared" si="170"/>
        <v>4.5372549019607842</v>
      </c>
      <c r="V78" s="15"/>
      <c r="W78" s="36">
        <f t="shared" si="188"/>
        <v>2.666666666666667</v>
      </c>
      <c r="X78" s="12">
        <f t="shared" si="189"/>
        <v>4.1372549019607847</v>
      </c>
      <c r="Y78" s="12">
        <f t="shared" si="171"/>
        <v>5.1372549019607847</v>
      </c>
      <c r="Z78" s="12">
        <f t="shared" si="172"/>
        <v>6.1372549019607847</v>
      </c>
      <c r="AA78" s="15"/>
      <c r="AB78" s="36">
        <f t="shared" si="190"/>
        <v>5.3333333333333339</v>
      </c>
      <c r="AC78" s="12">
        <f t="shared" si="191"/>
        <v>6.8039215686274517</v>
      </c>
      <c r="AD78" s="12">
        <f t="shared" si="173"/>
        <v>7.8039215686274517</v>
      </c>
      <c r="AE78" s="12">
        <f t="shared" si="174"/>
        <v>8.8039215686274517</v>
      </c>
      <c r="AF78" s="15"/>
      <c r="AG78" s="36">
        <f t="shared" si="192"/>
        <v>10.666666666666668</v>
      </c>
      <c r="AH78" s="12">
        <f t="shared" si="193"/>
        <v>12.137254901960786</v>
      </c>
      <c r="AI78" s="12">
        <f t="shared" si="175"/>
        <v>13.137254901960786</v>
      </c>
      <c r="AJ78" s="12">
        <f t="shared" si="176"/>
        <v>14.137254901960786</v>
      </c>
      <c r="AK78" s="15"/>
      <c r="AL78" s="36">
        <f t="shared" si="194"/>
        <v>16</v>
      </c>
      <c r="AM78" s="12">
        <f t="shared" si="195"/>
        <v>17.470588235294116</v>
      </c>
      <c r="AN78" s="12">
        <f t="shared" si="177"/>
        <v>18.470588235294116</v>
      </c>
      <c r="AO78" s="12">
        <f t="shared" si="178"/>
        <v>19.470588235294116</v>
      </c>
      <c r="AP78" s="15"/>
      <c r="AQ78" s="36">
        <f t="shared" si="196"/>
        <v>21.333333333333336</v>
      </c>
      <c r="AR78" s="12">
        <f t="shared" si="197"/>
        <v>22.803921568627452</v>
      </c>
      <c r="AS78" s="12">
        <f t="shared" si="179"/>
        <v>23.803921568627452</v>
      </c>
      <c r="AT78" s="12">
        <f t="shared" si="180"/>
        <v>24.803921568627452</v>
      </c>
      <c r="AU78" s="15"/>
      <c r="AV78" s="36">
        <f t="shared" si="198"/>
        <v>32</v>
      </c>
      <c r="AW78" s="12">
        <f t="shared" si="199"/>
        <v>33.470588235294116</v>
      </c>
      <c r="AX78" s="12">
        <f t="shared" si="181"/>
        <v>34.470588235294116</v>
      </c>
      <c r="AY78" s="12">
        <f t="shared" si="182"/>
        <v>35.470588235294116</v>
      </c>
    </row>
    <row r="79" spans="1:51">
      <c r="A79" s="14" t="str">
        <f t="shared" si="161"/>
        <v>Cuivre</v>
      </c>
      <c r="B79" s="6">
        <f t="shared" si="162"/>
        <v>200</v>
      </c>
      <c r="C79" s="47">
        <f t="shared" si="163"/>
        <v>0.47058823529411764</v>
      </c>
      <c r="D79" s="39">
        <v>7</v>
      </c>
      <c r="E79" s="51">
        <f t="shared" si="183"/>
        <v>4</v>
      </c>
      <c r="F79" s="41" t="s">
        <v>4</v>
      </c>
      <c r="G79" s="47">
        <f t="shared" si="164"/>
        <v>1</v>
      </c>
      <c r="H79" s="41" t="s">
        <v>2</v>
      </c>
      <c r="I79" s="51">
        <f t="shared" si="165"/>
        <v>0</v>
      </c>
      <c r="J79" s="56">
        <f t="shared" si="166"/>
        <v>5</v>
      </c>
      <c r="K79" s="56">
        <f t="shared" si="184"/>
        <v>1</v>
      </c>
      <c r="L79" s="56">
        <v>0</v>
      </c>
      <c r="M79" s="15"/>
      <c r="N79" s="12">
        <f t="shared" si="185"/>
        <v>1.4705882352941178</v>
      </c>
      <c r="O79" s="12">
        <f t="shared" si="167"/>
        <v>2.4705882352941178</v>
      </c>
      <c r="P79" s="12">
        <f t="shared" si="168"/>
        <v>3.4705882352941178</v>
      </c>
      <c r="Q79" s="15"/>
      <c r="R79" s="36">
        <f t="shared" si="186"/>
        <v>1.0666666666666667</v>
      </c>
      <c r="S79" s="12">
        <f t="shared" si="187"/>
        <v>2.5372549019607842</v>
      </c>
      <c r="T79" s="12">
        <f t="shared" si="169"/>
        <v>3.5372549019607842</v>
      </c>
      <c r="U79" s="12">
        <f t="shared" si="170"/>
        <v>4.5372549019607842</v>
      </c>
      <c r="V79" s="15"/>
      <c r="W79" s="36">
        <f t="shared" si="188"/>
        <v>2.666666666666667</v>
      </c>
      <c r="X79" s="12">
        <f t="shared" si="189"/>
        <v>4.1372549019607847</v>
      </c>
      <c r="Y79" s="12">
        <f t="shared" si="171"/>
        <v>5.1372549019607847</v>
      </c>
      <c r="Z79" s="12">
        <f t="shared" si="172"/>
        <v>6.1372549019607847</v>
      </c>
      <c r="AA79" s="15"/>
      <c r="AB79" s="36">
        <f t="shared" si="190"/>
        <v>5.3333333333333339</v>
      </c>
      <c r="AC79" s="12">
        <f t="shared" si="191"/>
        <v>6.8039215686274517</v>
      </c>
      <c r="AD79" s="12">
        <f t="shared" si="173"/>
        <v>7.8039215686274517</v>
      </c>
      <c r="AE79" s="12">
        <f t="shared" si="174"/>
        <v>8.8039215686274517</v>
      </c>
      <c r="AF79" s="15"/>
      <c r="AG79" s="36">
        <f t="shared" si="192"/>
        <v>10.666666666666668</v>
      </c>
      <c r="AH79" s="12">
        <f t="shared" si="193"/>
        <v>12.137254901960786</v>
      </c>
      <c r="AI79" s="12">
        <f t="shared" si="175"/>
        <v>13.137254901960786</v>
      </c>
      <c r="AJ79" s="12">
        <f t="shared" si="176"/>
        <v>14.137254901960786</v>
      </c>
      <c r="AK79" s="15"/>
      <c r="AL79" s="36">
        <f t="shared" si="194"/>
        <v>16</v>
      </c>
      <c r="AM79" s="12">
        <f t="shared" si="195"/>
        <v>17.470588235294116</v>
      </c>
      <c r="AN79" s="12">
        <f t="shared" si="177"/>
        <v>18.470588235294116</v>
      </c>
      <c r="AO79" s="12">
        <f t="shared" si="178"/>
        <v>19.470588235294116</v>
      </c>
      <c r="AP79" s="15"/>
      <c r="AQ79" s="36">
        <f t="shared" si="196"/>
        <v>21.333333333333336</v>
      </c>
      <c r="AR79" s="12">
        <f t="shared" si="197"/>
        <v>22.803921568627452</v>
      </c>
      <c r="AS79" s="12">
        <f t="shared" si="179"/>
        <v>23.803921568627452</v>
      </c>
      <c r="AT79" s="12">
        <f t="shared" si="180"/>
        <v>24.803921568627452</v>
      </c>
      <c r="AU79" s="15"/>
      <c r="AV79" s="36">
        <f t="shared" si="198"/>
        <v>32</v>
      </c>
      <c r="AW79" s="12">
        <f t="shared" si="199"/>
        <v>33.470588235294116</v>
      </c>
      <c r="AX79" s="12">
        <f t="shared" si="181"/>
        <v>34.470588235294116</v>
      </c>
      <c r="AY79" s="12">
        <f t="shared" si="182"/>
        <v>35.470588235294116</v>
      </c>
    </row>
    <row r="80" spans="1:51">
      <c r="A80" s="14" t="str">
        <f t="shared" si="161"/>
        <v>Cuivre</v>
      </c>
      <c r="B80" s="6">
        <f t="shared" si="162"/>
        <v>200</v>
      </c>
      <c r="C80" s="47">
        <f t="shared" si="163"/>
        <v>0.47058823529411764</v>
      </c>
      <c r="D80" s="39">
        <v>7</v>
      </c>
      <c r="E80" s="51">
        <f t="shared" si="183"/>
        <v>4</v>
      </c>
      <c r="F80" s="41" t="s">
        <v>4</v>
      </c>
      <c r="G80" s="47">
        <f t="shared" si="164"/>
        <v>1</v>
      </c>
      <c r="H80" s="41" t="s">
        <v>1</v>
      </c>
      <c r="I80" s="51">
        <f t="shared" si="165"/>
        <v>0</v>
      </c>
      <c r="J80" s="56">
        <f t="shared" si="166"/>
        <v>5</v>
      </c>
      <c r="K80" s="56">
        <f t="shared" si="184"/>
        <v>1</v>
      </c>
      <c r="L80" s="56">
        <v>0</v>
      </c>
      <c r="M80" s="15"/>
      <c r="N80" s="12">
        <f t="shared" si="185"/>
        <v>1.4705882352941178</v>
      </c>
      <c r="O80" s="12">
        <f t="shared" si="167"/>
        <v>2.4705882352941178</v>
      </c>
      <c r="P80" s="12">
        <f t="shared" si="168"/>
        <v>3.4705882352941178</v>
      </c>
      <c r="Q80" s="15"/>
      <c r="R80" s="36">
        <f t="shared" si="186"/>
        <v>1.0666666666666667</v>
      </c>
      <c r="S80" s="12">
        <f t="shared" si="187"/>
        <v>2.5372549019607842</v>
      </c>
      <c r="T80" s="12">
        <f t="shared" si="169"/>
        <v>3.5372549019607842</v>
      </c>
      <c r="U80" s="12">
        <f t="shared" si="170"/>
        <v>4.5372549019607842</v>
      </c>
      <c r="V80" s="15"/>
      <c r="W80" s="36">
        <f t="shared" si="188"/>
        <v>2.666666666666667</v>
      </c>
      <c r="X80" s="12">
        <f t="shared" si="189"/>
        <v>4.1372549019607847</v>
      </c>
      <c r="Y80" s="12">
        <f t="shared" si="171"/>
        <v>5.1372549019607847</v>
      </c>
      <c r="Z80" s="12">
        <f t="shared" si="172"/>
        <v>6.1372549019607847</v>
      </c>
      <c r="AA80" s="15"/>
      <c r="AB80" s="36">
        <f t="shared" si="190"/>
        <v>5.3333333333333339</v>
      </c>
      <c r="AC80" s="12">
        <f t="shared" si="191"/>
        <v>6.8039215686274517</v>
      </c>
      <c r="AD80" s="12">
        <f t="shared" si="173"/>
        <v>7.8039215686274517</v>
      </c>
      <c r="AE80" s="12">
        <f t="shared" si="174"/>
        <v>8.8039215686274517</v>
      </c>
      <c r="AF80" s="15"/>
      <c r="AG80" s="36">
        <f t="shared" si="192"/>
        <v>10.666666666666668</v>
      </c>
      <c r="AH80" s="12">
        <f t="shared" si="193"/>
        <v>12.137254901960786</v>
      </c>
      <c r="AI80" s="12">
        <f t="shared" si="175"/>
        <v>13.137254901960786</v>
      </c>
      <c r="AJ80" s="12">
        <f t="shared" si="176"/>
        <v>14.137254901960786</v>
      </c>
      <c r="AK80" s="15"/>
      <c r="AL80" s="36">
        <f t="shared" si="194"/>
        <v>16</v>
      </c>
      <c r="AM80" s="12">
        <f t="shared" si="195"/>
        <v>17.470588235294116</v>
      </c>
      <c r="AN80" s="12">
        <f t="shared" si="177"/>
        <v>18.470588235294116</v>
      </c>
      <c r="AO80" s="12">
        <f t="shared" si="178"/>
        <v>19.470588235294116</v>
      </c>
      <c r="AP80" s="15"/>
      <c r="AQ80" s="36">
        <f t="shared" si="196"/>
        <v>21.333333333333336</v>
      </c>
      <c r="AR80" s="12">
        <f t="shared" si="197"/>
        <v>22.803921568627452</v>
      </c>
      <c r="AS80" s="12">
        <f t="shared" si="179"/>
        <v>23.803921568627452</v>
      </c>
      <c r="AT80" s="12">
        <f t="shared" si="180"/>
        <v>24.803921568627452</v>
      </c>
      <c r="AU80" s="15"/>
      <c r="AV80" s="36">
        <f t="shared" si="198"/>
        <v>32</v>
      </c>
      <c r="AW80" s="12">
        <f t="shared" si="199"/>
        <v>33.470588235294116</v>
      </c>
      <c r="AX80" s="12">
        <f t="shared" si="181"/>
        <v>34.470588235294116</v>
      </c>
      <c r="AY80" s="12">
        <f t="shared" si="182"/>
        <v>35.470588235294116</v>
      </c>
    </row>
    <row r="81" spans="1:51">
      <c r="A81" s="14" t="str">
        <f t="shared" si="161"/>
        <v>Cuivre</v>
      </c>
      <c r="B81" s="6">
        <f t="shared" si="162"/>
        <v>200</v>
      </c>
      <c r="C81" s="47">
        <f t="shared" si="163"/>
        <v>0.47058823529411764</v>
      </c>
      <c r="D81" s="39">
        <v>7</v>
      </c>
      <c r="E81" s="51">
        <f t="shared" si="183"/>
        <v>4</v>
      </c>
      <c r="F81" s="41" t="s">
        <v>4</v>
      </c>
      <c r="G81" s="47">
        <f t="shared" si="164"/>
        <v>1</v>
      </c>
      <c r="H81" s="41" t="s">
        <v>0</v>
      </c>
      <c r="I81" s="51">
        <f t="shared" si="165"/>
        <v>1</v>
      </c>
      <c r="J81" s="56">
        <f t="shared" si="166"/>
        <v>6</v>
      </c>
      <c r="K81" s="56">
        <f t="shared" si="184"/>
        <v>0</v>
      </c>
      <c r="L81" s="56">
        <v>0</v>
      </c>
      <c r="M81" s="15"/>
      <c r="N81" s="12">
        <f t="shared" si="185"/>
        <v>0.47058823529411764</v>
      </c>
      <c r="O81" s="12">
        <f t="shared" si="167"/>
        <v>1.4705882352941178</v>
      </c>
      <c r="P81" s="12">
        <f t="shared" si="168"/>
        <v>2.4705882352941178</v>
      </c>
      <c r="Q81" s="15"/>
      <c r="R81" s="36">
        <f t="shared" si="186"/>
        <v>1.0666666666666667</v>
      </c>
      <c r="S81" s="12">
        <f t="shared" si="187"/>
        <v>1.5372549019607842</v>
      </c>
      <c r="T81" s="12">
        <f t="shared" si="169"/>
        <v>2.5372549019607842</v>
      </c>
      <c r="U81" s="12">
        <f t="shared" si="170"/>
        <v>3.5372549019607842</v>
      </c>
      <c r="V81" s="15"/>
      <c r="W81" s="36">
        <f t="shared" si="188"/>
        <v>2.666666666666667</v>
      </c>
      <c r="X81" s="12">
        <f t="shared" si="189"/>
        <v>3.1372549019607847</v>
      </c>
      <c r="Y81" s="12">
        <f t="shared" si="171"/>
        <v>4.1372549019607847</v>
      </c>
      <c r="Z81" s="12">
        <f t="shared" si="172"/>
        <v>5.1372549019607847</v>
      </c>
      <c r="AA81" s="15"/>
      <c r="AB81" s="36">
        <f t="shared" si="190"/>
        <v>5.3333333333333339</v>
      </c>
      <c r="AC81" s="12">
        <f t="shared" si="191"/>
        <v>5.8039215686274517</v>
      </c>
      <c r="AD81" s="12">
        <f t="shared" si="173"/>
        <v>6.8039215686274517</v>
      </c>
      <c r="AE81" s="12">
        <f t="shared" si="174"/>
        <v>7.8039215686274517</v>
      </c>
      <c r="AF81" s="15"/>
      <c r="AG81" s="36">
        <f t="shared" si="192"/>
        <v>10.666666666666668</v>
      </c>
      <c r="AH81" s="12">
        <f t="shared" si="193"/>
        <v>11.137254901960786</v>
      </c>
      <c r="AI81" s="12">
        <f t="shared" si="175"/>
        <v>12.137254901960786</v>
      </c>
      <c r="AJ81" s="12">
        <f t="shared" si="176"/>
        <v>13.137254901960786</v>
      </c>
      <c r="AK81" s="15"/>
      <c r="AL81" s="36">
        <f t="shared" si="194"/>
        <v>16</v>
      </c>
      <c r="AM81" s="12">
        <f t="shared" si="195"/>
        <v>16.470588235294116</v>
      </c>
      <c r="AN81" s="12">
        <f t="shared" si="177"/>
        <v>17.470588235294116</v>
      </c>
      <c r="AO81" s="12">
        <f t="shared" si="178"/>
        <v>18.470588235294116</v>
      </c>
      <c r="AP81" s="15"/>
      <c r="AQ81" s="36">
        <f t="shared" si="196"/>
        <v>21.333333333333336</v>
      </c>
      <c r="AR81" s="12">
        <f t="shared" si="197"/>
        <v>21.803921568627452</v>
      </c>
      <c r="AS81" s="12">
        <f t="shared" si="179"/>
        <v>22.803921568627452</v>
      </c>
      <c r="AT81" s="12">
        <f t="shared" si="180"/>
        <v>23.803921568627452</v>
      </c>
      <c r="AU81" s="15"/>
      <c r="AV81" s="36">
        <f t="shared" si="198"/>
        <v>32</v>
      </c>
      <c r="AW81" s="12">
        <f t="shared" si="199"/>
        <v>32.470588235294116</v>
      </c>
      <c r="AX81" s="12">
        <f t="shared" si="181"/>
        <v>33.470588235294116</v>
      </c>
      <c r="AY81" s="12">
        <f t="shared" si="182"/>
        <v>34.470588235294116</v>
      </c>
    </row>
    <row r="82" spans="1:51">
      <c r="A82" s="14" t="str">
        <f t="shared" si="161"/>
        <v>Cuivre</v>
      </c>
      <c r="B82" s="6">
        <f t="shared" si="162"/>
        <v>200</v>
      </c>
      <c r="C82" s="47">
        <f t="shared" si="163"/>
        <v>0.47058823529411764</v>
      </c>
      <c r="D82" s="39">
        <v>7</v>
      </c>
      <c r="E82" s="51">
        <f t="shared" si="183"/>
        <v>4</v>
      </c>
      <c r="F82" s="41" t="s">
        <v>5</v>
      </c>
      <c r="G82" s="47">
        <f t="shared" si="164"/>
        <v>1</v>
      </c>
      <c r="H82" s="41" t="s">
        <v>2</v>
      </c>
      <c r="I82" s="51">
        <f t="shared" si="165"/>
        <v>0</v>
      </c>
      <c r="J82" s="56">
        <f t="shared" si="166"/>
        <v>5</v>
      </c>
      <c r="K82" s="56">
        <f t="shared" si="184"/>
        <v>1</v>
      </c>
      <c r="L82" s="56">
        <v>0</v>
      </c>
      <c r="M82" s="15"/>
      <c r="N82" s="12">
        <f t="shared" si="185"/>
        <v>1.4705882352941178</v>
      </c>
      <c r="O82" s="12">
        <f t="shared" si="167"/>
        <v>2.4705882352941178</v>
      </c>
      <c r="P82" s="12">
        <f t="shared" si="168"/>
        <v>3.4705882352941178</v>
      </c>
      <c r="Q82" s="15"/>
      <c r="R82" s="36">
        <f t="shared" si="186"/>
        <v>1.0666666666666667</v>
      </c>
      <c r="S82" s="12">
        <f t="shared" si="187"/>
        <v>2.5372549019607842</v>
      </c>
      <c r="T82" s="12">
        <f t="shared" si="169"/>
        <v>3.5372549019607842</v>
      </c>
      <c r="U82" s="12">
        <f t="shared" si="170"/>
        <v>4.5372549019607842</v>
      </c>
      <c r="V82" s="15"/>
      <c r="W82" s="36">
        <f t="shared" si="188"/>
        <v>2.666666666666667</v>
      </c>
      <c r="X82" s="12">
        <f t="shared" si="189"/>
        <v>4.1372549019607847</v>
      </c>
      <c r="Y82" s="12">
        <f t="shared" si="171"/>
        <v>5.1372549019607847</v>
      </c>
      <c r="Z82" s="12">
        <f t="shared" si="172"/>
        <v>6.1372549019607847</v>
      </c>
      <c r="AA82" s="15"/>
      <c r="AB82" s="36">
        <f t="shared" si="190"/>
        <v>5.3333333333333339</v>
      </c>
      <c r="AC82" s="12">
        <f t="shared" si="191"/>
        <v>6.8039215686274517</v>
      </c>
      <c r="AD82" s="12">
        <f t="shared" si="173"/>
        <v>7.8039215686274517</v>
      </c>
      <c r="AE82" s="12">
        <f t="shared" si="174"/>
        <v>8.8039215686274517</v>
      </c>
      <c r="AF82" s="15"/>
      <c r="AG82" s="36">
        <f t="shared" si="192"/>
        <v>10.666666666666668</v>
      </c>
      <c r="AH82" s="12">
        <f t="shared" si="193"/>
        <v>12.137254901960786</v>
      </c>
      <c r="AI82" s="12">
        <f t="shared" si="175"/>
        <v>13.137254901960786</v>
      </c>
      <c r="AJ82" s="12">
        <f t="shared" si="176"/>
        <v>14.137254901960786</v>
      </c>
      <c r="AK82" s="15"/>
      <c r="AL82" s="36">
        <f t="shared" si="194"/>
        <v>16</v>
      </c>
      <c r="AM82" s="12">
        <f t="shared" si="195"/>
        <v>17.470588235294116</v>
      </c>
      <c r="AN82" s="12">
        <f t="shared" si="177"/>
        <v>18.470588235294116</v>
      </c>
      <c r="AO82" s="12">
        <f t="shared" si="178"/>
        <v>19.470588235294116</v>
      </c>
      <c r="AP82" s="15"/>
      <c r="AQ82" s="36">
        <f t="shared" si="196"/>
        <v>21.333333333333336</v>
      </c>
      <c r="AR82" s="12">
        <f t="shared" si="197"/>
        <v>22.803921568627452</v>
      </c>
      <c r="AS82" s="12">
        <f t="shared" si="179"/>
        <v>23.803921568627452</v>
      </c>
      <c r="AT82" s="12">
        <f t="shared" si="180"/>
        <v>24.803921568627452</v>
      </c>
      <c r="AU82" s="15"/>
      <c r="AV82" s="36">
        <f t="shared" si="198"/>
        <v>32</v>
      </c>
      <c r="AW82" s="12">
        <f t="shared" si="199"/>
        <v>33.470588235294116</v>
      </c>
      <c r="AX82" s="12">
        <f t="shared" si="181"/>
        <v>34.470588235294116</v>
      </c>
      <c r="AY82" s="12">
        <f t="shared" si="182"/>
        <v>35.470588235294116</v>
      </c>
    </row>
    <row r="83" spans="1:51">
      <c r="A83" s="14" t="str">
        <f t="shared" si="161"/>
        <v>Cuivre</v>
      </c>
      <c r="B83" s="6">
        <f t="shared" si="162"/>
        <v>200</v>
      </c>
      <c r="C83" s="47">
        <f t="shared" si="163"/>
        <v>0.47058823529411764</v>
      </c>
      <c r="D83" s="39">
        <v>7</v>
      </c>
      <c r="E83" s="51">
        <f t="shared" si="183"/>
        <v>4</v>
      </c>
      <c r="F83" s="41" t="s">
        <v>5</v>
      </c>
      <c r="G83" s="47">
        <f t="shared" si="164"/>
        <v>1</v>
      </c>
      <c r="H83" s="41" t="s">
        <v>1</v>
      </c>
      <c r="I83" s="51">
        <f t="shared" si="165"/>
        <v>0</v>
      </c>
      <c r="J83" s="56">
        <f t="shared" si="166"/>
        <v>5</v>
      </c>
      <c r="K83" s="56">
        <f t="shared" si="184"/>
        <v>1</v>
      </c>
      <c r="L83" s="56">
        <v>0</v>
      </c>
      <c r="M83" s="15"/>
      <c r="N83" s="12">
        <f t="shared" si="185"/>
        <v>1.4705882352941178</v>
      </c>
      <c r="O83" s="12">
        <f t="shared" si="167"/>
        <v>2.4705882352941178</v>
      </c>
      <c r="P83" s="12">
        <f t="shared" si="168"/>
        <v>3.4705882352941178</v>
      </c>
      <c r="Q83" s="15"/>
      <c r="R83" s="36">
        <f t="shared" si="186"/>
        <v>1.0666666666666667</v>
      </c>
      <c r="S83" s="12">
        <f t="shared" si="187"/>
        <v>2.5372549019607842</v>
      </c>
      <c r="T83" s="12">
        <f t="shared" si="169"/>
        <v>3.5372549019607842</v>
      </c>
      <c r="U83" s="12">
        <f t="shared" si="170"/>
        <v>4.5372549019607842</v>
      </c>
      <c r="V83" s="15"/>
      <c r="W83" s="36">
        <f t="shared" si="188"/>
        <v>2.666666666666667</v>
      </c>
      <c r="X83" s="12">
        <f t="shared" si="189"/>
        <v>4.1372549019607847</v>
      </c>
      <c r="Y83" s="12">
        <f t="shared" si="171"/>
        <v>5.1372549019607847</v>
      </c>
      <c r="Z83" s="12">
        <f t="shared" si="172"/>
        <v>6.1372549019607847</v>
      </c>
      <c r="AA83" s="15"/>
      <c r="AB83" s="36">
        <f t="shared" si="190"/>
        <v>5.3333333333333339</v>
      </c>
      <c r="AC83" s="12">
        <f t="shared" si="191"/>
        <v>6.8039215686274517</v>
      </c>
      <c r="AD83" s="12">
        <f t="shared" si="173"/>
        <v>7.8039215686274517</v>
      </c>
      <c r="AE83" s="12">
        <f t="shared" si="174"/>
        <v>8.8039215686274517</v>
      </c>
      <c r="AF83" s="15"/>
      <c r="AG83" s="36">
        <f t="shared" si="192"/>
        <v>10.666666666666668</v>
      </c>
      <c r="AH83" s="12">
        <f t="shared" si="193"/>
        <v>12.137254901960786</v>
      </c>
      <c r="AI83" s="12">
        <f t="shared" si="175"/>
        <v>13.137254901960786</v>
      </c>
      <c r="AJ83" s="12">
        <f t="shared" si="176"/>
        <v>14.137254901960786</v>
      </c>
      <c r="AK83" s="15"/>
      <c r="AL83" s="36">
        <f t="shared" si="194"/>
        <v>16</v>
      </c>
      <c r="AM83" s="12">
        <f t="shared" si="195"/>
        <v>17.470588235294116</v>
      </c>
      <c r="AN83" s="12">
        <f t="shared" si="177"/>
        <v>18.470588235294116</v>
      </c>
      <c r="AO83" s="12">
        <f t="shared" si="178"/>
        <v>19.470588235294116</v>
      </c>
      <c r="AP83" s="15"/>
      <c r="AQ83" s="36">
        <f t="shared" si="196"/>
        <v>21.333333333333336</v>
      </c>
      <c r="AR83" s="12">
        <f t="shared" si="197"/>
        <v>22.803921568627452</v>
      </c>
      <c r="AS83" s="12">
        <f t="shared" si="179"/>
        <v>23.803921568627452</v>
      </c>
      <c r="AT83" s="12">
        <f t="shared" si="180"/>
        <v>24.803921568627452</v>
      </c>
      <c r="AU83" s="15"/>
      <c r="AV83" s="36">
        <f t="shared" si="198"/>
        <v>32</v>
      </c>
      <c r="AW83" s="12">
        <f t="shared" si="199"/>
        <v>33.470588235294116</v>
      </c>
      <c r="AX83" s="12">
        <f t="shared" si="181"/>
        <v>34.470588235294116</v>
      </c>
      <c r="AY83" s="12">
        <f t="shared" si="182"/>
        <v>35.470588235294116</v>
      </c>
    </row>
    <row r="84" spans="1:51">
      <c r="A84" s="14" t="str">
        <f t="shared" si="161"/>
        <v>Cuivre</v>
      </c>
      <c r="B84" s="6">
        <f t="shared" si="162"/>
        <v>200</v>
      </c>
      <c r="C84" s="47">
        <f t="shared" si="163"/>
        <v>0.47058823529411764</v>
      </c>
      <c r="D84" s="39">
        <v>7</v>
      </c>
      <c r="E84" s="51">
        <f t="shared" si="183"/>
        <v>4</v>
      </c>
      <c r="F84" s="41" t="s">
        <v>5</v>
      </c>
      <c r="G84" s="47">
        <f t="shared" si="164"/>
        <v>1</v>
      </c>
      <c r="H84" s="41" t="s">
        <v>0</v>
      </c>
      <c r="I84" s="51">
        <f t="shared" si="165"/>
        <v>1</v>
      </c>
      <c r="J84" s="56">
        <f t="shared" si="166"/>
        <v>6</v>
      </c>
      <c r="K84" s="56">
        <f t="shared" si="184"/>
        <v>0</v>
      </c>
      <c r="L84" s="56">
        <v>0</v>
      </c>
      <c r="M84" s="15"/>
      <c r="N84" s="12">
        <f t="shared" si="185"/>
        <v>0.47058823529411764</v>
      </c>
      <c r="O84" s="12">
        <f t="shared" si="167"/>
        <v>1.4705882352941178</v>
      </c>
      <c r="P84" s="12">
        <f t="shared" si="168"/>
        <v>2.4705882352941178</v>
      </c>
      <c r="Q84" s="15"/>
      <c r="R84" s="36">
        <f t="shared" si="186"/>
        <v>1.0666666666666667</v>
      </c>
      <c r="S84" s="12">
        <f t="shared" si="187"/>
        <v>1.5372549019607842</v>
      </c>
      <c r="T84" s="12">
        <f t="shared" si="169"/>
        <v>2.5372549019607842</v>
      </c>
      <c r="U84" s="12">
        <f t="shared" si="170"/>
        <v>3.5372549019607842</v>
      </c>
      <c r="V84" s="15"/>
      <c r="W84" s="36">
        <f t="shared" si="188"/>
        <v>2.666666666666667</v>
      </c>
      <c r="X84" s="12">
        <f t="shared" si="189"/>
        <v>3.1372549019607847</v>
      </c>
      <c r="Y84" s="12">
        <f t="shared" si="171"/>
        <v>4.1372549019607847</v>
      </c>
      <c r="Z84" s="12">
        <f t="shared" si="172"/>
        <v>5.1372549019607847</v>
      </c>
      <c r="AA84" s="15"/>
      <c r="AB84" s="36">
        <f t="shared" si="190"/>
        <v>5.3333333333333339</v>
      </c>
      <c r="AC84" s="12">
        <f t="shared" si="191"/>
        <v>5.8039215686274517</v>
      </c>
      <c r="AD84" s="12">
        <f t="shared" si="173"/>
        <v>6.8039215686274517</v>
      </c>
      <c r="AE84" s="12">
        <f t="shared" si="174"/>
        <v>7.8039215686274517</v>
      </c>
      <c r="AF84" s="15"/>
      <c r="AG84" s="36">
        <f t="shared" si="192"/>
        <v>10.666666666666668</v>
      </c>
      <c r="AH84" s="12">
        <f t="shared" si="193"/>
        <v>11.137254901960786</v>
      </c>
      <c r="AI84" s="12">
        <f t="shared" si="175"/>
        <v>12.137254901960786</v>
      </c>
      <c r="AJ84" s="12">
        <f t="shared" si="176"/>
        <v>13.137254901960786</v>
      </c>
      <c r="AK84" s="15"/>
      <c r="AL84" s="36">
        <f t="shared" si="194"/>
        <v>16</v>
      </c>
      <c r="AM84" s="12">
        <f t="shared" si="195"/>
        <v>16.470588235294116</v>
      </c>
      <c r="AN84" s="12">
        <f t="shared" si="177"/>
        <v>17.470588235294116</v>
      </c>
      <c r="AO84" s="12">
        <f t="shared" si="178"/>
        <v>18.470588235294116</v>
      </c>
      <c r="AP84" s="15"/>
      <c r="AQ84" s="36">
        <f t="shared" si="196"/>
        <v>21.333333333333336</v>
      </c>
      <c r="AR84" s="12">
        <f t="shared" si="197"/>
        <v>21.803921568627452</v>
      </c>
      <c r="AS84" s="12">
        <f t="shared" si="179"/>
        <v>22.803921568627452</v>
      </c>
      <c r="AT84" s="12">
        <f t="shared" si="180"/>
        <v>23.803921568627452</v>
      </c>
      <c r="AU84" s="15"/>
      <c r="AV84" s="36">
        <f t="shared" si="198"/>
        <v>32</v>
      </c>
      <c r="AW84" s="12">
        <f t="shared" si="199"/>
        <v>32.470588235294116</v>
      </c>
      <c r="AX84" s="12">
        <f t="shared" si="181"/>
        <v>33.470588235294116</v>
      </c>
      <c r="AY84" s="12">
        <f t="shared" si="182"/>
        <v>34.470588235294116</v>
      </c>
    </row>
    <row r="85" spans="1:51">
      <c r="A85" s="14" t="str">
        <f t="shared" si="161"/>
        <v>Cuivre</v>
      </c>
      <c r="B85" s="6">
        <f t="shared" si="162"/>
        <v>200</v>
      </c>
      <c r="C85" s="47">
        <f t="shared" si="163"/>
        <v>0.47058823529411764</v>
      </c>
      <c r="D85" s="39">
        <v>7</v>
      </c>
      <c r="E85" s="51">
        <f t="shared" si="183"/>
        <v>4</v>
      </c>
      <c r="F85" s="41" t="s">
        <v>6</v>
      </c>
      <c r="G85" s="47">
        <f t="shared" si="164"/>
        <v>2</v>
      </c>
      <c r="H85" s="41" t="s">
        <v>2</v>
      </c>
      <c r="I85" s="51">
        <f t="shared" si="165"/>
        <v>0</v>
      </c>
      <c r="J85" s="56">
        <f t="shared" si="166"/>
        <v>6</v>
      </c>
      <c r="K85" s="56">
        <f t="shared" si="184"/>
        <v>0</v>
      </c>
      <c r="L85" s="56">
        <v>0</v>
      </c>
      <c r="M85" s="15"/>
      <c r="N85" s="12">
        <f t="shared" si="185"/>
        <v>0.47058823529411764</v>
      </c>
      <c r="O85" s="12">
        <f t="shared" si="167"/>
        <v>1.4705882352941178</v>
      </c>
      <c r="P85" s="12">
        <f t="shared" si="168"/>
        <v>2.4705882352941178</v>
      </c>
      <c r="Q85" s="15"/>
      <c r="R85" s="36">
        <f t="shared" si="186"/>
        <v>1.0666666666666667</v>
      </c>
      <c r="S85" s="12">
        <f t="shared" si="187"/>
        <v>1.5372549019607842</v>
      </c>
      <c r="T85" s="12">
        <f t="shared" si="169"/>
        <v>2.5372549019607842</v>
      </c>
      <c r="U85" s="12">
        <f t="shared" si="170"/>
        <v>3.5372549019607842</v>
      </c>
      <c r="V85" s="15"/>
      <c r="W85" s="36">
        <f t="shared" si="188"/>
        <v>2.666666666666667</v>
      </c>
      <c r="X85" s="12">
        <f t="shared" si="189"/>
        <v>3.1372549019607847</v>
      </c>
      <c r="Y85" s="12">
        <f t="shared" si="171"/>
        <v>4.1372549019607847</v>
      </c>
      <c r="Z85" s="12">
        <f t="shared" si="172"/>
        <v>5.1372549019607847</v>
      </c>
      <c r="AA85" s="15"/>
      <c r="AB85" s="36">
        <f t="shared" si="190"/>
        <v>5.3333333333333339</v>
      </c>
      <c r="AC85" s="12">
        <f t="shared" si="191"/>
        <v>5.8039215686274517</v>
      </c>
      <c r="AD85" s="12">
        <f t="shared" si="173"/>
        <v>6.8039215686274517</v>
      </c>
      <c r="AE85" s="12">
        <f t="shared" si="174"/>
        <v>7.8039215686274517</v>
      </c>
      <c r="AF85" s="15"/>
      <c r="AG85" s="36">
        <f t="shared" si="192"/>
        <v>10.666666666666668</v>
      </c>
      <c r="AH85" s="12">
        <f t="shared" si="193"/>
        <v>11.137254901960786</v>
      </c>
      <c r="AI85" s="12">
        <f t="shared" si="175"/>
        <v>12.137254901960786</v>
      </c>
      <c r="AJ85" s="12">
        <f t="shared" si="176"/>
        <v>13.137254901960786</v>
      </c>
      <c r="AK85" s="15"/>
      <c r="AL85" s="36">
        <f t="shared" si="194"/>
        <v>16</v>
      </c>
      <c r="AM85" s="12">
        <f t="shared" si="195"/>
        <v>16.470588235294116</v>
      </c>
      <c r="AN85" s="12">
        <f t="shared" si="177"/>
        <v>17.470588235294116</v>
      </c>
      <c r="AO85" s="12">
        <f t="shared" si="178"/>
        <v>18.470588235294116</v>
      </c>
      <c r="AP85" s="15"/>
      <c r="AQ85" s="36">
        <f t="shared" si="196"/>
        <v>21.333333333333336</v>
      </c>
      <c r="AR85" s="12">
        <f t="shared" si="197"/>
        <v>21.803921568627452</v>
      </c>
      <c r="AS85" s="12">
        <f t="shared" si="179"/>
        <v>22.803921568627452</v>
      </c>
      <c r="AT85" s="12">
        <f t="shared" si="180"/>
        <v>23.803921568627452</v>
      </c>
      <c r="AU85" s="15"/>
      <c r="AV85" s="36">
        <f t="shared" si="198"/>
        <v>32</v>
      </c>
      <c r="AW85" s="12">
        <f t="shared" si="199"/>
        <v>32.470588235294116</v>
      </c>
      <c r="AX85" s="12">
        <f t="shared" si="181"/>
        <v>33.470588235294116</v>
      </c>
      <c r="AY85" s="12">
        <f t="shared" si="182"/>
        <v>34.470588235294116</v>
      </c>
    </row>
    <row r="86" spans="1:51">
      <c r="A86" s="14" t="str">
        <f t="shared" si="161"/>
        <v>Cuivre</v>
      </c>
      <c r="B86" s="6">
        <f t="shared" si="162"/>
        <v>200</v>
      </c>
      <c r="C86" s="47">
        <f t="shared" si="163"/>
        <v>0.47058823529411764</v>
      </c>
      <c r="D86" s="39">
        <v>7</v>
      </c>
      <c r="E86" s="51">
        <f t="shared" si="183"/>
        <v>4</v>
      </c>
      <c r="F86" s="41" t="s">
        <v>6</v>
      </c>
      <c r="G86" s="47">
        <f t="shared" si="164"/>
        <v>2</v>
      </c>
      <c r="H86" s="41" t="s">
        <v>1</v>
      </c>
      <c r="I86" s="51">
        <f t="shared" si="165"/>
        <v>0</v>
      </c>
      <c r="J86" s="56">
        <f t="shared" si="166"/>
        <v>6</v>
      </c>
      <c r="K86" s="56">
        <f t="shared" si="184"/>
        <v>0</v>
      </c>
      <c r="L86" s="56">
        <v>0</v>
      </c>
      <c r="M86" s="15"/>
      <c r="N86" s="12">
        <f t="shared" si="185"/>
        <v>0.47058823529411764</v>
      </c>
      <c r="O86" s="12">
        <f t="shared" si="167"/>
        <v>1.4705882352941178</v>
      </c>
      <c r="P86" s="12">
        <f t="shared" si="168"/>
        <v>2.4705882352941178</v>
      </c>
      <c r="Q86" s="15"/>
      <c r="R86" s="36">
        <f t="shared" si="186"/>
        <v>1.0666666666666667</v>
      </c>
      <c r="S86" s="12">
        <f t="shared" si="187"/>
        <v>1.5372549019607842</v>
      </c>
      <c r="T86" s="12">
        <f t="shared" si="169"/>
        <v>2.5372549019607842</v>
      </c>
      <c r="U86" s="12">
        <f t="shared" si="170"/>
        <v>3.5372549019607842</v>
      </c>
      <c r="V86" s="15"/>
      <c r="W86" s="36">
        <f t="shared" si="188"/>
        <v>2.666666666666667</v>
      </c>
      <c r="X86" s="12">
        <f t="shared" si="189"/>
        <v>3.1372549019607847</v>
      </c>
      <c r="Y86" s="12">
        <f t="shared" si="171"/>
        <v>4.1372549019607847</v>
      </c>
      <c r="Z86" s="12">
        <f t="shared" si="172"/>
        <v>5.1372549019607847</v>
      </c>
      <c r="AA86" s="15"/>
      <c r="AB86" s="36">
        <f t="shared" si="190"/>
        <v>5.3333333333333339</v>
      </c>
      <c r="AC86" s="12">
        <f t="shared" si="191"/>
        <v>5.8039215686274517</v>
      </c>
      <c r="AD86" s="12">
        <f t="shared" si="173"/>
        <v>6.8039215686274517</v>
      </c>
      <c r="AE86" s="12">
        <f t="shared" si="174"/>
        <v>7.8039215686274517</v>
      </c>
      <c r="AF86" s="15"/>
      <c r="AG86" s="36">
        <f t="shared" si="192"/>
        <v>10.666666666666668</v>
      </c>
      <c r="AH86" s="12">
        <f t="shared" si="193"/>
        <v>11.137254901960786</v>
      </c>
      <c r="AI86" s="12">
        <f t="shared" si="175"/>
        <v>12.137254901960786</v>
      </c>
      <c r="AJ86" s="12">
        <f t="shared" si="176"/>
        <v>13.137254901960786</v>
      </c>
      <c r="AK86" s="15"/>
      <c r="AL86" s="36">
        <f t="shared" si="194"/>
        <v>16</v>
      </c>
      <c r="AM86" s="12">
        <f t="shared" si="195"/>
        <v>16.470588235294116</v>
      </c>
      <c r="AN86" s="12">
        <f t="shared" si="177"/>
        <v>17.470588235294116</v>
      </c>
      <c r="AO86" s="12">
        <f t="shared" si="178"/>
        <v>18.470588235294116</v>
      </c>
      <c r="AP86" s="15"/>
      <c r="AQ86" s="36">
        <f t="shared" si="196"/>
        <v>21.333333333333336</v>
      </c>
      <c r="AR86" s="12">
        <f t="shared" si="197"/>
        <v>21.803921568627452</v>
      </c>
      <c r="AS86" s="12">
        <f t="shared" si="179"/>
        <v>22.803921568627452</v>
      </c>
      <c r="AT86" s="12">
        <f t="shared" si="180"/>
        <v>23.803921568627452</v>
      </c>
      <c r="AU86" s="15"/>
      <c r="AV86" s="36">
        <f t="shared" si="198"/>
        <v>32</v>
      </c>
      <c r="AW86" s="12">
        <f t="shared" si="199"/>
        <v>32.470588235294116</v>
      </c>
      <c r="AX86" s="12">
        <f t="shared" si="181"/>
        <v>33.470588235294116</v>
      </c>
      <c r="AY86" s="12">
        <f t="shared" si="182"/>
        <v>34.470588235294116</v>
      </c>
    </row>
    <row r="87" spans="1:51" ht="10.5" thickBot="1">
      <c r="A87" s="14" t="str">
        <f t="shared" si="161"/>
        <v>Cuivre</v>
      </c>
      <c r="B87" s="6">
        <f t="shared" si="162"/>
        <v>200</v>
      </c>
      <c r="C87" s="47">
        <f t="shared" si="163"/>
        <v>0.47058823529411764</v>
      </c>
      <c r="D87" s="39">
        <v>7</v>
      </c>
      <c r="E87" s="51">
        <f t="shared" si="183"/>
        <v>4</v>
      </c>
      <c r="F87" s="41" t="s">
        <v>6</v>
      </c>
      <c r="G87" s="47">
        <f t="shared" si="164"/>
        <v>2</v>
      </c>
      <c r="H87" s="41" t="s">
        <v>0</v>
      </c>
      <c r="I87" s="51">
        <f t="shared" si="165"/>
        <v>1</v>
      </c>
      <c r="J87" s="56">
        <f t="shared" si="166"/>
        <v>7</v>
      </c>
      <c r="K87" s="56">
        <v>0</v>
      </c>
      <c r="L87" s="56">
        <v>0</v>
      </c>
      <c r="M87" s="15"/>
      <c r="N87" s="12">
        <f t="shared" si="185"/>
        <v>0.47058823529411764</v>
      </c>
      <c r="O87" s="12">
        <f t="shared" si="167"/>
        <v>1.4705882352941178</v>
      </c>
      <c r="P87" s="12">
        <f t="shared" si="168"/>
        <v>2.4705882352941178</v>
      </c>
      <c r="Q87" s="15"/>
      <c r="R87" s="36">
        <f t="shared" si="186"/>
        <v>1.0666666666666667</v>
      </c>
      <c r="S87" s="12">
        <f t="shared" si="187"/>
        <v>1.5372549019607842</v>
      </c>
      <c r="T87" s="12">
        <f t="shared" si="169"/>
        <v>2.5372549019607842</v>
      </c>
      <c r="U87" s="12">
        <f t="shared" si="170"/>
        <v>3.5372549019607842</v>
      </c>
      <c r="V87" s="15"/>
      <c r="W87" s="36">
        <f t="shared" si="188"/>
        <v>2.666666666666667</v>
      </c>
      <c r="X87" s="12">
        <f t="shared" si="189"/>
        <v>3.1372549019607847</v>
      </c>
      <c r="Y87" s="12">
        <f t="shared" si="171"/>
        <v>4.1372549019607847</v>
      </c>
      <c r="Z87" s="12">
        <f t="shared" si="172"/>
        <v>5.1372549019607847</v>
      </c>
      <c r="AA87" s="15"/>
      <c r="AB87" s="36">
        <f t="shared" si="190"/>
        <v>5.3333333333333339</v>
      </c>
      <c r="AC87" s="12">
        <f t="shared" si="191"/>
        <v>5.8039215686274517</v>
      </c>
      <c r="AD87" s="12">
        <f t="shared" si="173"/>
        <v>6.8039215686274517</v>
      </c>
      <c r="AE87" s="12">
        <f t="shared" si="174"/>
        <v>7.8039215686274517</v>
      </c>
      <c r="AF87" s="15"/>
      <c r="AG87" s="36">
        <f t="shared" si="192"/>
        <v>10.666666666666668</v>
      </c>
      <c r="AH87" s="12">
        <f t="shared" si="193"/>
        <v>11.137254901960786</v>
      </c>
      <c r="AI87" s="12">
        <f t="shared" si="175"/>
        <v>12.137254901960786</v>
      </c>
      <c r="AJ87" s="12">
        <f t="shared" si="176"/>
        <v>13.137254901960786</v>
      </c>
      <c r="AK87" s="15"/>
      <c r="AL87" s="36">
        <f t="shared" si="194"/>
        <v>16</v>
      </c>
      <c r="AM87" s="12">
        <f t="shared" si="195"/>
        <v>16.470588235294116</v>
      </c>
      <c r="AN87" s="12">
        <f t="shared" si="177"/>
        <v>17.470588235294116</v>
      </c>
      <c r="AO87" s="12">
        <f t="shared" si="178"/>
        <v>18.470588235294116</v>
      </c>
      <c r="AP87" s="15"/>
      <c r="AQ87" s="36">
        <f t="shared" si="196"/>
        <v>21.333333333333336</v>
      </c>
      <c r="AR87" s="12">
        <f t="shared" si="197"/>
        <v>21.803921568627452</v>
      </c>
      <c r="AS87" s="12">
        <f t="shared" si="179"/>
        <v>22.803921568627452</v>
      </c>
      <c r="AT87" s="12">
        <f t="shared" si="180"/>
        <v>23.803921568627452</v>
      </c>
      <c r="AU87" s="15"/>
      <c r="AV87" s="36">
        <f t="shared" si="198"/>
        <v>32</v>
      </c>
      <c r="AW87" s="12">
        <f t="shared" si="199"/>
        <v>32.470588235294116</v>
      </c>
      <c r="AX87" s="12">
        <f t="shared" si="181"/>
        <v>33.470588235294116</v>
      </c>
      <c r="AY87" s="12">
        <f t="shared" si="182"/>
        <v>34.470588235294116</v>
      </c>
    </row>
    <row r="88" spans="1:51" ht="42.5" thickTop="1">
      <c r="A88" s="25" t="s">
        <v>45</v>
      </c>
      <c r="B88" s="26" t="s">
        <v>88</v>
      </c>
      <c r="C88" s="121" t="s">
        <v>61</v>
      </c>
      <c r="D88" s="38" t="s">
        <v>62</v>
      </c>
      <c r="E88" s="122" t="s">
        <v>63</v>
      </c>
      <c r="F88" s="40" t="s">
        <v>64</v>
      </c>
      <c r="G88" s="121" t="s">
        <v>65</v>
      </c>
      <c r="H88" s="40" t="s">
        <v>66</v>
      </c>
      <c r="I88" s="122" t="s">
        <v>68</v>
      </c>
      <c r="J88" s="121" t="s">
        <v>69</v>
      </c>
      <c r="K88" s="121" t="s">
        <v>70</v>
      </c>
      <c r="L88" s="121" t="s">
        <v>71</v>
      </c>
      <c r="M88" s="27"/>
      <c r="N88" s="28" t="s">
        <v>72</v>
      </c>
      <c r="O88" s="28" t="s">
        <v>74</v>
      </c>
      <c r="P88" s="28" t="s">
        <v>73</v>
      </c>
      <c r="Q88" s="27"/>
      <c r="R88" s="35" t="s">
        <v>59</v>
      </c>
      <c r="S88" s="28" t="s">
        <v>72</v>
      </c>
      <c r="T88" s="28" t="s">
        <v>74</v>
      </c>
      <c r="U88" s="28" t="s">
        <v>73</v>
      </c>
      <c r="V88" s="27"/>
      <c r="W88" s="35" t="s">
        <v>59</v>
      </c>
      <c r="X88" s="28" t="s">
        <v>72</v>
      </c>
      <c r="Y88" s="28" t="s">
        <v>74</v>
      </c>
      <c r="Z88" s="28" t="s">
        <v>73</v>
      </c>
      <c r="AA88" s="27"/>
      <c r="AB88" s="35" t="s">
        <v>59</v>
      </c>
      <c r="AC88" s="28" t="s">
        <v>72</v>
      </c>
      <c r="AD88" s="28" t="s">
        <v>74</v>
      </c>
      <c r="AE88" s="28" t="s">
        <v>73</v>
      </c>
      <c r="AF88" s="27"/>
      <c r="AG88" s="35" t="s">
        <v>59</v>
      </c>
      <c r="AH88" s="28" t="s">
        <v>72</v>
      </c>
      <c r="AI88" s="28" t="s">
        <v>74</v>
      </c>
      <c r="AJ88" s="28" t="s">
        <v>73</v>
      </c>
      <c r="AK88" s="27"/>
      <c r="AL88" s="35" t="s">
        <v>59</v>
      </c>
      <c r="AM88" s="28" t="s">
        <v>72</v>
      </c>
      <c r="AN88" s="28" t="s">
        <v>74</v>
      </c>
      <c r="AO88" s="28" t="s">
        <v>73</v>
      </c>
      <c r="AP88" s="27"/>
      <c r="AQ88" s="35" t="s">
        <v>59</v>
      </c>
      <c r="AR88" s="28" t="s">
        <v>72</v>
      </c>
      <c r="AS88" s="28" t="s">
        <v>74</v>
      </c>
      <c r="AT88" s="28" t="s">
        <v>73</v>
      </c>
      <c r="AU88" s="27"/>
      <c r="AV88" s="35" t="s">
        <v>59</v>
      </c>
      <c r="AW88" s="28" t="s">
        <v>72</v>
      </c>
      <c r="AX88" s="28" t="s">
        <v>74</v>
      </c>
      <c r="AY88" s="28" t="s">
        <v>73</v>
      </c>
    </row>
    <row r="89" spans="1:51" ht="10.5">
      <c r="A89" s="14" t="str">
        <f t="shared" ref="A89:A100" si="200">$B$3</f>
        <v>Cuivre</v>
      </c>
      <c r="B89" s="6">
        <f t="shared" ref="B89:B100" si="201">$B$7</f>
        <v>200</v>
      </c>
      <c r="C89" s="47">
        <f t="shared" ref="C89:C100" si="202">8*(B89-$B$4)/($B$5-$B$4)</f>
        <v>0.47058823529411764</v>
      </c>
      <c r="D89" s="39">
        <v>7.5</v>
      </c>
      <c r="E89" s="50">
        <v>3</v>
      </c>
      <c r="F89" s="41" t="s">
        <v>3</v>
      </c>
      <c r="G89" s="47">
        <f t="shared" ref="G89:G100" si="203">G76</f>
        <v>0</v>
      </c>
      <c r="H89" s="41" t="s">
        <v>2</v>
      </c>
      <c r="I89" s="51">
        <f t="shared" ref="I89:I100" si="204">I76</f>
        <v>0</v>
      </c>
      <c r="J89" s="56">
        <f t="shared" ref="J89:J100" si="205">E89+G89+I89</f>
        <v>3</v>
      </c>
      <c r="K89" s="56">
        <f>6-J89</f>
        <v>3</v>
      </c>
      <c r="L89" s="56">
        <v>0</v>
      </c>
      <c r="M89" s="15"/>
      <c r="N89" s="12">
        <f>$C89+$K89+L89</f>
        <v>3.4705882352941178</v>
      </c>
      <c r="O89" s="12">
        <f t="shared" ref="O89:O100" si="206">N89+1</f>
        <v>4.4705882352941178</v>
      </c>
      <c r="P89" s="12">
        <f t="shared" ref="P89:P100" si="207">N89+2</f>
        <v>5.4705882352941178</v>
      </c>
      <c r="Q89" s="15"/>
      <c r="R89" s="36">
        <f>8*$B$7/$B$6*$C$8/100</f>
        <v>1.0666666666666667</v>
      </c>
      <c r="S89" s="12">
        <f>$C89+$K89+$R89+L89</f>
        <v>4.5372549019607842</v>
      </c>
      <c r="T89" s="12">
        <f t="shared" ref="T89:T100" si="208">S89+1</f>
        <v>5.5372549019607842</v>
      </c>
      <c r="U89" s="12">
        <f t="shared" ref="U89:U100" si="209">S89+2</f>
        <v>6.5372549019607842</v>
      </c>
      <c r="V89" s="15"/>
      <c r="W89" s="36">
        <f>8*$B$7/$B$6*$D$8/100</f>
        <v>2.666666666666667</v>
      </c>
      <c r="X89" s="12">
        <f>$C89+$K89+$W89+L89</f>
        <v>6.1372549019607847</v>
      </c>
      <c r="Y89" s="12">
        <f t="shared" ref="Y89:Y100" si="210">X89+1</f>
        <v>7.1372549019607847</v>
      </c>
      <c r="Z89" s="12">
        <f t="shared" ref="Z89:Z100" si="211">X89+2</f>
        <v>8.1372549019607838</v>
      </c>
      <c r="AA89" s="15"/>
      <c r="AB89" s="36">
        <f>8*$B$7/$B$6*$E$8/100</f>
        <v>5.3333333333333339</v>
      </c>
      <c r="AC89" s="12">
        <f>$C89+$K89+$AB89+L89</f>
        <v>8.8039215686274517</v>
      </c>
      <c r="AD89" s="12">
        <f t="shared" ref="AD89:AD100" si="212">AC89+1</f>
        <v>9.8039215686274517</v>
      </c>
      <c r="AE89" s="12">
        <f t="shared" ref="AE89:AE100" si="213">AC89+2</f>
        <v>10.803921568627452</v>
      </c>
      <c r="AF89" s="15"/>
      <c r="AG89" s="36">
        <f>8*$B$7/$B$6*$F$8/100</f>
        <v>10.666666666666668</v>
      </c>
      <c r="AH89" s="12">
        <f>$C89+$K89+$AG89+L89</f>
        <v>14.137254901960786</v>
      </c>
      <c r="AI89" s="12">
        <f t="shared" ref="AI89:AI100" si="214">AH89+1</f>
        <v>15.137254901960786</v>
      </c>
      <c r="AJ89" s="12">
        <f t="shared" ref="AJ89:AJ100" si="215">AH89+2</f>
        <v>16.137254901960787</v>
      </c>
      <c r="AK89" s="15"/>
      <c r="AL89" s="36">
        <f>8*$B$7/$B$6*$G$8/100</f>
        <v>16</v>
      </c>
      <c r="AM89" s="12">
        <f>$C89+$K89+$AL89+L89</f>
        <v>19.470588235294116</v>
      </c>
      <c r="AN89" s="12">
        <f t="shared" ref="AN89:AN100" si="216">AM89+1</f>
        <v>20.470588235294116</v>
      </c>
      <c r="AO89" s="12">
        <f t="shared" ref="AO89:AO100" si="217">AM89+2</f>
        <v>21.470588235294116</v>
      </c>
      <c r="AP89" s="15"/>
      <c r="AQ89" s="36">
        <f>8*$B$7/$B$6*$H$8/100</f>
        <v>21.333333333333336</v>
      </c>
      <c r="AR89" s="12">
        <f>$C89+$K89+$AQ89+L89</f>
        <v>24.803921568627452</v>
      </c>
      <c r="AS89" s="12">
        <f t="shared" ref="AS89:AS100" si="218">AR89+1</f>
        <v>25.803921568627452</v>
      </c>
      <c r="AT89" s="12">
        <f t="shared" ref="AT89:AT100" si="219">AR89+2</f>
        <v>26.803921568627452</v>
      </c>
      <c r="AU89" s="15"/>
      <c r="AV89" s="36">
        <f>8*$B$7/$B$6*$I$8/100</f>
        <v>32</v>
      </c>
      <c r="AW89" s="12">
        <f>$C89+$K89+$AV89+L89</f>
        <v>35.470588235294116</v>
      </c>
      <c r="AX89" s="12">
        <f t="shared" ref="AX89:AX100" si="220">AW89+1</f>
        <v>36.470588235294116</v>
      </c>
      <c r="AY89" s="12">
        <f t="shared" ref="AY89:AY100" si="221">AW89+2</f>
        <v>37.470588235294116</v>
      </c>
    </row>
    <row r="90" spans="1:51">
      <c r="A90" s="14" t="str">
        <f t="shared" si="200"/>
        <v>Cuivre</v>
      </c>
      <c r="B90" s="6">
        <f t="shared" si="201"/>
        <v>200</v>
      </c>
      <c r="C90" s="47">
        <f t="shared" si="202"/>
        <v>0.47058823529411764</v>
      </c>
      <c r="D90" s="39">
        <v>7.5</v>
      </c>
      <c r="E90" s="51">
        <f t="shared" ref="E90:E100" si="222">E89</f>
        <v>3</v>
      </c>
      <c r="F90" s="41" t="s">
        <v>3</v>
      </c>
      <c r="G90" s="47">
        <f t="shared" si="203"/>
        <v>0</v>
      </c>
      <c r="H90" s="41" t="s">
        <v>1</v>
      </c>
      <c r="I90" s="51">
        <f t="shared" si="204"/>
        <v>0</v>
      </c>
      <c r="J90" s="56">
        <f t="shared" si="205"/>
        <v>3</v>
      </c>
      <c r="K90" s="56">
        <f t="shared" ref="K90:K100" si="223">6-J90</f>
        <v>3</v>
      </c>
      <c r="L90" s="56">
        <v>0</v>
      </c>
      <c r="M90" s="15"/>
      <c r="N90" s="12">
        <f t="shared" ref="N90:N100" si="224">$C90+$K90+L90</f>
        <v>3.4705882352941178</v>
      </c>
      <c r="O90" s="12">
        <f t="shared" si="206"/>
        <v>4.4705882352941178</v>
      </c>
      <c r="P90" s="12">
        <f t="shared" si="207"/>
        <v>5.4705882352941178</v>
      </c>
      <c r="Q90" s="15"/>
      <c r="R90" s="36">
        <f t="shared" ref="R90:R100" si="225">$R$11</f>
        <v>1.0666666666666667</v>
      </c>
      <c r="S90" s="12">
        <f t="shared" ref="S90:S100" si="226">$C90+$K90+$R90+L90</f>
        <v>4.5372549019607842</v>
      </c>
      <c r="T90" s="12">
        <f t="shared" si="208"/>
        <v>5.5372549019607842</v>
      </c>
      <c r="U90" s="12">
        <f t="shared" si="209"/>
        <v>6.5372549019607842</v>
      </c>
      <c r="V90" s="15"/>
      <c r="W90" s="36">
        <f t="shared" ref="W90:W100" si="227">W$11</f>
        <v>2.666666666666667</v>
      </c>
      <c r="X90" s="12">
        <f t="shared" ref="X90:X100" si="228">$C90+$K90+$W90+L90</f>
        <v>6.1372549019607847</v>
      </c>
      <c r="Y90" s="12">
        <f t="shared" si="210"/>
        <v>7.1372549019607847</v>
      </c>
      <c r="Z90" s="12">
        <f t="shared" si="211"/>
        <v>8.1372549019607838</v>
      </c>
      <c r="AA90" s="15"/>
      <c r="AB90" s="36">
        <f t="shared" ref="AB90:AB100" si="229">AB$11</f>
        <v>5.3333333333333339</v>
      </c>
      <c r="AC90" s="12">
        <f t="shared" ref="AC90:AC100" si="230">$C90+$K90+$AB90+L90</f>
        <v>8.8039215686274517</v>
      </c>
      <c r="AD90" s="12">
        <f t="shared" si="212"/>
        <v>9.8039215686274517</v>
      </c>
      <c r="AE90" s="12">
        <f t="shared" si="213"/>
        <v>10.803921568627452</v>
      </c>
      <c r="AF90" s="15"/>
      <c r="AG90" s="36">
        <f t="shared" ref="AG90:AG100" si="231">AG$11</f>
        <v>10.666666666666668</v>
      </c>
      <c r="AH90" s="12">
        <f t="shared" ref="AH90:AH100" si="232">$C90+$K90+$AG90+L90</f>
        <v>14.137254901960786</v>
      </c>
      <c r="AI90" s="12">
        <f t="shared" si="214"/>
        <v>15.137254901960786</v>
      </c>
      <c r="AJ90" s="12">
        <f t="shared" si="215"/>
        <v>16.137254901960787</v>
      </c>
      <c r="AK90" s="15"/>
      <c r="AL90" s="36">
        <f t="shared" ref="AL90:AL100" si="233">AL$11</f>
        <v>16</v>
      </c>
      <c r="AM90" s="12">
        <f t="shared" ref="AM90:AM100" si="234">$C90+$K90+$AL90+L90</f>
        <v>19.470588235294116</v>
      </c>
      <c r="AN90" s="12">
        <f t="shared" si="216"/>
        <v>20.470588235294116</v>
      </c>
      <c r="AO90" s="12">
        <f t="shared" si="217"/>
        <v>21.470588235294116</v>
      </c>
      <c r="AP90" s="15"/>
      <c r="AQ90" s="36">
        <f t="shared" ref="AQ90:AQ100" si="235">AQ$11</f>
        <v>21.333333333333336</v>
      </c>
      <c r="AR90" s="12">
        <f t="shared" ref="AR90:AR100" si="236">$C90+$K90+$AQ90+L90</f>
        <v>24.803921568627452</v>
      </c>
      <c r="AS90" s="12">
        <f t="shared" si="218"/>
        <v>25.803921568627452</v>
      </c>
      <c r="AT90" s="12">
        <f t="shared" si="219"/>
        <v>26.803921568627452</v>
      </c>
      <c r="AU90" s="15"/>
      <c r="AV90" s="36">
        <f t="shared" ref="AV90:AV100" si="237">AV$11</f>
        <v>32</v>
      </c>
      <c r="AW90" s="12">
        <f t="shared" ref="AW90:AW100" si="238">$C90+$K90+$AV90+L90</f>
        <v>35.470588235294116</v>
      </c>
      <c r="AX90" s="12">
        <f t="shared" si="220"/>
        <v>36.470588235294116</v>
      </c>
      <c r="AY90" s="12">
        <f t="shared" si="221"/>
        <v>37.470588235294116</v>
      </c>
    </row>
    <row r="91" spans="1:51">
      <c r="A91" s="14" t="str">
        <f t="shared" si="200"/>
        <v>Cuivre</v>
      </c>
      <c r="B91" s="6">
        <f t="shared" si="201"/>
        <v>200</v>
      </c>
      <c r="C91" s="47">
        <f t="shared" si="202"/>
        <v>0.47058823529411764</v>
      </c>
      <c r="D91" s="39">
        <v>7.5</v>
      </c>
      <c r="E91" s="51">
        <f t="shared" si="222"/>
        <v>3</v>
      </c>
      <c r="F91" s="41" t="s">
        <v>3</v>
      </c>
      <c r="G91" s="47">
        <f t="shared" si="203"/>
        <v>0</v>
      </c>
      <c r="H91" s="41" t="s">
        <v>0</v>
      </c>
      <c r="I91" s="51">
        <f t="shared" si="204"/>
        <v>1</v>
      </c>
      <c r="J91" s="56">
        <f t="shared" si="205"/>
        <v>4</v>
      </c>
      <c r="K91" s="56">
        <f t="shared" si="223"/>
        <v>2</v>
      </c>
      <c r="L91" s="56">
        <v>0</v>
      </c>
      <c r="M91" s="15"/>
      <c r="N91" s="12">
        <f t="shared" si="224"/>
        <v>2.4705882352941178</v>
      </c>
      <c r="O91" s="12">
        <f t="shared" si="206"/>
        <v>3.4705882352941178</v>
      </c>
      <c r="P91" s="12">
        <f t="shared" si="207"/>
        <v>4.4705882352941178</v>
      </c>
      <c r="Q91" s="15"/>
      <c r="R91" s="36">
        <f t="shared" si="225"/>
        <v>1.0666666666666667</v>
      </c>
      <c r="S91" s="12">
        <f t="shared" si="226"/>
        <v>3.5372549019607842</v>
      </c>
      <c r="T91" s="12">
        <f t="shared" si="208"/>
        <v>4.5372549019607842</v>
      </c>
      <c r="U91" s="12">
        <f t="shared" si="209"/>
        <v>5.5372549019607842</v>
      </c>
      <c r="V91" s="15"/>
      <c r="W91" s="36">
        <f t="shared" si="227"/>
        <v>2.666666666666667</v>
      </c>
      <c r="X91" s="12">
        <f t="shared" si="228"/>
        <v>5.1372549019607847</v>
      </c>
      <c r="Y91" s="12">
        <f t="shared" si="210"/>
        <v>6.1372549019607847</v>
      </c>
      <c r="Z91" s="12">
        <f t="shared" si="211"/>
        <v>7.1372549019607847</v>
      </c>
      <c r="AA91" s="15"/>
      <c r="AB91" s="36">
        <f t="shared" si="229"/>
        <v>5.3333333333333339</v>
      </c>
      <c r="AC91" s="12">
        <f t="shared" si="230"/>
        <v>7.8039215686274517</v>
      </c>
      <c r="AD91" s="12">
        <f t="shared" si="212"/>
        <v>8.8039215686274517</v>
      </c>
      <c r="AE91" s="12">
        <f t="shared" si="213"/>
        <v>9.8039215686274517</v>
      </c>
      <c r="AF91" s="15"/>
      <c r="AG91" s="36">
        <f t="shared" si="231"/>
        <v>10.666666666666668</v>
      </c>
      <c r="AH91" s="12">
        <f t="shared" si="232"/>
        <v>13.137254901960786</v>
      </c>
      <c r="AI91" s="12">
        <f t="shared" si="214"/>
        <v>14.137254901960786</v>
      </c>
      <c r="AJ91" s="12">
        <f t="shared" si="215"/>
        <v>15.137254901960786</v>
      </c>
      <c r="AK91" s="15"/>
      <c r="AL91" s="36">
        <f t="shared" si="233"/>
        <v>16</v>
      </c>
      <c r="AM91" s="12">
        <f t="shared" si="234"/>
        <v>18.470588235294116</v>
      </c>
      <c r="AN91" s="12">
        <f t="shared" si="216"/>
        <v>19.470588235294116</v>
      </c>
      <c r="AO91" s="12">
        <f t="shared" si="217"/>
        <v>20.470588235294116</v>
      </c>
      <c r="AP91" s="15"/>
      <c r="AQ91" s="36">
        <f t="shared" si="235"/>
        <v>21.333333333333336</v>
      </c>
      <c r="AR91" s="12">
        <f t="shared" si="236"/>
        <v>23.803921568627452</v>
      </c>
      <c r="AS91" s="12">
        <f t="shared" si="218"/>
        <v>24.803921568627452</v>
      </c>
      <c r="AT91" s="12">
        <f t="shared" si="219"/>
        <v>25.803921568627452</v>
      </c>
      <c r="AU91" s="15"/>
      <c r="AV91" s="36">
        <f t="shared" si="237"/>
        <v>32</v>
      </c>
      <c r="AW91" s="12">
        <f t="shared" si="238"/>
        <v>34.470588235294116</v>
      </c>
      <c r="AX91" s="12">
        <f t="shared" si="220"/>
        <v>35.470588235294116</v>
      </c>
      <c r="AY91" s="12">
        <f t="shared" si="221"/>
        <v>36.470588235294116</v>
      </c>
    </row>
    <row r="92" spans="1:51">
      <c r="A92" s="14" t="str">
        <f t="shared" si="200"/>
        <v>Cuivre</v>
      </c>
      <c r="B92" s="6">
        <f t="shared" si="201"/>
        <v>200</v>
      </c>
      <c r="C92" s="47">
        <f t="shared" si="202"/>
        <v>0.47058823529411764</v>
      </c>
      <c r="D92" s="39">
        <v>7.5</v>
      </c>
      <c r="E92" s="51">
        <f t="shared" si="222"/>
        <v>3</v>
      </c>
      <c r="F92" s="41" t="s">
        <v>4</v>
      </c>
      <c r="G92" s="47">
        <f t="shared" si="203"/>
        <v>1</v>
      </c>
      <c r="H92" s="41" t="s">
        <v>2</v>
      </c>
      <c r="I92" s="51">
        <f t="shared" si="204"/>
        <v>0</v>
      </c>
      <c r="J92" s="56">
        <f t="shared" si="205"/>
        <v>4</v>
      </c>
      <c r="K92" s="56">
        <f t="shared" si="223"/>
        <v>2</v>
      </c>
      <c r="L92" s="56">
        <v>0</v>
      </c>
      <c r="M92" s="15"/>
      <c r="N92" s="12">
        <f t="shared" si="224"/>
        <v>2.4705882352941178</v>
      </c>
      <c r="O92" s="12">
        <f t="shared" si="206"/>
        <v>3.4705882352941178</v>
      </c>
      <c r="P92" s="12">
        <f t="shared" si="207"/>
        <v>4.4705882352941178</v>
      </c>
      <c r="Q92" s="15"/>
      <c r="R92" s="36">
        <f t="shared" si="225"/>
        <v>1.0666666666666667</v>
      </c>
      <c r="S92" s="12">
        <f t="shared" si="226"/>
        <v>3.5372549019607842</v>
      </c>
      <c r="T92" s="12">
        <f t="shared" si="208"/>
        <v>4.5372549019607842</v>
      </c>
      <c r="U92" s="12">
        <f t="shared" si="209"/>
        <v>5.5372549019607842</v>
      </c>
      <c r="V92" s="15"/>
      <c r="W92" s="36">
        <f t="shared" si="227"/>
        <v>2.666666666666667</v>
      </c>
      <c r="X92" s="12">
        <f t="shared" si="228"/>
        <v>5.1372549019607847</v>
      </c>
      <c r="Y92" s="12">
        <f t="shared" si="210"/>
        <v>6.1372549019607847</v>
      </c>
      <c r="Z92" s="12">
        <f t="shared" si="211"/>
        <v>7.1372549019607847</v>
      </c>
      <c r="AA92" s="15"/>
      <c r="AB92" s="36">
        <f t="shared" si="229"/>
        <v>5.3333333333333339</v>
      </c>
      <c r="AC92" s="12">
        <f t="shared" si="230"/>
        <v>7.8039215686274517</v>
      </c>
      <c r="AD92" s="12">
        <f t="shared" si="212"/>
        <v>8.8039215686274517</v>
      </c>
      <c r="AE92" s="12">
        <f t="shared" si="213"/>
        <v>9.8039215686274517</v>
      </c>
      <c r="AF92" s="15"/>
      <c r="AG92" s="36">
        <f t="shared" si="231"/>
        <v>10.666666666666668</v>
      </c>
      <c r="AH92" s="12">
        <f t="shared" si="232"/>
        <v>13.137254901960786</v>
      </c>
      <c r="AI92" s="12">
        <f t="shared" si="214"/>
        <v>14.137254901960786</v>
      </c>
      <c r="AJ92" s="12">
        <f t="shared" si="215"/>
        <v>15.137254901960786</v>
      </c>
      <c r="AK92" s="15"/>
      <c r="AL92" s="36">
        <f t="shared" si="233"/>
        <v>16</v>
      </c>
      <c r="AM92" s="12">
        <f t="shared" si="234"/>
        <v>18.470588235294116</v>
      </c>
      <c r="AN92" s="12">
        <f t="shared" si="216"/>
        <v>19.470588235294116</v>
      </c>
      <c r="AO92" s="12">
        <f t="shared" si="217"/>
        <v>20.470588235294116</v>
      </c>
      <c r="AP92" s="15"/>
      <c r="AQ92" s="36">
        <f t="shared" si="235"/>
        <v>21.333333333333336</v>
      </c>
      <c r="AR92" s="12">
        <f t="shared" si="236"/>
        <v>23.803921568627452</v>
      </c>
      <c r="AS92" s="12">
        <f t="shared" si="218"/>
        <v>24.803921568627452</v>
      </c>
      <c r="AT92" s="12">
        <f t="shared" si="219"/>
        <v>25.803921568627452</v>
      </c>
      <c r="AU92" s="15"/>
      <c r="AV92" s="36">
        <f t="shared" si="237"/>
        <v>32</v>
      </c>
      <c r="AW92" s="12">
        <f t="shared" si="238"/>
        <v>34.470588235294116</v>
      </c>
      <c r="AX92" s="12">
        <f t="shared" si="220"/>
        <v>35.470588235294116</v>
      </c>
      <c r="AY92" s="12">
        <f t="shared" si="221"/>
        <v>36.470588235294116</v>
      </c>
    </row>
    <row r="93" spans="1:51">
      <c r="A93" s="14" t="str">
        <f t="shared" si="200"/>
        <v>Cuivre</v>
      </c>
      <c r="B93" s="6">
        <f t="shared" si="201"/>
        <v>200</v>
      </c>
      <c r="C93" s="47">
        <f t="shared" si="202"/>
        <v>0.47058823529411764</v>
      </c>
      <c r="D93" s="39">
        <v>7.5</v>
      </c>
      <c r="E93" s="51">
        <f t="shared" si="222"/>
        <v>3</v>
      </c>
      <c r="F93" s="41" t="s">
        <v>4</v>
      </c>
      <c r="G93" s="47">
        <f t="shared" si="203"/>
        <v>1</v>
      </c>
      <c r="H93" s="41" t="s">
        <v>1</v>
      </c>
      <c r="I93" s="51">
        <f t="shared" si="204"/>
        <v>0</v>
      </c>
      <c r="J93" s="56">
        <f t="shared" si="205"/>
        <v>4</v>
      </c>
      <c r="K93" s="56">
        <f t="shared" si="223"/>
        <v>2</v>
      </c>
      <c r="L93" s="56">
        <v>0</v>
      </c>
      <c r="M93" s="15"/>
      <c r="N93" s="12">
        <f t="shared" si="224"/>
        <v>2.4705882352941178</v>
      </c>
      <c r="O93" s="12">
        <f t="shared" si="206"/>
        <v>3.4705882352941178</v>
      </c>
      <c r="P93" s="12">
        <f t="shared" si="207"/>
        <v>4.4705882352941178</v>
      </c>
      <c r="Q93" s="15"/>
      <c r="R93" s="36">
        <f t="shared" si="225"/>
        <v>1.0666666666666667</v>
      </c>
      <c r="S93" s="12">
        <f t="shared" si="226"/>
        <v>3.5372549019607842</v>
      </c>
      <c r="T93" s="12">
        <f t="shared" si="208"/>
        <v>4.5372549019607842</v>
      </c>
      <c r="U93" s="12">
        <f t="shared" si="209"/>
        <v>5.5372549019607842</v>
      </c>
      <c r="V93" s="15"/>
      <c r="W93" s="36">
        <f t="shared" si="227"/>
        <v>2.666666666666667</v>
      </c>
      <c r="X93" s="12">
        <f t="shared" si="228"/>
        <v>5.1372549019607847</v>
      </c>
      <c r="Y93" s="12">
        <f t="shared" si="210"/>
        <v>6.1372549019607847</v>
      </c>
      <c r="Z93" s="12">
        <f t="shared" si="211"/>
        <v>7.1372549019607847</v>
      </c>
      <c r="AA93" s="15"/>
      <c r="AB93" s="36">
        <f t="shared" si="229"/>
        <v>5.3333333333333339</v>
      </c>
      <c r="AC93" s="12">
        <f t="shared" si="230"/>
        <v>7.8039215686274517</v>
      </c>
      <c r="AD93" s="12">
        <f t="shared" si="212"/>
        <v>8.8039215686274517</v>
      </c>
      <c r="AE93" s="12">
        <f t="shared" si="213"/>
        <v>9.8039215686274517</v>
      </c>
      <c r="AF93" s="15"/>
      <c r="AG93" s="36">
        <f t="shared" si="231"/>
        <v>10.666666666666668</v>
      </c>
      <c r="AH93" s="12">
        <f t="shared" si="232"/>
        <v>13.137254901960786</v>
      </c>
      <c r="AI93" s="12">
        <f t="shared" si="214"/>
        <v>14.137254901960786</v>
      </c>
      <c r="AJ93" s="12">
        <f t="shared" si="215"/>
        <v>15.137254901960786</v>
      </c>
      <c r="AK93" s="15"/>
      <c r="AL93" s="36">
        <f t="shared" si="233"/>
        <v>16</v>
      </c>
      <c r="AM93" s="12">
        <f t="shared" si="234"/>
        <v>18.470588235294116</v>
      </c>
      <c r="AN93" s="12">
        <f t="shared" si="216"/>
        <v>19.470588235294116</v>
      </c>
      <c r="AO93" s="12">
        <f t="shared" si="217"/>
        <v>20.470588235294116</v>
      </c>
      <c r="AP93" s="15"/>
      <c r="AQ93" s="36">
        <f t="shared" si="235"/>
        <v>21.333333333333336</v>
      </c>
      <c r="AR93" s="12">
        <f t="shared" si="236"/>
        <v>23.803921568627452</v>
      </c>
      <c r="AS93" s="12">
        <f t="shared" si="218"/>
        <v>24.803921568627452</v>
      </c>
      <c r="AT93" s="12">
        <f t="shared" si="219"/>
        <v>25.803921568627452</v>
      </c>
      <c r="AU93" s="15"/>
      <c r="AV93" s="36">
        <f t="shared" si="237"/>
        <v>32</v>
      </c>
      <c r="AW93" s="12">
        <f t="shared" si="238"/>
        <v>34.470588235294116</v>
      </c>
      <c r="AX93" s="12">
        <f t="shared" si="220"/>
        <v>35.470588235294116</v>
      </c>
      <c r="AY93" s="12">
        <f t="shared" si="221"/>
        <v>36.470588235294116</v>
      </c>
    </row>
    <row r="94" spans="1:51">
      <c r="A94" s="14" t="str">
        <f t="shared" si="200"/>
        <v>Cuivre</v>
      </c>
      <c r="B94" s="6">
        <f t="shared" si="201"/>
        <v>200</v>
      </c>
      <c r="C94" s="47">
        <f t="shared" si="202"/>
        <v>0.47058823529411764</v>
      </c>
      <c r="D94" s="39">
        <v>7.5</v>
      </c>
      <c r="E94" s="51">
        <f t="shared" si="222"/>
        <v>3</v>
      </c>
      <c r="F94" s="41" t="s">
        <v>4</v>
      </c>
      <c r="G94" s="47">
        <f t="shared" si="203"/>
        <v>1</v>
      </c>
      <c r="H94" s="41" t="s">
        <v>0</v>
      </c>
      <c r="I94" s="51">
        <f t="shared" si="204"/>
        <v>1</v>
      </c>
      <c r="J94" s="56">
        <f t="shared" si="205"/>
        <v>5</v>
      </c>
      <c r="K94" s="56">
        <f t="shared" si="223"/>
        <v>1</v>
      </c>
      <c r="L94" s="56">
        <v>0</v>
      </c>
      <c r="M94" s="15"/>
      <c r="N94" s="12">
        <f t="shared" si="224"/>
        <v>1.4705882352941178</v>
      </c>
      <c r="O94" s="12">
        <f t="shared" si="206"/>
        <v>2.4705882352941178</v>
      </c>
      <c r="P94" s="12">
        <f t="shared" si="207"/>
        <v>3.4705882352941178</v>
      </c>
      <c r="Q94" s="15"/>
      <c r="R94" s="36">
        <f t="shared" si="225"/>
        <v>1.0666666666666667</v>
      </c>
      <c r="S94" s="12">
        <f t="shared" si="226"/>
        <v>2.5372549019607842</v>
      </c>
      <c r="T94" s="12">
        <f t="shared" si="208"/>
        <v>3.5372549019607842</v>
      </c>
      <c r="U94" s="12">
        <f t="shared" si="209"/>
        <v>4.5372549019607842</v>
      </c>
      <c r="V94" s="15"/>
      <c r="W94" s="36">
        <f t="shared" si="227"/>
        <v>2.666666666666667</v>
      </c>
      <c r="X94" s="12">
        <f t="shared" si="228"/>
        <v>4.1372549019607847</v>
      </c>
      <c r="Y94" s="12">
        <f t="shared" si="210"/>
        <v>5.1372549019607847</v>
      </c>
      <c r="Z94" s="12">
        <f t="shared" si="211"/>
        <v>6.1372549019607847</v>
      </c>
      <c r="AA94" s="15"/>
      <c r="AB94" s="36">
        <f t="shared" si="229"/>
        <v>5.3333333333333339</v>
      </c>
      <c r="AC94" s="12">
        <f t="shared" si="230"/>
        <v>6.8039215686274517</v>
      </c>
      <c r="AD94" s="12">
        <f t="shared" si="212"/>
        <v>7.8039215686274517</v>
      </c>
      <c r="AE94" s="12">
        <f t="shared" si="213"/>
        <v>8.8039215686274517</v>
      </c>
      <c r="AF94" s="15"/>
      <c r="AG94" s="36">
        <f t="shared" si="231"/>
        <v>10.666666666666668</v>
      </c>
      <c r="AH94" s="12">
        <f t="shared" si="232"/>
        <v>12.137254901960786</v>
      </c>
      <c r="AI94" s="12">
        <f t="shared" si="214"/>
        <v>13.137254901960786</v>
      </c>
      <c r="AJ94" s="12">
        <f t="shared" si="215"/>
        <v>14.137254901960786</v>
      </c>
      <c r="AK94" s="15"/>
      <c r="AL94" s="36">
        <f t="shared" si="233"/>
        <v>16</v>
      </c>
      <c r="AM94" s="12">
        <f t="shared" si="234"/>
        <v>17.470588235294116</v>
      </c>
      <c r="AN94" s="12">
        <f t="shared" si="216"/>
        <v>18.470588235294116</v>
      </c>
      <c r="AO94" s="12">
        <f t="shared" si="217"/>
        <v>19.470588235294116</v>
      </c>
      <c r="AP94" s="15"/>
      <c r="AQ94" s="36">
        <f t="shared" si="235"/>
        <v>21.333333333333336</v>
      </c>
      <c r="AR94" s="12">
        <f t="shared" si="236"/>
        <v>22.803921568627452</v>
      </c>
      <c r="AS94" s="12">
        <f t="shared" si="218"/>
        <v>23.803921568627452</v>
      </c>
      <c r="AT94" s="12">
        <f t="shared" si="219"/>
        <v>24.803921568627452</v>
      </c>
      <c r="AU94" s="15"/>
      <c r="AV94" s="36">
        <f t="shared" si="237"/>
        <v>32</v>
      </c>
      <c r="AW94" s="12">
        <f t="shared" si="238"/>
        <v>33.470588235294116</v>
      </c>
      <c r="AX94" s="12">
        <f t="shared" si="220"/>
        <v>34.470588235294116</v>
      </c>
      <c r="AY94" s="12">
        <f t="shared" si="221"/>
        <v>35.470588235294116</v>
      </c>
    </row>
    <row r="95" spans="1:51">
      <c r="A95" s="14" t="str">
        <f t="shared" si="200"/>
        <v>Cuivre</v>
      </c>
      <c r="B95" s="6">
        <f t="shared" si="201"/>
        <v>200</v>
      </c>
      <c r="C95" s="47">
        <f t="shared" si="202"/>
        <v>0.47058823529411764</v>
      </c>
      <c r="D95" s="39">
        <v>7.5</v>
      </c>
      <c r="E95" s="51">
        <f t="shared" si="222"/>
        <v>3</v>
      </c>
      <c r="F95" s="41" t="s">
        <v>5</v>
      </c>
      <c r="G95" s="47">
        <f t="shared" si="203"/>
        <v>1</v>
      </c>
      <c r="H95" s="41" t="s">
        <v>2</v>
      </c>
      <c r="I95" s="51">
        <f t="shared" si="204"/>
        <v>0</v>
      </c>
      <c r="J95" s="56">
        <f t="shared" si="205"/>
        <v>4</v>
      </c>
      <c r="K95" s="56">
        <f t="shared" si="223"/>
        <v>2</v>
      </c>
      <c r="L95" s="56">
        <v>0</v>
      </c>
      <c r="M95" s="15"/>
      <c r="N95" s="12">
        <f t="shared" si="224"/>
        <v>2.4705882352941178</v>
      </c>
      <c r="O95" s="12">
        <f t="shared" si="206"/>
        <v>3.4705882352941178</v>
      </c>
      <c r="P95" s="12">
        <f t="shared" si="207"/>
        <v>4.4705882352941178</v>
      </c>
      <c r="Q95" s="15"/>
      <c r="R95" s="36">
        <f t="shared" si="225"/>
        <v>1.0666666666666667</v>
      </c>
      <c r="S95" s="12">
        <f t="shared" si="226"/>
        <v>3.5372549019607842</v>
      </c>
      <c r="T95" s="12">
        <f t="shared" si="208"/>
        <v>4.5372549019607842</v>
      </c>
      <c r="U95" s="12">
        <f t="shared" si="209"/>
        <v>5.5372549019607842</v>
      </c>
      <c r="V95" s="15"/>
      <c r="W95" s="36">
        <f t="shared" si="227"/>
        <v>2.666666666666667</v>
      </c>
      <c r="X95" s="12">
        <f t="shared" si="228"/>
        <v>5.1372549019607847</v>
      </c>
      <c r="Y95" s="12">
        <f t="shared" si="210"/>
        <v>6.1372549019607847</v>
      </c>
      <c r="Z95" s="12">
        <f t="shared" si="211"/>
        <v>7.1372549019607847</v>
      </c>
      <c r="AA95" s="15"/>
      <c r="AB95" s="36">
        <f t="shared" si="229"/>
        <v>5.3333333333333339</v>
      </c>
      <c r="AC95" s="12">
        <f t="shared" si="230"/>
        <v>7.8039215686274517</v>
      </c>
      <c r="AD95" s="12">
        <f t="shared" si="212"/>
        <v>8.8039215686274517</v>
      </c>
      <c r="AE95" s="12">
        <f t="shared" si="213"/>
        <v>9.8039215686274517</v>
      </c>
      <c r="AF95" s="15"/>
      <c r="AG95" s="36">
        <f t="shared" si="231"/>
        <v>10.666666666666668</v>
      </c>
      <c r="AH95" s="12">
        <f t="shared" si="232"/>
        <v>13.137254901960786</v>
      </c>
      <c r="AI95" s="12">
        <f t="shared" si="214"/>
        <v>14.137254901960786</v>
      </c>
      <c r="AJ95" s="12">
        <f t="shared" si="215"/>
        <v>15.137254901960786</v>
      </c>
      <c r="AK95" s="15"/>
      <c r="AL95" s="36">
        <f t="shared" si="233"/>
        <v>16</v>
      </c>
      <c r="AM95" s="12">
        <f t="shared" si="234"/>
        <v>18.470588235294116</v>
      </c>
      <c r="AN95" s="12">
        <f t="shared" si="216"/>
        <v>19.470588235294116</v>
      </c>
      <c r="AO95" s="12">
        <f t="shared" si="217"/>
        <v>20.470588235294116</v>
      </c>
      <c r="AP95" s="15"/>
      <c r="AQ95" s="36">
        <f t="shared" si="235"/>
        <v>21.333333333333336</v>
      </c>
      <c r="AR95" s="12">
        <f t="shared" si="236"/>
        <v>23.803921568627452</v>
      </c>
      <c r="AS95" s="12">
        <f t="shared" si="218"/>
        <v>24.803921568627452</v>
      </c>
      <c r="AT95" s="12">
        <f t="shared" si="219"/>
        <v>25.803921568627452</v>
      </c>
      <c r="AU95" s="15"/>
      <c r="AV95" s="36">
        <f t="shared" si="237"/>
        <v>32</v>
      </c>
      <c r="AW95" s="12">
        <f t="shared" si="238"/>
        <v>34.470588235294116</v>
      </c>
      <c r="AX95" s="12">
        <f t="shared" si="220"/>
        <v>35.470588235294116</v>
      </c>
      <c r="AY95" s="12">
        <f t="shared" si="221"/>
        <v>36.470588235294116</v>
      </c>
    </row>
    <row r="96" spans="1:51">
      <c r="A96" s="14" t="str">
        <f t="shared" si="200"/>
        <v>Cuivre</v>
      </c>
      <c r="B96" s="6">
        <f t="shared" si="201"/>
        <v>200</v>
      </c>
      <c r="C96" s="47">
        <f t="shared" si="202"/>
        <v>0.47058823529411764</v>
      </c>
      <c r="D96" s="39">
        <v>7.5</v>
      </c>
      <c r="E96" s="51">
        <f t="shared" si="222"/>
        <v>3</v>
      </c>
      <c r="F96" s="41" t="s">
        <v>5</v>
      </c>
      <c r="G96" s="47">
        <f t="shared" si="203"/>
        <v>1</v>
      </c>
      <c r="H96" s="41" t="s">
        <v>1</v>
      </c>
      <c r="I96" s="51">
        <f t="shared" si="204"/>
        <v>0</v>
      </c>
      <c r="J96" s="56">
        <f t="shared" si="205"/>
        <v>4</v>
      </c>
      <c r="K96" s="56">
        <f t="shared" si="223"/>
        <v>2</v>
      </c>
      <c r="L96" s="56">
        <v>0</v>
      </c>
      <c r="M96" s="15"/>
      <c r="N96" s="12">
        <f t="shared" si="224"/>
        <v>2.4705882352941178</v>
      </c>
      <c r="O96" s="12">
        <f t="shared" si="206"/>
        <v>3.4705882352941178</v>
      </c>
      <c r="P96" s="12">
        <f t="shared" si="207"/>
        <v>4.4705882352941178</v>
      </c>
      <c r="Q96" s="15"/>
      <c r="R96" s="36">
        <f t="shared" si="225"/>
        <v>1.0666666666666667</v>
      </c>
      <c r="S96" s="12">
        <f t="shared" si="226"/>
        <v>3.5372549019607842</v>
      </c>
      <c r="T96" s="12">
        <f t="shared" si="208"/>
        <v>4.5372549019607842</v>
      </c>
      <c r="U96" s="12">
        <f t="shared" si="209"/>
        <v>5.5372549019607842</v>
      </c>
      <c r="V96" s="15"/>
      <c r="W96" s="36">
        <f t="shared" si="227"/>
        <v>2.666666666666667</v>
      </c>
      <c r="X96" s="12">
        <f t="shared" si="228"/>
        <v>5.1372549019607847</v>
      </c>
      <c r="Y96" s="12">
        <f t="shared" si="210"/>
        <v>6.1372549019607847</v>
      </c>
      <c r="Z96" s="12">
        <f t="shared" si="211"/>
        <v>7.1372549019607847</v>
      </c>
      <c r="AA96" s="15"/>
      <c r="AB96" s="36">
        <f t="shared" si="229"/>
        <v>5.3333333333333339</v>
      </c>
      <c r="AC96" s="12">
        <f t="shared" si="230"/>
        <v>7.8039215686274517</v>
      </c>
      <c r="AD96" s="12">
        <f t="shared" si="212"/>
        <v>8.8039215686274517</v>
      </c>
      <c r="AE96" s="12">
        <f t="shared" si="213"/>
        <v>9.8039215686274517</v>
      </c>
      <c r="AF96" s="15"/>
      <c r="AG96" s="36">
        <f t="shared" si="231"/>
        <v>10.666666666666668</v>
      </c>
      <c r="AH96" s="12">
        <f t="shared" si="232"/>
        <v>13.137254901960786</v>
      </c>
      <c r="AI96" s="12">
        <f t="shared" si="214"/>
        <v>14.137254901960786</v>
      </c>
      <c r="AJ96" s="12">
        <f t="shared" si="215"/>
        <v>15.137254901960786</v>
      </c>
      <c r="AK96" s="15"/>
      <c r="AL96" s="36">
        <f t="shared" si="233"/>
        <v>16</v>
      </c>
      <c r="AM96" s="12">
        <f t="shared" si="234"/>
        <v>18.470588235294116</v>
      </c>
      <c r="AN96" s="12">
        <f t="shared" si="216"/>
        <v>19.470588235294116</v>
      </c>
      <c r="AO96" s="12">
        <f t="shared" si="217"/>
        <v>20.470588235294116</v>
      </c>
      <c r="AP96" s="15"/>
      <c r="AQ96" s="36">
        <f t="shared" si="235"/>
        <v>21.333333333333336</v>
      </c>
      <c r="AR96" s="12">
        <f t="shared" si="236"/>
        <v>23.803921568627452</v>
      </c>
      <c r="AS96" s="12">
        <f t="shared" si="218"/>
        <v>24.803921568627452</v>
      </c>
      <c r="AT96" s="12">
        <f t="shared" si="219"/>
        <v>25.803921568627452</v>
      </c>
      <c r="AU96" s="15"/>
      <c r="AV96" s="36">
        <f t="shared" si="237"/>
        <v>32</v>
      </c>
      <c r="AW96" s="12">
        <f t="shared" si="238"/>
        <v>34.470588235294116</v>
      </c>
      <c r="AX96" s="12">
        <f t="shared" si="220"/>
        <v>35.470588235294116</v>
      </c>
      <c r="AY96" s="12">
        <f t="shared" si="221"/>
        <v>36.470588235294116</v>
      </c>
    </row>
    <row r="97" spans="1:51">
      <c r="A97" s="14" t="str">
        <f t="shared" si="200"/>
        <v>Cuivre</v>
      </c>
      <c r="B97" s="6">
        <f t="shared" si="201"/>
        <v>200</v>
      </c>
      <c r="C97" s="47">
        <f t="shared" si="202"/>
        <v>0.47058823529411764</v>
      </c>
      <c r="D97" s="39">
        <v>7.5</v>
      </c>
      <c r="E97" s="51">
        <f t="shared" si="222"/>
        <v>3</v>
      </c>
      <c r="F97" s="41" t="s">
        <v>5</v>
      </c>
      <c r="G97" s="47">
        <f t="shared" si="203"/>
        <v>1</v>
      </c>
      <c r="H97" s="41" t="s">
        <v>0</v>
      </c>
      <c r="I97" s="51">
        <f t="shared" si="204"/>
        <v>1</v>
      </c>
      <c r="J97" s="56">
        <f t="shared" si="205"/>
        <v>5</v>
      </c>
      <c r="K97" s="56">
        <f t="shared" si="223"/>
        <v>1</v>
      </c>
      <c r="L97" s="56">
        <v>0</v>
      </c>
      <c r="M97" s="15"/>
      <c r="N97" s="12">
        <f t="shared" si="224"/>
        <v>1.4705882352941178</v>
      </c>
      <c r="O97" s="12">
        <f t="shared" si="206"/>
        <v>2.4705882352941178</v>
      </c>
      <c r="P97" s="12">
        <f t="shared" si="207"/>
        <v>3.4705882352941178</v>
      </c>
      <c r="Q97" s="15"/>
      <c r="R97" s="36">
        <f t="shared" si="225"/>
        <v>1.0666666666666667</v>
      </c>
      <c r="S97" s="12">
        <f t="shared" si="226"/>
        <v>2.5372549019607842</v>
      </c>
      <c r="T97" s="12">
        <f t="shared" si="208"/>
        <v>3.5372549019607842</v>
      </c>
      <c r="U97" s="12">
        <f t="shared" si="209"/>
        <v>4.5372549019607842</v>
      </c>
      <c r="V97" s="15"/>
      <c r="W97" s="36">
        <f t="shared" si="227"/>
        <v>2.666666666666667</v>
      </c>
      <c r="X97" s="12">
        <f t="shared" si="228"/>
        <v>4.1372549019607847</v>
      </c>
      <c r="Y97" s="12">
        <f t="shared" si="210"/>
        <v>5.1372549019607847</v>
      </c>
      <c r="Z97" s="12">
        <f t="shared" si="211"/>
        <v>6.1372549019607847</v>
      </c>
      <c r="AA97" s="15"/>
      <c r="AB97" s="36">
        <f t="shared" si="229"/>
        <v>5.3333333333333339</v>
      </c>
      <c r="AC97" s="12">
        <f t="shared" si="230"/>
        <v>6.8039215686274517</v>
      </c>
      <c r="AD97" s="12">
        <f t="shared" si="212"/>
        <v>7.8039215686274517</v>
      </c>
      <c r="AE97" s="12">
        <f t="shared" si="213"/>
        <v>8.8039215686274517</v>
      </c>
      <c r="AF97" s="15"/>
      <c r="AG97" s="36">
        <f t="shared" si="231"/>
        <v>10.666666666666668</v>
      </c>
      <c r="AH97" s="12">
        <f t="shared" si="232"/>
        <v>12.137254901960786</v>
      </c>
      <c r="AI97" s="12">
        <f t="shared" si="214"/>
        <v>13.137254901960786</v>
      </c>
      <c r="AJ97" s="12">
        <f t="shared" si="215"/>
        <v>14.137254901960786</v>
      </c>
      <c r="AK97" s="15"/>
      <c r="AL97" s="36">
        <f t="shared" si="233"/>
        <v>16</v>
      </c>
      <c r="AM97" s="12">
        <f t="shared" si="234"/>
        <v>17.470588235294116</v>
      </c>
      <c r="AN97" s="12">
        <f t="shared" si="216"/>
        <v>18.470588235294116</v>
      </c>
      <c r="AO97" s="12">
        <f t="shared" si="217"/>
        <v>19.470588235294116</v>
      </c>
      <c r="AP97" s="15"/>
      <c r="AQ97" s="36">
        <f t="shared" si="235"/>
        <v>21.333333333333336</v>
      </c>
      <c r="AR97" s="12">
        <f t="shared" si="236"/>
        <v>22.803921568627452</v>
      </c>
      <c r="AS97" s="12">
        <f t="shared" si="218"/>
        <v>23.803921568627452</v>
      </c>
      <c r="AT97" s="12">
        <f t="shared" si="219"/>
        <v>24.803921568627452</v>
      </c>
      <c r="AU97" s="15"/>
      <c r="AV97" s="36">
        <f t="shared" si="237"/>
        <v>32</v>
      </c>
      <c r="AW97" s="12">
        <f t="shared" si="238"/>
        <v>33.470588235294116</v>
      </c>
      <c r="AX97" s="12">
        <f t="shared" si="220"/>
        <v>34.470588235294116</v>
      </c>
      <c r="AY97" s="12">
        <f t="shared" si="221"/>
        <v>35.470588235294116</v>
      </c>
    </row>
    <row r="98" spans="1:51">
      <c r="A98" s="14" t="str">
        <f t="shared" si="200"/>
        <v>Cuivre</v>
      </c>
      <c r="B98" s="6">
        <f t="shared" si="201"/>
        <v>200</v>
      </c>
      <c r="C98" s="47">
        <f t="shared" si="202"/>
        <v>0.47058823529411764</v>
      </c>
      <c r="D98" s="39">
        <v>7.5</v>
      </c>
      <c r="E98" s="51">
        <f t="shared" si="222"/>
        <v>3</v>
      </c>
      <c r="F98" s="41" t="s">
        <v>6</v>
      </c>
      <c r="G98" s="47">
        <f t="shared" si="203"/>
        <v>2</v>
      </c>
      <c r="H98" s="41" t="s">
        <v>2</v>
      </c>
      <c r="I98" s="51">
        <f t="shared" si="204"/>
        <v>0</v>
      </c>
      <c r="J98" s="56">
        <f t="shared" si="205"/>
        <v>5</v>
      </c>
      <c r="K98" s="56">
        <f t="shared" si="223"/>
        <v>1</v>
      </c>
      <c r="L98" s="56">
        <v>0</v>
      </c>
      <c r="M98" s="15"/>
      <c r="N98" s="12">
        <f t="shared" si="224"/>
        <v>1.4705882352941178</v>
      </c>
      <c r="O98" s="12">
        <f t="shared" si="206"/>
        <v>2.4705882352941178</v>
      </c>
      <c r="P98" s="12">
        <f t="shared" si="207"/>
        <v>3.4705882352941178</v>
      </c>
      <c r="Q98" s="15"/>
      <c r="R98" s="36">
        <f t="shared" si="225"/>
        <v>1.0666666666666667</v>
      </c>
      <c r="S98" s="12">
        <f t="shared" si="226"/>
        <v>2.5372549019607842</v>
      </c>
      <c r="T98" s="12">
        <f t="shared" si="208"/>
        <v>3.5372549019607842</v>
      </c>
      <c r="U98" s="12">
        <f t="shared" si="209"/>
        <v>4.5372549019607842</v>
      </c>
      <c r="V98" s="15"/>
      <c r="W98" s="36">
        <f t="shared" si="227"/>
        <v>2.666666666666667</v>
      </c>
      <c r="X98" s="12">
        <f t="shared" si="228"/>
        <v>4.1372549019607847</v>
      </c>
      <c r="Y98" s="12">
        <f t="shared" si="210"/>
        <v>5.1372549019607847</v>
      </c>
      <c r="Z98" s="12">
        <f t="shared" si="211"/>
        <v>6.1372549019607847</v>
      </c>
      <c r="AA98" s="15"/>
      <c r="AB98" s="36">
        <f t="shared" si="229"/>
        <v>5.3333333333333339</v>
      </c>
      <c r="AC98" s="12">
        <f t="shared" si="230"/>
        <v>6.8039215686274517</v>
      </c>
      <c r="AD98" s="12">
        <f t="shared" si="212"/>
        <v>7.8039215686274517</v>
      </c>
      <c r="AE98" s="12">
        <f t="shared" si="213"/>
        <v>8.8039215686274517</v>
      </c>
      <c r="AF98" s="15"/>
      <c r="AG98" s="36">
        <f t="shared" si="231"/>
        <v>10.666666666666668</v>
      </c>
      <c r="AH98" s="12">
        <f t="shared" si="232"/>
        <v>12.137254901960786</v>
      </c>
      <c r="AI98" s="12">
        <f t="shared" si="214"/>
        <v>13.137254901960786</v>
      </c>
      <c r="AJ98" s="12">
        <f t="shared" si="215"/>
        <v>14.137254901960786</v>
      </c>
      <c r="AK98" s="15"/>
      <c r="AL98" s="36">
        <f t="shared" si="233"/>
        <v>16</v>
      </c>
      <c r="AM98" s="12">
        <f t="shared" si="234"/>
        <v>17.470588235294116</v>
      </c>
      <c r="AN98" s="12">
        <f t="shared" si="216"/>
        <v>18.470588235294116</v>
      </c>
      <c r="AO98" s="12">
        <f t="shared" si="217"/>
        <v>19.470588235294116</v>
      </c>
      <c r="AP98" s="15"/>
      <c r="AQ98" s="36">
        <f t="shared" si="235"/>
        <v>21.333333333333336</v>
      </c>
      <c r="AR98" s="12">
        <f t="shared" si="236"/>
        <v>22.803921568627452</v>
      </c>
      <c r="AS98" s="12">
        <f t="shared" si="218"/>
        <v>23.803921568627452</v>
      </c>
      <c r="AT98" s="12">
        <f t="shared" si="219"/>
        <v>24.803921568627452</v>
      </c>
      <c r="AU98" s="15"/>
      <c r="AV98" s="36">
        <f t="shared" si="237"/>
        <v>32</v>
      </c>
      <c r="AW98" s="12">
        <f t="shared" si="238"/>
        <v>33.470588235294116</v>
      </c>
      <c r="AX98" s="12">
        <f t="shared" si="220"/>
        <v>34.470588235294116</v>
      </c>
      <c r="AY98" s="12">
        <f t="shared" si="221"/>
        <v>35.470588235294116</v>
      </c>
    </row>
    <row r="99" spans="1:51">
      <c r="A99" s="14" t="str">
        <f t="shared" si="200"/>
        <v>Cuivre</v>
      </c>
      <c r="B99" s="6">
        <f t="shared" si="201"/>
        <v>200</v>
      </c>
      <c r="C99" s="47">
        <f t="shared" si="202"/>
        <v>0.47058823529411764</v>
      </c>
      <c r="D99" s="39">
        <v>7.5</v>
      </c>
      <c r="E99" s="51">
        <f t="shared" si="222"/>
        <v>3</v>
      </c>
      <c r="F99" s="41" t="s">
        <v>6</v>
      </c>
      <c r="G99" s="47">
        <f t="shared" si="203"/>
        <v>2</v>
      </c>
      <c r="H99" s="41" t="s">
        <v>1</v>
      </c>
      <c r="I99" s="51">
        <f t="shared" si="204"/>
        <v>0</v>
      </c>
      <c r="J99" s="56">
        <f t="shared" si="205"/>
        <v>5</v>
      </c>
      <c r="K99" s="56">
        <f t="shared" si="223"/>
        <v>1</v>
      </c>
      <c r="L99" s="56">
        <v>0</v>
      </c>
      <c r="M99" s="15"/>
      <c r="N99" s="12">
        <f t="shared" si="224"/>
        <v>1.4705882352941178</v>
      </c>
      <c r="O99" s="12">
        <f t="shared" si="206"/>
        <v>2.4705882352941178</v>
      </c>
      <c r="P99" s="12">
        <f t="shared" si="207"/>
        <v>3.4705882352941178</v>
      </c>
      <c r="Q99" s="15"/>
      <c r="R99" s="36">
        <f t="shared" si="225"/>
        <v>1.0666666666666667</v>
      </c>
      <c r="S99" s="12">
        <f t="shared" si="226"/>
        <v>2.5372549019607842</v>
      </c>
      <c r="T99" s="12">
        <f t="shared" si="208"/>
        <v>3.5372549019607842</v>
      </c>
      <c r="U99" s="12">
        <f t="shared" si="209"/>
        <v>4.5372549019607842</v>
      </c>
      <c r="V99" s="15"/>
      <c r="W99" s="36">
        <f t="shared" si="227"/>
        <v>2.666666666666667</v>
      </c>
      <c r="X99" s="12">
        <f t="shared" si="228"/>
        <v>4.1372549019607847</v>
      </c>
      <c r="Y99" s="12">
        <f t="shared" si="210"/>
        <v>5.1372549019607847</v>
      </c>
      <c r="Z99" s="12">
        <f t="shared" si="211"/>
        <v>6.1372549019607847</v>
      </c>
      <c r="AA99" s="15"/>
      <c r="AB99" s="36">
        <f t="shared" si="229"/>
        <v>5.3333333333333339</v>
      </c>
      <c r="AC99" s="12">
        <f t="shared" si="230"/>
        <v>6.8039215686274517</v>
      </c>
      <c r="AD99" s="12">
        <f t="shared" si="212"/>
        <v>7.8039215686274517</v>
      </c>
      <c r="AE99" s="12">
        <f t="shared" si="213"/>
        <v>8.8039215686274517</v>
      </c>
      <c r="AF99" s="15"/>
      <c r="AG99" s="36">
        <f t="shared" si="231"/>
        <v>10.666666666666668</v>
      </c>
      <c r="AH99" s="12">
        <f t="shared" si="232"/>
        <v>12.137254901960786</v>
      </c>
      <c r="AI99" s="12">
        <f t="shared" si="214"/>
        <v>13.137254901960786</v>
      </c>
      <c r="AJ99" s="12">
        <f t="shared" si="215"/>
        <v>14.137254901960786</v>
      </c>
      <c r="AK99" s="15"/>
      <c r="AL99" s="36">
        <f t="shared" si="233"/>
        <v>16</v>
      </c>
      <c r="AM99" s="12">
        <f t="shared" si="234"/>
        <v>17.470588235294116</v>
      </c>
      <c r="AN99" s="12">
        <f t="shared" si="216"/>
        <v>18.470588235294116</v>
      </c>
      <c r="AO99" s="12">
        <f t="shared" si="217"/>
        <v>19.470588235294116</v>
      </c>
      <c r="AP99" s="15"/>
      <c r="AQ99" s="36">
        <f t="shared" si="235"/>
        <v>21.333333333333336</v>
      </c>
      <c r="AR99" s="12">
        <f t="shared" si="236"/>
        <v>22.803921568627452</v>
      </c>
      <c r="AS99" s="12">
        <f t="shared" si="218"/>
        <v>23.803921568627452</v>
      </c>
      <c r="AT99" s="12">
        <f t="shared" si="219"/>
        <v>24.803921568627452</v>
      </c>
      <c r="AU99" s="15"/>
      <c r="AV99" s="36">
        <f t="shared" si="237"/>
        <v>32</v>
      </c>
      <c r="AW99" s="12">
        <f t="shared" si="238"/>
        <v>33.470588235294116</v>
      </c>
      <c r="AX99" s="12">
        <f t="shared" si="220"/>
        <v>34.470588235294116</v>
      </c>
      <c r="AY99" s="12">
        <f t="shared" si="221"/>
        <v>35.470588235294116</v>
      </c>
    </row>
    <row r="100" spans="1:51">
      <c r="A100" s="14" t="str">
        <f t="shared" si="200"/>
        <v>Cuivre</v>
      </c>
      <c r="B100" s="6">
        <f t="shared" si="201"/>
        <v>200</v>
      </c>
      <c r="C100" s="47">
        <f t="shared" si="202"/>
        <v>0.47058823529411764</v>
      </c>
      <c r="D100" s="39">
        <v>7.5</v>
      </c>
      <c r="E100" s="51">
        <f t="shared" si="222"/>
        <v>3</v>
      </c>
      <c r="F100" s="41" t="s">
        <v>6</v>
      </c>
      <c r="G100" s="47">
        <f t="shared" si="203"/>
        <v>2</v>
      </c>
      <c r="H100" s="41" t="s">
        <v>0</v>
      </c>
      <c r="I100" s="51">
        <f t="shared" si="204"/>
        <v>1</v>
      </c>
      <c r="J100" s="56">
        <f t="shared" si="205"/>
        <v>6</v>
      </c>
      <c r="K100" s="56">
        <f t="shared" si="223"/>
        <v>0</v>
      </c>
      <c r="L100" s="56">
        <v>0</v>
      </c>
      <c r="M100" s="15"/>
      <c r="N100" s="12">
        <f t="shared" si="224"/>
        <v>0.47058823529411764</v>
      </c>
      <c r="O100" s="12">
        <f t="shared" si="206"/>
        <v>1.4705882352941178</v>
      </c>
      <c r="P100" s="12">
        <f t="shared" si="207"/>
        <v>2.4705882352941178</v>
      </c>
      <c r="Q100" s="15"/>
      <c r="R100" s="36">
        <f t="shared" si="225"/>
        <v>1.0666666666666667</v>
      </c>
      <c r="S100" s="12">
        <f t="shared" si="226"/>
        <v>1.5372549019607842</v>
      </c>
      <c r="T100" s="12">
        <f t="shared" si="208"/>
        <v>2.5372549019607842</v>
      </c>
      <c r="U100" s="12">
        <f t="shared" si="209"/>
        <v>3.5372549019607842</v>
      </c>
      <c r="V100" s="15"/>
      <c r="W100" s="36">
        <f t="shared" si="227"/>
        <v>2.666666666666667</v>
      </c>
      <c r="X100" s="12">
        <f t="shared" si="228"/>
        <v>3.1372549019607847</v>
      </c>
      <c r="Y100" s="12">
        <f t="shared" si="210"/>
        <v>4.1372549019607847</v>
      </c>
      <c r="Z100" s="12">
        <f t="shared" si="211"/>
        <v>5.1372549019607847</v>
      </c>
      <c r="AA100" s="15"/>
      <c r="AB100" s="36">
        <f t="shared" si="229"/>
        <v>5.3333333333333339</v>
      </c>
      <c r="AC100" s="12">
        <f t="shared" si="230"/>
        <v>5.8039215686274517</v>
      </c>
      <c r="AD100" s="12">
        <f t="shared" si="212"/>
        <v>6.8039215686274517</v>
      </c>
      <c r="AE100" s="12">
        <f t="shared" si="213"/>
        <v>7.8039215686274517</v>
      </c>
      <c r="AF100" s="15"/>
      <c r="AG100" s="36">
        <f t="shared" si="231"/>
        <v>10.666666666666668</v>
      </c>
      <c r="AH100" s="12">
        <f t="shared" si="232"/>
        <v>11.137254901960786</v>
      </c>
      <c r="AI100" s="12">
        <f t="shared" si="214"/>
        <v>12.137254901960786</v>
      </c>
      <c r="AJ100" s="12">
        <f t="shared" si="215"/>
        <v>13.137254901960786</v>
      </c>
      <c r="AK100" s="15"/>
      <c r="AL100" s="36">
        <f t="shared" si="233"/>
        <v>16</v>
      </c>
      <c r="AM100" s="12">
        <f t="shared" si="234"/>
        <v>16.470588235294116</v>
      </c>
      <c r="AN100" s="12">
        <f t="shared" si="216"/>
        <v>17.470588235294116</v>
      </c>
      <c r="AO100" s="12">
        <f t="shared" si="217"/>
        <v>18.470588235294116</v>
      </c>
      <c r="AP100" s="15"/>
      <c r="AQ100" s="36">
        <f t="shared" si="235"/>
        <v>21.333333333333336</v>
      </c>
      <c r="AR100" s="12">
        <f t="shared" si="236"/>
        <v>21.803921568627452</v>
      </c>
      <c r="AS100" s="12">
        <f t="shared" si="218"/>
        <v>22.803921568627452</v>
      </c>
      <c r="AT100" s="12">
        <f t="shared" si="219"/>
        <v>23.803921568627452</v>
      </c>
      <c r="AU100" s="15"/>
      <c r="AV100" s="36">
        <f t="shared" si="237"/>
        <v>32</v>
      </c>
      <c r="AW100" s="12">
        <f t="shared" si="238"/>
        <v>32.470588235294116</v>
      </c>
      <c r="AX100" s="12">
        <f t="shared" si="220"/>
        <v>33.470588235294116</v>
      </c>
      <c r="AY100" s="12">
        <f t="shared" si="221"/>
        <v>34.470588235294116</v>
      </c>
    </row>
    <row r="101" spans="1:51" ht="10.5">
      <c r="A101" s="74" t="s">
        <v>78</v>
      </c>
    </row>
    <row r="111" spans="1:51">
      <c r="O111" s="42"/>
    </row>
  </sheetData>
  <sheetProtection algorithmName="SHA-512" hashValue="MeK5Kg8FSa/DjycIk7dygPU581paqAJgGnctUuMtRjD9cBpn3wq5b5U9ykprI/Wf/kPMpbLwc1/27osULwuzNw==" saltValue="KU3VjJmJitB3WSebxB4ATw==" spinCount="100000" sheet="1" objects="1" scenarios="1"/>
  <phoneticPr fontId="1" type="noConversion"/>
  <conditionalFormatting sqref="N76:P87 S76:U87 N24:P35 N37:P48 N50:P61 N63:P74 S50:U61 AR76:AT87 N11:P22 AR50:AT61 S24:U35 S37:U48 S63:U74 X76:Z87 AR37:AT48 AR63:AT74 S11:U22 AR11:AT22 AR24:AT35 X50:Z61 AW76:AY87 X24:Z35 AW50:AY61 X63:Z74 X11:Z22 AW11:AY22 X37:Z48 AC76:AE87 AW24:AY35 AW37:AY48 AC50:AE61 AW63:AY74 AC11:AE22 AC24:AE35 AH76:AJ87 AH11:AJ22 AH24:AJ35 AC37:AE48 AH50:AJ61 AC63:AE74 AH37:AJ48 AM76:AO87 AH63:AJ74 AM63:AO74 AM24:AO35 AM37:AO48 AM50:AO61 AM11:AO22 N89:P100 S89:U100 AR89:AT100 X89:Z100 AW89:AY100 AC89:AE100 AH89:AJ100 AM89:AO100">
    <cfRule type="cellIs" dxfId="14" priority="1" stopIfTrue="1" operator="greaterThanOrEqual">
      <formula>8</formula>
    </cfRule>
    <cfRule type="cellIs" dxfId="13" priority="2" stopIfTrue="1" operator="between">
      <formula>5</formula>
      <formula>7.9999</formula>
    </cfRule>
    <cfRule type="cellIs" dxfId="12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150</formula1>
      <formula2>1000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indexed="20"/>
    <pageSetUpPr fitToPage="1"/>
  </sheetPr>
  <dimension ref="A1:AX15"/>
  <sheetViews>
    <sheetView workbookViewId="0">
      <pane xSplit="3" ySplit="10" topLeftCell="D11" activePane="bottomRight" state="frozen"/>
      <selection activeCell="B5" sqref="B5"/>
      <selection pane="topRight" activeCell="B5" sqref="B5"/>
      <selection pane="bottomLeft" activeCell="B5" sqref="B5"/>
      <selection pane="bottomRight" activeCell="A2" sqref="A2"/>
    </sheetView>
  </sheetViews>
  <sheetFormatPr baseColWidth="10" defaultColWidth="11.453125" defaultRowHeight="10"/>
  <cols>
    <col min="1" max="1" width="27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1" width="9.81640625" style="55" customWidth="1"/>
    <col min="12" max="12" width="2.7265625" style="1" customWidth="1"/>
    <col min="13" max="13" width="10.81640625" style="10" customWidth="1"/>
    <col min="14" max="14" width="10" style="10" customWidth="1"/>
    <col min="15" max="15" width="10" style="11" customWidth="1"/>
    <col min="16" max="16" width="2.54296875" style="1" customWidth="1"/>
    <col min="17" max="17" width="8.1796875" style="8" customWidth="1"/>
    <col min="18" max="18" width="10.81640625" style="10" customWidth="1"/>
    <col min="19" max="19" width="10" style="10" customWidth="1"/>
    <col min="20" max="20" width="10" style="11" customWidth="1"/>
    <col min="21" max="21" width="2.54296875" style="1" customWidth="1"/>
    <col min="22" max="22" width="8.1796875" style="8" customWidth="1"/>
    <col min="23" max="23" width="10.81640625" style="10" customWidth="1"/>
    <col min="24" max="24" width="10" style="10" customWidth="1"/>
    <col min="25" max="25" width="10" style="11" customWidth="1"/>
    <col min="26" max="26" width="2.54296875" style="1" customWidth="1"/>
    <col min="27" max="27" width="8.1796875" style="8" customWidth="1"/>
    <col min="28" max="28" width="10.81640625" style="10" customWidth="1"/>
    <col min="29" max="29" width="10" style="10" customWidth="1"/>
    <col min="30" max="30" width="10" style="11" customWidth="1"/>
    <col min="31" max="31" width="2.54296875" style="1" customWidth="1"/>
    <col min="32" max="32" width="8.1796875" style="8" customWidth="1"/>
    <col min="33" max="33" width="10.81640625" style="10" customWidth="1"/>
    <col min="34" max="34" width="10" style="10" customWidth="1"/>
    <col min="35" max="35" width="10" style="11" customWidth="1"/>
    <col min="36" max="36" width="2.54296875" style="1" customWidth="1"/>
    <col min="37" max="37" width="8.1796875" style="8" customWidth="1"/>
    <col min="38" max="38" width="10.81640625" style="10" customWidth="1"/>
    <col min="39" max="39" width="10" style="10" customWidth="1"/>
    <col min="40" max="40" width="10" style="11" customWidth="1"/>
    <col min="41" max="41" width="2.54296875" style="1" customWidth="1"/>
    <col min="42" max="42" width="8.1796875" style="8" customWidth="1"/>
    <col min="43" max="43" width="10.81640625" style="10" customWidth="1"/>
    <col min="44" max="44" width="10" style="10" customWidth="1"/>
    <col min="45" max="45" width="10" style="11" customWidth="1"/>
    <col min="46" max="46" width="2.54296875" style="1" customWidth="1"/>
    <col min="47" max="47" width="8.1796875" style="8" customWidth="1"/>
    <col min="48" max="48" width="10.81640625" style="10" customWidth="1"/>
    <col min="49" max="49" width="10" style="10" customWidth="1"/>
    <col min="50" max="50" width="10" style="11" customWidth="1"/>
    <col min="51" max="16384" width="11.453125" style="1"/>
  </cols>
  <sheetData>
    <row r="1" spans="1:50" s="75" customFormat="1" ht="25">
      <c r="A1" s="79" t="s">
        <v>87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0">
      <c r="A2" s="15"/>
      <c r="B2" s="87"/>
      <c r="C2" s="88"/>
      <c r="D2" s="89"/>
      <c r="E2" s="88"/>
      <c r="F2" s="15"/>
      <c r="G2" s="88"/>
      <c r="H2" s="14"/>
      <c r="I2" s="90"/>
      <c r="J2" s="90"/>
      <c r="K2" s="90"/>
      <c r="L2" s="15"/>
      <c r="M2" s="91"/>
      <c r="N2" s="91"/>
      <c r="O2" s="92"/>
    </row>
    <row r="3" spans="1:50" ht="10.5">
      <c r="A3" s="113" t="s">
        <v>45</v>
      </c>
      <c r="B3" s="57" t="s">
        <v>8</v>
      </c>
      <c r="C3" s="43"/>
      <c r="D3" s="23"/>
      <c r="E3" s="43"/>
      <c r="F3" s="7"/>
      <c r="G3" s="43"/>
      <c r="H3" s="19"/>
      <c r="I3" s="53"/>
      <c r="J3" s="53"/>
      <c r="K3" s="53"/>
      <c r="L3" s="7"/>
      <c r="M3" s="19"/>
      <c r="N3" s="112" t="s">
        <v>55</v>
      </c>
      <c r="O3" s="5"/>
      <c r="P3" s="8"/>
      <c r="R3" s="34"/>
      <c r="S3" s="32"/>
      <c r="T3" s="33"/>
      <c r="U3" s="8"/>
      <c r="W3" s="34"/>
      <c r="X3" s="32"/>
      <c r="Y3" s="33"/>
      <c r="Z3" s="8"/>
      <c r="AB3" s="34"/>
      <c r="AC3" s="32"/>
      <c r="AD3" s="33"/>
      <c r="AE3" s="8"/>
      <c r="AG3" s="34"/>
      <c r="AH3" s="32"/>
      <c r="AI3" s="33"/>
      <c r="AJ3" s="8"/>
      <c r="AL3" s="34"/>
      <c r="AM3" s="32"/>
      <c r="AN3" s="33"/>
      <c r="AO3" s="8"/>
      <c r="AQ3" s="34"/>
      <c r="AR3" s="32"/>
      <c r="AS3" s="33"/>
      <c r="AT3" s="8"/>
      <c r="AV3" s="34"/>
      <c r="AW3" s="32"/>
      <c r="AX3" s="33"/>
    </row>
    <row r="4" spans="1:50" ht="10.5">
      <c r="A4" s="113" t="s">
        <v>46</v>
      </c>
      <c r="B4" s="31">
        <v>100</v>
      </c>
      <c r="C4" s="43"/>
      <c r="D4" s="23"/>
      <c r="E4" s="43"/>
      <c r="F4" s="7"/>
      <c r="G4" s="43"/>
      <c r="H4" s="19"/>
      <c r="I4" s="53"/>
      <c r="J4" s="53"/>
      <c r="K4" s="53"/>
      <c r="L4" s="7"/>
      <c r="M4" s="19"/>
      <c r="N4" s="112" t="s">
        <v>56</v>
      </c>
      <c r="O4" s="4"/>
      <c r="P4" s="8"/>
      <c r="R4" s="34"/>
      <c r="S4" s="32"/>
      <c r="T4" s="33"/>
      <c r="U4" s="8"/>
      <c r="W4" s="34"/>
      <c r="X4" s="32"/>
      <c r="Y4" s="33"/>
      <c r="Z4" s="8"/>
      <c r="AB4" s="34"/>
      <c r="AC4" s="32"/>
      <c r="AD4" s="33"/>
      <c r="AE4" s="8"/>
      <c r="AG4" s="34"/>
      <c r="AH4" s="32"/>
      <c r="AI4" s="33"/>
      <c r="AJ4" s="8"/>
      <c r="AL4" s="34"/>
      <c r="AM4" s="32"/>
      <c r="AN4" s="33"/>
      <c r="AO4" s="8"/>
      <c r="AQ4" s="34"/>
      <c r="AR4" s="32"/>
      <c r="AS4" s="33"/>
      <c r="AT4" s="8"/>
      <c r="AV4" s="34"/>
      <c r="AW4" s="32"/>
      <c r="AX4" s="33"/>
    </row>
    <row r="5" spans="1:50" ht="15.5">
      <c r="A5" s="113" t="s">
        <v>47</v>
      </c>
      <c r="B5" s="31">
        <v>200</v>
      </c>
      <c r="C5" s="43"/>
      <c r="D5" s="23"/>
      <c r="E5" s="43"/>
      <c r="F5" s="7"/>
      <c r="G5" s="67"/>
      <c r="H5" s="19"/>
      <c r="I5" s="53"/>
      <c r="J5" s="53"/>
      <c r="K5" s="53"/>
      <c r="L5" s="7"/>
      <c r="M5" s="24"/>
      <c r="N5" s="112" t="s">
        <v>57</v>
      </c>
      <c r="O5" s="3"/>
      <c r="P5" s="8"/>
      <c r="R5" s="12"/>
      <c r="S5" s="32"/>
      <c r="T5" s="33"/>
      <c r="U5" s="8"/>
      <c r="W5" s="12"/>
      <c r="X5" s="32"/>
      <c r="Y5" s="33"/>
      <c r="Z5" s="8"/>
      <c r="AB5" s="12"/>
      <c r="AC5" s="32"/>
      <c r="AD5" s="33"/>
      <c r="AE5" s="8"/>
      <c r="AG5" s="12"/>
      <c r="AH5" s="32"/>
      <c r="AI5" s="33"/>
      <c r="AJ5" s="8"/>
      <c r="AL5" s="12"/>
      <c r="AM5" s="32"/>
      <c r="AN5" s="33"/>
      <c r="AO5" s="8"/>
      <c r="AQ5" s="12"/>
      <c r="AR5" s="32"/>
      <c r="AS5" s="33"/>
      <c r="AT5" s="8"/>
      <c r="AV5" s="12"/>
      <c r="AW5" s="32"/>
      <c r="AX5" s="33"/>
    </row>
    <row r="6" spans="1:50" ht="14">
      <c r="A6" s="37" t="s">
        <v>76</v>
      </c>
      <c r="B6" s="65">
        <v>50</v>
      </c>
      <c r="C6" s="43"/>
      <c r="D6" s="23"/>
      <c r="E6" s="43"/>
      <c r="F6" s="7"/>
      <c r="G6" s="43"/>
      <c r="H6" s="19"/>
      <c r="I6" s="53"/>
      <c r="J6" s="53"/>
      <c r="K6" s="53"/>
      <c r="L6" s="7"/>
      <c r="M6" s="24"/>
      <c r="N6" s="18"/>
      <c r="O6" s="33"/>
      <c r="P6" s="8"/>
      <c r="R6" s="12"/>
      <c r="S6" s="32"/>
      <c r="T6" s="33"/>
      <c r="U6" s="8"/>
      <c r="W6" s="12"/>
      <c r="X6" s="32"/>
      <c r="Y6" s="33"/>
      <c r="Z6" s="8"/>
      <c r="AB6" s="12"/>
      <c r="AC6" s="32"/>
      <c r="AD6" s="33"/>
      <c r="AE6" s="8"/>
      <c r="AG6" s="12"/>
      <c r="AH6" s="32"/>
      <c r="AI6" s="33"/>
      <c r="AJ6" s="8"/>
      <c r="AL6" s="12"/>
      <c r="AM6" s="32"/>
      <c r="AN6" s="33"/>
      <c r="AO6" s="8"/>
      <c r="AQ6" s="12"/>
      <c r="AR6" s="32"/>
      <c r="AS6" s="33"/>
      <c r="AT6" s="8"/>
      <c r="AV6" s="12"/>
      <c r="AW6" s="32"/>
      <c r="AX6" s="33"/>
    </row>
    <row r="7" spans="1:50" ht="14">
      <c r="A7" s="37" t="s">
        <v>49</v>
      </c>
      <c r="B7" s="65">
        <v>150</v>
      </c>
      <c r="C7" s="44"/>
      <c r="D7" s="29"/>
      <c r="E7" s="44"/>
      <c r="F7" s="29"/>
      <c r="G7" s="44"/>
      <c r="H7" s="29"/>
      <c r="I7" s="44"/>
      <c r="J7" s="44"/>
      <c r="K7" s="44"/>
      <c r="L7" s="7"/>
      <c r="M7" s="24"/>
      <c r="N7" s="18"/>
      <c r="O7" s="23"/>
      <c r="P7" s="8"/>
      <c r="R7" s="12"/>
      <c r="S7" s="32"/>
      <c r="T7" s="33"/>
      <c r="U7" s="8"/>
      <c r="W7" s="12"/>
      <c r="X7" s="32"/>
      <c r="Y7" s="33"/>
      <c r="Z7" s="8"/>
      <c r="AB7" s="12"/>
      <c r="AC7" s="32"/>
      <c r="AD7" s="33"/>
      <c r="AE7" s="8"/>
      <c r="AG7" s="12"/>
      <c r="AH7" s="32"/>
      <c r="AI7" s="33"/>
      <c r="AJ7" s="8"/>
      <c r="AL7" s="12"/>
      <c r="AM7" s="32"/>
      <c r="AN7" s="33"/>
      <c r="AO7" s="8"/>
      <c r="AQ7" s="12"/>
      <c r="AR7" s="32"/>
      <c r="AS7" s="33"/>
      <c r="AT7" s="8"/>
      <c r="AV7" s="12"/>
      <c r="AW7" s="32"/>
      <c r="AX7" s="33"/>
    </row>
    <row r="8" spans="1:50">
      <c r="A8" s="113" t="s">
        <v>50</v>
      </c>
      <c r="B8" s="29">
        <v>0</v>
      </c>
      <c r="C8" s="29">
        <v>1</v>
      </c>
      <c r="D8" s="29">
        <v>2.5</v>
      </c>
      <c r="E8" s="29">
        <v>5</v>
      </c>
      <c r="F8" s="29">
        <v>10</v>
      </c>
      <c r="G8" s="29">
        <v>15</v>
      </c>
      <c r="H8" s="29">
        <v>20</v>
      </c>
      <c r="I8" s="29">
        <v>30</v>
      </c>
      <c r="J8" s="44"/>
      <c r="K8" s="44"/>
      <c r="L8" s="7"/>
      <c r="M8" s="24"/>
      <c r="N8" s="18"/>
      <c r="O8" s="23"/>
      <c r="P8" s="8"/>
      <c r="R8" s="12"/>
      <c r="S8" s="32"/>
      <c r="T8" s="33"/>
      <c r="U8" s="8"/>
      <c r="W8" s="12"/>
      <c r="X8" s="32"/>
      <c r="Y8" s="33"/>
      <c r="Z8" s="8"/>
      <c r="AB8" s="12"/>
      <c r="AC8" s="32"/>
      <c r="AD8" s="33"/>
      <c r="AE8" s="8"/>
      <c r="AG8" s="12"/>
      <c r="AH8" s="32"/>
      <c r="AI8" s="33"/>
      <c r="AJ8" s="8"/>
      <c r="AL8" s="12"/>
      <c r="AM8" s="32"/>
      <c r="AN8" s="33"/>
      <c r="AO8" s="8"/>
      <c r="AQ8" s="12"/>
      <c r="AR8" s="32"/>
      <c r="AS8" s="33"/>
      <c r="AT8" s="8"/>
      <c r="AV8" s="12"/>
      <c r="AW8" s="32"/>
      <c r="AX8" s="33"/>
    </row>
    <row r="9" spans="1:50" ht="20.25" customHeight="1" thickBot="1">
      <c r="A9" s="17"/>
      <c r="B9" s="22" t="s">
        <v>52</v>
      </c>
      <c r="C9" s="45"/>
      <c r="D9" s="20"/>
      <c r="E9" s="45"/>
      <c r="F9" s="17"/>
      <c r="G9" s="45"/>
      <c r="H9" s="16"/>
      <c r="I9" s="54"/>
      <c r="J9" s="53"/>
      <c r="K9" s="53"/>
      <c r="L9" s="17"/>
      <c r="M9" s="114" t="s">
        <v>58</v>
      </c>
      <c r="N9" s="17"/>
      <c r="O9" s="17"/>
      <c r="P9" s="17"/>
      <c r="Q9" s="17"/>
      <c r="R9" s="21"/>
      <c r="S9" s="17"/>
      <c r="T9" s="17"/>
      <c r="U9" s="17"/>
      <c r="V9" s="17"/>
      <c r="W9" s="21"/>
      <c r="X9" s="17"/>
      <c r="Y9" s="17"/>
      <c r="Z9" s="17"/>
      <c r="AA9" s="17"/>
      <c r="AB9" s="21"/>
      <c r="AC9" s="17"/>
      <c r="AD9" s="17"/>
      <c r="AE9" s="17"/>
      <c r="AF9" s="17"/>
      <c r="AG9" s="21"/>
      <c r="AH9" s="17"/>
      <c r="AI9" s="17"/>
      <c r="AJ9" s="17"/>
      <c r="AK9" s="17"/>
      <c r="AL9" s="21"/>
      <c r="AM9" s="17"/>
      <c r="AN9" s="17"/>
      <c r="AO9" s="17"/>
      <c r="AP9" s="17"/>
      <c r="AQ9" s="21"/>
      <c r="AR9" s="17"/>
      <c r="AS9" s="17"/>
      <c r="AT9" s="17"/>
      <c r="AU9" s="17"/>
      <c r="AV9" s="21"/>
      <c r="AW9" s="17"/>
      <c r="AX9" s="17"/>
    </row>
    <row r="10" spans="1:50" ht="45" customHeight="1" thickTop="1">
      <c r="A10" s="25" t="s">
        <v>45</v>
      </c>
      <c r="B10" s="26" t="s">
        <v>53</v>
      </c>
      <c r="C10" s="46"/>
      <c r="D10" s="58"/>
      <c r="E10" s="59"/>
      <c r="F10" s="60"/>
      <c r="G10" s="59"/>
      <c r="H10" s="60"/>
      <c r="I10" s="59"/>
      <c r="J10" s="59"/>
      <c r="K10" s="46"/>
      <c r="L10" s="27"/>
      <c r="M10" s="28"/>
      <c r="N10" s="28"/>
      <c r="O10" s="28"/>
      <c r="P10" s="27"/>
      <c r="Q10" s="35" t="s">
        <v>59</v>
      </c>
      <c r="R10" s="28"/>
      <c r="S10" s="28"/>
      <c r="T10" s="28"/>
      <c r="U10" s="27"/>
      <c r="V10" s="35" t="s">
        <v>59</v>
      </c>
      <c r="W10" s="28"/>
      <c r="X10" s="28"/>
      <c r="Y10" s="28"/>
      <c r="Z10" s="27"/>
      <c r="AA10" s="35" t="s">
        <v>59</v>
      </c>
      <c r="AB10" s="28"/>
      <c r="AC10" s="28"/>
      <c r="AD10" s="28"/>
      <c r="AE10" s="27"/>
      <c r="AF10" s="35" t="s">
        <v>59</v>
      </c>
      <c r="AG10" s="28"/>
      <c r="AH10" s="28"/>
      <c r="AI10" s="28"/>
      <c r="AJ10" s="27"/>
      <c r="AK10" s="35" t="s">
        <v>59</v>
      </c>
      <c r="AL10" s="28"/>
      <c r="AM10" s="28"/>
      <c r="AN10" s="28"/>
      <c r="AO10" s="27"/>
      <c r="AP10" s="35" t="s">
        <v>59</v>
      </c>
      <c r="AQ10" s="28"/>
      <c r="AR10" s="28"/>
      <c r="AS10" s="28"/>
      <c r="AT10" s="27"/>
      <c r="AU10" s="35" t="s">
        <v>59</v>
      </c>
      <c r="AV10" s="28"/>
      <c r="AW10" s="28"/>
      <c r="AX10" s="28"/>
    </row>
    <row r="11" spans="1:50" ht="12.5">
      <c r="A11" s="14" t="str">
        <f>$B$3</f>
        <v>Nickel</v>
      </c>
      <c r="B11" s="6">
        <f>$B$7</f>
        <v>150</v>
      </c>
      <c r="C11" s="47"/>
      <c r="D11" s="61"/>
      <c r="E11" s="62"/>
      <c r="F11" s="63"/>
      <c r="G11" s="62"/>
      <c r="H11" s="63"/>
      <c r="I11" s="62"/>
      <c r="J11" s="64"/>
      <c r="K11" s="56"/>
      <c r="L11" s="15"/>
      <c r="M11" s="12"/>
      <c r="N11"/>
      <c r="O11"/>
      <c r="P11" s="15"/>
      <c r="Q11" s="36">
        <f>8*$B$7/$B$6*$C$8/100</f>
        <v>0.24</v>
      </c>
      <c r="R11" s="12">
        <f>$C11+$K11+$Q11</f>
        <v>0.24</v>
      </c>
      <c r="S11"/>
      <c r="T11"/>
      <c r="U11" s="15"/>
      <c r="V11" s="36">
        <f>8*$B$7/$B$6*$D$8/100</f>
        <v>0.6</v>
      </c>
      <c r="W11" s="12">
        <f>$C11+$K11+$V11</f>
        <v>0.6</v>
      </c>
      <c r="X11"/>
      <c r="Y11"/>
      <c r="Z11" s="15"/>
      <c r="AA11" s="36">
        <f>8*$B$7/$B$6*$E$8/100</f>
        <v>1.2</v>
      </c>
      <c r="AB11" s="12">
        <f>$C11+$K11+$AA11</f>
        <v>1.2</v>
      </c>
      <c r="AC11"/>
      <c r="AD11"/>
      <c r="AE11" s="15"/>
      <c r="AF11" s="36">
        <f>8*$B$7/$B$6*$F$8/100</f>
        <v>2.4</v>
      </c>
      <c r="AG11" s="12">
        <f>$C11+$K11+$AF11</f>
        <v>2.4</v>
      </c>
      <c r="AH11"/>
      <c r="AI11"/>
      <c r="AJ11" s="15"/>
      <c r="AK11" s="36">
        <f>8*$B$7/$B$6*$G$8/100</f>
        <v>3.6</v>
      </c>
      <c r="AL11" s="12">
        <f>$C11+$K11+$AK11</f>
        <v>3.6</v>
      </c>
      <c r="AM11"/>
      <c r="AN11"/>
      <c r="AO11" s="15"/>
      <c r="AP11" s="36">
        <f>8*$B$7/$B$6*$H$8/100</f>
        <v>4.8</v>
      </c>
      <c r="AQ11" s="12">
        <f>$C11+$K11+$AP11</f>
        <v>4.8</v>
      </c>
      <c r="AR11"/>
      <c r="AS11"/>
      <c r="AT11" s="15"/>
      <c r="AU11" s="36">
        <f>8*$B$7/$B$6*$I$8/100</f>
        <v>7.2</v>
      </c>
      <c r="AV11" s="12">
        <f>$C11+$K11+$AU11</f>
        <v>7.2</v>
      </c>
      <c r="AW11"/>
      <c r="AX11"/>
    </row>
    <row r="12" spans="1:50" ht="12.5">
      <c r="A12" s="74" t="s">
        <v>54</v>
      </c>
      <c r="S12"/>
      <c r="T12"/>
    </row>
    <row r="14" spans="1:50" ht="12.5">
      <c r="S14"/>
    </row>
    <row r="15" spans="1:50">
      <c r="N15" s="42"/>
    </row>
  </sheetData>
  <sheetProtection password="979D" sheet="1" objects="1" scenarios="1"/>
  <phoneticPr fontId="1" type="noConversion"/>
  <conditionalFormatting sqref="R11 W11 AB11 AG11 AQ11 M11 AL11 AV11">
    <cfRule type="cellIs" dxfId="11" priority="1" stopIfTrue="1" operator="greaterThanOrEqual">
      <formula>8</formula>
    </cfRule>
    <cfRule type="cellIs" dxfId="10" priority="2" stopIfTrue="1" operator="between">
      <formula>5</formula>
      <formula>7.9999</formula>
    </cfRule>
    <cfRule type="cellIs" dxfId="9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B4</formula1>
      <formula2>B5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indexed="56"/>
    <pageSetUpPr fitToPage="1"/>
  </sheetPr>
  <dimension ref="A1:AX15"/>
  <sheetViews>
    <sheetView workbookViewId="0">
      <pane xSplit="3" ySplit="10" topLeftCell="D11" activePane="bottomRight" state="frozen"/>
      <selection activeCell="B5" sqref="B5"/>
      <selection pane="topRight" activeCell="B5" sqref="B5"/>
      <selection pane="bottomLeft" activeCell="B5" sqref="B5"/>
      <selection pane="bottomRight" activeCell="A2" sqref="A2"/>
    </sheetView>
  </sheetViews>
  <sheetFormatPr baseColWidth="10" defaultColWidth="11.453125" defaultRowHeight="10"/>
  <cols>
    <col min="1" max="1" width="31.54296875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1" width="9.81640625" style="55" customWidth="1"/>
    <col min="12" max="12" width="2.7265625" style="1" customWidth="1"/>
    <col min="13" max="13" width="10.81640625" style="10" customWidth="1"/>
    <col min="14" max="14" width="10" style="10" customWidth="1"/>
    <col min="15" max="15" width="10" style="11" customWidth="1"/>
    <col min="16" max="16" width="2.54296875" style="1" customWidth="1"/>
    <col min="17" max="17" width="8.1796875" style="8" customWidth="1"/>
    <col min="18" max="18" width="10.81640625" style="10" customWidth="1"/>
    <col min="19" max="19" width="10" style="10" customWidth="1"/>
    <col min="20" max="20" width="10" style="11" customWidth="1"/>
    <col min="21" max="21" width="2.54296875" style="1" customWidth="1"/>
    <col min="22" max="22" width="8.1796875" style="8" customWidth="1"/>
    <col min="23" max="23" width="10.81640625" style="10" customWidth="1"/>
    <col min="24" max="24" width="10" style="10" customWidth="1"/>
    <col min="25" max="25" width="10" style="11" customWidth="1"/>
    <col min="26" max="26" width="2.54296875" style="1" customWidth="1"/>
    <col min="27" max="27" width="8.1796875" style="8" customWidth="1"/>
    <col min="28" max="28" width="10.81640625" style="10" customWidth="1"/>
    <col min="29" max="29" width="10" style="10" customWidth="1"/>
    <col min="30" max="30" width="10" style="11" customWidth="1"/>
    <col min="31" max="31" width="2.54296875" style="1" customWidth="1"/>
    <col min="32" max="32" width="8.1796875" style="8" customWidth="1"/>
    <col min="33" max="33" width="10.81640625" style="10" customWidth="1"/>
    <col min="34" max="34" width="10" style="10" customWidth="1"/>
    <col min="35" max="35" width="10" style="11" customWidth="1"/>
    <col min="36" max="36" width="2.54296875" style="1" customWidth="1"/>
    <col min="37" max="37" width="8.1796875" style="8" customWidth="1"/>
    <col min="38" max="38" width="10.81640625" style="10" customWidth="1"/>
    <col min="39" max="39" width="10" style="10" customWidth="1"/>
    <col min="40" max="40" width="10" style="11" customWidth="1"/>
    <col min="41" max="41" width="2.54296875" style="1" customWidth="1"/>
    <col min="42" max="42" width="8.1796875" style="8" customWidth="1"/>
    <col min="43" max="43" width="10.81640625" style="10" customWidth="1"/>
    <col min="44" max="44" width="10" style="10" customWidth="1"/>
    <col min="45" max="45" width="10" style="11" customWidth="1"/>
    <col min="46" max="46" width="2.54296875" style="1" customWidth="1"/>
    <col min="47" max="47" width="8.1796875" style="8" customWidth="1"/>
    <col min="48" max="48" width="10.81640625" style="10" customWidth="1"/>
    <col min="49" max="49" width="10" style="10" customWidth="1"/>
    <col min="50" max="50" width="10" style="11" customWidth="1"/>
    <col min="51" max="16384" width="11.453125" style="1"/>
  </cols>
  <sheetData>
    <row r="1" spans="1:50" s="75" customFormat="1" ht="25">
      <c r="A1" s="79" t="s">
        <v>87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0">
      <c r="A2" s="123"/>
      <c r="B2" s="87"/>
      <c r="C2" s="88"/>
      <c r="D2" s="89"/>
      <c r="E2" s="88"/>
      <c r="F2" s="15"/>
      <c r="G2" s="88"/>
      <c r="H2" s="14"/>
      <c r="I2" s="90"/>
      <c r="J2" s="90"/>
      <c r="K2" s="90"/>
      <c r="L2" s="15"/>
      <c r="M2" s="91"/>
      <c r="N2" s="91"/>
      <c r="O2" s="92"/>
    </row>
    <row r="3" spans="1:50" ht="10.5">
      <c r="A3" s="113" t="s">
        <v>45</v>
      </c>
      <c r="B3" s="57" t="s">
        <v>80</v>
      </c>
      <c r="C3" s="43"/>
      <c r="D3" s="23"/>
      <c r="E3" s="43"/>
      <c r="F3" s="7"/>
      <c r="G3" s="43"/>
      <c r="H3" s="19"/>
      <c r="I3" s="53"/>
      <c r="J3" s="53"/>
      <c r="K3" s="53"/>
      <c r="L3" s="7"/>
      <c r="M3" s="19"/>
      <c r="N3" s="112" t="s">
        <v>55</v>
      </c>
      <c r="O3" s="5"/>
      <c r="P3" s="8"/>
      <c r="R3" s="34"/>
      <c r="S3" s="32"/>
      <c r="T3" s="33"/>
      <c r="U3" s="8"/>
      <c r="W3" s="34"/>
      <c r="X3" s="32"/>
      <c r="Y3" s="33"/>
      <c r="Z3" s="8"/>
      <c r="AB3" s="34"/>
      <c r="AC3" s="32"/>
      <c r="AD3" s="33"/>
      <c r="AE3" s="8"/>
      <c r="AG3" s="34"/>
      <c r="AH3" s="32"/>
      <c r="AI3" s="33"/>
      <c r="AJ3" s="8"/>
      <c r="AL3" s="34"/>
      <c r="AM3" s="32"/>
      <c r="AN3" s="33"/>
      <c r="AO3" s="8"/>
      <c r="AQ3" s="34"/>
      <c r="AR3" s="32"/>
      <c r="AS3" s="33"/>
      <c r="AT3" s="8"/>
      <c r="AV3" s="34"/>
      <c r="AW3" s="32"/>
      <c r="AX3" s="33"/>
    </row>
    <row r="4" spans="1:50" ht="10.5">
      <c r="A4" s="113" t="s">
        <v>46</v>
      </c>
      <c r="B4" s="94">
        <v>0.5</v>
      </c>
      <c r="C4" s="43"/>
      <c r="D4" s="23"/>
      <c r="E4" s="43"/>
      <c r="F4" s="7"/>
      <c r="G4" s="43"/>
      <c r="H4" s="19"/>
      <c r="I4" s="53"/>
      <c r="J4" s="53"/>
      <c r="K4" s="53"/>
      <c r="L4" s="7"/>
      <c r="M4" s="19"/>
      <c r="N4" s="112" t="s">
        <v>56</v>
      </c>
      <c r="O4" s="4"/>
      <c r="P4" s="8"/>
      <c r="R4" s="34"/>
      <c r="S4" s="32"/>
      <c r="T4" s="33"/>
      <c r="U4" s="8"/>
      <c r="W4" s="34"/>
      <c r="X4" s="32"/>
      <c r="Y4" s="33"/>
      <c r="Z4" s="8"/>
      <c r="AB4" s="34"/>
      <c r="AC4" s="32"/>
      <c r="AD4" s="33"/>
      <c r="AE4" s="8"/>
      <c r="AG4" s="34"/>
      <c r="AH4" s="32"/>
      <c r="AI4" s="33"/>
      <c r="AJ4" s="8"/>
      <c r="AL4" s="34"/>
      <c r="AM4" s="32"/>
      <c r="AN4" s="33"/>
      <c r="AO4" s="8"/>
      <c r="AQ4" s="34"/>
      <c r="AR4" s="32"/>
      <c r="AS4" s="33"/>
      <c r="AT4" s="8"/>
      <c r="AV4" s="34"/>
      <c r="AW4" s="32"/>
      <c r="AX4" s="33"/>
    </row>
    <row r="5" spans="1:50" ht="15.5">
      <c r="A5" s="113" t="s">
        <v>47</v>
      </c>
      <c r="B5" s="31">
        <v>20</v>
      </c>
      <c r="C5" s="43"/>
      <c r="D5" s="23"/>
      <c r="E5" s="43"/>
      <c r="F5" s="7"/>
      <c r="G5" s="67"/>
      <c r="H5" s="19"/>
      <c r="I5" s="53"/>
      <c r="J5" s="53"/>
      <c r="K5" s="53"/>
      <c r="L5" s="7"/>
      <c r="M5" s="24"/>
      <c r="N5" s="112" t="s">
        <v>57</v>
      </c>
      <c r="O5" s="3"/>
      <c r="P5" s="8"/>
      <c r="R5" s="12"/>
      <c r="S5" s="32"/>
      <c r="T5" s="33"/>
      <c r="U5" s="8"/>
      <c r="W5" s="12"/>
      <c r="X5" s="32"/>
      <c r="Y5" s="33"/>
      <c r="Z5" s="8"/>
      <c r="AB5" s="12"/>
      <c r="AC5" s="32"/>
      <c r="AD5" s="33"/>
      <c r="AE5" s="8"/>
      <c r="AG5" s="12"/>
      <c r="AH5" s="32"/>
      <c r="AI5" s="33"/>
      <c r="AJ5" s="8"/>
      <c r="AL5" s="12"/>
      <c r="AM5" s="32"/>
      <c r="AN5" s="33"/>
      <c r="AO5" s="8"/>
      <c r="AQ5" s="12"/>
      <c r="AR5" s="32"/>
      <c r="AS5" s="33"/>
      <c r="AT5" s="8"/>
      <c r="AV5" s="12"/>
      <c r="AW5" s="32"/>
      <c r="AX5" s="33"/>
    </row>
    <row r="6" spans="1:50" ht="14">
      <c r="A6" s="37" t="s">
        <v>48</v>
      </c>
      <c r="B6" s="65">
        <v>0.1</v>
      </c>
      <c r="C6" s="43"/>
      <c r="D6" s="23"/>
      <c r="E6" s="43"/>
      <c r="F6" s="7"/>
      <c r="G6" s="43"/>
      <c r="H6" s="19"/>
      <c r="I6" s="53"/>
      <c r="J6" s="53"/>
      <c r="K6" s="53"/>
      <c r="L6" s="7"/>
      <c r="M6" s="24"/>
      <c r="N6" s="18"/>
      <c r="O6" s="33"/>
      <c r="P6" s="8"/>
      <c r="R6" s="12"/>
      <c r="S6" s="32"/>
      <c r="T6" s="33"/>
      <c r="U6" s="8"/>
      <c r="W6" s="12"/>
      <c r="X6" s="32"/>
      <c r="Y6" s="33"/>
      <c r="Z6" s="8"/>
      <c r="AB6" s="12"/>
      <c r="AC6" s="32"/>
      <c r="AD6" s="33"/>
      <c r="AE6" s="8"/>
      <c r="AG6" s="12"/>
      <c r="AH6" s="32"/>
      <c r="AI6" s="33"/>
      <c r="AJ6" s="8"/>
      <c r="AL6" s="12"/>
      <c r="AM6" s="32"/>
      <c r="AN6" s="33"/>
      <c r="AO6" s="8"/>
      <c r="AQ6" s="12"/>
      <c r="AR6" s="32"/>
      <c r="AS6" s="33"/>
      <c r="AT6" s="8"/>
      <c r="AV6" s="12"/>
      <c r="AW6" s="32"/>
      <c r="AX6" s="33"/>
    </row>
    <row r="7" spans="1:50" ht="14">
      <c r="A7" s="37" t="s">
        <v>49</v>
      </c>
      <c r="B7" s="65">
        <v>10</v>
      </c>
      <c r="C7" s="44"/>
      <c r="D7" s="29"/>
      <c r="E7" s="44"/>
      <c r="F7" s="29"/>
      <c r="G7" s="44"/>
      <c r="H7" s="29"/>
      <c r="I7" s="44"/>
      <c r="J7" s="44"/>
      <c r="K7" s="44"/>
      <c r="L7" s="7"/>
      <c r="M7" s="24"/>
      <c r="N7" s="18"/>
      <c r="O7" s="23"/>
      <c r="P7" s="8"/>
      <c r="R7" s="12"/>
      <c r="S7" s="32"/>
      <c r="T7" s="33"/>
      <c r="U7" s="8"/>
      <c r="W7" s="12"/>
      <c r="X7" s="32"/>
      <c r="Y7" s="33"/>
      <c r="Z7" s="8"/>
      <c r="AB7" s="12"/>
      <c r="AC7" s="32"/>
      <c r="AD7" s="33"/>
      <c r="AE7" s="8"/>
      <c r="AG7" s="12"/>
      <c r="AH7" s="32"/>
      <c r="AI7" s="33"/>
      <c r="AJ7" s="8"/>
      <c r="AL7" s="12"/>
      <c r="AM7" s="32"/>
      <c r="AN7" s="33"/>
      <c r="AO7" s="8"/>
      <c r="AQ7" s="12"/>
      <c r="AR7" s="32"/>
      <c r="AS7" s="33"/>
      <c r="AT7" s="8"/>
      <c r="AV7" s="12"/>
      <c r="AW7" s="32"/>
      <c r="AX7" s="33"/>
    </row>
    <row r="8" spans="1:50">
      <c r="A8" s="113" t="s">
        <v>50</v>
      </c>
      <c r="B8" s="29">
        <v>0</v>
      </c>
      <c r="C8" s="29">
        <v>1</v>
      </c>
      <c r="D8" s="29">
        <v>2.5</v>
      </c>
      <c r="E8" s="29">
        <v>5</v>
      </c>
      <c r="F8" s="29">
        <v>10</v>
      </c>
      <c r="G8" s="29">
        <v>15</v>
      </c>
      <c r="H8" s="29">
        <v>20</v>
      </c>
      <c r="I8" s="29">
        <v>30</v>
      </c>
      <c r="J8" s="44"/>
      <c r="K8" s="44"/>
      <c r="L8" s="7"/>
      <c r="M8" s="24"/>
      <c r="N8" s="18"/>
      <c r="O8" s="23"/>
      <c r="P8" s="8"/>
      <c r="R8" s="12"/>
      <c r="S8" s="32"/>
      <c r="T8" s="33"/>
      <c r="U8" s="8"/>
      <c r="W8" s="12"/>
      <c r="X8" s="32"/>
      <c r="Y8" s="33"/>
      <c r="Z8" s="8"/>
      <c r="AB8" s="12"/>
      <c r="AC8" s="32"/>
      <c r="AD8" s="33"/>
      <c r="AE8" s="8"/>
      <c r="AG8" s="12"/>
      <c r="AH8" s="32"/>
      <c r="AI8" s="33"/>
      <c r="AJ8" s="8"/>
      <c r="AL8" s="12"/>
      <c r="AM8" s="32"/>
      <c r="AN8" s="33"/>
      <c r="AO8" s="8"/>
      <c r="AQ8" s="12"/>
      <c r="AR8" s="32"/>
      <c r="AS8" s="33"/>
      <c r="AT8" s="8"/>
      <c r="AV8" s="12"/>
      <c r="AW8" s="32"/>
      <c r="AX8" s="33"/>
    </row>
    <row r="9" spans="1:50" ht="20.25" customHeight="1" thickBot="1">
      <c r="A9" s="115"/>
      <c r="B9" s="22" t="s">
        <v>52</v>
      </c>
      <c r="C9" s="45"/>
      <c r="D9" s="20"/>
      <c r="E9" s="45"/>
      <c r="F9" s="17"/>
      <c r="G9" s="45"/>
      <c r="H9" s="16"/>
      <c r="I9" s="54"/>
      <c r="J9" s="53"/>
      <c r="K9" s="53"/>
      <c r="L9" s="17"/>
      <c r="M9" s="114" t="s">
        <v>58</v>
      </c>
      <c r="N9" s="17"/>
      <c r="O9" s="17"/>
      <c r="P9" s="17"/>
      <c r="Q9" s="17"/>
      <c r="R9" s="21"/>
      <c r="S9" s="17"/>
      <c r="T9" s="17"/>
      <c r="U9" s="17"/>
      <c r="V9" s="17"/>
      <c r="W9" s="21"/>
      <c r="X9" s="17"/>
      <c r="Y9" s="17"/>
      <c r="Z9" s="17"/>
      <c r="AA9" s="17"/>
      <c r="AB9" s="21"/>
      <c r="AC9" s="17"/>
      <c r="AD9" s="17"/>
      <c r="AE9" s="17"/>
      <c r="AF9" s="17"/>
      <c r="AG9" s="21"/>
      <c r="AH9" s="17"/>
      <c r="AI9" s="17"/>
      <c r="AJ9" s="17"/>
      <c r="AK9" s="17"/>
      <c r="AL9" s="21"/>
      <c r="AM9" s="17"/>
      <c r="AN9" s="17"/>
      <c r="AO9" s="17"/>
      <c r="AP9" s="17"/>
      <c r="AQ9" s="21"/>
      <c r="AR9" s="17"/>
      <c r="AS9" s="17"/>
      <c r="AT9" s="17"/>
      <c r="AU9" s="17"/>
      <c r="AV9" s="21"/>
      <c r="AW9" s="17"/>
      <c r="AX9" s="17"/>
    </row>
    <row r="10" spans="1:50" ht="45" customHeight="1" thickTop="1">
      <c r="A10" s="25" t="s">
        <v>45</v>
      </c>
      <c r="B10" s="26" t="s">
        <v>53</v>
      </c>
      <c r="C10" s="46"/>
      <c r="D10" s="58"/>
      <c r="E10" s="59"/>
      <c r="F10" s="60"/>
      <c r="G10" s="59"/>
      <c r="H10" s="60"/>
      <c r="I10" s="59"/>
      <c r="J10" s="59"/>
      <c r="K10" s="46"/>
      <c r="L10" s="27"/>
      <c r="M10" s="28"/>
      <c r="N10" s="28"/>
      <c r="O10" s="28"/>
      <c r="P10" s="27"/>
      <c r="Q10" s="35" t="s">
        <v>59</v>
      </c>
      <c r="R10" s="28"/>
      <c r="S10" s="28"/>
      <c r="T10" s="28"/>
      <c r="U10" s="27"/>
      <c r="V10" s="35" t="s">
        <v>59</v>
      </c>
      <c r="W10" s="28"/>
      <c r="X10" s="28"/>
      <c r="Y10" s="28"/>
      <c r="Z10" s="27"/>
      <c r="AA10" s="35" t="s">
        <v>59</v>
      </c>
      <c r="AB10" s="28"/>
      <c r="AC10" s="28"/>
      <c r="AD10" s="28"/>
      <c r="AE10" s="27"/>
      <c r="AF10" s="35" t="s">
        <v>59</v>
      </c>
      <c r="AG10" s="28"/>
      <c r="AH10" s="28"/>
      <c r="AI10" s="28"/>
      <c r="AJ10" s="27"/>
      <c r="AK10" s="35" t="s">
        <v>59</v>
      </c>
      <c r="AL10" s="28"/>
      <c r="AM10" s="28"/>
      <c r="AN10" s="28"/>
      <c r="AO10" s="27"/>
      <c r="AP10" s="35" t="s">
        <v>59</v>
      </c>
      <c r="AQ10" s="28"/>
      <c r="AR10" s="28"/>
      <c r="AS10" s="28"/>
      <c r="AT10" s="27"/>
      <c r="AU10" s="35" t="s">
        <v>59</v>
      </c>
      <c r="AV10" s="28"/>
      <c r="AW10" s="28"/>
      <c r="AX10" s="28"/>
    </row>
    <row r="11" spans="1:50" ht="12.5">
      <c r="A11" s="14" t="str">
        <f>$B$3</f>
        <v>Mercure</v>
      </c>
      <c r="B11" s="6">
        <f>$B$7</f>
        <v>10</v>
      </c>
      <c r="C11" s="47"/>
      <c r="D11" s="61"/>
      <c r="E11" s="62"/>
      <c r="F11" s="63"/>
      <c r="G11" s="62"/>
      <c r="H11" s="63"/>
      <c r="I11" s="62"/>
      <c r="J11" s="64"/>
      <c r="K11" s="56"/>
      <c r="L11" s="15"/>
      <c r="M11" s="12"/>
      <c r="N11"/>
      <c r="O11"/>
      <c r="P11" s="15"/>
      <c r="Q11" s="36">
        <f>8*$B$7/$B$6*$C$8/100</f>
        <v>8</v>
      </c>
      <c r="R11" s="12">
        <f>$C11+$K11+$Q11</f>
        <v>8</v>
      </c>
      <c r="S11"/>
      <c r="T11"/>
      <c r="U11" s="15"/>
      <c r="V11" s="36">
        <f>8*$B$7/$B$6*$D$8/100</f>
        <v>20</v>
      </c>
      <c r="W11" s="12">
        <f>$C11+$K11+$V11</f>
        <v>20</v>
      </c>
      <c r="X11"/>
      <c r="Y11"/>
      <c r="Z11" s="15"/>
      <c r="AA11" s="36">
        <f>8*$B$7/$B$6*$E$8/100</f>
        <v>40</v>
      </c>
      <c r="AB11" s="12">
        <f>$C11+$K11+$AA11</f>
        <v>40</v>
      </c>
      <c r="AC11"/>
      <c r="AD11"/>
      <c r="AE11" s="15"/>
      <c r="AF11" s="36">
        <f>8*$B$7/$B$6*$F$8/100</f>
        <v>80</v>
      </c>
      <c r="AG11" s="12">
        <f>$C11+$K11+$AF11</f>
        <v>80</v>
      </c>
      <c r="AH11"/>
      <c r="AI11"/>
      <c r="AJ11" s="15"/>
      <c r="AK11" s="36">
        <f>8*$B$7/$B$6*$G$8/100</f>
        <v>120</v>
      </c>
      <c r="AL11" s="12">
        <f>$C11+$K11+$AK11</f>
        <v>120</v>
      </c>
      <c r="AM11"/>
      <c r="AN11"/>
      <c r="AO11" s="15"/>
      <c r="AP11" s="36">
        <f>8*$B$7/$B$6*$H$8/100</f>
        <v>160</v>
      </c>
      <c r="AQ11" s="12">
        <f>$C11+$K11+$AP11</f>
        <v>160</v>
      </c>
      <c r="AR11"/>
      <c r="AS11"/>
      <c r="AT11" s="15"/>
      <c r="AU11" s="36">
        <f>8*$B$7/$B$6*$I$8/100</f>
        <v>240</v>
      </c>
      <c r="AV11" s="12">
        <f>$C11+$K11+$AU11</f>
        <v>240</v>
      </c>
      <c r="AW11"/>
      <c r="AX11"/>
    </row>
    <row r="12" spans="1:50" ht="12.5">
      <c r="A12" s="74" t="s">
        <v>54</v>
      </c>
      <c r="S12"/>
      <c r="T12"/>
    </row>
    <row r="14" spans="1:50" ht="12.5">
      <c r="S14"/>
    </row>
    <row r="15" spans="1:50">
      <c r="N15" s="42"/>
    </row>
  </sheetData>
  <sheetProtection password="979D" sheet="1" objects="1" scenarios="1"/>
  <phoneticPr fontId="1" type="noConversion"/>
  <conditionalFormatting sqref="R11 W11 AB11 AG11 AQ11 M11 AL11 AV11">
    <cfRule type="cellIs" dxfId="8" priority="1" stopIfTrue="1" operator="greaterThanOrEqual">
      <formula>8</formula>
    </cfRule>
    <cfRule type="cellIs" dxfId="7" priority="2" stopIfTrue="1" operator="between">
      <formula>5</formula>
      <formula>7.9999</formula>
    </cfRule>
    <cfRule type="cellIs" dxfId="6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B4</formula1>
      <formula2>B5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indexed="57"/>
    <pageSetUpPr fitToPage="1"/>
  </sheetPr>
  <dimension ref="A1:AY111"/>
  <sheetViews>
    <sheetView workbookViewId="0">
      <pane xSplit="8" ySplit="10" topLeftCell="L11" activePane="bottomRight" state="frozen"/>
      <selection activeCell="B5" sqref="B5"/>
      <selection pane="topRight" activeCell="B5" sqref="B5"/>
      <selection pane="bottomLeft" activeCell="B5" sqref="B5"/>
      <selection pane="bottomRight" activeCell="B6" sqref="B6"/>
    </sheetView>
  </sheetViews>
  <sheetFormatPr baseColWidth="10" defaultColWidth="11.453125" defaultRowHeight="10"/>
  <cols>
    <col min="1" max="1" width="30.54296875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2" width="9.81640625" style="55" customWidth="1"/>
    <col min="13" max="13" width="2.7265625" style="1" customWidth="1"/>
    <col min="14" max="14" width="10.81640625" style="10" customWidth="1"/>
    <col min="15" max="15" width="10" style="10" customWidth="1"/>
    <col min="16" max="16" width="10" style="11" customWidth="1"/>
    <col min="17" max="17" width="2.54296875" style="1" customWidth="1"/>
    <col min="18" max="18" width="8.1796875" style="8" customWidth="1"/>
    <col min="19" max="19" width="10.81640625" style="10" customWidth="1"/>
    <col min="20" max="20" width="10" style="10" customWidth="1"/>
    <col min="21" max="21" width="10" style="11" customWidth="1"/>
    <col min="22" max="22" width="2.54296875" style="1" customWidth="1"/>
    <col min="23" max="23" width="8.1796875" style="8" customWidth="1"/>
    <col min="24" max="24" width="10.81640625" style="10" customWidth="1"/>
    <col min="25" max="25" width="10" style="10" customWidth="1"/>
    <col min="26" max="26" width="10" style="11" customWidth="1"/>
    <col min="27" max="27" width="2.54296875" style="1" customWidth="1"/>
    <col min="28" max="28" width="8.1796875" style="8" customWidth="1"/>
    <col min="29" max="29" width="10.81640625" style="10" customWidth="1"/>
    <col min="30" max="30" width="10" style="10" customWidth="1"/>
    <col min="31" max="31" width="10" style="11" customWidth="1"/>
    <col min="32" max="32" width="2.54296875" style="1" customWidth="1"/>
    <col min="33" max="33" width="8.1796875" style="8" customWidth="1"/>
    <col min="34" max="34" width="10.81640625" style="10" customWidth="1"/>
    <col min="35" max="35" width="10" style="10" customWidth="1"/>
    <col min="36" max="36" width="10" style="11" customWidth="1"/>
    <col min="37" max="37" width="2.54296875" style="1" customWidth="1"/>
    <col min="38" max="38" width="8.1796875" style="8" customWidth="1"/>
    <col min="39" max="39" width="10.81640625" style="10" customWidth="1"/>
    <col min="40" max="40" width="10" style="10" customWidth="1"/>
    <col min="41" max="41" width="10" style="11" customWidth="1"/>
    <col min="42" max="42" width="2.54296875" style="1" customWidth="1"/>
    <col min="43" max="43" width="8.1796875" style="8" customWidth="1"/>
    <col min="44" max="44" width="10.81640625" style="10" customWidth="1"/>
    <col min="45" max="45" width="10" style="10" customWidth="1"/>
    <col min="46" max="46" width="10" style="11" customWidth="1"/>
    <col min="47" max="47" width="2.54296875" style="1" customWidth="1"/>
    <col min="48" max="48" width="8.1796875" style="8" customWidth="1"/>
    <col min="49" max="49" width="10.81640625" style="10" customWidth="1"/>
    <col min="50" max="50" width="10" style="10" customWidth="1"/>
    <col min="51" max="51" width="10" style="11" customWidth="1"/>
    <col min="52" max="16384" width="11.453125" style="1"/>
  </cols>
  <sheetData>
    <row r="1" spans="1:51" s="75" customFormat="1" ht="25">
      <c r="A1" s="79" t="s">
        <v>87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P1" s="79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1">
      <c r="A2" s="123"/>
      <c r="B2" s="87"/>
      <c r="C2" s="88"/>
      <c r="D2" s="89"/>
      <c r="E2" s="88"/>
      <c r="F2" s="15"/>
      <c r="G2" s="88"/>
      <c r="H2" s="14"/>
      <c r="I2" s="90"/>
      <c r="J2" s="90"/>
      <c r="K2" s="90"/>
      <c r="L2" s="90"/>
      <c r="M2" s="15"/>
      <c r="N2" s="91"/>
      <c r="O2" s="91"/>
      <c r="P2" s="92"/>
    </row>
    <row r="3" spans="1:51" ht="10.5">
      <c r="A3" s="113" t="s">
        <v>45</v>
      </c>
      <c r="B3" s="30" t="s">
        <v>81</v>
      </c>
      <c r="C3" s="43"/>
      <c r="D3" s="23"/>
      <c r="E3" s="43"/>
      <c r="F3" s="7"/>
      <c r="G3" s="43"/>
      <c r="H3" s="19"/>
      <c r="I3" s="53"/>
      <c r="J3" s="53"/>
      <c r="K3" s="53"/>
      <c r="L3" s="53"/>
      <c r="M3" s="7"/>
      <c r="N3" s="19"/>
      <c r="O3" s="112" t="s">
        <v>55</v>
      </c>
      <c r="P3" s="5"/>
      <c r="Q3" s="8"/>
      <c r="S3" s="34"/>
      <c r="T3" s="32"/>
      <c r="U3" s="33"/>
      <c r="V3" s="8"/>
      <c r="X3" s="34"/>
      <c r="Y3" s="32"/>
      <c r="Z3" s="33"/>
      <c r="AA3" s="8"/>
      <c r="AC3" s="34"/>
      <c r="AD3" s="32"/>
      <c r="AE3" s="33"/>
      <c r="AF3" s="8"/>
      <c r="AH3" s="34"/>
      <c r="AI3" s="32"/>
      <c r="AJ3" s="33"/>
      <c r="AK3" s="8"/>
      <c r="AM3" s="34"/>
      <c r="AN3" s="32"/>
      <c r="AO3" s="33"/>
      <c r="AP3" s="8"/>
      <c r="AR3" s="34"/>
      <c r="AS3" s="32"/>
      <c r="AT3" s="33"/>
      <c r="AU3" s="8"/>
      <c r="AW3" s="34"/>
      <c r="AX3" s="32"/>
      <c r="AY3" s="33"/>
    </row>
    <row r="4" spans="1:51" ht="10.5">
      <c r="A4" s="113" t="s">
        <v>46</v>
      </c>
      <c r="B4" s="31">
        <v>300</v>
      </c>
      <c r="C4" s="43"/>
      <c r="D4" s="23"/>
      <c r="E4" s="43"/>
      <c r="F4" s="7"/>
      <c r="G4" s="43"/>
      <c r="H4" s="19"/>
      <c r="I4" s="53"/>
      <c r="J4" s="53"/>
      <c r="K4" s="53"/>
      <c r="L4" s="53"/>
      <c r="M4" s="7"/>
      <c r="N4" s="19"/>
      <c r="O4" s="112" t="s">
        <v>56</v>
      </c>
      <c r="P4" s="4"/>
      <c r="Q4" s="8"/>
      <c r="S4" s="34"/>
      <c r="T4" s="32"/>
      <c r="U4" s="33"/>
      <c r="V4" s="8"/>
      <c r="X4" s="34"/>
      <c r="Y4" s="32"/>
      <c r="Z4" s="33"/>
      <c r="AA4" s="8"/>
      <c r="AC4" s="34"/>
      <c r="AD4" s="32"/>
      <c r="AE4" s="33"/>
      <c r="AF4" s="8"/>
      <c r="AH4" s="34"/>
      <c r="AI4" s="32"/>
      <c r="AJ4" s="33"/>
      <c r="AK4" s="8"/>
      <c r="AM4" s="34"/>
      <c r="AN4" s="32"/>
      <c r="AO4" s="33"/>
      <c r="AP4" s="8"/>
      <c r="AR4" s="34"/>
      <c r="AS4" s="32"/>
      <c r="AT4" s="33"/>
      <c r="AU4" s="8"/>
      <c r="AW4" s="34"/>
      <c r="AX4" s="32"/>
      <c r="AY4" s="33"/>
    </row>
    <row r="5" spans="1:51" ht="15.5">
      <c r="A5" s="113" t="s">
        <v>47</v>
      </c>
      <c r="B5" s="31">
        <v>2000</v>
      </c>
      <c r="C5" s="96"/>
      <c r="D5" s="95"/>
      <c r="E5" s="43"/>
      <c r="F5" s="7"/>
      <c r="G5" s="67"/>
      <c r="H5" s="19"/>
      <c r="I5" s="53"/>
      <c r="J5" s="53"/>
      <c r="K5" s="53"/>
      <c r="L5" s="53"/>
      <c r="M5" s="7"/>
      <c r="N5" s="24"/>
      <c r="O5" s="112" t="s">
        <v>57</v>
      </c>
      <c r="P5" s="3"/>
      <c r="Q5" s="8"/>
      <c r="S5" s="12"/>
      <c r="T5" s="32"/>
      <c r="U5" s="33"/>
      <c r="V5" s="8"/>
      <c r="X5" s="12"/>
      <c r="Y5" s="32"/>
      <c r="Z5" s="33"/>
      <c r="AA5" s="8"/>
      <c r="AC5" s="12"/>
      <c r="AD5" s="32"/>
      <c r="AE5" s="33"/>
      <c r="AF5" s="8"/>
      <c r="AH5" s="12"/>
      <c r="AI5" s="32"/>
      <c r="AJ5" s="33"/>
      <c r="AK5" s="8"/>
      <c r="AM5" s="12"/>
      <c r="AN5" s="32"/>
      <c r="AO5" s="33"/>
      <c r="AP5" s="8"/>
      <c r="AR5" s="12"/>
      <c r="AS5" s="32"/>
      <c r="AT5" s="33"/>
      <c r="AU5" s="8"/>
      <c r="AW5" s="12"/>
      <c r="AX5" s="32"/>
      <c r="AY5" s="33"/>
    </row>
    <row r="6" spans="1:51" ht="14">
      <c r="A6" s="37" t="s">
        <v>48</v>
      </c>
      <c r="B6" s="65">
        <v>120</v>
      </c>
      <c r="C6" s="43"/>
      <c r="D6" s="23"/>
      <c r="E6" s="43"/>
      <c r="F6" s="7"/>
      <c r="G6" s="43"/>
      <c r="H6" s="19"/>
      <c r="I6" s="53"/>
      <c r="J6" s="53"/>
      <c r="K6" s="53"/>
      <c r="L6" s="53"/>
      <c r="M6" s="7"/>
      <c r="N6" s="24"/>
      <c r="O6" s="18"/>
      <c r="P6" s="33"/>
      <c r="Q6" s="8"/>
      <c r="S6" s="12"/>
      <c r="T6" s="32"/>
      <c r="U6" s="33"/>
      <c r="V6" s="8"/>
      <c r="X6" s="12"/>
      <c r="Y6" s="32"/>
      <c r="Z6" s="33"/>
      <c r="AA6" s="8"/>
      <c r="AC6" s="12"/>
      <c r="AD6" s="32"/>
      <c r="AE6" s="33"/>
      <c r="AF6" s="8"/>
      <c r="AH6" s="12"/>
      <c r="AI6" s="32"/>
      <c r="AJ6" s="33"/>
      <c r="AK6" s="8"/>
      <c r="AM6" s="12"/>
      <c r="AN6" s="32"/>
      <c r="AO6" s="33"/>
      <c r="AP6" s="8"/>
      <c r="AR6" s="12"/>
      <c r="AS6" s="32"/>
      <c r="AT6" s="33"/>
      <c r="AU6" s="8"/>
      <c r="AW6" s="12"/>
      <c r="AX6" s="32"/>
      <c r="AY6" s="33"/>
    </row>
    <row r="7" spans="1:51" ht="14">
      <c r="A7" s="37" t="s">
        <v>49</v>
      </c>
      <c r="B7" s="65">
        <v>400</v>
      </c>
      <c r="C7" s="44"/>
      <c r="D7" s="29"/>
      <c r="E7" s="44"/>
      <c r="F7" s="29"/>
      <c r="G7" s="44"/>
      <c r="H7" s="29"/>
      <c r="I7" s="44"/>
      <c r="J7" s="44"/>
      <c r="K7" s="44"/>
      <c r="L7" s="44"/>
      <c r="M7" s="7"/>
      <c r="N7" s="24"/>
      <c r="O7" s="18"/>
      <c r="P7" s="23"/>
      <c r="Q7" s="8"/>
      <c r="S7" s="12"/>
      <c r="T7" s="32"/>
      <c r="U7" s="33"/>
      <c r="V7" s="8"/>
      <c r="X7" s="12"/>
      <c r="Y7" s="32"/>
      <c r="Z7" s="33"/>
      <c r="AA7" s="8"/>
      <c r="AC7" s="12"/>
      <c r="AD7" s="32"/>
      <c r="AE7" s="33"/>
      <c r="AF7" s="8"/>
      <c r="AH7" s="12"/>
      <c r="AI7" s="32"/>
      <c r="AJ7" s="33"/>
      <c r="AK7" s="8"/>
      <c r="AM7" s="12"/>
      <c r="AN7" s="32"/>
      <c r="AO7" s="33"/>
      <c r="AP7" s="8"/>
      <c r="AR7" s="12"/>
      <c r="AS7" s="32"/>
      <c r="AT7" s="33"/>
      <c r="AU7" s="8"/>
      <c r="AW7" s="12"/>
      <c r="AX7" s="32"/>
      <c r="AY7" s="33"/>
    </row>
    <row r="8" spans="1:51">
      <c r="A8" s="113" t="s">
        <v>50</v>
      </c>
      <c r="B8" s="29">
        <v>0</v>
      </c>
      <c r="C8" s="29">
        <v>1</v>
      </c>
      <c r="D8" s="29">
        <v>2.5</v>
      </c>
      <c r="E8" s="29">
        <v>5</v>
      </c>
      <c r="F8" s="29">
        <v>10</v>
      </c>
      <c r="G8" s="29">
        <v>15</v>
      </c>
      <c r="H8" s="29">
        <v>20</v>
      </c>
      <c r="I8" s="29">
        <v>30</v>
      </c>
      <c r="J8" s="44"/>
      <c r="K8" s="44"/>
      <c r="L8" s="44"/>
      <c r="M8" s="7"/>
      <c r="N8" s="24"/>
      <c r="O8" s="18"/>
      <c r="P8" s="23"/>
      <c r="Q8" s="8"/>
      <c r="S8" s="12"/>
      <c r="T8" s="32"/>
      <c r="U8" s="33"/>
      <c r="V8" s="8"/>
      <c r="X8" s="12"/>
      <c r="Y8" s="32"/>
      <c r="Z8" s="33"/>
      <c r="AA8" s="8"/>
      <c r="AC8" s="12"/>
      <c r="AD8" s="32"/>
      <c r="AE8" s="33"/>
      <c r="AF8" s="8"/>
      <c r="AH8" s="12"/>
      <c r="AI8" s="32"/>
      <c r="AJ8" s="33"/>
      <c r="AK8" s="8"/>
      <c r="AM8" s="12"/>
      <c r="AN8" s="32"/>
      <c r="AO8" s="33"/>
      <c r="AP8" s="8"/>
      <c r="AR8" s="12"/>
      <c r="AS8" s="32"/>
      <c r="AT8" s="33"/>
      <c r="AU8" s="8"/>
      <c r="AW8" s="12"/>
      <c r="AX8" s="32"/>
      <c r="AY8" s="33"/>
    </row>
    <row r="9" spans="1:51" ht="20.25" customHeight="1" thickBot="1">
      <c r="A9" s="17"/>
      <c r="B9" s="22" t="s">
        <v>52</v>
      </c>
      <c r="C9" s="45"/>
      <c r="D9" s="20"/>
      <c r="E9" s="45"/>
      <c r="F9" s="17"/>
      <c r="G9" s="45"/>
      <c r="H9" s="16"/>
      <c r="I9" s="54"/>
      <c r="J9" s="53"/>
      <c r="K9" s="53"/>
      <c r="L9" s="53"/>
      <c r="M9" s="17"/>
      <c r="N9" s="114" t="s">
        <v>58</v>
      </c>
      <c r="O9" s="17"/>
      <c r="P9" s="17"/>
      <c r="Q9" s="17"/>
      <c r="R9" s="17"/>
      <c r="S9" s="21"/>
      <c r="T9" s="17"/>
      <c r="U9" s="17"/>
      <c r="V9" s="17"/>
      <c r="W9" s="17"/>
      <c r="X9" s="21"/>
      <c r="Y9" s="17"/>
      <c r="Z9" s="17"/>
      <c r="AA9" s="17"/>
      <c r="AB9" s="17"/>
      <c r="AC9" s="21"/>
      <c r="AD9" s="17"/>
      <c r="AE9" s="17"/>
      <c r="AF9" s="17"/>
      <c r="AG9" s="17"/>
      <c r="AH9" s="21"/>
      <c r="AI9" s="17"/>
      <c r="AJ9" s="17"/>
      <c r="AK9" s="17"/>
      <c r="AL9" s="17"/>
      <c r="AM9" s="21"/>
      <c r="AN9" s="17"/>
      <c r="AO9" s="17"/>
      <c r="AP9" s="17"/>
      <c r="AQ9" s="17"/>
      <c r="AR9" s="21"/>
      <c r="AS9" s="17"/>
      <c r="AT9" s="17"/>
      <c r="AU9" s="17"/>
      <c r="AV9" s="17"/>
      <c r="AW9" s="21"/>
      <c r="AX9" s="17"/>
      <c r="AY9" s="17"/>
    </row>
    <row r="10" spans="1:51" ht="45" customHeight="1" thickTop="1">
      <c r="A10" s="25" t="s">
        <v>45</v>
      </c>
      <c r="B10" s="26" t="s">
        <v>88</v>
      </c>
      <c r="C10" s="121" t="s">
        <v>61</v>
      </c>
      <c r="D10" s="38" t="s">
        <v>62</v>
      </c>
      <c r="E10" s="122" t="s">
        <v>63</v>
      </c>
      <c r="F10" s="40" t="s">
        <v>64</v>
      </c>
      <c r="G10" s="121" t="s">
        <v>65</v>
      </c>
      <c r="H10" s="40" t="s">
        <v>66</v>
      </c>
      <c r="I10" s="122" t="s">
        <v>68</v>
      </c>
      <c r="J10" s="121" t="s">
        <v>69</v>
      </c>
      <c r="K10" s="121" t="s">
        <v>70</v>
      </c>
      <c r="L10" s="121" t="s">
        <v>71</v>
      </c>
      <c r="M10" s="27"/>
      <c r="N10" s="28" t="s">
        <v>72</v>
      </c>
      <c r="O10" s="28" t="s">
        <v>74</v>
      </c>
      <c r="P10" s="28" t="s">
        <v>73</v>
      </c>
      <c r="Q10" s="27"/>
      <c r="R10" s="35" t="s">
        <v>59</v>
      </c>
      <c r="S10" s="28" t="s">
        <v>72</v>
      </c>
      <c r="T10" s="28" t="s">
        <v>74</v>
      </c>
      <c r="U10" s="28" t="s">
        <v>73</v>
      </c>
      <c r="V10" s="27"/>
      <c r="W10" s="35" t="s">
        <v>59</v>
      </c>
      <c r="X10" s="28" t="s">
        <v>72</v>
      </c>
      <c r="Y10" s="28" t="s">
        <v>74</v>
      </c>
      <c r="Z10" s="28" t="s">
        <v>73</v>
      </c>
      <c r="AA10" s="27"/>
      <c r="AB10" s="35" t="s">
        <v>59</v>
      </c>
      <c r="AC10" s="28" t="s">
        <v>72</v>
      </c>
      <c r="AD10" s="28" t="s">
        <v>74</v>
      </c>
      <c r="AE10" s="28" t="s">
        <v>73</v>
      </c>
      <c r="AF10" s="27"/>
      <c r="AG10" s="35" t="s">
        <v>59</v>
      </c>
      <c r="AH10" s="28" t="s">
        <v>72</v>
      </c>
      <c r="AI10" s="28" t="s">
        <v>74</v>
      </c>
      <c r="AJ10" s="28" t="s">
        <v>73</v>
      </c>
      <c r="AK10" s="27"/>
      <c r="AL10" s="35" t="s">
        <v>59</v>
      </c>
      <c r="AM10" s="28" t="s">
        <v>72</v>
      </c>
      <c r="AN10" s="28" t="s">
        <v>74</v>
      </c>
      <c r="AO10" s="28" t="s">
        <v>75</v>
      </c>
      <c r="AP10" s="27"/>
      <c r="AQ10" s="35" t="s">
        <v>59</v>
      </c>
      <c r="AR10" s="28" t="s">
        <v>72</v>
      </c>
      <c r="AS10" s="28" t="s">
        <v>74</v>
      </c>
      <c r="AT10" s="28" t="s">
        <v>73</v>
      </c>
      <c r="AU10" s="27"/>
      <c r="AV10" s="35" t="s">
        <v>59</v>
      </c>
      <c r="AW10" s="28" t="s">
        <v>72</v>
      </c>
      <c r="AX10" s="28" t="s">
        <v>74</v>
      </c>
      <c r="AY10" s="28" t="s">
        <v>73</v>
      </c>
    </row>
    <row r="11" spans="1:51" ht="10.5">
      <c r="A11" s="14" t="str">
        <f>$B$3</f>
        <v>Zinc</v>
      </c>
      <c r="B11" s="6">
        <f>$B$7</f>
        <v>400</v>
      </c>
      <c r="C11" s="47">
        <f>8*(B11-$B$4)/($B$5-$B$4)</f>
        <v>0.47058823529411764</v>
      </c>
      <c r="D11" s="39">
        <v>4.5</v>
      </c>
      <c r="E11" s="50">
        <v>3</v>
      </c>
      <c r="F11" s="41" t="s">
        <v>3</v>
      </c>
      <c r="G11" s="52">
        <v>0</v>
      </c>
      <c r="H11" s="41" t="s">
        <v>2</v>
      </c>
      <c r="I11" s="50">
        <v>0</v>
      </c>
      <c r="J11" s="56">
        <f>E11+G11+I11</f>
        <v>3</v>
      </c>
      <c r="K11" s="56">
        <f>6-J11</f>
        <v>3</v>
      </c>
      <c r="L11" s="56">
        <v>1</v>
      </c>
      <c r="M11" s="15"/>
      <c r="N11" s="12">
        <f>$C11+$K11+L11</f>
        <v>4.4705882352941178</v>
      </c>
      <c r="O11" s="12">
        <f t="shared" ref="O11:O74" si="0">N11+1</f>
        <v>5.4705882352941178</v>
      </c>
      <c r="P11" s="12">
        <f t="shared" ref="P11:P22" si="1">N11+2</f>
        <v>6.4705882352941178</v>
      </c>
      <c r="Q11" s="15"/>
      <c r="R11" s="36">
        <f>8*$B$7/$B$6*$C$8/100</f>
        <v>0.26666666666666666</v>
      </c>
      <c r="S11" s="12">
        <f>$C11+$K11+$R11+L11</f>
        <v>4.7372549019607844</v>
      </c>
      <c r="T11" s="12">
        <f t="shared" ref="T11:T74" si="2">S11+1</f>
        <v>5.7372549019607844</v>
      </c>
      <c r="U11" s="12">
        <f t="shared" ref="U11:U22" si="3">S11+2</f>
        <v>6.7372549019607844</v>
      </c>
      <c r="V11" s="15"/>
      <c r="W11" s="36">
        <f>8*$B$7/$B$6*$D$8/100</f>
        <v>0.66666666666666674</v>
      </c>
      <c r="X11" s="12">
        <f>$C11+$K11+$W11+L11</f>
        <v>5.1372549019607847</v>
      </c>
      <c r="Y11" s="12">
        <f t="shared" ref="Y11:Y74" si="4">X11+1</f>
        <v>6.1372549019607847</v>
      </c>
      <c r="Z11" s="12">
        <f t="shared" ref="Z11:Z22" si="5">X11+2</f>
        <v>7.1372549019607847</v>
      </c>
      <c r="AA11" s="15"/>
      <c r="AB11" s="36">
        <f>8*$B$7/$B$6*$E$8/100</f>
        <v>1.3333333333333335</v>
      </c>
      <c r="AC11" s="12">
        <f>$C11+$K11+$AB11+L11</f>
        <v>5.8039215686274517</v>
      </c>
      <c r="AD11" s="12">
        <f t="shared" ref="AD11:AD74" si="6">AC11+1</f>
        <v>6.8039215686274517</v>
      </c>
      <c r="AE11" s="12">
        <f t="shared" ref="AE11:AE22" si="7">AC11+2</f>
        <v>7.8039215686274517</v>
      </c>
      <c r="AF11" s="15"/>
      <c r="AG11" s="36">
        <f>8*$B$7/$B$6*$F$8/100</f>
        <v>2.666666666666667</v>
      </c>
      <c r="AH11" s="12">
        <f>$C11+$K11+$AG11+L11</f>
        <v>7.1372549019607847</v>
      </c>
      <c r="AI11" s="12">
        <f t="shared" ref="AI11:AI74" si="8">AH11+1</f>
        <v>8.1372549019607838</v>
      </c>
      <c r="AJ11" s="12">
        <f t="shared" ref="AJ11:AJ22" si="9">AH11+2</f>
        <v>9.1372549019607838</v>
      </c>
      <c r="AK11" s="15"/>
      <c r="AL11" s="36">
        <f>8*$B$7/$B$6*$G$8/100</f>
        <v>4</v>
      </c>
      <c r="AM11" s="12">
        <f>$C11+$K11+$AL11+L11</f>
        <v>8.4705882352941178</v>
      </c>
      <c r="AN11" s="12">
        <f t="shared" ref="AN11:AN74" si="10">AM11+1</f>
        <v>9.4705882352941178</v>
      </c>
      <c r="AO11" s="12">
        <f t="shared" ref="AO11:AO22" si="11">AM11+2</f>
        <v>10.470588235294118</v>
      </c>
      <c r="AP11" s="15"/>
      <c r="AQ11" s="36">
        <f>8*$B$7/$B$6*$H$8/100</f>
        <v>5.3333333333333339</v>
      </c>
      <c r="AR11" s="12">
        <f>$C11+$K11+$AQ11+L11</f>
        <v>9.8039215686274517</v>
      </c>
      <c r="AS11" s="12">
        <f t="shared" ref="AS11:AS74" si="12">AR11+1</f>
        <v>10.803921568627452</v>
      </c>
      <c r="AT11" s="12">
        <f t="shared" ref="AT11:AT22" si="13">AR11+2</f>
        <v>11.803921568627452</v>
      </c>
      <c r="AU11" s="15"/>
      <c r="AV11" s="36">
        <f>8*$B$7/$B$6*$I$8/100</f>
        <v>8</v>
      </c>
      <c r="AW11" s="12">
        <f>$C11+$K11+$AV11+L11</f>
        <v>12.470588235294118</v>
      </c>
      <c r="AX11" s="12">
        <f t="shared" ref="AX11:AX74" si="14">AW11+1</f>
        <v>13.470588235294118</v>
      </c>
      <c r="AY11" s="12">
        <f t="shared" ref="AY11:AY22" si="15">AW11+2</f>
        <v>14.470588235294118</v>
      </c>
    </row>
    <row r="12" spans="1:51" ht="10.5">
      <c r="A12" s="14" t="str">
        <f t="shared" ref="A12:A22" si="16">$B$3</f>
        <v>Zinc</v>
      </c>
      <c r="B12" s="6">
        <f>$B$7</f>
        <v>400</v>
      </c>
      <c r="C12" s="47">
        <f t="shared" ref="C12:C22" si="17">8*(B12-$B$4)/($B$5-$B$4)</f>
        <v>0.47058823529411764</v>
      </c>
      <c r="D12" s="39">
        <v>4.5</v>
      </c>
      <c r="E12" s="51">
        <f>E11</f>
        <v>3</v>
      </c>
      <c r="F12" s="41" t="s">
        <v>3</v>
      </c>
      <c r="G12" s="47">
        <f>G11</f>
        <v>0</v>
      </c>
      <c r="H12" s="41" t="s">
        <v>1</v>
      </c>
      <c r="I12" s="50">
        <v>0</v>
      </c>
      <c r="J12" s="56">
        <f>E12+G12+I12</f>
        <v>3</v>
      </c>
      <c r="K12" s="56">
        <f>6-J12</f>
        <v>3</v>
      </c>
      <c r="L12" s="56">
        <v>1</v>
      </c>
      <c r="M12" s="15"/>
      <c r="N12" s="12">
        <f t="shared" ref="N12:N22" si="18">$C12+$K12+L12</f>
        <v>4.4705882352941178</v>
      </c>
      <c r="O12" s="12">
        <f t="shared" si="0"/>
        <v>5.4705882352941178</v>
      </c>
      <c r="P12" s="12">
        <f t="shared" si="1"/>
        <v>6.4705882352941178</v>
      </c>
      <c r="Q12" s="15"/>
      <c r="R12" s="36">
        <f t="shared" ref="R12:R22" si="19">$R$11</f>
        <v>0.26666666666666666</v>
      </c>
      <c r="S12" s="12">
        <f t="shared" ref="S12:S22" si="20">$C12+$K12+$R12+L12</f>
        <v>4.7372549019607844</v>
      </c>
      <c r="T12" s="12">
        <f t="shared" si="2"/>
        <v>5.7372549019607844</v>
      </c>
      <c r="U12" s="12">
        <f t="shared" si="3"/>
        <v>6.7372549019607844</v>
      </c>
      <c r="V12" s="15"/>
      <c r="W12" s="36">
        <f t="shared" ref="W12:W22" si="21">W$11</f>
        <v>0.66666666666666674</v>
      </c>
      <c r="X12" s="12">
        <f t="shared" ref="X12:X22" si="22">$C12+$K12+$W12+L12</f>
        <v>5.1372549019607847</v>
      </c>
      <c r="Y12" s="12">
        <f t="shared" si="4"/>
        <v>6.1372549019607847</v>
      </c>
      <c r="Z12" s="12">
        <f t="shared" si="5"/>
        <v>7.1372549019607847</v>
      </c>
      <c r="AA12" s="15"/>
      <c r="AB12" s="36">
        <f t="shared" ref="AB12:AB22" si="23">AB$11</f>
        <v>1.3333333333333335</v>
      </c>
      <c r="AC12" s="12">
        <f>$C12+$K12+$AB12+L12</f>
        <v>5.8039215686274517</v>
      </c>
      <c r="AD12" s="12">
        <f t="shared" si="6"/>
        <v>6.8039215686274517</v>
      </c>
      <c r="AE12" s="12">
        <f t="shared" si="7"/>
        <v>7.8039215686274517</v>
      </c>
      <c r="AF12" s="15"/>
      <c r="AG12" s="36">
        <f t="shared" ref="AG12:AG22" si="24">AG$11</f>
        <v>2.666666666666667</v>
      </c>
      <c r="AH12" s="12">
        <f t="shared" ref="AH12:AH22" si="25">$C12+$K12+$AG12+L12</f>
        <v>7.1372549019607847</v>
      </c>
      <c r="AI12" s="12">
        <f t="shared" si="8"/>
        <v>8.1372549019607838</v>
      </c>
      <c r="AJ12" s="12">
        <f t="shared" si="9"/>
        <v>9.1372549019607838</v>
      </c>
      <c r="AK12" s="15"/>
      <c r="AL12" s="36">
        <f t="shared" ref="AL12:AL22" si="26">AL$11</f>
        <v>4</v>
      </c>
      <c r="AM12" s="12">
        <f t="shared" ref="AM12:AM22" si="27">$C12+$K12+$AL12+L12</f>
        <v>8.4705882352941178</v>
      </c>
      <c r="AN12" s="12">
        <f t="shared" si="10"/>
        <v>9.4705882352941178</v>
      </c>
      <c r="AO12" s="12">
        <f t="shared" si="11"/>
        <v>10.470588235294118</v>
      </c>
      <c r="AP12" s="15"/>
      <c r="AQ12" s="36">
        <f t="shared" ref="AQ12:AQ22" si="28">AQ$11</f>
        <v>5.3333333333333339</v>
      </c>
      <c r="AR12" s="12">
        <f t="shared" ref="AR12:AR22" si="29">$C12+$K12+$AQ12+L12</f>
        <v>9.8039215686274517</v>
      </c>
      <c r="AS12" s="12">
        <f t="shared" si="12"/>
        <v>10.803921568627452</v>
      </c>
      <c r="AT12" s="12">
        <f t="shared" si="13"/>
        <v>11.803921568627452</v>
      </c>
      <c r="AU12" s="15"/>
      <c r="AV12" s="36">
        <f t="shared" ref="AV12:AV22" si="30">AV$11</f>
        <v>8</v>
      </c>
      <c r="AW12" s="12">
        <f t="shared" ref="AW12:AW22" si="31">$C12+$K12+$AV12+L12</f>
        <v>12.470588235294118</v>
      </c>
      <c r="AX12" s="12">
        <f t="shared" si="14"/>
        <v>13.470588235294118</v>
      </c>
      <c r="AY12" s="12">
        <f t="shared" si="15"/>
        <v>14.470588235294118</v>
      </c>
    </row>
    <row r="13" spans="1:51" ht="10.5">
      <c r="A13" s="14" t="str">
        <f t="shared" si="16"/>
        <v>Zinc</v>
      </c>
      <c r="B13" s="6">
        <f t="shared" ref="B13:B22" si="32">$B$7</f>
        <v>400</v>
      </c>
      <c r="C13" s="47">
        <f t="shared" si="17"/>
        <v>0.47058823529411764</v>
      </c>
      <c r="D13" s="39">
        <v>4.5</v>
      </c>
      <c r="E13" s="51">
        <f t="shared" ref="E13:E22" si="33">E12</f>
        <v>3</v>
      </c>
      <c r="F13" s="41" t="s">
        <v>3</v>
      </c>
      <c r="G13" s="47">
        <f>G11</f>
        <v>0</v>
      </c>
      <c r="H13" s="41" t="s">
        <v>0</v>
      </c>
      <c r="I13" s="50">
        <v>1</v>
      </c>
      <c r="J13" s="56">
        <f>E13+G13+I13</f>
        <v>4</v>
      </c>
      <c r="K13" s="56">
        <f>6-J13</f>
        <v>2</v>
      </c>
      <c r="L13" s="56">
        <v>1</v>
      </c>
      <c r="M13" s="15"/>
      <c r="N13" s="12">
        <f>$C13+$K13+L13</f>
        <v>3.4705882352941178</v>
      </c>
      <c r="O13" s="12">
        <f t="shared" si="0"/>
        <v>4.4705882352941178</v>
      </c>
      <c r="P13" s="12">
        <f t="shared" si="1"/>
        <v>5.4705882352941178</v>
      </c>
      <c r="Q13" s="15"/>
      <c r="R13" s="36">
        <f t="shared" si="19"/>
        <v>0.26666666666666666</v>
      </c>
      <c r="S13" s="12">
        <f t="shared" si="20"/>
        <v>3.7372549019607844</v>
      </c>
      <c r="T13" s="12">
        <f t="shared" si="2"/>
        <v>4.7372549019607844</v>
      </c>
      <c r="U13" s="12">
        <f t="shared" si="3"/>
        <v>5.7372549019607844</v>
      </c>
      <c r="V13" s="15"/>
      <c r="W13" s="36">
        <f t="shared" si="21"/>
        <v>0.66666666666666674</v>
      </c>
      <c r="X13" s="12">
        <f t="shared" si="22"/>
        <v>4.1372549019607847</v>
      </c>
      <c r="Y13" s="12">
        <f t="shared" si="4"/>
        <v>5.1372549019607847</v>
      </c>
      <c r="Z13" s="12">
        <f t="shared" si="5"/>
        <v>6.1372549019607847</v>
      </c>
      <c r="AA13" s="15"/>
      <c r="AB13" s="36">
        <f t="shared" si="23"/>
        <v>1.3333333333333335</v>
      </c>
      <c r="AC13" s="12">
        <f t="shared" ref="AC13:AC22" si="34">$C13+$K13+$AB13+L13</f>
        <v>4.8039215686274517</v>
      </c>
      <c r="AD13" s="12">
        <f t="shared" si="6"/>
        <v>5.8039215686274517</v>
      </c>
      <c r="AE13" s="12">
        <f t="shared" si="7"/>
        <v>6.8039215686274517</v>
      </c>
      <c r="AF13" s="15"/>
      <c r="AG13" s="36">
        <f t="shared" si="24"/>
        <v>2.666666666666667</v>
      </c>
      <c r="AH13" s="12">
        <f t="shared" si="25"/>
        <v>6.1372549019607847</v>
      </c>
      <c r="AI13" s="12">
        <f t="shared" si="8"/>
        <v>7.1372549019607847</v>
      </c>
      <c r="AJ13" s="12">
        <f t="shared" si="9"/>
        <v>8.1372549019607838</v>
      </c>
      <c r="AK13" s="15"/>
      <c r="AL13" s="36">
        <f t="shared" si="26"/>
        <v>4</v>
      </c>
      <c r="AM13" s="12">
        <f t="shared" si="27"/>
        <v>7.4705882352941178</v>
      </c>
      <c r="AN13" s="12">
        <f t="shared" si="10"/>
        <v>8.4705882352941178</v>
      </c>
      <c r="AO13" s="12">
        <f t="shared" si="11"/>
        <v>9.4705882352941178</v>
      </c>
      <c r="AP13" s="15"/>
      <c r="AQ13" s="36">
        <f t="shared" si="28"/>
        <v>5.3333333333333339</v>
      </c>
      <c r="AR13" s="12">
        <f t="shared" si="29"/>
        <v>8.8039215686274517</v>
      </c>
      <c r="AS13" s="12">
        <f t="shared" si="12"/>
        <v>9.8039215686274517</v>
      </c>
      <c r="AT13" s="12">
        <f t="shared" si="13"/>
        <v>10.803921568627452</v>
      </c>
      <c r="AU13" s="15"/>
      <c r="AV13" s="36">
        <f t="shared" si="30"/>
        <v>8</v>
      </c>
      <c r="AW13" s="12">
        <f t="shared" si="31"/>
        <v>11.470588235294118</v>
      </c>
      <c r="AX13" s="12">
        <f t="shared" si="14"/>
        <v>12.470588235294118</v>
      </c>
      <c r="AY13" s="12">
        <f t="shared" si="15"/>
        <v>13.470588235294118</v>
      </c>
    </row>
    <row r="14" spans="1:51" ht="10.5">
      <c r="A14" s="14" t="str">
        <f t="shared" si="16"/>
        <v>Zinc</v>
      </c>
      <c r="B14" s="6">
        <f t="shared" si="32"/>
        <v>400</v>
      </c>
      <c r="C14" s="47">
        <f t="shared" si="17"/>
        <v>0.47058823529411764</v>
      </c>
      <c r="D14" s="39">
        <v>4.5</v>
      </c>
      <c r="E14" s="51">
        <f t="shared" si="33"/>
        <v>3</v>
      </c>
      <c r="F14" s="41" t="s">
        <v>4</v>
      </c>
      <c r="G14" s="52">
        <v>0</v>
      </c>
      <c r="H14" s="41" t="s">
        <v>2</v>
      </c>
      <c r="I14" s="51">
        <f>$I$11</f>
        <v>0</v>
      </c>
      <c r="J14" s="56">
        <f t="shared" ref="J14:J22" si="35">E14+G14+I14</f>
        <v>3</v>
      </c>
      <c r="K14" s="56">
        <f t="shared" ref="K14:K22" si="36">6-J14</f>
        <v>3</v>
      </c>
      <c r="L14" s="56">
        <v>1</v>
      </c>
      <c r="M14" s="15"/>
      <c r="N14" s="12">
        <f t="shared" si="18"/>
        <v>4.4705882352941178</v>
      </c>
      <c r="O14" s="12">
        <f t="shared" si="0"/>
        <v>5.4705882352941178</v>
      </c>
      <c r="P14" s="12">
        <f t="shared" si="1"/>
        <v>6.4705882352941178</v>
      </c>
      <c r="Q14" s="15"/>
      <c r="R14" s="36">
        <f t="shared" si="19"/>
        <v>0.26666666666666666</v>
      </c>
      <c r="S14" s="12">
        <f t="shared" si="20"/>
        <v>4.7372549019607844</v>
      </c>
      <c r="T14" s="12">
        <f t="shared" si="2"/>
        <v>5.7372549019607844</v>
      </c>
      <c r="U14" s="12">
        <f t="shared" si="3"/>
        <v>6.7372549019607844</v>
      </c>
      <c r="V14" s="15"/>
      <c r="W14" s="36">
        <f t="shared" si="21"/>
        <v>0.66666666666666674</v>
      </c>
      <c r="X14" s="12">
        <f t="shared" si="22"/>
        <v>5.1372549019607847</v>
      </c>
      <c r="Y14" s="12">
        <f t="shared" si="4"/>
        <v>6.1372549019607847</v>
      </c>
      <c r="Z14" s="12">
        <f t="shared" si="5"/>
        <v>7.1372549019607847</v>
      </c>
      <c r="AA14" s="15"/>
      <c r="AB14" s="36">
        <f t="shared" si="23"/>
        <v>1.3333333333333335</v>
      </c>
      <c r="AC14" s="12">
        <f t="shared" si="34"/>
        <v>5.8039215686274517</v>
      </c>
      <c r="AD14" s="12">
        <f t="shared" si="6"/>
        <v>6.8039215686274517</v>
      </c>
      <c r="AE14" s="12">
        <f t="shared" si="7"/>
        <v>7.8039215686274517</v>
      </c>
      <c r="AF14" s="15"/>
      <c r="AG14" s="36">
        <f t="shared" si="24"/>
        <v>2.666666666666667</v>
      </c>
      <c r="AH14" s="12">
        <f t="shared" si="25"/>
        <v>7.1372549019607847</v>
      </c>
      <c r="AI14" s="12">
        <f t="shared" si="8"/>
        <v>8.1372549019607838</v>
      </c>
      <c r="AJ14" s="12">
        <f t="shared" si="9"/>
        <v>9.1372549019607838</v>
      </c>
      <c r="AK14" s="15"/>
      <c r="AL14" s="36">
        <f t="shared" si="26"/>
        <v>4</v>
      </c>
      <c r="AM14" s="12">
        <f t="shared" si="27"/>
        <v>8.4705882352941178</v>
      </c>
      <c r="AN14" s="12">
        <f t="shared" si="10"/>
        <v>9.4705882352941178</v>
      </c>
      <c r="AO14" s="12">
        <f t="shared" si="11"/>
        <v>10.470588235294118</v>
      </c>
      <c r="AP14" s="15"/>
      <c r="AQ14" s="36">
        <f t="shared" si="28"/>
        <v>5.3333333333333339</v>
      </c>
      <c r="AR14" s="12">
        <f t="shared" si="29"/>
        <v>9.8039215686274517</v>
      </c>
      <c r="AS14" s="12">
        <f t="shared" si="12"/>
        <v>10.803921568627452</v>
      </c>
      <c r="AT14" s="12">
        <f t="shared" si="13"/>
        <v>11.803921568627452</v>
      </c>
      <c r="AU14" s="15"/>
      <c r="AV14" s="36">
        <f t="shared" si="30"/>
        <v>8</v>
      </c>
      <c r="AW14" s="12">
        <f t="shared" si="31"/>
        <v>12.470588235294118</v>
      </c>
      <c r="AX14" s="12">
        <f t="shared" si="14"/>
        <v>13.470588235294118</v>
      </c>
      <c r="AY14" s="12">
        <f t="shared" si="15"/>
        <v>14.470588235294118</v>
      </c>
    </row>
    <row r="15" spans="1:51">
      <c r="A15" s="14" t="str">
        <f t="shared" si="16"/>
        <v>Zinc</v>
      </c>
      <c r="B15" s="6">
        <f t="shared" si="32"/>
        <v>400</v>
      </c>
      <c r="C15" s="47">
        <f t="shared" si="17"/>
        <v>0.47058823529411764</v>
      </c>
      <c r="D15" s="39">
        <v>4.5</v>
      </c>
      <c r="E15" s="51">
        <f t="shared" si="33"/>
        <v>3</v>
      </c>
      <c r="F15" s="41" t="s">
        <v>4</v>
      </c>
      <c r="G15" s="47">
        <f>G14</f>
        <v>0</v>
      </c>
      <c r="H15" s="41" t="s">
        <v>1</v>
      </c>
      <c r="I15" s="51">
        <f>$I$12</f>
        <v>0</v>
      </c>
      <c r="J15" s="56">
        <f t="shared" si="35"/>
        <v>3</v>
      </c>
      <c r="K15" s="56">
        <f t="shared" si="36"/>
        <v>3</v>
      </c>
      <c r="L15" s="56">
        <v>1</v>
      </c>
      <c r="M15" s="15"/>
      <c r="N15" s="12">
        <f t="shared" si="18"/>
        <v>4.4705882352941178</v>
      </c>
      <c r="O15" s="12">
        <f t="shared" si="0"/>
        <v>5.4705882352941178</v>
      </c>
      <c r="P15" s="12">
        <f t="shared" si="1"/>
        <v>6.4705882352941178</v>
      </c>
      <c r="Q15" s="15"/>
      <c r="R15" s="36">
        <f t="shared" si="19"/>
        <v>0.26666666666666666</v>
      </c>
      <c r="S15" s="12">
        <f t="shared" si="20"/>
        <v>4.7372549019607844</v>
      </c>
      <c r="T15" s="12">
        <f t="shared" si="2"/>
        <v>5.7372549019607844</v>
      </c>
      <c r="U15" s="12">
        <f t="shared" si="3"/>
        <v>6.7372549019607844</v>
      </c>
      <c r="V15" s="15"/>
      <c r="W15" s="36">
        <f t="shared" si="21"/>
        <v>0.66666666666666674</v>
      </c>
      <c r="X15" s="12">
        <f t="shared" si="22"/>
        <v>5.1372549019607847</v>
      </c>
      <c r="Y15" s="12">
        <f t="shared" si="4"/>
        <v>6.1372549019607847</v>
      </c>
      <c r="Z15" s="12">
        <f t="shared" si="5"/>
        <v>7.1372549019607847</v>
      </c>
      <c r="AA15" s="15"/>
      <c r="AB15" s="36">
        <f t="shared" si="23"/>
        <v>1.3333333333333335</v>
      </c>
      <c r="AC15" s="12">
        <f t="shared" si="34"/>
        <v>5.8039215686274517</v>
      </c>
      <c r="AD15" s="12">
        <f t="shared" si="6"/>
        <v>6.8039215686274517</v>
      </c>
      <c r="AE15" s="12">
        <f t="shared" si="7"/>
        <v>7.8039215686274517</v>
      </c>
      <c r="AF15" s="15"/>
      <c r="AG15" s="36">
        <f t="shared" si="24"/>
        <v>2.666666666666667</v>
      </c>
      <c r="AH15" s="12">
        <f t="shared" si="25"/>
        <v>7.1372549019607847</v>
      </c>
      <c r="AI15" s="12">
        <f t="shared" si="8"/>
        <v>8.1372549019607838</v>
      </c>
      <c r="AJ15" s="12">
        <f t="shared" si="9"/>
        <v>9.1372549019607838</v>
      </c>
      <c r="AK15" s="15"/>
      <c r="AL15" s="36">
        <f t="shared" si="26"/>
        <v>4</v>
      </c>
      <c r="AM15" s="12">
        <f t="shared" si="27"/>
        <v>8.4705882352941178</v>
      </c>
      <c r="AN15" s="12">
        <f t="shared" si="10"/>
        <v>9.4705882352941178</v>
      </c>
      <c r="AO15" s="12">
        <f t="shared" si="11"/>
        <v>10.470588235294118</v>
      </c>
      <c r="AP15" s="15"/>
      <c r="AQ15" s="36">
        <f t="shared" si="28"/>
        <v>5.3333333333333339</v>
      </c>
      <c r="AR15" s="12">
        <f t="shared" si="29"/>
        <v>9.8039215686274517</v>
      </c>
      <c r="AS15" s="12">
        <f t="shared" si="12"/>
        <v>10.803921568627452</v>
      </c>
      <c r="AT15" s="12">
        <f t="shared" si="13"/>
        <v>11.803921568627452</v>
      </c>
      <c r="AU15" s="15"/>
      <c r="AV15" s="36">
        <f t="shared" si="30"/>
        <v>8</v>
      </c>
      <c r="AW15" s="12">
        <f t="shared" si="31"/>
        <v>12.470588235294118</v>
      </c>
      <c r="AX15" s="12">
        <f t="shared" si="14"/>
        <v>13.470588235294118</v>
      </c>
      <c r="AY15" s="12">
        <f t="shared" si="15"/>
        <v>14.470588235294118</v>
      </c>
    </row>
    <row r="16" spans="1:51">
      <c r="A16" s="14" t="str">
        <f t="shared" si="16"/>
        <v>Zinc</v>
      </c>
      <c r="B16" s="6">
        <f t="shared" si="32"/>
        <v>400</v>
      </c>
      <c r="C16" s="47">
        <f t="shared" si="17"/>
        <v>0.47058823529411764</v>
      </c>
      <c r="D16" s="39">
        <v>4.5</v>
      </c>
      <c r="E16" s="51">
        <f t="shared" si="33"/>
        <v>3</v>
      </c>
      <c r="F16" s="41" t="s">
        <v>4</v>
      </c>
      <c r="G16" s="47">
        <f>G14</f>
        <v>0</v>
      </c>
      <c r="H16" s="41" t="s">
        <v>0</v>
      </c>
      <c r="I16" s="51">
        <f>$I$13</f>
        <v>1</v>
      </c>
      <c r="J16" s="56">
        <f t="shared" si="35"/>
        <v>4</v>
      </c>
      <c r="K16" s="56">
        <f t="shared" si="36"/>
        <v>2</v>
      </c>
      <c r="L16" s="56">
        <v>1</v>
      </c>
      <c r="M16" s="15"/>
      <c r="N16" s="12">
        <f t="shared" si="18"/>
        <v>3.4705882352941178</v>
      </c>
      <c r="O16" s="12">
        <f t="shared" si="0"/>
        <v>4.4705882352941178</v>
      </c>
      <c r="P16" s="12">
        <f t="shared" si="1"/>
        <v>5.4705882352941178</v>
      </c>
      <c r="Q16" s="15"/>
      <c r="R16" s="36">
        <f t="shared" si="19"/>
        <v>0.26666666666666666</v>
      </c>
      <c r="S16" s="12">
        <f t="shared" si="20"/>
        <v>3.7372549019607844</v>
      </c>
      <c r="T16" s="12">
        <f t="shared" si="2"/>
        <v>4.7372549019607844</v>
      </c>
      <c r="U16" s="12">
        <f t="shared" si="3"/>
        <v>5.7372549019607844</v>
      </c>
      <c r="V16" s="15"/>
      <c r="W16" s="36">
        <f t="shared" si="21"/>
        <v>0.66666666666666674</v>
      </c>
      <c r="X16" s="12">
        <f t="shared" si="22"/>
        <v>4.1372549019607847</v>
      </c>
      <c r="Y16" s="12">
        <f t="shared" si="4"/>
        <v>5.1372549019607847</v>
      </c>
      <c r="Z16" s="12">
        <f t="shared" si="5"/>
        <v>6.1372549019607847</v>
      </c>
      <c r="AA16" s="15"/>
      <c r="AB16" s="36">
        <f t="shared" si="23"/>
        <v>1.3333333333333335</v>
      </c>
      <c r="AC16" s="12">
        <f t="shared" si="34"/>
        <v>4.8039215686274517</v>
      </c>
      <c r="AD16" s="12">
        <f t="shared" si="6"/>
        <v>5.8039215686274517</v>
      </c>
      <c r="AE16" s="12">
        <f t="shared" si="7"/>
        <v>6.8039215686274517</v>
      </c>
      <c r="AF16" s="15"/>
      <c r="AG16" s="36">
        <f t="shared" si="24"/>
        <v>2.666666666666667</v>
      </c>
      <c r="AH16" s="12">
        <f t="shared" si="25"/>
        <v>6.1372549019607847</v>
      </c>
      <c r="AI16" s="12">
        <f t="shared" si="8"/>
        <v>7.1372549019607847</v>
      </c>
      <c r="AJ16" s="12">
        <f t="shared" si="9"/>
        <v>8.1372549019607838</v>
      </c>
      <c r="AK16" s="15"/>
      <c r="AL16" s="36">
        <f t="shared" si="26"/>
        <v>4</v>
      </c>
      <c r="AM16" s="12">
        <f t="shared" si="27"/>
        <v>7.4705882352941178</v>
      </c>
      <c r="AN16" s="12">
        <f t="shared" si="10"/>
        <v>8.4705882352941178</v>
      </c>
      <c r="AO16" s="12">
        <f t="shared" si="11"/>
        <v>9.4705882352941178</v>
      </c>
      <c r="AP16" s="15"/>
      <c r="AQ16" s="36">
        <f t="shared" si="28"/>
        <v>5.3333333333333339</v>
      </c>
      <c r="AR16" s="12">
        <f t="shared" si="29"/>
        <v>8.8039215686274517</v>
      </c>
      <c r="AS16" s="12">
        <f t="shared" si="12"/>
        <v>9.8039215686274517</v>
      </c>
      <c r="AT16" s="12">
        <f t="shared" si="13"/>
        <v>10.803921568627452</v>
      </c>
      <c r="AU16" s="15"/>
      <c r="AV16" s="36">
        <f t="shared" si="30"/>
        <v>8</v>
      </c>
      <c r="AW16" s="12">
        <f t="shared" si="31"/>
        <v>11.470588235294118</v>
      </c>
      <c r="AX16" s="12">
        <f t="shared" si="14"/>
        <v>12.470588235294118</v>
      </c>
      <c r="AY16" s="12">
        <f t="shared" si="15"/>
        <v>13.470588235294118</v>
      </c>
    </row>
    <row r="17" spans="1:51" ht="10.5">
      <c r="A17" s="14" t="str">
        <f t="shared" si="16"/>
        <v>Zinc</v>
      </c>
      <c r="B17" s="6">
        <f t="shared" si="32"/>
        <v>400</v>
      </c>
      <c r="C17" s="47">
        <f t="shared" si="17"/>
        <v>0.47058823529411764</v>
      </c>
      <c r="D17" s="39">
        <v>4.5</v>
      </c>
      <c r="E17" s="51">
        <f t="shared" si="33"/>
        <v>3</v>
      </c>
      <c r="F17" s="41" t="s">
        <v>5</v>
      </c>
      <c r="G17" s="52">
        <v>0</v>
      </c>
      <c r="H17" s="41" t="s">
        <v>2</v>
      </c>
      <c r="I17" s="51">
        <f>$I$11</f>
        <v>0</v>
      </c>
      <c r="J17" s="56">
        <f t="shared" si="35"/>
        <v>3</v>
      </c>
      <c r="K17" s="56">
        <f t="shared" si="36"/>
        <v>3</v>
      </c>
      <c r="L17" s="56">
        <v>1</v>
      </c>
      <c r="M17" s="15"/>
      <c r="N17" s="12">
        <f t="shared" si="18"/>
        <v>4.4705882352941178</v>
      </c>
      <c r="O17" s="12">
        <f t="shared" si="0"/>
        <v>5.4705882352941178</v>
      </c>
      <c r="P17" s="12">
        <f t="shared" si="1"/>
        <v>6.4705882352941178</v>
      </c>
      <c r="Q17" s="15"/>
      <c r="R17" s="36">
        <f t="shared" si="19"/>
        <v>0.26666666666666666</v>
      </c>
      <c r="S17" s="12">
        <f t="shared" si="20"/>
        <v>4.7372549019607844</v>
      </c>
      <c r="T17" s="12">
        <f t="shared" si="2"/>
        <v>5.7372549019607844</v>
      </c>
      <c r="U17" s="12">
        <f t="shared" si="3"/>
        <v>6.7372549019607844</v>
      </c>
      <c r="V17" s="15"/>
      <c r="W17" s="36">
        <f t="shared" si="21"/>
        <v>0.66666666666666674</v>
      </c>
      <c r="X17" s="12">
        <f t="shared" si="22"/>
        <v>5.1372549019607847</v>
      </c>
      <c r="Y17" s="12">
        <f t="shared" si="4"/>
        <v>6.1372549019607847</v>
      </c>
      <c r="Z17" s="12">
        <f t="shared" si="5"/>
        <v>7.1372549019607847</v>
      </c>
      <c r="AA17" s="15"/>
      <c r="AB17" s="36">
        <f t="shared" si="23"/>
        <v>1.3333333333333335</v>
      </c>
      <c r="AC17" s="12">
        <f t="shared" si="34"/>
        <v>5.8039215686274517</v>
      </c>
      <c r="AD17" s="12">
        <f t="shared" si="6"/>
        <v>6.8039215686274517</v>
      </c>
      <c r="AE17" s="12">
        <f t="shared" si="7"/>
        <v>7.8039215686274517</v>
      </c>
      <c r="AF17" s="15"/>
      <c r="AG17" s="36">
        <f t="shared" si="24"/>
        <v>2.666666666666667</v>
      </c>
      <c r="AH17" s="12">
        <f t="shared" si="25"/>
        <v>7.1372549019607847</v>
      </c>
      <c r="AI17" s="12">
        <f t="shared" si="8"/>
        <v>8.1372549019607838</v>
      </c>
      <c r="AJ17" s="12">
        <f t="shared" si="9"/>
        <v>9.1372549019607838</v>
      </c>
      <c r="AK17" s="15"/>
      <c r="AL17" s="36">
        <f t="shared" si="26"/>
        <v>4</v>
      </c>
      <c r="AM17" s="12">
        <f t="shared" si="27"/>
        <v>8.4705882352941178</v>
      </c>
      <c r="AN17" s="12">
        <f t="shared" si="10"/>
        <v>9.4705882352941178</v>
      </c>
      <c r="AO17" s="12">
        <f t="shared" si="11"/>
        <v>10.470588235294118</v>
      </c>
      <c r="AP17" s="15"/>
      <c r="AQ17" s="36">
        <f t="shared" si="28"/>
        <v>5.3333333333333339</v>
      </c>
      <c r="AR17" s="12">
        <f t="shared" si="29"/>
        <v>9.8039215686274517</v>
      </c>
      <c r="AS17" s="12">
        <f t="shared" si="12"/>
        <v>10.803921568627452</v>
      </c>
      <c r="AT17" s="12">
        <f t="shared" si="13"/>
        <v>11.803921568627452</v>
      </c>
      <c r="AU17" s="15"/>
      <c r="AV17" s="36">
        <f t="shared" si="30"/>
        <v>8</v>
      </c>
      <c r="AW17" s="12">
        <f t="shared" si="31"/>
        <v>12.470588235294118</v>
      </c>
      <c r="AX17" s="12">
        <f t="shared" si="14"/>
        <v>13.470588235294118</v>
      </c>
      <c r="AY17" s="12">
        <f t="shared" si="15"/>
        <v>14.470588235294118</v>
      </c>
    </row>
    <row r="18" spans="1:51">
      <c r="A18" s="14" t="str">
        <f t="shared" si="16"/>
        <v>Zinc</v>
      </c>
      <c r="B18" s="6">
        <f t="shared" si="32"/>
        <v>400</v>
      </c>
      <c r="C18" s="47">
        <f t="shared" si="17"/>
        <v>0.47058823529411764</v>
      </c>
      <c r="D18" s="39">
        <v>4.5</v>
      </c>
      <c r="E18" s="51">
        <f t="shared" si="33"/>
        <v>3</v>
      </c>
      <c r="F18" s="41" t="s">
        <v>5</v>
      </c>
      <c r="G18" s="47">
        <f>G17</f>
        <v>0</v>
      </c>
      <c r="H18" s="41" t="s">
        <v>1</v>
      </c>
      <c r="I18" s="51">
        <f>$I$12</f>
        <v>0</v>
      </c>
      <c r="J18" s="56">
        <f t="shared" si="35"/>
        <v>3</v>
      </c>
      <c r="K18" s="56">
        <f t="shared" si="36"/>
        <v>3</v>
      </c>
      <c r="L18" s="56">
        <v>1</v>
      </c>
      <c r="M18" s="15"/>
      <c r="N18" s="12">
        <f t="shared" si="18"/>
        <v>4.4705882352941178</v>
      </c>
      <c r="O18" s="12">
        <f t="shared" si="0"/>
        <v>5.4705882352941178</v>
      </c>
      <c r="P18" s="12">
        <f t="shared" si="1"/>
        <v>6.4705882352941178</v>
      </c>
      <c r="Q18" s="15"/>
      <c r="R18" s="36">
        <f t="shared" si="19"/>
        <v>0.26666666666666666</v>
      </c>
      <c r="S18" s="12">
        <f t="shared" si="20"/>
        <v>4.7372549019607844</v>
      </c>
      <c r="T18" s="12">
        <f t="shared" si="2"/>
        <v>5.7372549019607844</v>
      </c>
      <c r="U18" s="12">
        <f t="shared" si="3"/>
        <v>6.7372549019607844</v>
      </c>
      <c r="V18" s="15"/>
      <c r="W18" s="36">
        <f t="shared" si="21"/>
        <v>0.66666666666666674</v>
      </c>
      <c r="X18" s="12">
        <f t="shared" si="22"/>
        <v>5.1372549019607847</v>
      </c>
      <c r="Y18" s="12">
        <f t="shared" si="4"/>
        <v>6.1372549019607847</v>
      </c>
      <c r="Z18" s="12">
        <f t="shared" si="5"/>
        <v>7.1372549019607847</v>
      </c>
      <c r="AA18" s="15"/>
      <c r="AB18" s="36">
        <f t="shared" si="23"/>
        <v>1.3333333333333335</v>
      </c>
      <c r="AC18" s="12">
        <f t="shared" si="34"/>
        <v>5.8039215686274517</v>
      </c>
      <c r="AD18" s="12">
        <f t="shared" si="6"/>
        <v>6.8039215686274517</v>
      </c>
      <c r="AE18" s="12">
        <f t="shared" si="7"/>
        <v>7.8039215686274517</v>
      </c>
      <c r="AF18" s="15"/>
      <c r="AG18" s="36">
        <f t="shared" si="24"/>
        <v>2.666666666666667</v>
      </c>
      <c r="AH18" s="12">
        <f t="shared" si="25"/>
        <v>7.1372549019607847</v>
      </c>
      <c r="AI18" s="12">
        <f t="shared" si="8"/>
        <v>8.1372549019607838</v>
      </c>
      <c r="AJ18" s="12">
        <f t="shared" si="9"/>
        <v>9.1372549019607838</v>
      </c>
      <c r="AK18" s="15"/>
      <c r="AL18" s="36">
        <f t="shared" si="26"/>
        <v>4</v>
      </c>
      <c r="AM18" s="12">
        <f t="shared" si="27"/>
        <v>8.4705882352941178</v>
      </c>
      <c r="AN18" s="12">
        <f t="shared" si="10"/>
        <v>9.4705882352941178</v>
      </c>
      <c r="AO18" s="12">
        <f t="shared" si="11"/>
        <v>10.470588235294118</v>
      </c>
      <c r="AP18" s="15"/>
      <c r="AQ18" s="36">
        <f t="shared" si="28"/>
        <v>5.3333333333333339</v>
      </c>
      <c r="AR18" s="12">
        <f t="shared" si="29"/>
        <v>9.8039215686274517</v>
      </c>
      <c r="AS18" s="12">
        <f t="shared" si="12"/>
        <v>10.803921568627452</v>
      </c>
      <c r="AT18" s="12">
        <f t="shared" si="13"/>
        <v>11.803921568627452</v>
      </c>
      <c r="AU18" s="15"/>
      <c r="AV18" s="36">
        <f t="shared" si="30"/>
        <v>8</v>
      </c>
      <c r="AW18" s="12">
        <f t="shared" si="31"/>
        <v>12.470588235294118</v>
      </c>
      <c r="AX18" s="12">
        <f t="shared" si="14"/>
        <v>13.470588235294118</v>
      </c>
      <c r="AY18" s="12">
        <f t="shared" si="15"/>
        <v>14.470588235294118</v>
      </c>
    </row>
    <row r="19" spans="1:51">
      <c r="A19" s="14" t="str">
        <f t="shared" si="16"/>
        <v>Zinc</v>
      </c>
      <c r="B19" s="6">
        <f t="shared" si="32"/>
        <v>400</v>
      </c>
      <c r="C19" s="47">
        <f t="shared" si="17"/>
        <v>0.47058823529411764</v>
      </c>
      <c r="D19" s="39">
        <v>4.5</v>
      </c>
      <c r="E19" s="51">
        <f t="shared" si="33"/>
        <v>3</v>
      </c>
      <c r="F19" s="41" t="s">
        <v>5</v>
      </c>
      <c r="G19" s="47">
        <f>G17</f>
        <v>0</v>
      </c>
      <c r="H19" s="41" t="s">
        <v>0</v>
      </c>
      <c r="I19" s="51">
        <f>$I$13</f>
        <v>1</v>
      </c>
      <c r="J19" s="56">
        <f t="shared" si="35"/>
        <v>4</v>
      </c>
      <c r="K19" s="56">
        <f t="shared" si="36"/>
        <v>2</v>
      </c>
      <c r="L19" s="56">
        <v>1</v>
      </c>
      <c r="M19" s="15"/>
      <c r="N19" s="12">
        <f t="shared" si="18"/>
        <v>3.4705882352941178</v>
      </c>
      <c r="O19" s="12">
        <f t="shared" si="0"/>
        <v>4.4705882352941178</v>
      </c>
      <c r="P19" s="12">
        <f t="shared" si="1"/>
        <v>5.4705882352941178</v>
      </c>
      <c r="Q19" s="15"/>
      <c r="R19" s="36">
        <f t="shared" si="19"/>
        <v>0.26666666666666666</v>
      </c>
      <c r="S19" s="12">
        <f t="shared" si="20"/>
        <v>3.7372549019607844</v>
      </c>
      <c r="T19" s="12">
        <f t="shared" si="2"/>
        <v>4.7372549019607844</v>
      </c>
      <c r="U19" s="12">
        <f t="shared" si="3"/>
        <v>5.7372549019607844</v>
      </c>
      <c r="V19" s="15"/>
      <c r="W19" s="36">
        <f t="shared" si="21"/>
        <v>0.66666666666666674</v>
      </c>
      <c r="X19" s="12">
        <f t="shared" si="22"/>
        <v>4.1372549019607847</v>
      </c>
      <c r="Y19" s="12">
        <f t="shared" si="4"/>
        <v>5.1372549019607847</v>
      </c>
      <c r="Z19" s="12">
        <f t="shared" si="5"/>
        <v>6.1372549019607847</v>
      </c>
      <c r="AA19" s="15"/>
      <c r="AB19" s="36">
        <f t="shared" si="23"/>
        <v>1.3333333333333335</v>
      </c>
      <c r="AC19" s="12">
        <f t="shared" si="34"/>
        <v>4.8039215686274517</v>
      </c>
      <c r="AD19" s="12">
        <f t="shared" si="6"/>
        <v>5.8039215686274517</v>
      </c>
      <c r="AE19" s="12">
        <f t="shared" si="7"/>
        <v>6.8039215686274517</v>
      </c>
      <c r="AF19" s="15"/>
      <c r="AG19" s="36">
        <f t="shared" si="24"/>
        <v>2.666666666666667</v>
      </c>
      <c r="AH19" s="12">
        <f t="shared" si="25"/>
        <v>6.1372549019607847</v>
      </c>
      <c r="AI19" s="12">
        <f t="shared" si="8"/>
        <v>7.1372549019607847</v>
      </c>
      <c r="AJ19" s="12">
        <f t="shared" si="9"/>
        <v>8.1372549019607838</v>
      </c>
      <c r="AK19" s="15"/>
      <c r="AL19" s="36">
        <f t="shared" si="26"/>
        <v>4</v>
      </c>
      <c r="AM19" s="12">
        <f t="shared" si="27"/>
        <v>7.4705882352941178</v>
      </c>
      <c r="AN19" s="12">
        <f t="shared" si="10"/>
        <v>8.4705882352941178</v>
      </c>
      <c r="AO19" s="12">
        <f t="shared" si="11"/>
        <v>9.4705882352941178</v>
      </c>
      <c r="AP19" s="15"/>
      <c r="AQ19" s="36">
        <f t="shared" si="28"/>
        <v>5.3333333333333339</v>
      </c>
      <c r="AR19" s="12">
        <f t="shared" si="29"/>
        <v>8.8039215686274517</v>
      </c>
      <c r="AS19" s="12">
        <f t="shared" si="12"/>
        <v>9.8039215686274517</v>
      </c>
      <c r="AT19" s="12">
        <f t="shared" si="13"/>
        <v>10.803921568627452</v>
      </c>
      <c r="AU19" s="15"/>
      <c r="AV19" s="36">
        <f t="shared" si="30"/>
        <v>8</v>
      </c>
      <c r="AW19" s="12">
        <f t="shared" si="31"/>
        <v>11.470588235294118</v>
      </c>
      <c r="AX19" s="12">
        <f t="shared" si="14"/>
        <v>12.470588235294118</v>
      </c>
      <c r="AY19" s="12">
        <f t="shared" si="15"/>
        <v>13.470588235294118</v>
      </c>
    </row>
    <row r="20" spans="1:51" ht="10.5">
      <c r="A20" s="14" t="str">
        <f t="shared" si="16"/>
        <v>Zinc</v>
      </c>
      <c r="B20" s="6">
        <f t="shared" si="32"/>
        <v>400</v>
      </c>
      <c r="C20" s="47">
        <f t="shared" si="17"/>
        <v>0.47058823529411764</v>
      </c>
      <c r="D20" s="39">
        <v>4.5</v>
      </c>
      <c r="E20" s="51">
        <f t="shared" si="33"/>
        <v>3</v>
      </c>
      <c r="F20" s="41" t="s">
        <v>6</v>
      </c>
      <c r="G20" s="52">
        <v>0</v>
      </c>
      <c r="H20" s="41" t="s">
        <v>2</v>
      </c>
      <c r="I20" s="51">
        <f>$I$11</f>
        <v>0</v>
      </c>
      <c r="J20" s="56">
        <f t="shared" si="35"/>
        <v>3</v>
      </c>
      <c r="K20" s="56">
        <f t="shared" si="36"/>
        <v>3</v>
      </c>
      <c r="L20" s="56">
        <v>1</v>
      </c>
      <c r="M20" s="15"/>
      <c r="N20" s="12">
        <f t="shared" si="18"/>
        <v>4.4705882352941178</v>
      </c>
      <c r="O20" s="12">
        <f t="shared" si="0"/>
        <v>5.4705882352941178</v>
      </c>
      <c r="P20" s="12">
        <f t="shared" si="1"/>
        <v>6.4705882352941178</v>
      </c>
      <c r="Q20" s="15"/>
      <c r="R20" s="36">
        <f t="shared" si="19"/>
        <v>0.26666666666666666</v>
      </c>
      <c r="S20" s="12">
        <f t="shared" si="20"/>
        <v>4.7372549019607844</v>
      </c>
      <c r="T20" s="12">
        <f t="shared" si="2"/>
        <v>5.7372549019607844</v>
      </c>
      <c r="U20" s="12">
        <f t="shared" si="3"/>
        <v>6.7372549019607844</v>
      </c>
      <c r="V20" s="15"/>
      <c r="W20" s="36">
        <f t="shared" si="21"/>
        <v>0.66666666666666674</v>
      </c>
      <c r="X20" s="12">
        <f t="shared" si="22"/>
        <v>5.1372549019607847</v>
      </c>
      <c r="Y20" s="12">
        <f t="shared" si="4"/>
        <v>6.1372549019607847</v>
      </c>
      <c r="Z20" s="12">
        <f t="shared" si="5"/>
        <v>7.1372549019607847</v>
      </c>
      <c r="AA20" s="15"/>
      <c r="AB20" s="36">
        <f t="shared" si="23"/>
        <v>1.3333333333333335</v>
      </c>
      <c r="AC20" s="12">
        <f t="shared" si="34"/>
        <v>5.8039215686274517</v>
      </c>
      <c r="AD20" s="12">
        <f t="shared" si="6"/>
        <v>6.8039215686274517</v>
      </c>
      <c r="AE20" s="12">
        <f t="shared" si="7"/>
        <v>7.8039215686274517</v>
      </c>
      <c r="AF20" s="15"/>
      <c r="AG20" s="36">
        <f t="shared" si="24"/>
        <v>2.666666666666667</v>
      </c>
      <c r="AH20" s="12">
        <f t="shared" si="25"/>
        <v>7.1372549019607847</v>
      </c>
      <c r="AI20" s="12">
        <f t="shared" si="8"/>
        <v>8.1372549019607838</v>
      </c>
      <c r="AJ20" s="12">
        <f t="shared" si="9"/>
        <v>9.1372549019607838</v>
      </c>
      <c r="AK20" s="15"/>
      <c r="AL20" s="36">
        <f t="shared" si="26"/>
        <v>4</v>
      </c>
      <c r="AM20" s="12">
        <f t="shared" si="27"/>
        <v>8.4705882352941178</v>
      </c>
      <c r="AN20" s="12">
        <f t="shared" si="10"/>
        <v>9.4705882352941178</v>
      </c>
      <c r="AO20" s="12">
        <f t="shared" si="11"/>
        <v>10.470588235294118</v>
      </c>
      <c r="AP20" s="15"/>
      <c r="AQ20" s="36">
        <f t="shared" si="28"/>
        <v>5.3333333333333339</v>
      </c>
      <c r="AR20" s="12">
        <f t="shared" si="29"/>
        <v>9.8039215686274517</v>
      </c>
      <c r="AS20" s="12">
        <f t="shared" si="12"/>
        <v>10.803921568627452</v>
      </c>
      <c r="AT20" s="12">
        <f t="shared" si="13"/>
        <v>11.803921568627452</v>
      </c>
      <c r="AU20" s="15"/>
      <c r="AV20" s="36">
        <f t="shared" si="30"/>
        <v>8</v>
      </c>
      <c r="AW20" s="12">
        <f t="shared" si="31"/>
        <v>12.470588235294118</v>
      </c>
      <c r="AX20" s="12">
        <f t="shared" si="14"/>
        <v>13.470588235294118</v>
      </c>
      <c r="AY20" s="12">
        <f t="shared" si="15"/>
        <v>14.470588235294118</v>
      </c>
    </row>
    <row r="21" spans="1:51">
      <c r="A21" s="14" t="str">
        <f t="shared" si="16"/>
        <v>Zinc</v>
      </c>
      <c r="B21" s="6">
        <f t="shared" si="32"/>
        <v>400</v>
      </c>
      <c r="C21" s="47">
        <f t="shared" si="17"/>
        <v>0.47058823529411764</v>
      </c>
      <c r="D21" s="39">
        <v>4.5</v>
      </c>
      <c r="E21" s="51">
        <f t="shared" si="33"/>
        <v>3</v>
      </c>
      <c r="F21" s="41" t="s">
        <v>6</v>
      </c>
      <c r="G21" s="47">
        <f>G20</f>
        <v>0</v>
      </c>
      <c r="H21" s="41" t="s">
        <v>1</v>
      </c>
      <c r="I21" s="51">
        <f>$I$12</f>
        <v>0</v>
      </c>
      <c r="J21" s="56">
        <f t="shared" si="35"/>
        <v>3</v>
      </c>
      <c r="K21" s="56">
        <f t="shared" si="36"/>
        <v>3</v>
      </c>
      <c r="L21" s="56">
        <v>1</v>
      </c>
      <c r="M21" s="15"/>
      <c r="N21" s="12">
        <f t="shared" si="18"/>
        <v>4.4705882352941178</v>
      </c>
      <c r="O21" s="12">
        <f t="shared" si="0"/>
        <v>5.4705882352941178</v>
      </c>
      <c r="P21" s="12">
        <f t="shared" si="1"/>
        <v>6.4705882352941178</v>
      </c>
      <c r="Q21" s="15"/>
      <c r="R21" s="36">
        <f t="shared" si="19"/>
        <v>0.26666666666666666</v>
      </c>
      <c r="S21" s="12">
        <f t="shared" si="20"/>
        <v>4.7372549019607844</v>
      </c>
      <c r="T21" s="12">
        <f t="shared" si="2"/>
        <v>5.7372549019607844</v>
      </c>
      <c r="U21" s="12">
        <f t="shared" si="3"/>
        <v>6.7372549019607844</v>
      </c>
      <c r="V21" s="15"/>
      <c r="W21" s="36">
        <f t="shared" si="21"/>
        <v>0.66666666666666674</v>
      </c>
      <c r="X21" s="12">
        <f t="shared" si="22"/>
        <v>5.1372549019607847</v>
      </c>
      <c r="Y21" s="12">
        <f t="shared" si="4"/>
        <v>6.1372549019607847</v>
      </c>
      <c r="Z21" s="12">
        <f t="shared" si="5"/>
        <v>7.1372549019607847</v>
      </c>
      <c r="AA21" s="15"/>
      <c r="AB21" s="36">
        <f t="shared" si="23"/>
        <v>1.3333333333333335</v>
      </c>
      <c r="AC21" s="12">
        <f t="shared" si="34"/>
        <v>5.8039215686274517</v>
      </c>
      <c r="AD21" s="12">
        <f t="shared" si="6"/>
        <v>6.8039215686274517</v>
      </c>
      <c r="AE21" s="12">
        <f t="shared" si="7"/>
        <v>7.8039215686274517</v>
      </c>
      <c r="AF21" s="15"/>
      <c r="AG21" s="36">
        <f t="shared" si="24"/>
        <v>2.666666666666667</v>
      </c>
      <c r="AH21" s="12">
        <f t="shared" si="25"/>
        <v>7.1372549019607847</v>
      </c>
      <c r="AI21" s="12">
        <f t="shared" si="8"/>
        <v>8.1372549019607838</v>
      </c>
      <c r="AJ21" s="12">
        <f t="shared" si="9"/>
        <v>9.1372549019607838</v>
      </c>
      <c r="AK21" s="15"/>
      <c r="AL21" s="36">
        <f t="shared" si="26"/>
        <v>4</v>
      </c>
      <c r="AM21" s="12">
        <f t="shared" si="27"/>
        <v>8.4705882352941178</v>
      </c>
      <c r="AN21" s="12">
        <f t="shared" si="10"/>
        <v>9.4705882352941178</v>
      </c>
      <c r="AO21" s="12">
        <f t="shared" si="11"/>
        <v>10.470588235294118</v>
      </c>
      <c r="AP21" s="15"/>
      <c r="AQ21" s="36">
        <f t="shared" si="28"/>
        <v>5.3333333333333339</v>
      </c>
      <c r="AR21" s="12">
        <f t="shared" si="29"/>
        <v>9.8039215686274517</v>
      </c>
      <c r="AS21" s="12">
        <f t="shared" si="12"/>
        <v>10.803921568627452</v>
      </c>
      <c r="AT21" s="12">
        <f t="shared" si="13"/>
        <v>11.803921568627452</v>
      </c>
      <c r="AU21" s="15"/>
      <c r="AV21" s="36">
        <f t="shared" si="30"/>
        <v>8</v>
      </c>
      <c r="AW21" s="12">
        <f t="shared" si="31"/>
        <v>12.470588235294118</v>
      </c>
      <c r="AX21" s="12">
        <f t="shared" si="14"/>
        <v>13.470588235294118</v>
      </c>
      <c r="AY21" s="12">
        <f t="shared" si="15"/>
        <v>14.470588235294118</v>
      </c>
    </row>
    <row r="22" spans="1:51" ht="10.5" thickBot="1">
      <c r="A22" s="14" t="str">
        <f t="shared" si="16"/>
        <v>Zinc</v>
      </c>
      <c r="B22" s="6">
        <f t="shared" si="32"/>
        <v>400</v>
      </c>
      <c r="C22" s="47">
        <f t="shared" si="17"/>
        <v>0.47058823529411764</v>
      </c>
      <c r="D22" s="39">
        <v>4.5</v>
      </c>
      <c r="E22" s="51">
        <f t="shared" si="33"/>
        <v>3</v>
      </c>
      <c r="F22" s="41" t="s">
        <v>6</v>
      </c>
      <c r="G22" s="47">
        <f>G20</f>
        <v>0</v>
      </c>
      <c r="H22" s="41" t="s">
        <v>0</v>
      </c>
      <c r="I22" s="51">
        <f>$I$13</f>
        <v>1</v>
      </c>
      <c r="J22" s="56">
        <f t="shared" si="35"/>
        <v>4</v>
      </c>
      <c r="K22" s="56">
        <f t="shared" si="36"/>
        <v>2</v>
      </c>
      <c r="L22" s="56">
        <v>1</v>
      </c>
      <c r="M22" s="15"/>
      <c r="N22" s="12">
        <f t="shared" si="18"/>
        <v>3.4705882352941178</v>
      </c>
      <c r="O22" s="12">
        <f t="shared" si="0"/>
        <v>4.4705882352941178</v>
      </c>
      <c r="P22" s="12">
        <f t="shared" si="1"/>
        <v>5.4705882352941178</v>
      </c>
      <c r="Q22" s="15"/>
      <c r="R22" s="36">
        <f t="shared" si="19"/>
        <v>0.26666666666666666</v>
      </c>
      <c r="S22" s="12">
        <f t="shared" si="20"/>
        <v>3.7372549019607844</v>
      </c>
      <c r="T22" s="12">
        <f t="shared" si="2"/>
        <v>4.7372549019607844</v>
      </c>
      <c r="U22" s="12">
        <f t="shared" si="3"/>
        <v>5.7372549019607844</v>
      </c>
      <c r="V22" s="15"/>
      <c r="W22" s="36">
        <f t="shared" si="21"/>
        <v>0.66666666666666674</v>
      </c>
      <c r="X22" s="12">
        <f t="shared" si="22"/>
        <v>4.1372549019607847</v>
      </c>
      <c r="Y22" s="12">
        <f t="shared" si="4"/>
        <v>5.1372549019607847</v>
      </c>
      <c r="Z22" s="12">
        <f t="shared" si="5"/>
        <v>6.1372549019607847</v>
      </c>
      <c r="AA22" s="15"/>
      <c r="AB22" s="36">
        <f t="shared" si="23"/>
        <v>1.3333333333333335</v>
      </c>
      <c r="AC22" s="12">
        <f t="shared" si="34"/>
        <v>4.8039215686274517</v>
      </c>
      <c r="AD22" s="12">
        <f t="shared" si="6"/>
        <v>5.8039215686274517</v>
      </c>
      <c r="AE22" s="12">
        <f t="shared" si="7"/>
        <v>6.8039215686274517</v>
      </c>
      <c r="AF22" s="15"/>
      <c r="AG22" s="36">
        <f t="shared" si="24"/>
        <v>2.666666666666667</v>
      </c>
      <c r="AH22" s="12">
        <f t="shared" si="25"/>
        <v>6.1372549019607847</v>
      </c>
      <c r="AI22" s="12">
        <f t="shared" si="8"/>
        <v>7.1372549019607847</v>
      </c>
      <c r="AJ22" s="12">
        <f t="shared" si="9"/>
        <v>8.1372549019607838</v>
      </c>
      <c r="AK22" s="15"/>
      <c r="AL22" s="36">
        <f t="shared" si="26"/>
        <v>4</v>
      </c>
      <c r="AM22" s="12">
        <f t="shared" si="27"/>
        <v>7.4705882352941178</v>
      </c>
      <c r="AN22" s="12">
        <f t="shared" si="10"/>
        <v>8.4705882352941178</v>
      </c>
      <c r="AO22" s="12">
        <f t="shared" si="11"/>
        <v>9.4705882352941178</v>
      </c>
      <c r="AP22" s="15"/>
      <c r="AQ22" s="36">
        <f t="shared" si="28"/>
        <v>5.3333333333333339</v>
      </c>
      <c r="AR22" s="12">
        <f t="shared" si="29"/>
        <v>8.8039215686274517</v>
      </c>
      <c r="AS22" s="12">
        <f t="shared" si="12"/>
        <v>9.8039215686274517</v>
      </c>
      <c r="AT22" s="12">
        <f t="shared" si="13"/>
        <v>10.803921568627452</v>
      </c>
      <c r="AU22" s="15"/>
      <c r="AV22" s="36">
        <f t="shared" si="30"/>
        <v>8</v>
      </c>
      <c r="AW22" s="12">
        <f t="shared" si="31"/>
        <v>11.470588235294118</v>
      </c>
      <c r="AX22" s="12">
        <f t="shared" si="14"/>
        <v>12.470588235294118</v>
      </c>
      <c r="AY22" s="12">
        <f t="shared" si="15"/>
        <v>13.470588235294118</v>
      </c>
    </row>
    <row r="23" spans="1:51" ht="42.5" thickTop="1">
      <c r="A23" s="25" t="s">
        <v>45</v>
      </c>
      <c r="B23" s="26" t="s">
        <v>88</v>
      </c>
      <c r="C23" s="121" t="s">
        <v>61</v>
      </c>
      <c r="D23" s="38" t="s">
        <v>62</v>
      </c>
      <c r="E23" s="122" t="s">
        <v>63</v>
      </c>
      <c r="F23" s="40" t="s">
        <v>64</v>
      </c>
      <c r="G23" s="121" t="s">
        <v>65</v>
      </c>
      <c r="H23" s="40" t="s">
        <v>66</v>
      </c>
      <c r="I23" s="122" t="s">
        <v>68</v>
      </c>
      <c r="J23" s="121" t="s">
        <v>69</v>
      </c>
      <c r="K23" s="121" t="s">
        <v>70</v>
      </c>
      <c r="L23" s="121" t="s">
        <v>71</v>
      </c>
      <c r="M23" s="27"/>
      <c r="N23" s="28" t="s">
        <v>72</v>
      </c>
      <c r="O23" s="28" t="s">
        <v>74</v>
      </c>
      <c r="P23" s="28" t="s">
        <v>73</v>
      </c>
      <c r="Q23" s="27"/>
      <c r="R23" s="35" t="s">
        <v>59</v>
      </c>
      <c r="S23" s="28" t="s">
        <v>72</v>
      </c>
      <c r="T23" s="28" t="s">
        <v>74</v>
      </c>
      <c r="U23" s="28" t="s">
        <v>73</v>
      </c>
      <c r="V23" s="27"/>
      <c r="W23" s="35" t="s">
        <v>59</v>
      </c>
      <c r="X23" s="28" t="s">
        <v>72</v>
      </c>
      <c r="Y23" s="28" t="s">
        <v>74</v>
      </c>
      <c r="Z23" s="28" t="s">
        <v>73</v>
      </c>
      <c r="AA23" s="27"/>
      <c r="AB23" s="35" t="s">
        <v>59</v>
      </c>
      <c r="AC23" s="28" t="s">
        <v>72</v>
      </c>
      <c r="AD23" s="28" t="s">
        <v>74</v>
      </c>
      <c r="AE23" s="28" t="s">
        <v>73</v>
      </c>
      <c r="AF23" s="27"/>
      <c r="AG23" s="35" t="s">
        <v>59</v>
      </c>
      <c r="AH23" s="28" t="s">
        <v>72</v>
      </c>
      <c r="AI23" s="28" t="s">
        <v>74</v>
      </c>
      <c r="AJ23" s="28" t="s">
        <v>73</v>
      </c>
      <c r="AK23" s="27"/>
      <c r="AL23" s="35" t="s">
        <v>59</v>
      </c>
      <c r="AM23" s="28" t="s">
        <v>72</v>
      </c>
      <c r="AN23" s="28" t="s">
        <v>74</v>
      </c>
      <c r="AO23" s="28" t="s">
        <v>73</v>
      </c>
      <c r="AP23" s="27"/>
      <c r="AQ23" s="35" t="s">
        <v>59</v>
      </c>
      <c r="AR23" s="28" t="s">
        <v>72</v>
      </c>
      <c r="AS23" s="28" t="s">
        <v>74</v>
      </c>
      <c r="AT23" s="28" t="s">
        <v>73</v>
      </c>
      <c r="AU23" s="27"/>
      <c r="AV23" s="35" t="s">
        <v>59</v>
      </c>
      <c r="AW23" s="28" t="s">
        <v>72</v>
      </c>
      <c r="AX23" s="28" t="s">
        <v>74</v>
      </c>
      <c r="AY23" s="28" t="s">
        <v>73</v>
      </c>
    </row>
    <row r="24" spans="1:51" ht="10.5">
      <c r="A24" s="14" t="str">
        <f>$B$3</f>
        <v>Zinc</v>
      </c>
      <c r="B24" s="6">
        <f>$B$7</f>
        <v>400</v>
      </c>
      <c r="C24" s="47">
        <f>8*(B24-$B$4)/($B$5-$B$4)</f>
        <v>0.47058823529411764</v>
      </c>
      <c r="D24" s="39">
        <v>5</v>
      </c>
      <c r="E24" s="50">
        <v>3</v>
      </c>
      <c r="F24" s="41" t="s">
        <v>3</v>
      </c>
      <c r="G24" s="47">
        <f>G11</f>
        <v>0</v>
      </c>
      <c r="H24" s="41" t="s">
        <v>2</v>
      </c>
      <c r="I24" s="51">
        <f>I11</f>
        <v>0</v>
      </c>
      <c r="J24" s="56">
        <f>E24+G24+I24</f>
        <v>3</v>
      </c>
      <c r="K24" s="56">
        <f>6-J24</f>
        <v>3</v>
      </c>
      <c r="L24" s="56">
        <v>1</v>
      </c>
      <c r="M24" s="15"/>
      <c r="N24" s="12">
        <f>$C24+$K24+L24</f>
        <v>4.4705882352941178</v>
      </c>
      <c r="O24" s="12">
        <f t="shared" si="0"/>
        <v>5.4705882352941178</v>
      </c>
      <c r="P24" s="12">
        <f t="shared" ref="P24:P35" si="37">N24+2</f>
        <v>6.4705882352941178</v>
      </c>
      <c r="Q24" s="15"/>
      <c r="R24" s="36">
        <f>8*$B$7/$B$6*$C$8/100</f>
        <v>0.26666666666666666</v>
      </c>
      <c r="S24" s="12">
        <f>$C24+$K24+$R24+L24</f>
        <v>4.7372549019607844</v>
      </c>
      <c r="T24" s="12">
        <f t="shared" si="2"/>
        <v>5.7372549019607844</v>
      </c>
      <c r="U24" s="12">
        <f t="shared" ref="U24:U35" si="38">S24+2</f>
        <v>6.7372549019607844</v>
      </c>
      <c r="V24" s="15"/>
      <c r="W24" s="36">
        <f>8*$B$7/$B$6*$D$8/100</f>
        <v>0.66666666666666674</v>
      </c>
      <c r="X24" s="12">
        <f>$C24+$K24+$W24+L24</f>
        <v>5.1372549019607847</v>
      </c>
      <c r="Y24" s="12">
        <f t="shared" si="4"/>
        <v>6.1372549019607847</v>
      </c>
      <c r="Z24" s="12">
        <f t="shared" ref="Z24:Z35" si="39">X24+2</f>
        <v>7.1372549019607847</v>
      </c>
      <c r="AA24" s="15"/>
      <c r="AB24" s="36">
        <f>8*$B$7/$B$6*$E$8/100</f>
        <v>1.3333333333333335</v>
      </c>
      <c r="AC24" s="12">
        <f>$C24+$K24+$AB24+L24</f>
        <v>5.8039215686274517</v>
      </c>
      <c r="AD24" s="12">
        <f t="shared" si="6"/>
        <v>6.8039215686274517</v>
      </c>
      <c r="AE24" s="12">
        <f t="shared" ref="AE24:AE35" si="40">AC24+2</f>
        <v>7.8039215686274517</v>
      </c>
      <c r="AF24" s="15"/>
      <c r="AG24" s="36">
        <f>8*$B$7/$B$6*$F$8/100</f>
        <v>2.666666666666667</v>
      </c>
      <c r="AH24" s="12">
        <f>$C24+$K24+$AG24+L24</f>
        <v>7.1372549019607847</v>
      </c>
      <c r="AI24" s="12">
        <f t="shared" si="8"/>
        <v>8.1372549019607838</v>
      </c>
      <c r="AJ24" s="12">
        <f t="shared" ref="AJ24:AJ35" si="41">AH24+2</f>
        <v>9.1372549019607838</v>
      </c>
      <c r="AK24" s="15"/>
      <c r="AL24" s="36">
        <f>8*$B$7/$B$6*$G$8/100</f>
        <v>4</v>
      </c>
      <c r="AM24" s="12">
        <f>$C24+$K24+$AL24+L24</f>
        <v>8.4705882352941178</v>
      </c>
      <c r="AN24" s="12">
        <f t="shared" si="10"/>
        <v>9.4705882352941178</v>
      </c>
      <c r="AO24" s="12">
        <f t="shared" ref="AO24:AO35" si="42">AM24+2</f>
        <v>10.470588235294118</v>
      </c>
      <c r="AP24" s="15"/>
      <c r="AQ24" s="36">
        <f>8*$B$7/$B$6*$H$8/100</f>
        <v>5.3333333333333339</v>
      </c>
      <c r="AR24" s="12">
        <f>$C24+$K24+$AQ24+L24</f>
        <v>9.8039215686274517</v>
      </c>
      <c r="AS24" s="12">
        <f t="shared" si="12"/>
        <v>10.803921568627452</v>
      </c>
      <c r="AT24" s="12">
        <f t="shared" ref="AT24:AT35" si="43">AR24+2</f>
        <v>11.803921568627452</v>
      </c>
      <c r="AU24" s="15"/>
      <c r="AV24" s="36">
        <f>8*$B$7/$B$6*$I$8/100</f>
        <v>8</v>
      </c>
      <c r="AW24" s="12">
        <f>$C24+$K24+$AV24+L24</f>
        <v>12.470588235294118</v>
      </c>
      <c r="AX24" s="12">
        <f t="shared" si="14"/>
        <v>13.470588235294118</v>
      </c>
      <c r="AY24" s="12">
        <f t="shared" ref="AY24:AY35" si="44">AW24+2</f>
        <v>14.470588235294118</v>
      </c>
    </row>
    <row r="25" spans="1:51">
      <c r="A25" s="14" t="str">
        <f t="shared" ref="A25:A35" si="45">$B$3</f>
        <v>Zinc</v>
      </c>
      <c r="B25" s="6">
        <f t="shared" ref="B25:B35" si="46">$B$7</f>
        <v>400</v>
      </c>
      <c r="C25" s="47">
        <f t="shared" ref="C25:C35" si="47">8*(B25-$B$4)/($B$5-$B$4)</f>
        <v>0.47058823529411764</v>
      </c>
      <c r="D25" s="39">
        <v>5</v>
      </c>
      <c r="E25" s="51">
        <f>E24</f>
        <v>3</v>
      </c>
      <c r="F25" s="41" t="s">
        <v>3</v>
      </c>
      <c r="G25" s="47">
        <f t="shared" ref="G25:I35" si="48">G12</f>
        <v>0</v>
      </c>
      <c r="H25" s="41" t="s">
        <v>1</v>
      </c>
      <c r="I25" s="51">
        <f t="shared" si="48"/>
        <v>0</v>
      </c>
      <c r="J25" s="56">
        <f t="shared" ref="J25:J35" si="49">E25+G25+I25</f>
        <v>3</v>
      </c>
      <c r="K25" s="56">
        <f t="shared" ref="K25:K35" si="50">6-J25</f>
        <v>3</v>
      </c>
      <c r="L25" s="56">
        <v>1</v>
      </c>
      <c r="M25" s="15"/>
      <c r="N25" s="12">
        <f t="shared" ref="N25:N35" si="51">$C25+$K25+L25</f>
        <v>4.4705882352941178</v>
      </c>
      <c r="O25" s="12">
        <f t="shared" si="0"/>
        <v>5.4705882352941178</v>
      </c>
      <c r="P25" s="12">
        <f t="shared" si="37"/>
        <v>6.4705882352941178</v>
      </c>
      <c r="Q25" s="15"/>
      <c r="R25" s="36">
        <f t="shared" ref="R25:R35" si="52">$R$11</f>
        <v>0.26666666666666666</v>
      </c>
      <c r="S25" s="12">
        <f t="shared" ref="S25:S35" si="53">$C25+$K25+$R25+L25</f>
        <v>4.7372549019607844</v>
      </c>
      <c r="T25" s="12">
        <f t="shared" si="2"/>
        <v>5.7372549019607844</v>
      </c>
      <c r="U25" s="12">
        <f t="shared" si="38"/>
        <v>6.7372549019607844</v>
      </c>
      <c r="V25" s="15"/>
      <c r="W25" s="36">
        <f t="shared" ref="W25:W35" si="54">W$11</f>
        <v>0.66666666666666674</v>
      </c>
      <c r="X25" s="12">
        <f t="shared" ref="X25:X35" si="55">$C25+$K25+$W25+L25</f>
        <v>5.1372549019607847</v>
      </c>
      <c r="Y25" s="12">
        <f t="shared" si="4"/>
        <v>6.1372549019607847</v>
      </c>
      <c r="Z25" s="12">
        <f t="shared" si="39"/>
        <v>7.1372549019607847</v>
      </c>
      <c r="AA25" s="15"/>
      <c r="AB25" s="36">
        <f t="shared" ref="AB25:AB35" si="56">AB$11</f>
        <v>1.3333333333333335</v>
      </c>
      <c r="AC25" s="12">
        <f t="shared" ref="AC25:AC35" si="57">$C25+$K25+$AB25+L25</f>
        <v>5.8039215686274517</v>
      </c>
      <c r="AD25" s="12">
        <f t="shared" si="6"/>
        <v>6.8039215686274517</v>
      </c>
      <c r="AE25" s="12">
        <f t="shared" si="40"/>
        <v>7.8039215686274517</v>
      </c>
      <c r="AF25" s="15"/>
      <c r="AG25" s="36">
        <f t="shared" ref="AG25:AG35" si="58">AG$11</f>
        <v>2.666666666666667</v>
      </c>
      <c r="AH25" s="12">
        <f t="shared" ref="AH25:AH35" si="59">$C25+$K25+$AG25+L25</f>
        <v>7.1372549019607847</v>
      </c>
      <c r="AI25" s="12">
        <f t="shared" si="8"/>
        <v>8.1372549019607838</v>
      </c>
      <c r="AJ25" s="12">
        <f t="shared" si="41"/>
        <v>9.1372549019607838</v>
      </c>
      <c r="AK25" s="15"/>
      <c r="AL25" s="36">
        <f t="shared" ref="AL25:AL35" si="60">AL$11</f>
        <v>4</v>
      </c>
      <c r="AM25" s="12">
        <f t="shared" ref="AM25:AM35" si="61">$C25+$K25+$AL25+L25</f>
        <v>8.4705882352941178</v>
      </c>
      <c r="AN25" s="12">
        <f t="shared" si="10"/>
        <v>9.4705882352941178</v>
      </c>
      <c r="AO25" s="12">
        <f t="shared" si="42"/>
        <v>10.470588235294118</v>
      </c>
      <c r="AP25" s="15"/>
      <c r="AQ25" s="36">
        <f t="shared" ref="AQ25:AQ35" si="62">AQ$11</f>
        <v>5.3333333333333339</v>
      </c>
      <c r="AR25" s="12">
        <f t="shared" ref="AR25:AR35" si="63">$C25+$K25+$AQ25+L25</f>
        <v>9.8039215686274517</v>
      </c>
      <c r="AS25" s="12">
        <f t="shared" si="12"/>
        <v>10.803921568627452</v>
      </c>
      <c r="AT25" s="12">
        <f t="shared" si="43"/>
        <v>11.803921568627452</v>
      </c>
      <c r="AU25" s="15"/>
      <c r="AV25" s="36">
        <f t="shared" ref="AV25:AV35" si="64">AV$11</f>
        <v>8</v>
      </c>
      <c r="AW25" s="12">
        <f t="shared" ref="AW25:AW35" si="65">$C25+$K25+$AV25+L25</f>
        <v>12.470588235294118</v>
      </c>
      <c r="AX25" s="12">
        <f t="shared" si="14"/>
        <v>13.470588235294118</v>
      </c>
      <c r="AY25" s="12">
        <f t="shared" si="44"/>
        <v>14.470588235294118</v>
      </c>
    </row>
    <row r="26" spans="1:51">
      <c r="A26" s="14" t="str">
        <f t="shared" si="45"/>
        <v>Zinc</v>
      </c>
      <c r="B26" s="6">
        <f t="shared" si="46"/>
        <v>400</v>
      </c>
      <c r="C26" s="47">
        <f t="shared" si="47"/>
        <v>0.47058823529411764</v>
      </c>
      <c r="D26" s="39">
        <v>5</v>
      </c>
      <c r="E26" s="51">
        <f t="shared" ref="E26:E35" si="66">E25</f>
        <v>3</v>
      </c>
      <c r="F26" s="41" t="s">
        <v>3</v>
      </c>
      <c r="G26" s="47">
        <f t="shared" si="48"/>
        <v>0</v>
      </c>
      <c r="H26" s="41" t="s">
        <v>0</v>
      </c>
      <c r="I26" s="51">
        <f t="shared" si="48"/>
        <v>1</v>
      </c>
      <c r="J26" s="56">
        <f t="shared" si="49"/>
        <v>4</v>
      </c>
      <c r="K26" s="56">
        <f t="shared" si="50"/>
        <v>2</v>
      </c>
      <c r="L26" s="56">
        <v>1</v>
      </c>
      <c r="M26" s="15"/>
      <c r="N26" s="12">
        <f t="shared" si="51"/>
        <v>3.4705882352941178</v>
      </c>
      <c r="O26" s="12">
        <f t="shared" si="0"/>
        <v>4.4705882352941178</v>
      </c>
      <c r="P26" s="12">
        <f t="shared" si="37"/>
        <v>5.4705882352941178</v>
      </c>
      <c r="Q26" s="15"/>
      <c r="R26" s="36">
        <f t="shared" si="52"/>
        <v>0.26666666666666666</v>
      </c>
      <c r="S26" s="12">
        <f t="shared" si="53"/>
        <v>3.7372549019607844</v>
      </c>
      <c r="T26" s="12">
        <f t="shared" si="2"/>
        <v>4.7372549019607844</v>
      </c>
      <c r="U26" s="12">
        <f t="shared" si="38"/>
        <v>5.7372549019607844</v>
      </c>
      <c r="V26" s="15"/>
      <c r="W26" s="36">
        <f t="shared" si="54"/>
        <v>0.66666666666666674</v>
      </c>
      <c r="X26" s="12">
        <f t="shared" si="55"/>
        <v>4.1372549019607847</v>
      </c>
      <c r="Y26" s="12">
        <f t="shared" si="4"/>
        <v>5.1372549019607847</v>
      </c>
      <c r="Z26" s="12">
        <f t="shared" si="39"/>
        <v>6.1372549019607847</v>
      </c>
      <c r="AA26" s="15"/>
      <c r="AB26" s="36">
        <f t="shared" si="56"/>
        <v>1.3333333333333335</v>
      </c>
      <c r="AC26" s="12">
        <f t="shared" si="57"/>
        <v>4.8039215686274517</v>
      </c>
      <c r="AD26" s="12">
        <f t="shared" si="6"/>
        <v>5.8039215686274517</v>
      </c>
      <c r="AE26" s="12">
        <f t="shared" si="40"/>
        <v>6.8039215686274517</v>
      </c>
      <c r="AF26" s="15"/>
      <c r="AG26" s="36">
        <f t="shared" si="58"/>
        <v>2.666666666666667</v>
      </c>
      <c r="AH26" s="12">
        <f t="shared" si="59"/>
        <v>6.1372549019607847</v>
      </c>
      <c r="AI26" s="12">
        <f t="shared" si="8"/>
        <v>7.1372549019607847</v>
      </c>
      <c r="AJ26" s="12">
        <f t="shared" si="41"/>
        <v>8.1372549019607838</v>
      </c>
      <c r="AK26" s="15"/>
      <c r="AL26" s="36">
        <f t="shared" si="60"/>
        <v>4</v>
      </c>
      <c r="AM26" s="12">
        <f t="shared" si="61"/>
        <v>7.4705882352941178</v>
      </c>
      <c r="AN26" s="12">
        <f t="shared" si="10"/>
        <v>8.4705882352941178</v>
      </c>
      <c r="AO26" s="12">
        <f t="shared" si="42"/>
        <v>9.4705882352941178</v>
      </c>
      <c r="AP26" s="15"/>
      <c r="AQ26" s="36">
        <f t="shared" si="62"/>
        <v>5.3333333333333339</v>
      </c>
      <c r="AR26" s="12">
        <f t="shared" si="63"/>
        <v>8.8039215686274517</v>
      </c>
      <c r="AS26" s="12">
        <f t="shared" si="12"/>
        <v>9.8039215686274517</v>
      </c>
      <c r="AT26" s="12">
        <f t="shared" si="43"/>
        <v>10.803921568627452</v>
      </c>
      <c r="AU26" s="15"/>
      <c r="AV26" s="36">
        <f t="shared" si="64"/>
        <v>8</v>
      </c>
      <c r="AW26" s="12">
        <f t="shared" si="65"/>
        <v>11.470588235294118</v>
      </c>
      <c r="AX26" s="12">
        <f t="shared" si="14"/>
        <v>12.470588235294118</v>
      </c>
      <c r="AY26" s="12">
        <f t="shared" si="44"/>
        <v>13.470588235294118</v>
      </c>
    </row>
    <row r="27" spans="1:51">
      <c r="A27" s="14" t="str">
        <f t="shared" si="45"/>
        <v>Zinc</v>
      </c>
      <c r="B27" s="6">
        <f t="shared" si="46"/>
        <v>400</v>
      </c>
      <c r="C27" s="47">
        <f t="shared" si="47"/>
        <v>0.47058823529411764</v>
      </c>
      <c r="D27" s="39">
        <v>5</v>
      </c>
      <c r="E27" s="51">
        <f t="shared" si="66"/>
        <v>3</v>
      </c>
      <c r="F27" s="41" t="s">
        <v>4</v>
      </c>
      <c r="G27" s="47">
        <f t="shared" si="48"/>
        <v>0</v>
      </c>
      <c r="H27" s="41" t="s">
        <v>2</v>
      </c>
      <c r="I27" s="51">
        <f t="shared" si="48"/>
        <v>0</v>
      </c>
      <c r="J27" s="56">
        <f t="shared" si="49"/>
        <v>3</v>
      </c>
      <c r="K27" s="56">
        <f t="shared" si="50"/>
        <v>3</v>
      </c>
      <c r="L27" s="56">
        <v>1</v>
      </c>
      <c r="M27" s="15"/>
      <c r="N27" s="12">
        <f t="shared" si="51"/>
        <v>4.4705882352941178</v>
      </c>
      <c r="O27" s="12">
        <f t="shared" si="0"/>
        <v>5.4705882352941178</v>
      </c>
      <c r="P27" s="12">
        <f t="shared" si="37"/>
        <v>6.4705882352941178</v>
      </c>
      <c r="Q27" s="15"/>
      <c r="R27" s="36">
        <f t="shared" si="52"/>
        <v>0.26666666666666666</v>
      </c>
      <c r="S27" s="12">
        <f t="shared" si="53"/>
        <v>4.7372549019607844</v>
      </c>
      <c r="T27" s="12">
        <f t="shared" si="2"/>
        <v>5.7372549019607844</v>
      </c>
      <c r="U27" s="12">
        <f t="shared" si="38"/>
        <v>6.7372549019607844</v>
      </c>
      <c r="V27" s="15"/>
      <c r="W27" s="36">
        <f t="shared" si="54"/>
        <v>0.66666666666666674</v>
      </c>
      <c r="X27" s="12">
        <f t="shared" si="55"/>
        <v>5.1372549019607847</v>
      </c>
      <c r="Y27" s="12">
        <f t="shared" si="4"/>
        <v>6.1372549019607847</v>
      </c>
      <c r="Z27" s="12">
        <f t="shared" si="39"/>
        <v>7.1372549019607847</v>
      </c>
      <c r="AA27" s="15"/>
      <c r="AB27" s="36">
        <f t="shared" si="56"/>
        <v>1.3333333333333335</v>
      </c>
      <c r="AC27" s="12">
        <f t="shared" si="57"/>
        <v>5.8039215686274517</v>
      </c>
      <c r="AD27" s="12">
        <f t="shared" si="6"/>
        <v>6.8039215686274517</v>
      </c>
      <c r="AE27" s="12">
        <f t="shared" si="40"/>
        <v>7.8039215686274517</v>
      </c>
      <c r="AF27" s="15"/>
      <c r="AG27" s="36">
        <f t="shared" si="58"/>
        <v>2.666666666666667</v>
      </c>
      <c r="AH27" s="12">
        <f t="shared" si="59"/>
        <v>7.1372549019607847</v>
      </c>
      <c r="AI27" s="12">
        <f t="shared" si="8"/>
        <v>8.1372549019607838</v>
      </c>
      <c r="AJ27" s="12">
        <f t="shared" si="41"/>
        <v>9.1372549019607838</v>
      </c>
      <c r="AK27" s="15"/>
      <c r="AL27" s="36">
        <f t="shared" si="60"/>
        <v>4</v>
      </c>
      <c r="AM27" s="12">
        <f t="shared" si="61"/>
        <v>8.4705882352941178</v>
      </c>
      <c r="AN27" s="12">
        <f t="shared" si="10"/>
        <v>9.4705882352941178</v>
      </c>
      <c r="AO27" s="12">
        <f t="shared" si="42"/>
        <v>10.470588235294118</v>
      </c>
      <c r="AP27" s="15"/>
      <c r="AQ27" s="36">
        <f t="shared" si="62"/>
        <v>5.3333333333333339</v>
      </c>
      <c r="AR27" s="12">
        <f t="shared" si="63"/>
        <v>9.8039215686274517</v>
      </c>
      <c r="AS27" s="12">
        <f t="shared" si="12"/>
        <v>10.803921568627452</v>
      </c>
      <c r="AT27" s="12">
        <f t="shared" si="43"/>
        <v>11.803921568627452</v>
      </c>
      <c r="AU27" s="15"/>
      <c r="AV27" s="36">
        <f t="shared" si="64"/>
        <v>8</v>
      </c>
      <c r="AW27" s="12">
        <f t="shared" si="65"/>
        <v>12.470588235294118</v>
      </c>
      <c r="AX27" s="12">
        <f t="shared" si="14"/>
        <v>13.470588235294118</v>
      </c>
      <c r="AY27" s="12">
        <f t="shared" si="44"/>
        <v>14.470588235294118</v>
      </c>
    </row>
    <row r="28" spans="1:51">
      <c r="A28" s="14" t="str">
        <f t="shared" si="45"/>
        <v>Zinc</v>
      </c>
      <c r="B28" s="6">
        <f t="shared" si="46"/>
        <v>400</v>
      </c>
      <c r="C28" s="47">
        <f t="shared" si="47"/>
        <v>0.47058823529411764</v>
      </c>
      <c r="D28" s="39">
        <v>5</v>
      </c>
      <c r="E28" s="51">
        <f t="shared" si="66"/>
        <v>3</v>
      </c>
      <c r="F28" s="41" t="s">
        <v>4</v>
      </c>
      <c r="G28" s="47">
        <f t="shared" si="48"/>
        <v>0</v>
      </c>
      <c r="H28" s="41" t="s">
        <v>1</v>
      </c>
      <c r="I28" s="51">
        <f t="shared" si="48"/>
        <v>0</v>
      </c>
      <c r="J28" s="56">
        <f t="shared" si="49"/>
        <v>3</v>
      </c>
      <c r="K28" s="56">
        <f t="shared" si="50"/>
        <v>3</v>
      </c>
      <c r="L28" s="56">
        <v>1</v>
      </c>
      <c r="M28" s="15"/>
      <c r="N28" s="12">
        <f t="shared" si="51"/>
        <v>4.4705882352941178</v>
      </c>
      <c r="O28" s="12">
        <f t="shared" si="0"/>
        <v>5.4705882352941178</v>
      </c>
      <c r="P28" s="12">
        <f t="shared" si="37"/>
        <v>6.4705882352941178</v>
      </c>
      <c r="Q28" s="15"/>
      <c r="R28" s="36">
        <f t="shared" si="52"/>
        <v>0.26666666666666666</v>
      </c>
      <c r="S28" s="12">
        <f t="shared" si="53"/>
        <v>4.7372549019607844</v>
      </c>
      <c r="T28" s="12">
        <f t="shared" si="2"/>
        <v>5.7372549019607844</v>
      </c>
      <c r="U28" s="12">
        <f t="shared" si="38"/>
        <v>6.7372549019607844</v>
      </c>
      <c r="V28" s="15"/>
      <c r="W28" s="36">
        <f t="shared" si="54"/>
        <v>0.66666666666666674</v>
      </c>
      <c r="X28" s="12">
        <f t="shared" si="55"/>
        <v>5.1372549019607847</v>
      </c>
      <c r="Y28" s="12">
        <f t="shared" si="4"/>
        <v>6.1372549019607847</v>
      </c>
      <c r="Z28" s="12">
        <f t="shared" si="39"/>
        <v>7.1372549019607847</v>
      </c>
      <c r="AA28" s="15"/>
      <c r="AB28" s="36">
        <f t="shared" si="56"/>
        <v>1.3333333333333335</v>
      </c>
      <c r="AC28" s="12">
        <f t="shared" si="57"/>
        <v>5.8039215686274517</v>
      </c>
      <c r="AD28" s="12">
        <f t="shared" si="6"/>
        <v>6.8039215686274517</v>
      </c>
      <c r="AE28" s="12">
        <f t="shared" si="40"/>
        <v>7.8039215686274517</v>
      </c>
      <c r="AF28" s="15"/>
      <c r="AG28" s="36">
        <f t="shared" si="58"/>
        <v>2.666666666666667</v>
      </c>
      <c r="AH28" s="12">
        <f t="shared" si="59"/>
        <v>7.1372549019607847</v>
      </c>
      <c r="AI28" s="12">
        <f t="shared" si="8"/>
        <v>8.1372549019607838</v>
      </c>
      <c r="AJ28" s="12">
        <f t="shared" si="41"/>
        <v>9.1372549019607838</v>
      </c>
      <c r="AK28" s="15"/>
      <c r="AL28" s="36">
        <f t="shared" si="60"/>
        <v>4</v>
      </c>
      <c r="AM28" s="12">
        <f t="shared" si="61"/>
        <v>8.4705882352941178</v>
      </c>
      <c r="AN28" s="12">
        <f t="shared" si="10"/>
        <v>9.4705882352941178</v>
      </c>
      <c r="AO28" s="12">
        <f t="shared" si="42"/>
        <v>10.470588235294118</v>
      </c>
      <c r="AP28" s="15"/>
      <c r="AQ28" s="36">
        <f t="shared" si="62"/>
        <v>5.3333333333333339</v>
      </c>
      <c r="AR28" s="12">
        <f t="shared" si="63"/>
        <v>9.8039215686274517</v>
      </c>
      <c r="AS28" s="12">
        <f t="shared" si="12"/>
        <v>10.803921568627452</v>
      </c>
      <c r="AT28" s="12">
        <f t="shared" si="43"/>
        <v>11.803921568627452</v>
      </c>
      <c r="AU28" s="15"/>
      <c r="AV28" s="36">
        <f t="shared" si="64"/>
        <v>8</v>
      </c>
      <c r="AW28" s="12">
        <f t="shared" si="65"/>
        <v>12.470588235294118</v>
      </c>
      <c r="AX28" s="12">
        <f t="shared" si="14"/>
        <v>13.470588235294118</v>
      </c>
      <c r="AY28" s="12">
        <f t="shared" si="44"/>
        <v>14.470588235294118</v>
      </c>
    </row>
    <row r="29" spans="1:51">
      <c r="A29" s="14" t="str">
        <f t="shared" si="45"/>
        <v>Zinc</v>
      </c>
      <c r="B29" s="6">
        <f t="shared" si="46"/>
        <v>400</v>
      </c>
      <c r="C29" s="47">
        <f t="shared" si="47"/>
        <v>0.47058823529411764</v>
      </c>
      <c r="D29" s="39">
        <v>5</v>
      </c>
      <c r="E29" s="51">
        <f t="shared" si="66"/>
        <v>3</v>
      </c>
      <c r="F29" s="41" t="s">
        <v>4</v>
      </c>
      <c r="G29" s="47">
        <f t="shared" si="48"/>
        <v>0</v>
      </c>
      <c r="H29" s="41" t="s">
        <v>0</v>
      </c>
      <c r="I29" s="51">
        <f t="shared" si="48"/>
        <v>1</v>
      </c>
      <c r="J29" s="56">
        <f t="shared" si="49"/>
        <v>4</v>
      </c>
      <c r="K29" s="56">
        <f t="shared" si="50"/>
        <v>2</v>
      </c>
      <c r="L29" s="56">
        <v>1</v>
      </c>
      <c r="M29" s="15"/>
      <c r="N29" s="12">
        <f t="shared" si="51"/>
        <v>3.4705882352941178</v>
      </c>
      <c r="O29" s="12">
        <f t="shared" si="0"/>
        <v>4.4705882352941178</v>
      </c>
      <c r="P29" s="12">
        <f t="shared" si="37"/>
        <v>5.4705882352941178</v>
      </c>
      <c r="Q29" s="15"/>
      <c r="R29" s="36">
        <f t="shared" si="52"/>
        <v>0.26666666666666666</v>
      </c>
      <c r="S29" s="12">
        <f t="shared" si="53"/>
        <v>3.7372549019607844</v>
      </c>
      <c r="T29" s="12">
        <f t="shared" si="2"/>
        <v>4.7372549019607844</v>
      </c>
      <c r="U29" s="12">
        <f t="shared" si="38"/>
        <v>5.7372549019607844</v>
      </c>
      <c r="V29" s="15"/>
      <c r="W29" s="36">
        <f t="shared" si="54"/>
        <v>0.66666666666666674</v>
      </c>
      <c r="X29" s="12">
        <f t="shared" si="55"/>
        <v>4.1372549019607847</v>
      </c>
      <c r="Y29" s="12">
        <f t="shared" si="4"/>
        <v>5.1372549019607847</v>
      </c>
      <c r="Z29" s="12">
        <f t="shared" si="39"/>
        <v>6.1372549019607847</v>
      </c>
      <c r="AA29" s="15"/>
      <c r="AB29" s="36">
        <f t="shared" si="56"/>
        <v>1.3333333333333335</v>
      </c>
      <c r="AC29" s="12">
        <f t="shared" si="57"/>
        <v>4.8039215686274517</v>
      </c>
      <c r="AD29" s="12">
        <f t="shared" si="6"/>
        <v>5.8039215686274517</v>
      </c>
      <c r="AE29" s="12">
        <f t="shared" si="40"/>
        <v>6.8039215686274517</v>
      </c>
      <c r="AF29" s="15"/>
      <c r="AG29" s="36">
        <f t="shared" si="58"/>
        <v>2.666666666666667</v>
      </c>
      <c r="AH29" s="12">
        <f t="shared" si="59"/>
        <v>6.1372549019607847</v>
      </c>
      <c r="AI29" s="12">
        <f t="shared" si="8"/>
        <v>7.1372549019607847</v>
      </c>
      <c r="AJ29" s="12">
        <f t="shared" si="41"/>
        <v>8.1372549019607838</v>
      </c>
      <c r="AK29" s="15"/>
      <c r="AL29" s="36">
        <f t="shared" si="60"/>
        <v>4</v>
      </c>
      <c r="AM29" s="12">
        <f t="shared" si="61"/>
        <v>7.4705882352941178</v>
      </c>
      <c r="AN29" s="12">
        <f t="shared" si="10"/>
        <v>8.4705882352941178</v>
      </c>
      <c r="AO29" s="12">
        <f t="shared" si="42"/>
        <v>9.4705882352941178</v>
      </c>
      <c r="AP29" s="15"/>
      <c r="AQ29" s="36">
        <f t="shared" si="62"/>
        <v>5.3333333333333339</v>
      </c>
      <c r="AR29" s="12">
        <f t="shared" si="63"/>
        <v>8.8039215686274517</v>
      </c>
      <c r="AS29" s="12">
        <f t="shared" si="12"/>
        <v>9.8039215686274517</v>
      </c>
      <c r="AT29" s="12">
        <f t="shared" si="43"/>
        <v>10.803921568627452</v>
      </c>
      <c r="AU29" s="15"/>
      <c r="AV29" s="36">
        <f t="shared" si="64"/>
        <v>8</v>
      </c>
      <c r="AW29" s="12">
        <f t="shared" si="65"/>
        <v>11.470588235294118</v>
      </c>
      <c r="AX29" s="12">
        <f t="shared" si="14"/>
        <v>12.470588235294118</v>
      </c>
      <c r="AY29" s="12">
        <f t="shared" si="44"/>
        <v>13.470588235294118</v>
      </c>
    </row>
    <row r="30" spans="1:51">
      <c r="A30" s="14" t="str">
        <f t="shared" si="45"/>
        <v>Zinc</v>
      </c>
      <c r="B30" s="6">
        <f t="shared" si="46"/>
        <v>400</v>
      </c>
      <c r="C30" s="47">
        <f t="shared" si="47"/>
        <v>0.47058823529411764</v>
      </c>
      <c r="D30" s="39">
        <v>5</v>
      </c>
      <c r="E30" s="51">
        <f t="shared" si="66"/>
        <v>3</v>
      </c>
      <c r="F30" s="41" t="s">
        <v>5</v>
      </c>
      <c r="G30" s="47">
        <f t="shared" si="48"/>
        <v>0</v>
      </c>
      <c r="H30" s="41" t="s">
        <v>2</v>
      </c>
      <c r="I30" s="51">
        <f t="shared" si="48"/>
        <v>0</v>
      </c>
      <c r="J30" s="56">
        <f t="shared" si="49"/>
        <v>3</v>
      </c>
      <c r="K30" s="56">
        <f t="shared" si="50"/>
        <v>3</v>
      </c>
      <c r="L30" s="56">
        <v>1</v>
      </c>
      <c r="M30" s="15"/>
      <c r="N30" s="12">
        <f t="shared" si="51"/>
        <v>4.4705882352941178</v>
      </c>
      <c r="O30" s="12">
        <f t="shared" si="0"/>
        <v>5.4705882352941178</v>
      </c>
      <c r="P30" s="12">
        <f t="shared" si="37"/>
        <v>6.4705882352941178</v>
      </c>
      <c r="Q30" s="15"/>
      <c r="R30" s="36">
        <f t="shared" si="52"/>
        <v>0.26666666666666666</v>
      </c>
      <c r="S30" s="12">
        <f t="shared" si="53"/>
        <v>4.7372549019607844</v>
      </c>
      <c r="T30" s="12">
        <f t="shared" si="2"/>
        <v>5.7372549019607844</v>
      </c>
      <c r="U30" s="12">
        <f t="shared" si="38"/>
        <v>6.7372549019607844</v>
      </c>
      <c r="V30" s="15"/>
      <c r="W30" s="36">
        <f t="shared" si="54"/>
        <v>0.66666666666666674</v>
      </c>
      <c r="X30" s="12">
        <f t="shared" si="55"/>
        <v>5.1372549019607847</v>
      </c>
      <c r="Y30" s="12">
        <f t="shared" si="4"/>
        <v>6.1372549019607847</v>
      </c>
      <c r="Z30" s="12">
        <f t="shared" si="39"/>
        <v>7.1372549019607847</v>
      </c>
      <c r="AA30" s="15"/>
      <c r="AB30" s="36">
        <f t="shared" si="56"/>
        <v>1.3333333333333335</v>
      </c>
      <c r="AC30" s="12">
        <f t="shared" si="57"/>
        <v>5.8039215686274517</v>
      </c>
      <c r="AD30" s="12">
        <f t="shared" si="6"/>
        <v>6.8039215686274517</v>
      </c>
      <c r="AE30" s="12">
        <f t="shared" si="40"/>
        <v>7.8039215686274517</v>
      </c>
      <c r="AF30" s="15"/>
      <c r="AG30" s="36">
        <f t="shared" si="58"/>
        <v>2.666666666666667</v>
      </c>
      <c r="AH30" s="12">
        <f t="shared" si="59"/>
        <v>7.1372549019607847</v>
      </c>
      <c r="AI30" s="12">
        <f t="shared" si="8"/>
        <v>8.1372549019607838</v>
      </c>
      <c r="AJ30" s="12">
        <f t="shared" si="41"/>
        <v>9.1372549019607838</v>
      </c>
      <c r="AK30" s="15"/>
      <c r="AL30" s="36">
        <f t="shared" si="60"/>
        <v>4</v>
      </c>
      <c r="AM30" s="12">
        <f t="shared" si="61"/>
        <v>8.4705882352941178</v>
      </c>
      <c r="AN30" s="12">
        <f t="shared" si="10"/>
        <v>9.4705882352941178</v>
      </c>
      <c r="AO30" s="12">
        <f t="shared" si="42"/>
        <v>10.470588235294118</v>
      </c>
      <c r="AP30" s="15"/>
      <c r="AQ30" s="36">
        <f t="shared" si="62"/>
        <v>5.3333333333333339</v>
      </c>
      <c r="AR30" s="12">
        <f t="shared" si="63"/>
        <v>9.8039215686274517</v>
      </c>
      <c r="AS30" s="12">
        <f t="shared" si="12"/>
        <v>10.803921568627452</v>
      </c>
      <c r="AT30" s="12">
        <f t="shared" si="43"/>
        <v>11.803921568627452</v>
      </c>
      <c r="AU30" s="15"/>
      <c r="AV30" s="36">
        <f t="shared" si="64"/>
        <v>8</v>
      </c>
      <c r="AW30" s="12">
        <f t="shared" si="65"/>
        <v>12.470588235294118</v>
      </c>
      <c r="AX30" s="12">
        <f t="shared" si="14"/>
        <v>13.470588235294118</v>
      </c>
      <c r="AY30" s="12">
        <f t="shared" si="44"/>
        <v>14.470588235294118</v>
      </c>
    </row>
    <row r="31" spans="1:51">
      <c r="A31" s="14" t="str">
        <f t="shared" si="45"/>
        <v>Zinc</v>
      </c>
      <c r="B31" s="6">
        <f t="shared" si="46"/>
        <v>400</v>
      </c>
      <c r="C31" s="47">
        <f t="shared" si="47"/>
        <v>0.47058823529411764</v>
      </c>
      <c r="D31" s="39">
        <v>5</v>
      </c>
      <c r="E31" s="51">
        <f t="shared" si="66"/>
        <v>3</v>
      </c>
      <c r="F31" s="41" t="s">
        <v>5</v>
      </c>
      <c r="G31" s="47">
        <f t="shared" si="48"/>
        <v>0</v>
      </c>
      <c r="H31" s="41" t="s">
        <v>1</v>
      </c>
      <c r="I31" s="51">
        <f t="shared" si="48"/>
        <v>0</v>
      </c>
      <c r="J31" s="56">
        <f t="shared" si="49"/>
        <v>3</v>
      </c>
      <c r="K31" s="56">
        <f t="shared" si="50"/>
        <v>3</v>
      </c>
      <c r="L31" s="56">
        <v>1</v>
      </c>
      <c r="M31" s="15"/>
      <c r="N31" s="12">
        <f t="shared" si="51"/>
        <v>4.4705882352941178</v>
      </c>
      <c r="O31" s="12">
        <f t="shared" si="0"/>
        <v>5.4705882352941178</v>
      </c>
      <c r="P31" s="12">
        <f t="shared" si="37"/>
        <v>6.4705882352941178</v>
      </c>
      <c r="Q31" s="15"/>
      <c r="R31" s="36">
        <f t="shared" si="52"/>
        <v>0.26666666666666666</v>
      </c>
      <c r="S31" s="12">
        <f t="shared" si="53"/>
        <v>4.7372549019607844</v>
      </c>
      <c r="T31" s="12">
        <f t="shared" si="2"/>
        <v>5.7372549019607844</v>
      </c>
      <c r="U31" s="12">
        <f t="shared" si="38"/>
        <v>6.7372549019607844</v>
      </c>
      <c r="V31" s="15"/>
      <c r="W31" s="36">
        <f t="shared" si="54"/>
        <v>0.66666666666666674</v>
      </c>
      <c r="X31" s="12">
        <f t="shared" si="55"/>
        <v>5.1372549019607847</v>
      </c>
      <c r="Y31" s="12">
        <f t="shared" si="4"/>
        <v>6.1372549019607847</v>
      </c>
      <c r="Z31" s="12">
        <f t="shared" si="39"/>
        <v>7.1372549019607847</v>
      </c>
      <c r="AA31" s="15"/>
      <c r="AB31" s="36">
        <f t="shared" si="56"/>
        <v>1.3333333333333335</v>
      </c>
      <c r="AC31" s="12">
        <f t="shared" si="57"/>
        <v>5.8039215686274517</v>
      </c>
      <c r="AD31" s="12">
        <f t="shared" si="6"/>
        <v>6.8039215686274517</v>
      </c>
      <c r="AE31" s="12">
        <f t="shared" si="40"/>
        <v>7.8039215686274517</v>
      </c>
      <c r="AF31" s="15"/>
      <c r="AG31" s="36">
        <f t="shared" si="58"/>
        <v>2.666666666666667</v>
      </c>
      <c r="AH31" s="12">
        <f t="shared" si="59"/>
        <v>7.1372549019607847</v>
      </c>
      <c r="AI31" s="12">
        <f t="shared" si="8"/>
        <v>8.1372549019607838</v>
      </c>
      <c r="AJ31" s="12">
        <f t="shared" si="41"/>
        <v>9.1372549019607838</v>
      </c>
      <c r="AK31" s="15"/>
      <c r="AL31" s="36">
        <f t="shared" si="60"/>
        <v>4</v>
      </c>
      <c r="AM31" s="12">
        <f t="shared" si="61"/>
        <v>8.4705882352941178</v>
      </c>
      <c r="AN31" s="12">
        <f t="shared" si="10"/>
        <v>9.4705882352941178</v>
      </c>
      <c r="AO31" s="12">
        <f t="shared" si="42"/>
        <v>10.470588235294118</v>
      </c>
      <c r="AP31" s="15"/>
      <c r="AQ31" s="36">
        <f t="shared" si="62"/>
        <v>5.3333333333333339</v>
      </c>
      <c r="AR31" s="12">
        <f t="shared" si="63"/>
        <v>9.8039215686274517</v>
      </c>
      <c r="AS31" s="12">
        <f t="shared" si="12"/>
        <v>10.803921568627452</v>
      </c>
      <c r="AT31" s="12">
        <f t="shared" si="43"/>
        <v>11.803921568627452</v>
      </c>
      <c r="AU31" s="15"/>
      <c r="AV31" s="36">
        <f t="shared" si="64"/>
        <v>8</v>
      </c>
      <c r="AW31" s="12">
        <f t="shared" si="65"/>
        <v>12.470588235294118</v>
      </c>
      <c r="AX31" s="12">
        <f t="shared" si="14"/>
        <v>13.470588235294118</v>
      </c>
      <c r="AY31" s="12">
        <f t="shared" si="44"/>
        <v>14.470588235294118</v>
      </c>
    </row>
    <row r="32" spans="1:51">
      <c r="A32" s="14" t="str">
        <f t="shared" si="45"/>
        <v>Zinc</v>
      </c>
      <c r="B32" s="6">
        <f t="shared" si="46"/>
        <v>400</v>
      </c>
      <c r="C32" s="47">
        <f t="shared" si="47"/>
        <v>0.47058823529411764</v>
      </c>
      <c r="D32" s="39">
        <v>5</v>
      </c>
      <c r="E32" s="51">
        <f t="shared" si="66"/>
        <v>3</v>
      </c>
      <c r="F32" s="41" t="s">
        <v>5</v>
      </c>
      <c r="G32" s="47">
        <f t="shared" si="48"/>
        <v>0</v>
      </c>
      <c r="H32" s="41" t="s">
        <v>0</v>
      </c>
      <c r="I32" s="51">
        <f t="shared" si="48"/>
        <v>1</v>
      </c>
      <c r="J32" s="56">
        <f t="shared" si="49"/>
        <v>4</v>
      </c>
      <c r="K32" s="56">
        <f t="shared" si="50"/>
        <v>2</v>
      </c>
      <c r="L32" s="56">
        <v>1</v>
      </c>
      <c r="M32" s="15"/>
      <c r="N32" s="12">
        <f t="shared" si="51"/>
        <v>3.4705882352941178</v>
      </c>
      <c r="O32" s="12">
        <f t="shared" si="0"/>
        <v>4.4705882352941178</v>
      </c>
      <c r="P32" s="12">
        <f t="shared" si="37"/>
        <v>5.4705882352941178</v>
      </c>
      <c r="Q32" s="15"/>
      <c r="R32" s="36">
        <f t="shared" si="52"/>
        <v>0.26666666666666666</v>
      </c>
      <c r="S32" s="12">
        <f t="shared" si="53"/>
        <v>3.7372549019607844</v>
      </c>
      <c r="T32" s="12">
        <f t="shared" si="2"/>
        <v>4.7372549019607844</v>
      </c>
      <c r="U32" s="12">
        <f t="shared" si="38"/>
        <v>5.7372549019607844</v>
      </c>
      <c r="V32" s="15"/>
      <c r="W32" s="36">
        <f t="shared" si="54"/>
        <v>0.66666666666666674</v>
      </c>
      <c r="X32" s="12">
        <f t="shared" si="55"/>
        <v>4.1372549019607847</v>
      </c>
      <c r="Y32" s="12">
        <f t="shared" si="4"/>
        <v>5.1372549019607847</v>
      </c>
      <c r="Z32" s="12">
        <f t="shared" si="39"/>
        <v>6.1372549019607847</v>
      </c>
      <c r="AA32" s="15"/>
      <c r="AB32" s="36">
        <f t="shared" si="56"/>
        <v>1.3333333333333335</v>
      </c>
      <c r="AC32" s="12">
        <f t="shared" si="57"/>
        <v>4.8039215686274517</v>
      </c>
      <c r="AD32" s="12">
        <f t="shared" si="6"/>
        <v>5.8039215686274517</v>
      </c>
      <c r="AE32" s="12">
        <f t="shared" si="40"/>
        <v>6.8039215686274517</v>
      </c>
      <c r="AF32" s="15"/>
      <c r="AG32" s="36">
        <f t="shared" si="58"/>
        <v>2.666666666666667</v>
      </c>
      <c r="AH32" s="12">
        <f t="shared" si="59"/>
        <v>6.1372549019607847</v>
      </c>
      <c r="AI32" s="12">
        <f t="shared" si="8"/>
        <v>7.1372549019607847</v>
      </c>
      <c r="AJ32" s="12">
        <f t="shared" si="41"/>
        <v>8.1372549019607838</v>
      </c>
      <c r="AK32" s="15"/>
      <c r="AL32" s="36">
        <f t="shared" si="60"/>
        <v>4</v>
      </c>
      <c r="AM32" s="12">
        <f t="shared" si="61"/>
        <v>7.4705882352941178</v>
      </c>
      <c r="AN32" s="12">
        <f t="shared" si="10"/>
        <v>8.4705882352941178</v>
      </c>
      <c r="AO32" s="12">
        <f t="shared" si="42"/>
        <v>9.4705882352941178</v>
      </c>
      <c r="AP32" s="15"/>
      <c r="AQ32" s="36">
        <f t="shared" si="62"/>
        <v>5.3333333333333339</v>
      </c>
      <c r="AR32" s="12">
        <f t="shared" si="63"/>
        <v>8.8039215686274517</v>
      </c>
      <c r="AS32" s="12">
        <f t="shared" si="12"/>
        <v>9.8039215686274517</v>
      </c>
      <c r="AT32" s="12">
        <f t="shared" si="43"/>
        <v>10.803921568627452</v>
      </c>
      <c r="AU32" s="15"/>
      <c r="AV32" s="36">
        <f t="shared" si="64"/>
        <v>8</v>
      </c>
      <c r="AW32" s="12">
        <f t="shared" si="65"/>
        <v>11.470588235294118</v>
      </c>
      <c r="AX32" s="12">
        <f t="shared" si="14"/>
        <v>12.470588235294118</v>
      </c>
      <c r="AY32" s="12">
        <f t="shared" si="44"/>
        <v>13.470588235294118</v>
      </c>
    </row>
    <row r="33" spans="1:51">
      <c r="A33" s="14" t="str">
        <f t="shared" si="45"/>
        <v>Zinc</v>
      </c>
      <c r="B33" s="6">
        <f t="shared" si="46"/>
        <v>400</v>
      </c>
      <c r="C33" s="47">
        <f t="shared" si="47"/>
        <v>0.47058823529411764</v>
      </c>
      <c r="D33" s="39">
        <v>5</v>
      </c>
      <c r="E33" s="51">
        <f t="shared" si="66"/>
        <v>3</v>
      </c>
      <c r="F33" s="41" t="s">
        <v>6</v>
      </c>
      <c r="G33" s="47">
        <f t="shared" si="48"/>
        <v>0</v>
      </c>
      <c r="H33" s="41" t="s">
        <v>2</v>
      </c>
      <c r="I33" s="51">
        <f t="shared" si="48"/>
        <v>0</v>
      </c>
      <c r="J33" s="56">
        <f t="shared" si="49"/>
        <v>3</v>
      </c>
      <c r="K33" s="56">
        <f t="shared" si="50"/>
        <v>3</v>
      </c>
      <c r="L33" s="56">
        <v>1</v>
      </c>
      <c r="M33" s="15"/>
      <c r="N33" s="12">
        <f t="shared" si="51"/>
        <v>4.4705882352941178</v>
      </c>
      <c r="O33" s="12">
        <f t="shared" si="0"/>
        <v>5.4705882352941178</v>
      </c>
      <c r="P33" s="12">
        <f t="shared" si="37"/>
        <v>6.4705882352941178</v>
      </c>
      <c r="Q33" s="15"/>
      <c r="R33" s="36">
        <f t="shared" si="52"/>
        <v>0.26666666666666666</v>
      </c>
      <c r="S33" s="12">
        <f t="shared" si="53"/>
        <v>4.7372549019607844</v>
      </c>
      <c r="T33" s="12">
        <f t="shared" si="2"/>
        <v>5.7372549019607844</v>
      </c>
      <c r="U33" s="12">
        <f t="shared" si="38"/>
        <v>6.7372549019607844</v>
      </c>
      <c r="V33" s="15"/>
      <c r="W33" s="36">
        <f t="shared" si="54"/>
        <v>0.66666666666666674</v>
      </c>
      <c r="X33" s="12">
        <f t="shared" si="55"/>
        <v>5.1372549019607847</v>
      </c>
      <c r="Y33" s="12">
        <f t="shared" si="4"/>
        <v>6.1372549019607847</v>
      </c>
      <c r="Z33" s="12">
        <f t="shared" si="39"/>
        <v>7.1372549019607847</v>
      </c>
      <c r="AA33" s="15"/>
      <c r="AB33" s="36">
        <f t="shared" si="56"/>
        <v>1.3333333333333335</v>
      </c>
      <c r="AC33" s="12">
        <f t="shared" si="57"/>
        <v>5.8039215686274517</v>
      </c>
      <c r="AD33" s="12">
        <f t="shared" si="6"/>
        <v>6.8039215686274517</v>
      </c>
      <c r="AE33" s="12">
        <f t="shared" si="40"/>
        <v>7.8039215686274517</v>
      </c>
      <c r="AF33" s="15"/>
      <c r="AG33" s="36">
        <f t="shared" si="58"/>
        <v>2.666666666666667</v>
      </c>
      <c r="AH33" s="12">
        <f t="shared" si="59"/>
        <v>7.1372549019607847</v>
      </c>
      <c r="AI33" s="12">
        <f t="shared" si="8"/>
        <v>8.1372549019607838</v>
      </c>
      <c r="AJ33" s="12">
        <f t="shared" si="41"/>
        <v>9.1372549019607838</v>
      </c>
      <c r="AK33" s="15"/>
      <c r="AL33" s="36">
        <f t="shared" si="60"/>
        <v>4</v>
      </c>
      <c r="AM33" s="12">
        <f t="shared" si="61"/>
        <v>8.4705882352941178</v>
      </c>
      <c r="AN33" s="12">
        <f t="shared" si="10"/>
        <v>9.4705882352941178</v>
      </c>
      <c r="AO33" s="12">
        <f t="shared" si="42"/>
        <v>10.470588235294118</v>
      </c>
      <c r="AP33" s="15"/>
      <c r="AQ33" s="36">
        <f t="shared" si="62"/>
        <v>5.3333333333333339</v>
      </c>
      <c r="AR33" s="12">
        <f t="shared" si="63"/>
        <v>9.8039215686274517</v>
      </c>
      <c r="AS33" s="12">
        <f t="shared" si="12"/>
        <v>10.803921568627452</v>
      </c>
      <c r="AT33" s="12">
        <f t="shared" si="43"/>
        <v>11.803921568627452</v>
      </c>
      <c r="AU33" s="15"/>
      <c r="AV33" s="36">
        <f t="shared" si="64"/>
        <v>8</v>
      </c>
      <c r="AW33" s="12">
        <f t="shared" si="65"/>
        <v>12.470588235294118</v>
      </c>
      <c r="AX33" s="12">
        <f t="shared" si="14"/>
        <v>13.470588235294118</v>
      </c>
      <c r="AY33" s="12">
        <f t="shared" si="44"/>
        <v>14.470588235294118</v>
      </c>
    </row>
    <row r="34" spans="1:51">
      <c r="A34" s="14" t="str">
        <f t="shared" si="45"/>
        <v>Zinc</v>
      </c>
      <c r="B34" s="6">
        <f t="shared" si="46"/>
        <v>400</v>
      </c>
      <c r="C34" s="47">
        <f t="shared" si="47"/>
        <v>0.47058823529411764</v>
      </c>
      <c r="D34" s="39">
        <v>5</v>
      </c>
      <c r="E34" s="51">
        <f t="shared" si="66"/>
        <v>3</v>
      </c>
      <c r="F34" s="41" t="s">
        <v>6</v>
      </c>
      <c r="G34" s="47">
        <f t="shared" si="48"/>
        <v>0</v>
      </c>
      <c r="H34" s="41" t="s">
        <v>1</v>
      </c>
      <c r="I34" s="51">
        <f t="shared" si="48"/>
        <v>0</v>
      </c>
      <c r="J34" s="56">
        <f t="shared" si="49"/>
        <v>3</v>
      </c>
      <c r="K34" s="56">
        <f t="shared" si="50"/>
        <v>3</v>
      </c>
      <c r="L34" s="56">
        <v>1</v>
      </c>
      <c r="M34" s="15"/>
      <c r="N34" s="12">
        <f t="shared" si="51"/>
        <v>4.4705882352941178</v>
      </c>
      <c r="O34" s="12">
        <f t="shared" si="0"/>
        <v>5.4705882352941178</v>
      </c>
      <c r="P34" s="12">
        <f t="shared" si="37"/>
        <v>6.4705882352941178</v>
      </c>
      <c r="Q34" s="15"/>
      <c r="R34" s="36">
        <f t="shared" si="52"/>
        <v>0.26666666666666666</v>
      </c>
      <c r="S34" s="12">
        <f t="shared" si="53"/>
        <v>4.7372549019607844</v>
      </c>
      <c r="T34" s="12">
        <f t="shared" si="2"/>
        <v>5.7372549019607844</v>
      </c>
      <c r="U34" s="12">
        <f t="shared" si="38"/>
        <v>6.7372549019607844</v>
      </c>
      <c r="V34" s="15"/>
      <c r="W34" s="36">
        <f t="shared" si="54"/>
        <v>0.66666666666666674</v>
      </c>
      <c r="X34" s="12">
        <f t="shared" si="55"/>
        <v>5.1372549019607847</v>
      </c>
      <c r="Y34" s="12">
        <f t="shared" si="4"/>
        <v>6.1372549019607847</v>
      </c>
      <c r="Z34" s="12">
        <f t="shared" si="39"/>
        <v>7.1372549019607847</v>
      </c>
      <c r="AA34" s="15"/>
      <c r="AB34" s="36">
        <f t="shared" si="56"/>
        <v>1.3333333333333335</v>
      </c>
      <c r="AC34" s="12">
        <f t="shared" si="57"/>
        <v>5.8039215686274517</v>
      </c>
      <c r="AD34" s="12">
        <f t="shared" si="6"/>
        <v>6.8039215686274517</v>
      </c>
      <c r="AE34" s="12">
        <f t="shared" si="40"/>
        <v>7.8039215686274517</v>
      </c>
      <c r="AF34" s="15"/>
      <c r="AG34" s="36">
        <f t="shared" si="58"/>
        <v>2.666666666666667</v>
      </c>
      <c r="AH34" s="12">
        <f t="shared" si="59"/>
        <v>7.1372549019607847</v>
      </c>
      <c r="AI34" s="12">
        <f t="shared" si="8"/>
        <v>8.1372549019607838</v>
      </c>
      <c r="AJ34" s="12">
        <f t="shared" si="41"/>
        <v>9.1372549019607838</v>
      </c>
      <c r="AK34" s="15"/>
      <c r="AL34" s="36">
        <f t="shared" si="60"/>
        <v>4</v>
      </c>
      <c r="AM34" s="12">
        <f t="shared" si="61"/>
        <v>8.4705882352941178</v>
      </c>
      <c r="AN34" s="12">
        <f t="shared" si="10"/>
        <v>9.4705882352941178</v>
      </c>
      <c r="AO34" s="12">
        <f t="shared" si="42"/>
        <v>10.470588235294118</v>
      </c>
      <c r="AP34" s="15"/>
      <c r="AQ34" s="36">
        <f t="shared" si="62"/>
        <v>5.3333333333333339</v>
      </c>
      <c r="AR34" s="12">
        <f t="shared" si="63"/>
        <v>9.8039215686274517</v>
      </c>
      <c r="AS34" s="12">
        <f t="shared" si="12"/>
        <v>10.803921568627452</v>
      </c>
      <c r="AT34" s="12">
        <f t="shared" si="43"/>
        <v>11.803921568627452</v>
      </c>
      <c r="AU34" s="15"/>
      <c r="AV34" s="36">
        <f t="shared" si="64"/>
        <v>8</v>
      </c>
      <c r="AW34" s="12">
        <f t="shared" si="65"/>
        <v>12.470588235294118</v>
      </c>
      <c r="AX34" s="12">
        <f t="shared" si="14"/>
        <v>13.470588235294118</v>
      </c>
      <c r="AY34" s="12">
        <f t="shared" si="44"/>
        <v>14.470588235294118</v>
      </c>
    </row>
    <row r="35" spans="1:51" ht="10.5" thickBot="1">
      <c r="A35" s="14" t="str">
        <f t="shared" si="45"/>
        <v>Zinc</v>
      </c>
      <c r="B35" s="6">
        <f t="shared" si="46"/>
        <v>400</v>
      </c>
      <c r="C35" s="47">
        <f t="shared" si="47"/>
        <v>0.47058823529411764</v>
      </c>
      <c r="D35" s="39">
        <v>5</v>
      </c>
      <c r="E35" s="51">
        <f t="shared" si="66"/>
        <v>3</v>
      </c>
      <c r="F35" s="41" t="s">
        <v>6</v>
      </c>
      <c r="G35" s="47">
        <f t="shared" si="48"/>
        <v>0</v>
      </c>
      <c r="H35" s="41" t="s">
        <v>0</v>
      </c>
      <c r="I35" s="51">
        <f t="shared" si="48"/>
        <v>1</v>
      </c>
      <c r="J35" s="56">
        <f t="shared" si="49"/>
        <v>4</v>
      </c>
      <c r="K35" s="56">
        <f t="shared" si="50"/>
        <v>2</v>
      </c>
      <c r="L35" s="56">
        <v>1</v>
      </c>
      <c r="M35" s="15"/>
      <c r="N35" s="12">
        <f t="shared" si="51"/>
        <v>3.4705882352941178</v>
      </c>
      <c r="O35" s="12">
        <f t="shared" si="0"/>
        <v>4.4705882352941178</v>
      </c>
      <c r="P35" s="12">
        <f t="shared" si="37"/>
        <v>5.4705882352941178</v>
      </c>
      <c r="Q35" s="15"/>
      <c r="R35" s="36">
        <f t="shared" si="52"/>
        <v>0.26666666666666666</v>
      </c>
      <c r="S35" s="12">
        <f t="shared" si="53"/>
        <v>3.7372549019607844</v>
      </c>
      <c r="T35" s="12">
        <f t="shared" si="2"/>
        <v>4.7372549019607844</v>
      </c>
      <c r="U35" s="12">
        <f t="shared" si="38"/>
        <v>5.7372549019607844</v>
      </c>
      <c r="V35" s="15"/>
      <c r="W35" s="36">
        <f t="shared" si="54"/>
        <v>0.66666666666666674</v>
      </c>
      <c r="X35" s="12">
        <f t="shared" si="55"/>
        <v>4.1372549019607847</v>
      </c>
      <c r="Y35" s="12">
        <f t="shared" si="4"/>
        <v>5.1372549019607847</v>
      </c>
      <c r="Z35" s="12">
        <f t="shared" si="39"/>
        <v>6.1372549019607847</v>
      </c>
      <c r="AA35" s="15"/>
      <c r="AB35" s="36">
        <f t="shared" si="56"/>
        <v>1.3333333333333335</v>
      </c>
      <c r="AC35" s="12">
        <f t="shared" si="57"/>
        <v>4.8039215686274517</v>
      </c>
      <c r="AD35" s="12">
        <f t="shared" si="6"/>
        <v>5.8039215686274517</v>
      </c>
      <c r="AE35" s="12">
        <f t="shared" si="40"/>
        <v>6.8039215686274517</v>
      </c>
      <c r="AF35" s="15"/>
      <c r="AG35" s="36">
        <f t="shared" si="58"/>
        <v>2.666666666666667</v>
      </c>
      <c r="AH35" s="12">
        <f t="shared" si="59"/>
        <v>6.1372549019607847</v>
      </c>
      <c r="AI35" s="12">
        <f t="shared" si="8"/>
        <v>7.1372549019607847</v>
      </c>
      <c r="AJ35" s="12">
        <f t="shared" si="41"/>
        <v>8.1372549019607838</v>
      </c>
      <c r="AK35" s="15"/>
      <c r="AL35" s="36">
        <f t="shared" si="60"/>
        <v>4</v>
      </c>
      <c r="AM35" s="12">
        <f t="shared" si="61"/>
        <v>7.4705882352941178</v>
      </c>
      <c r="AN35" s="12">
        <f t="shared" si="10"/>
        <v>8.4705882352941178</v>
      </c>
      <c r="AO35" s="12">
        <f t="shared" si="42"/>
        <v>9.4705882352941178</v>
      </c>
      <c r="AP35" s="15"/>
      <c r="AQ35" s="36">
        <f t="shared" si="62"/>
        <v>5.3333333333333339</v>
      </c>
      <c r="AR35" s="12">
        <f t="shared" si="63"/>
        <v>8.8039215686274517</v>
      </c>
      <c r="AS35" s="12">
        <f t="shared" si="12"/>
        <v>9.8039215686274517</v>
      </c>
      <c r="AT35" s="12">
        <f t="shared" si="43"/>
        <v>10.803921568627452</v>
      </c>
      <c r="AU35" s="15"/>
      <c r="AV35" s="36">
        <f t="shared" si="64"/>
        <v>8</v>
      </c>
      <c r="AW35" s="12">
        <f t="shared" si="65"/>
        <v>11.470588235294118</v>
      </c>
      <c r="AX35" s="12">
        <f t="shared" si="14"/>
        <v>12.470588235294118</v>
      </c>
      <c r="AY35" s="12">
        <f t="shared" si="44"/>
        <v>13.470588235294118</v>
      </c>
    </row>
    <row r="36" spans="1:51" ht="42.5" thickTop="1">
      <c r="A36" s="25" t="s">
        <v>45</v>
      </c>
      <c r="B36" s="26" t="s">
        <v>88</v>
      </c>
      <c r="C36" s="121" t="s">
        <v>61</v>
      </c>
      <c r="D36" s="38" t="s">
        <v>62</v>
      </c>
      <c r="E36" s="122" t="s">
        <v>63</v>
      </c>
      <c r="F36" s="40" t="s">
        <v>64</v>
      </c>
      <c r="G36" s="121" t="s">
        <v>65</v>
      </c>
      <c r="H36" s="40" t="s">
        <v>66</v>
      </c>
      <c r="I36" s="122" t="s">
        <v>68</v>
      </c>
      <c r="J36" s="121" t="s">
        <v>69</v>
      </c>
      <c r="K36" s="121" t="s">
        <v>70</v>
      </c>
      <c r="L36" s="121" t="s">
        <v>71</v>
      </c>
      <c r="M36" s="27"/>
      <c r="N36" s="28" t="s">
        <v>72</v>
      </c>
      <c r="O36" s="28" t="s">
        <v>74</v>
      </c>
      <c r="P36" s="28" t="s">
        <v>73</v>
      </c>
      <c r="Q36" s="27"/>
      <c r="R36" s="35" t="s">
        <v>59</v>
      </c>
      <c r="S36" s="28" t="s">
        <v>72</v>
      </c>
      <c r="T36" s="28" t="s">
        <v>74</v>
      </c>
      <c r="U36" s="28" t="s">
        <v>73</v>
      </c>
      <c r="V36" s="27"/>
      <c r="W36" s="35" t="s">
        <v>59</v>
      </c>
      <c r="X36" s="28" t="s">
        <v>72</v>
      </c>
      <c r="Y36" s="28" t="s">
        <v>74</v>
      </c>
      <c r="Z36" s="28" t="s">
        <v>73</v>
      </c>
      <c r="AA36" s="27"/>
      <c r="AB36" s="35" t="s">
        <v>59</v>
      </c>
      <c r="AC36" s="28" t="s">
        <v>72</v>
      </c>
      <c r="AD36" s="28" t="s">
        <v>74</v>
      </c>
      <c r="AE36" s="28" t="s">
        <v>73</v>
      </c>
      <c r="AF36" s="27"/>
      <c r="AG36" s="35" t="s">
        <v>59</v>
      </c>
      <c r="AH36" s="28" t="s">
        <v>72</v>
      </c>
      <c r="AI36" s="28" t="s">
        <v>74</v>
      </c>
      <c r="AJ36" s="28" t="s">
        <v>73</v>
      </c>
      <c r="AK36" s="27"/>
      <c r="AL36" s="35" t="s">
        <v>59</v>
      </c>
      <c r="AM36" s="28" t="s">
        <v>72</v>
      </c>
      <c r="AN36" s="28" t="s">
        <v>74</v>
      </c>
      <c r="AO36" s="28" t="s">
        <v>73</v>
      </c>
      <c r="AP36" s="27"/>
      <c r="AQ36" s="35" t="s">
        <v>59</v>
      </c>
      <c r="AR36" s="28" t="s">
        <v>72</v>
      </c>
      <c r="AS36" s="28" t="s">
        <v>74</v>
      </c>
      <c r="AT36" s="28" t="s">
        <v>73</v>
      </c>
      <c r="AU36" s="27"/>
      <c r="AV36" s="35" t="s">
        <v>59</v>
      </c>
      <c r="AW36" s="28" t="s">
        <v>72</v>
      </c>
      <c r="AX36" s="28" t="s">
        <v>74</v>
      </c>
      <c r="AY36" s="28" t="s">
        <v>73</v>
      </c>
    </row>
    <row r="37" spans="1:51" ht="10.5">
      <c r="A37" s="14" t="str">
        <f>$B$3</f>
        <v>Zinc</v>
      </c>
      <c r="B37" s="6">
        <f>$B$7</f>
        <v>400</v>
      </c>
      <c r="C37" s="47">
        <f>8*(B37-$B$4)/($B$5-$B$4)</f>
        <v>0.47058823529411764</v>
      </c>
      <c r="D37" s="39">
        <v>5.5</v>
      </c>
      <c r="E37" s="50">
        <v>4</v>
      </c>
      <c r="F37" s="41" t="s">
        <v>3</v>
      </c>
      <c r="G37" s="47">
        <f>G24</f>
        <v>0</v>
      </c>
      <c r="H37" s="41" t="s">
        <v>2</v>
      </c>
      <c r="I37" s="51">
        <f t="shared" ref="I37:I48" si="67">I24</f>
        <v>0</v>
      </c>
      <c r="J37" s="56">
        <f>E37+G37+I37</f>
        <v>4</v>
      </c>
      <c r="K37" s="56">
        <f>6-J37</f>
        <v>2</v>
      </c>
      <c r="L37" s="56">
        <v>1</v>
      </c>
      <c r="M37" s="15"/>
      <c r="N37" s="12">
        <f>$C37+$K37+L37</f>
        <v>3.4705882352941178</v>
      </c>
      <c r="O37" s="12">
        <f t="shared" si="0"/>
        <v>4.4705882352941178</v>
      </c>
      <c r="P37" s="12">
        <f t="shared" ref="P37:P48" si="68">N37+2</f>
        <v>5.4705882352941178</v>
      </c>
      <c r="Q37" s="15"/>
      <c r="R37" s="36">
        <f>8*$B$7/$B$6*$C$8/100</f>
        <v>0.26666666666666666</v>
      </c>
      <c r="S37" s="12">
        <f>$C37+$K37+$R37+L37</f>
        <v>3.7372549019607844</v>
      </c>
      <c r="T37" s="12">
        <f t="shared" si="2"/>
        <v>4.7372549019607844</v>
      </c>
      <c r="U37" s="12">
        <f t="shared" ref="U37:U48" si="69">S37+2</f>
        <v>5.7372549019607844</v>
      </c>
      <c r="V37" s="15"/>
      <c r="W37" s="36">
        <f>8*$B$7/$B$6*$D$8/100</f>
        <v>0.66666666666666674</v>
      </c>
      <c r="X37" s="12">
        <f>$C37+$K37+$W37+L37</f>
        <v>4.1372549019607847</v>
      </c>
      <c r="Y37" s="12">
        <f t="shared" si="4"/>
        <v>5.1372549019607847</v>
      </c>
      <c r="Z37" s="12">
        <f t="shared" ref="Z37:Z48" si="70">X37+2</f>
        <v>6.1372549019607847</v>
      </c>
      <c r="AA37" s="15"/>
      <c r="AB37" s="36">
        <f>8*$B$7/$B$6*$E$8/100</f>
        <v>1.3333333333333335</v>
      </c>
      <c r="AC37" s="12">
        <f>$C37+$K37+$AB37+L37</f>
        <v>4.8039215686274517</v>
      </c>
      <c r="AD37" s="12">
        <f t="shared" si="6"/>
        <v>5.8039215686274517</v>
      </c>
      <c r="AE37" s="12">
        <f t="shared" ref="AE37:AE48" si="71">AC37+2</f>
        <v>6.8039215686274517</v>
      </c>
      <c r="AF37" s="15"/>
      <c r="AG37" s="36">
        <f>8*$B$7/$B$6*$F$8/100</f>
        <v>2.666666666666667</v>
      </c>
      <c r="AH37" s="12">
        <f>$C37+$K37+$AG37+L37</f>
        <v>6.1372549019607847</v>
      </c>
      <c r="AI37" s="12">
        <f t="shared" si="8"/>
        <v>7.1372549019607847</v>
      </c>
      <c r="AJ37" s="12">
        <f t="shared" ref="AJ37:AJ48" si="72">AH37+2</f>
        <v>8.1372549019607838</v>
      </c>
      <c r="AK37" s="15"/>
      <c r="AL37" s="36">
        <f>8*$B$7/$B$6*$G$8/100</f>
        <v>4</v>
      </c>
      <c r="AM37" s="12">
        <f>$C37+$K37+$AL37+L37</f>
        <v>7.4705882352941178</v>
      </c>
      <c r="AN37" s="12">
        <f t="shared" si="10"/>
        <v>8.4705882352941178</v>
      </c>
      <c r="AO37" s="12">
        <f t="shared" ref="AO37:AO48" si="73">AM37+2</f>
        <v>9.4705882352941178</v>
      </c>
      <c r="AP37" s="15"/>
      <c r="AQ37" s="36">
        <f>8*$B$7/$B$6*$H$8/100</f>
        <v>5.3333333333333339</v>
      </c>
      <c r="AR37" s="12">
        <f>$C37+$K37+$AQ37+L37</f>
        <v>8.8039215686274517</v>
      </c>
      <c r="AS37" s="12">
        <f t="shared" si="12"/>
        <v>9.8039215686274517</v>
      </c>
      <c r="AT37" s="12">
        <f t="shared" ref="AT37:AT48" si="74">AR37+2</f>
        <v>10.803921568627452</v>
      </c>
      <c r="AU37" s="15"/>
      <c r="AV37" s="36">
        <f>8*$B$7/$B$6*$I$8/100</f>
        <v>8</v>
      </c>
      <c r="AW37" s="12">
        <f>$C37+$K37+$AV37+L37</f>
        <v>11.470588235294118</v>
      </c>
      <c r="AX37" s="12">
        <f t="shared" si="14"/>
        <v>12.470588235294118</v>
      </c>
      <c r="AY37" s="12">
        <f t="shared" ref="AY37:AY48" si="75">AW37+2</f>
        <v>13.470588235294118</v>
      </c>
    </row>
    <row r="38" spans="1:51">
      <c r="A38" s="14" t="str">
        <f t="shared" ref="A38:A48" si="76">$B$3</f>
        <v>Zinc</v>
      </c>
      <c r="B38" s="6">
        <f t="shared" ref="B38:B48" si="77">$B$7</f>
        <v>400</v>
      </c>
      <c r="C38" s="47">
        <f t="shared" ref="C38:C48" si="78">8*(B38-$B$4)/($B$5-$B$4)</f>
        <v>0.47058823529411764</v>
      </c>
      <c r="D38" s="39">
        <v>5.5</v>
      </c>
      <c r="E38" s="51">
        <f>E37</f>
        <v>4</v>
      </c>
      <c r="F38" s="41" t="s">
        <v>3</v>
      </c>
      <c r="G38" s="47">
        <f t="shared" ref="G38:G48" si="79">G25</f>
        <v>0</v>
      </c>
      <c r="H38" s="41" t="s">
        <v>1</v>
      </c>
      <c r="I38" s="51">
        <f t="shared" si="67"/>
        <v>0</v>
      </c>
      <c r="J38" s="56">
        <f t="shared" ref="J38:J48" si="80">E38+G38+I38</f>
        <v>4</v>
      </c>
      <c r="K38" s="56">
        <f t="shared" ref="K38:K48" si="81">6-J38</f>
        <v>2</v>
      </c>
      <c r="L38" s="56">
        <v>1</v>
      </c>
      <c r="M38" s="15"/>
      <c r="N38" s="12">
        <f t="shared" ref="N38:N48" si="82">$C38+$K38+L38</f>
        <v>3.4705882352941178</v>
      </c>
      <c r="O38" s="12">
        <f t="shared" si="0"/>
        <v>4.4705882352941178</v>
      </c>
      <c r="P38" s="12">
        <f t="shared" si="68"/>
        <v>5.4705882352941178</v>
      </c>
      <c r="Q38" s="15"/>
      <c r="R38" s="36">
        <f t="shared" ref="R38:R48" si="83">$R$11</f>
        <v>0.26666666666666666</v>
      </c>
      <c r="S38" s="12">
        <f t="shared" ref="S38:S48" si="84">$C38+$K38+$R38+L38</f>
        <v>3.7372549019607844</v>
      </c>
      <c r="T38" s="12">
        <f t="shared" si="2"/>
        <v>4.7372549019607844</v>
      </c>
      <c r="U38" s="12">
        <f t="shared" si="69"/>
        <v>5.7372549019607844</v>
      </c>
      <c r="V38" s="15"/>
      <c r="W38" s="36">
        <f t="shared" ref="W38:W48" si="85">W$11</f>
        <v>0.66666666666666674</v>
      </c>
      <c r="X38" s="12">
        <f t="shared" ref="X38:X48" si="86">$C38+$K38+$W38+L38</f>
        <v>4.1372549019607847</v>
      </c>
      <c r="Y38" s="12">
        <f t="shared" si="4"/>
        <v>5.1372549019607847</v>
      </c>
      <c r="Z38" s="12">
        <f t="shared" si="70"/>
        <v>6.1372549019607847</v>
      </c>
      <c r="AA38" s="15"/>
      <c r="AB38" s="36">
        <f t="shared" ref="AB38:AB48" si="87">AB$11</f>
        <v>1.3333333333333335</v>
      </c>
      <c r="AC38" s="12">
        <f t="shared" ref="AC38:AC48" si="88">$C38+$K38+$AB38+L38</f>
        <v>4.8039215686274517</v>
      </c>
      <c r="AD38" s="12">
        <f t="shared" si="6"/>
        <v>5.8039215686274517</v>
      </c>
      <c r="AE38" s="12">
        <f t="shared" si="71"/>
        <v>6.8039215686274517</v>
      </c>
      <c r="AF38" s="15"/>
      <c r="AG38" s="36">
        <f t="shared" ref="AG38:AG48" si="89">AG$11</f>
        <v>2.666666666666667</v>
      </c>
      <c r="AH38" s="12">
        <f t="shared" ref="AH38:AH48" si="90">$C38+$K38+$AG38+L38</f>
        <v>6.1372549019607847</v>
      </c>
      <c r="AI38" s="12">
        <f t="shared" si="8"/>
        <v>7.1372549019607847</v>
      </c>
      <c r="AJ38" s="12">
        <f t="shared" si="72"/>
        <v>8.1372549019607838</v>
      </c>
      <c r="AK38" s="15"/>
      <c r="AL38" s="36">
        <f t="shared" ref="AL38:AL48" si="91">AL$11</f>
        <v>4</v>
      </c>
      <c r="AM38" s="12">
        <f t="shared" ref="AM38:AM48" si="92">$C38+$K38+$AL38+L38</f>
        <v>7.4705882352941178</v>
      </c>
      <c r="AN38" s="12">
        <f t="shared" si="10"/>
        <v>8.4705882352941178</v>
      </c>
      <c r="AO38" s="12">
        <f t="shared" si="73"/>
        <v>9.4705882352941178</v>
      </c>
      <c r="AP38" s="15"/>
      <c r="AQ38" s="36">
        <f t="shared" ref="AQ38:AQ48" si="93">AQ$11</f>
        <v>5.3333333333333339</v>
      </c>
      <c r="AR38" s="12">
        <f t="shared" ref="AR38:AR48" si="94">$C38+$K38+$AQ38+L38</f>
        <v>8.8039215686274517</v>
      </c>
      <c r="AS38" s="12">
        <f t="shared" si="12"/>
        <v>9.8039215686274517</v>
      </c>
      <c r="AT38" s="12">
        <f t="shared" si="74"/>
        <v>10.803921568627452</v>
      </c>
      <c r="AU38" s="15"/>
      <c r="AV38" s="36">
        <f t="shared" ref="AV38:AV48" si="95">AV$11</f>
        <v>8</v>
      </c>
      <c r="AW38" s="12">
        <f t="shared" ref="AW38:AW48" si="96">$C38+$K38+$AV38+L38</f>
        <v>11.470588235294118</v>
      </c>
      <c r="AX38" s="12">
        <f t="shared" si="14"/>
        <v>12.470588235294118</v>
      </c>
      <c r="AY38" s="12">
        <f t="shared" si="75"/>
        <v>13.470588235294118</v>
      </c>
    </row>
    <row r="39" spans="1:51">
      <c r="A39" s="14" t="str">
        <f t="shared" si="76"/>
        <v>Zinc</v>
      </c>
      <c r="B39" s="6">
        <f t="shared" si="77"/>
        <v>400</v>
      </c>
      <c r="C39" s="47">
        <f t="shared" si="78"/>
        <v>0.47058823529411764</v>
      </c>
      <c r="D39" s="39">
        <v>5.5</v>
      </c>
      <c r="E39" s="51">
        <f t="shared" ref="E39:E48" si="97">E38</f>
        <v>4</v>
      </c>
      <c r="F39" s="41" t="s">
        <v>3</v>
      </c>
      <c r="G39" s="47">
        <f t="shared" si="79"/>
        <v>0</v>
      </c>
      <c r="H39" s="41" t="s">
        <v>0</v>
      </c>
      <c r="I39" s="51">
        <f t="shared" si="67"/>
        <v>1</v>
      </c>
      <c r="J39" s="56">
        <f t="shared" si="80"/>
        <v>5</v>
      </c>
      <c r="K39" s="56">
        <f t="shared" si="81"/>
        <v>1</v>
      </c>
      <c r="L39" s="56">
        <v>1</v>
      </c>
      <c r="M39" s="15"/>
      <c r="N39" s="12">
        <f t="shared" si="82"/>
        <v>2.4705882352941178</v>
      </c>
      <c r="O39" s="12">
        <f t="shared" si="0"/>
        <v>3.4705882352941178</v>
      </c>
      <c r="P39" s="12">
        <f t="shared" si="68"/>
        <v>4.4705882352941178</v>
      </c>
      <c r="Q39" s="15"/>
      <c r="R39" s="36">
        <f t="shared" si="83"/>
        <v>0.26666666666666666</v>
      </c>
      <c r="S39" s="12">
        <f t="shared" si="84"/>
        <v>2.7372549019607844</v>
      </c>
      <c r="T39" s="12">
        <f t="shared" si="2"/>
        <v>3.7372549019607844</v>
      </c>
      <c r="U39" s="12">
        <f t="shared" si="69"/>
        <v>4.7372549019607844</v>
      </c>
      <c r="V39" s="15"/>
      <c r="W39" s="36">
        <f t="shared" si="85"/>
        <v>0.66666666666666674</v>
      </c>
      <c r="X39" s="12">
        <f t="shared" si="86"/>
        <v>3.1372549019607847</v>
      </c>
      <c r="Y39" s="12">
        <f t="shared" si="4"/>
        <v>4.1372549019607847</v>
      </c>
      <c r="Z39" s="12">
        <f t="shared" si="70"/>
        <v>5.1372549019607847</v>
      </c>
      <c r="AA39" s="15"/>
      <c r="AB39" s="36">
        <f t="shared" si="87"/>
        <v>1.3333333333333335</v>
      </c>
      <c r="AC39" s="12">
        <f t="shared" si="88"/>
        <v>3.8039215686274512</v>
      </c>
      <c r="AD39" s="12">
        <f t="shared" si="6"/>
        <v>4.8039215686274517</v>
      </c>
      <c r="AE39" s="12">
        <f t="shared" si="71"/>
        <v>5.8039215686274517</v>
      </c>
      <c r="AF39" s="15"/>
      <c r="AG39" s="36">
        <f t="shared" si="89"/>
        <v>2.666666666666667</v>
      </c>
      <c r="AH39" s="12">
        <f t="shared" si="90"/>
        <v>5.1372549019607847</v>
      </c>
      <c r="AI39" s="12">
        <f t="shared" si="8"/>
        <v>6.1372549019607847</v>
      </c>
      <c r="AJ39" s="12">
        <f t="shared" si="72"/>
        <v>7.1372549019607847</v>
      </c>
      <c r="AK39" s="15"/>
      <c r="AL39" s="36">
        <f t="shared" si="91"/>
        <v>4</v>
      </c>
      <c r="AM39" s="12">
        <f t="shared" si="92"/>
        <v>6.4705882352941178</v>
      </c>
      <c r="AN39" s="12">
        <f t="shared" si="10"/>
        <v>7.4705882352941178</v>
      </c>
      <c r="AO39" s="12">
        <f t="shared" si="73"/>
        <v>8.4705882352941178</v>
      </c>
      <c r="AP39" s="15"/>
      <c r="AQ39" s="36">
        <f t="shared" si="93"/>
        <v>5.3333333333333339</v>
      </c>
      <c r="AR39" s="12">
        <f t="shared" si="94"/>
        <v>7.8039215686274517</v>
      </c>
      <c r="AS39" s="12">
        <f t="shared" si="12"/>
        <v>8.8039215686274517</v>
      </c>
      <c r="AT39" s="12">
        <f t="shared" si="74"/>
        <v>9.8039215686274517</v>
      </c>
      <c r="AU39" s="15"/>
      <c r="AV39" s="36">
        <f t="shared" si="95"/>
        <v>8</v>
      </c>
      <c r="AW39" s="12">
        <f t="shared" si="96"/>
        <v>10.470588235294118</v>
      </c>
      <c r="AX39" s="12">
        <f t="shared" si="14"/>
        <v>11.470588235294118</v>
      </c>
      <c r="AY39" s="12">
        <f t="shared" si="75"/>
        <v>12.470588235294118</v>
      </c>
    </row>
    <row r="40" spans="1:51">
      <c r="A40" s="14" t="str">
        <f t="shared" si="76"/>
        <v>Zinc</v>
      </c>
      <c r="B40" s="6">
        <f t="shared" si="77"/>
        <v>400</v>
      </c>
      <c r="C40" s="47">
        <f t="shared" si="78"/>
        <v>0.47058823529411764</v>
      </c>
      <c r="D40" s="39">
        <v>5.5</v>
      </c>
      <c r="E40" s="51">
        <f t="shared" si="97"/>
        <v>4</v>
      </c>
      <c r="F40" s="41" t="s">
        <v>4</v>
      </c>
      <c r="G40" s="47">
        <f t="shared" si="79"/>
        <v>0</v>
      </c>
      <c r="H40" s="41" t="s">
        <v>2</v>
      </c>
      <c r="I40" s="51">
        <f t="shared" si="67"/>
        <v>0</v>
      </c>
      <c r="J40" s="56">
        <f t="shared" si="80"/>
        <v>4</v>
      </c>
      <c r="K40" s="56">
        <f t="shared" si="81"/>
        <v>2</v>
      </c>
      <c r="L40" s="56">
        <v>1</v>
      </c>
      <c r="M40" s="15"/>
      <c r="N40" s="12">
        <f t="shared" si="82"/>
        <v>3.4705882352941178</v>
      </c>
      <c r="O40" s="12">
        <f t="shared" si="0"/>
        <v>4.4705882352941178</v>
      </c>
      <c r="P40" s="12">
        <f t="shared" si="68"/>
        <v>5.4705882352941178</v>
      </c>
      <c r="Q40" s="15"/>
      <c r="R40" s="36">
        <f t="shared" si="83"/>
        <v>0.26666666666666666</v>
      </c>
      <c r="S40" s="12">
        <f t="shared" si="84"/>
        <v>3.7372549019607844</v>
      </c>
      <c r="T40" s="12">
        <f t="shared" si="2"/>
        <v>4.7372549019607844</v>
      </c>
      <c r="U40" s="12">
        <f t="shared" si="69"/>
        <v>5.7372549019607844</v>
      </c>
      <c r="V40" s="15"/>
      <c r="W40" s="36">
        <f t="shared" si="85"/>
        <v>0.66666666666666674</v>
      </c>
      <c r="X40" s="12">
        <f t="shared" si="86"/>
        <v>4.1372549019607847</v>
      </c>
      <c r="Y40" s="12">
        <f t="shared" si="4"/>
        <v>5.1372549019607847</v>
      </c>
      <c r="Z40" s="12">
        <f t="shared" si="70"/>
        <v>6.1372549019607847</v>
      </c>
      <c r="AA40" s="15"/>
      <c r="AB40" s="36">
        <f t="shared" si="87"/>
        <v>1.3333333333333335</v>
      </c>
      <c r="AC40" s="12">
        <f t="shared" si="88"/>
        <v>4.8039215686274517</v>
      </c>
      <c r="AD40" s="12">
        <f t="shared" si="6"/>
        <v>5.8039215686274517</v>
      </c>
      <c r="AE40" s="12">
        <f t="shared" si="71"/>
        <v>6.8039215686274517</v>
      </c>
      <c r="AF40" s="15"/>
      <c r="AG40" s="36">
        <f t="shared" si="89"/>
        <v>2.666666666666667</v>
      </c>
      <c r="AH40" s="12">
        <f t="shared" si="90"/>
        <v>6.1372549019607847</v>
      </c>
      <c r="AI40" s="12">
        <f t="shared" si="8"/>
        <v>7.1372549019607847</v>
      </c>
      <c r="AJ40" s="12">
        <f t="shared" si="72"/>
        <v>8.1372549019607838</v>
      </c>
      <c r="AK40" s="15"/>
      <c r="AL40" s="36">
        <f t="shared" si="91"/>
        <v>4</v>
      </c>
      <c r="AM40" s="12">
        <f t="shared" si="92"/>
        <v>7.4705882352941178</v>
      </c>
      <c r="AN40" s="12">
        <f t="shared" si="10"/>
        <v>8.4705882352941178</v>
      </c>
      <c r="AO40" s="12">
        <f t="shared" si="73"/>
        <v>9.4705882352941178</v>
      </c>
      <c r="AP40" s="15"/>
      <c r="AQ40" s="36">
        <f t="shared" si="93"/>
        <v>5.3333333333333339</v>
      </c>
      <c r="AR40" s="12">
        <f t="shared" si="94"/>
        <v>8.8039215686274517</v>
      </c>
      <c r="AS40" s="12">
        <f t="shared" si="12"/>
        <v>9.8039215686274517</v>
      </c>
      <c r="AT40" s="12">
        <f t="shared" si="74"/>
        <v>10.803921568627452</v>
      </c>
      <c r="AU40" s="15"/>
      <c r="AV40" s="36">
        <f t="shared" si="95"/>
        <v>8</v>
      </c>
      <c r="AW40" s="12">
        <f t="shared" si="96"/>
        <v>11.470588235294118</v>
      </c>
      <c r="AX40" s="12">
        <f t="shared" si="14"/>
        <v>12.470588235294118</v>
      </c>
      <c r="AY40" s="12">
        <f t="shared" si="75"/>
        <v>13.470588235294118</v>
      </c>
    </row>
    <row r="41" spans="1:51">
      <c r="A41" s="14" t="str">
        <f t="shared" si="76"/>
        <v>Zinc</v>
      </c>
      <c r="B41" s="6">
        <f t="shared" si="77"/>
        <v>400</v>
      </c>
      <c r="C41" s="47">
        <f t="shared" si="78"/>
        <v>0.47058823529411764</v>
      </c>
      <c r="D41" s="39">
        <v>5.5</v>
      </c>
      <c r="E41" s="51">
        <f t="shared" si="97"/>
        <v>4</v>
      </c>
      <c r="F41" s="41" t="s">
        <v>4</v>
      </c>
      <c r="G41" s="47">
        <f t="shared" si="79"/>
        <v>0</v>
      </c>
      <c r="H41" s="41" t="s">
        <v>1</v>
      </c>
      <c r="I41" s="51">
        <f t="shared" si="67"/>
        <v>0</v>
      </c>
      <c r="J41" s="56">
        <f t="shared" si="80"/>
        <v>4</v>
      </c>
      <c r="K41" s="56">
        <f t="shared" si="81"/>
        <v>2</v>
      </c>
      <c r="L41" s="56">
        <v>1</v>
      </c>
      <c r="M41" s="15"/>
      <c r="N41" s="12">
        <f t="shared" si="82"/>
        <v>3.4705882352941178</v>
      </c>
      <c r="O41" s="12">
        <f t="shared" si="0"/>
        <v>4.4705882352941178</v>
      </c>
      <c r="P41" s="12">
        <f t="shared" si="68"/>
        <v>5.4705882352941178</v>
      </c>
      <c r="Q41" s="15"/>
      <c r="R41" s="36">
        <f t="shared" si="83"/>
        <v>0.26666666666666666</v>
      </c>
      <c r="S41" s="12">
        <f t="shared" si="84"/>
        <v>3.7372549019607844</v>
      </c>
      <c r="T41" s="12">
        <f t="shared" si="2"/>
        <v>4.7372549019607844</v>
      </c>
      <c r="U41" s="12">
        <f t="shared" si="69"/>
        <v>5.7372549019607844</v>
      </c>
      <c r="V41" s="15"/>
      <c r="W41" s="36">
        <f t="shared" si="85"/>
        <v>0.66666666666666674</v>
      </c>
      <c r="X41" s="12">
        <f t="shared" si="86"/>
        <v>4.1372549019607847</v>
      </c>
      <c r="Y41" s="12">
        <f t="shared" si="4"/>
        <v>5.1372549019607847</v>
      </c>
      <c r="Z41" s="12">
        <f t="shared" si="70"/>
        <v>6.1372549019607847</v>
      </c>
      <c r="AA41" s="15"/>
      <c r="AB41" s="36">
        <f t="shared" si="87"/>
        <v>1.3333333333333335</v>
      </c>
      <c r="AC41" s="12">
        <f t="shared" si="88"/>
        <v>4.8039215686274517</v>
      </c>
      <c r="AD41" s="12">
        <f t="shared" si="6"/>
        <v>5.8039215686274517</v>
      </c>
      <c r="AE41" s="12">
        <f t="shared" si="71"/>
        <v>6.8039215686274517</v>
      </c>
      <c r="AF41" s="15"/>
      <c r="AG41" s="36">
        <f t="shared" si="89"/>
        <v>2.666666666666667</v>
      </c>
      <c r="AH41" s="12">
        <f t="shared" si="90"/>
        <v>6.1372549019607847</v>
      </c>
      <c r="AI41" s="12">
        <f t="shared" si="8"/>
        <v>7.1372549019607847</v>
      </c>
      <c r="AJ41" s="12">
        <f t="shared" si="72"/>
        <v>8.1372549019607838</v>
      </c>
      <c r="AK41" s="15"/>
      <c r="AL41" s="36">
        <f t="shared" si="91"/>
        <v>4</v>
      </c>
      <c r="AM41" s="12">
        <f t="shared" si="92"/>
        <v>7.4705882352941178</v>
      </c>
      <c r="AN41" s="12">
        <f t="shared" si="10"/>
        <v>8.4705882352941178</v>
      </c>
      <c r="AO41" s="12">
        <f t="shared" si="73"/>
        <v>9.4705882352941178</v>
      </c>
      <c r="AP41" s="15"/>
      <c r="AQ41" s="36">
        <f t="shared" si="93"/>
        <v>5.3333333333333339</v>
      </c>
      <c r="AR41" s="12">
        <f t="shared" si="94"/>
        <v>8.8039215686274517</v>
      </c>
      <c r="AS41" s="12">
        <f t="shared" si="12"/>
        <v>9.8039215686274517</v>
      </c>
      <c r="AT41" s="12">
        <f t="shared" si="74"/>
        <v>10.803921568627452</v>
      </c>
      <c r="AU41" s="15"/>
      <c r="AV41" s="36">
        <f t="shared" si="95"/>
        <v>8</v>
      </c>
      <c r="AW41" s="12">
        <f t="shared" si="96"/>
        <v>11.470588235294118</v>
      </c>
      <c r="AX41" s="12">
        <f t="shared" si="14"/>
        <v>12.470588235294118</v>
      </c>
      <c r="AY41" s="12">
        <f t="shared" si="75"/>
        <v>13.470588235294118</v>
      </c>
    </row>
    <row r="42" spans="1:51">
      <c r="A42" s="14" t="str">
        <f t="shared" si="76"/>
        <v>Zinc</v>
      </c>
      <c r="B42" s="6">
        <f t="shared" si="77"/>
        <v>400</v>
      </c>
      <c r="C42" s="47">
        <f t="shared" si="78"/>
        <v>0.47058823529411764</v>
      </c>
      <c r="D42" s="39">
        <v>5.5</v>
      </c>
      <c r="E42" s="51">
        <f t="shared" si="97"/>
        <v>4</v>
      </c>
      <c r="F42" s="41" t="s">
        <v>4</v>
      </c>
      <c r="G42" s="47">
        <f t="shared" si="79"/>
        <v>0</v>
      </c>
      <c r="H42" s="41" t="s">
        <v>0</v>
      </c>
      <c r="I42" s="51">
        <f t="shared" si="67"/>
        <v>1</v>
      </c>
      <c r="J42" s="56">
        <f t="shared" si="80"/>
        <v>5</v>
      </c>
      <c r="K42" s="56">
        <f t="shared" si="81"/>
        <v>1</v>
      </c>
      <c r="L42" s="56">
        <v>1</v>
      </c>
      <c r="M42" s="15"/>
      <c r="N42" s="12">
        <f t="shared" si="82"/>
        <v>2.4705882352941178</v>
      </c>
      <c r="O42" s="12">
        <f t="shared" si="0"/>
        <v>3.4705882352941178</v>
      </c>
      <c r="P42" s="12">
        <f t="shared" si="68"/>
        <v>4.4705882352941178</v>
      </c>
      <c r="Q42" s="15"/>
      <c r="R42" s="36">
        <f t="shared" si="83"/>
        <v>0.26666666666666666</v>
      </c>
      <c r="S42" s="12">
        <f t="shared" si="84"/>
        <v>2.7372549019607844</v>
      </c>
      <c r="T42" s="12">
        <f t="shared" si="2"/>
        <v>3.7372549019607844</v>
      </c>
      <c r="U42" s="12">
        <f t="shared" si="69"/>
        <v>4.7372549019607844</v>
      </c>
      <c r="V42" s="15"/>
      <c r="W42" s="36">
        <f t="shared" si="85"/>
        <v>0.66666666666666674</v>
      </c>
      <c r="X42" s="12">
        <f t="shared" si="86"/>
        <v>3.1372549019607847</v>
      </c>
      <c r="Y42" s="12">
        <f t="shared" si="4"/>
        <v>4.1372549019607847</v>
      </c>
      <c r="Z42" s="12">
        <f t="shared" si="70"/>
        <v>5.1372549019607847</v>
      </c>
      <c r="AA42" s="15"/>
      <c r="AB42" s="36">
        <f t="shared" si="87"/>
        <v>1.3333333333333335</v>
      </c>
      <c r="AC42" s="12">
        <f t="shared" si="88"/>
        <v>3.8039215686274512</v>
      </c>
      <c r="AD42" s="12">
        <f t="shared" si="6"/>
        <v>4.8039215686274517</v>
      </c>
      <c r="AE42" s="12">
        <f t="shared" si="71"/>
        <v>5.8039215686274517</v>
      </c>
      <c r="AF42" s="15"/>
      <c r="AG42" s="36">
        <f t="shared" si="89"/>
        <v>2.666666666666667</v>
      </c>
      <c r="AH42" s="12">
        <f t="shared" si="90"/>
        <v>5.1372549019607847</v>
      </c>
      <c r="AI42" s="12">
        <f t="shared" si="8"/>
        <v>6.1372549019607847</v>
      </c>
      <c r="AJ42" s="12">
        <f t="shared" si="72"/>
        <v>7.1372549019607847</v>
      </c>
      <c r="AK42" s="15"/>
      <c r="AL42" s="36">
        <f t="shared" si="91"/>
        <v>4</v>
      </c>
      <c r="AM42" s="12">
        <f t="shared" si="92"/>
        <v>6.4705882352941178</v>
      </c>
      <c r="AN42" s="12">
        <f t="shared" si="10"/>
        <v>7.4705882352941178</v>
      </c>
      <c r="AO42" s="12">
        <f t="shared" si="73"/>
        <v>8.4705882352941178</v>
      </c>
      <c r="AP42" s="15"/>
      <c r="AQ42" s="36">
        <f t="shared" si="93"/>
        <v>5.3333333333333339</v>
      </c>
      <c r="AR42" s="12">
        <f t="shared" si="94"/>
        <v>7.8039215686274517</v>
      </c>
      <c r="AS42" s="12">
        <f t="shared" si="12"/>
        <v>8.8039215686274517</v>
      </c>
      <c r="AT42" s="12">
        <f t="shared" si="74"/>
        <v>9.8039215686274517</v>
      </c>
      <c r="AU42" s="15"/>
      <c r="AV42" s="36">
        <f t="shared" si="95"/>
        <v>8</v>
      </c>
      <c r="AW42" s="12">
        <f t="shared" si="96"/>
        <v>10.470588235294118</v>
      </c>
      <c r="AX42" s="12">
        <f t="shared" si="14"/>
        <v>11.470588235294118</v>
      </c>
      <c r="AY42" s="12">
        <f t="shared" si="75"/>
        <v>12.470588235294118</v>
      </c>
    </row>
    <row r="43" spans="1:51">
      <c r="A43" s="14" t="str">
        <f t="shared" si="76"/>
        <v>Zinc</v>
      </c>
      <c r="B43" s="6">
        <f t="shared" si="77"/>
        <v>400</v>
      </c>
      <c r="C43" s="47">
        <f t="shared" si="78"/>
        <v>0.47058823529411764</v>
      </c>
      <c r="D43" s="39">
        <v>5.5</v>
      </c>
      <c r="E43" s="51">
        <f t="shared" si="97"/>
        <v>4</v>
      </c>
      <c r="F43" s="41" t="s">
        <v>5</v>
      </c>
      <c r="G43" s="47">
        <f t="shared" si="79"/>
        <v>0</v>
      </c>
      <c r="H43" s="41" t="s">
        <v>2</v>
      </c>
      <c r="I43" s="51">
        <f t="shared" si="67"/>
        <v>0</v>
      </c>
      <c r="J43" s="56">
        <f t="shared" si="80"/>
        <v>4</v>
      </c>
      <c r="K43" s="56">
        <f t="shared" si="81"/>
        <v>2</v>
      </c>
      <c r="L43" s="56">
        <v>1</v>
      </c>
      <c r="M43" s="15"/>
      <c r="N43" s="12">
        <f t="shared" si="82"/>
        <v>3.4705882352941178</v>
      </c>
      <c r="O43" s="12">
        <f t="shared" si="0"/>
        <v>4.4705882352941178</v>
      </c>
      <c r="P43" s="12">
        <f t="shared" si="68"/>
        <v>5.4705882352941178</v>
      </c>
      <c r="Q43" s="15"/>
      <c r="R43" s="36">
        <f t="shared" si="83"/>
        <v>0.26666666666666666</v>
      </c>
      <c r="S43" s="12">
        <f t="shared" si="84"/>
        <v>3.7372549019607844</v>
      </c>
      <c r="T43" s="12">
        <f t="shared" si="2"/>
        <v>4.7372549019607844</v>
      </c>
      <c r="U43" s="12">
        <f t="shared" si="69"/>
        <v>5.7372549019607844</v>
      </c>
      <c r="V43" s="15"/>
      <c r="W43" s="36">
        <f t="shared" si="85"/>
        <v>0.66666666666666674</v>
      </c>
      <c r="X43" s="12">
        <f t="shared" si="86"/>
        <v>4.1372549019607847</v>
      </c>
      <c r="Y43" s="12">
        <f t="shared" si="4"/>
        <v>5.1372549019607847</v>
      </c>
      <c r="Z43" s="12">
        <f t="shared" si="70"/>
        <v>6.1372549019607847</v>
      </c>
      <c r="AA43" s="15"/>
      <c r="AB43" s="36">
        <f t="shared" si="87"/>
        <v>1.3333333333333335</v>
      </c>
      <c r="AC43" s="12">
        <f t="shared" si="88"/>
        <v>4.8039215686274517</v>
      </c>
      <c r="AD43" s="12">
        <f t="shared" si="6"/>
        <v>5.8039215686274517</v>
      </c>
      <c r="AE43" s="12">
        <f t="shared" si="71"/>
        <v>6.8039215686274517</v>
      </c>
      <c r="AF43" s="15"/>
      <c r="AG43" s="36">
        <f t="shared" si="89"/>
        <v>2.666666666666667</v>
      </c>
      <c r="AH43" s="12">
        <f t="shared" si="90"/>
        <v>6.1372549019607847</v>
      </c>
      <c r="AI43" s="12">
        <f t="shared" si="8"/>
        <v>7.1372549019607847</v>
      </c>
      <c r="AJ43" s="12">
        <f t="shared" si="72"/>
        <v>8.1372549019607838</v>
      </c>
      <c r="AK43" s="15"/>
      <c r="AL43" s="36">
        <f t="shared" si="91"/>
        <v>4</v>
      </c>
      <c r="AM43" s="12">
        <f t="shared" si="92"/>
        <v>7.4705882352941178</v>
      </c>
      <c r="AN43" s="12">
        <f t="shared" si="10"/>
        <v>8.4705882352941178</v>
      </c>
      <c r="AO43" s="12">
        <f t="shared" si="73"/>
        <v>9.4705882352941178</v>
      </c>
      <c r="AP43" s="15"/>
      <c r="AQ43" s="36">
        <f t="shared" si="93"/>
        <v>5.3333333333333339</v>
      </c>
      <c r="AR43" s="12">
        <f t="shared" si="94"/>
        <v>8.8039215686274517</v>
      </c>
      <c r="AS43" s="12">
        <f t="shared" si="12"/>
        <v>9.8039215686274517</v>
      </c>
      <c r="AT43" s="12">
        <f t="shared" si="74"/>
        <v>10.803921568627452</v>
      </c>
      <c r="AU43" s="15"/>
      <c r="AV43" s="36">
        <f t="shared" si="95"/>
        <v>8</v>
      </c>
      <c r="AW43" s="12">
        <f t="shared" si="96"/>
        <v>11.470588235294118</v>
      </c>
      <c r="AX43" s="12">
        <f t="shared" si="14"/>
        <v>12.470588235294118</v>
      </c>
      <c r="AY43" s="12">
        <f t="shared" si="75"/>
        <v>13.470588235294118</v>
      </c>
    </row>
    <row r="44" spans="1:51">
      <c r="A44" s="14" t="str">
        <f t="shared" si="76"/>
        <v>Zinc</v>
      </c>
      <c r="B44" s="6">
        <f t="shared" si="77"/>
        <v>400</v>
      </c>
      <c r="C44" s="47">
        <f t="shared" si="78"/>
        <v>0.47058823529411764</v>
      </c>
      <c r="D44" s="39">
        <v>5.5</v>
      </c>
      <c r="E44" s="51">
        <f t="shared" si="97"/>
        <v>4</v>
      </c>
      <c r="F44" s="41" t="s">
        <v>5</v>
      </c>
      <c r="G44" s="47">
        <f t="shared" si="79"/>
        <v>0</v>
      </c>
      <c r="H44" s="41" t="s">
        <v>1</v>
      </c>
      <c r="I44" s="51">
        <f t="shared" si="67"/>
        <v>0</v>
      </c>
      <c r="J44" s="56">
        <f t="shared" si="80"/>
        <v>4</v>
      </c>
      <c r="K44" s="56">
        <f t="shared" si="81"/>
        <v>2</v>
      </c>
      <c r="L44" s="56">
        <v>1</v>
      </c>
      <c r="M44" s="15"/>
      <c r="N44" s="12">
        <f t="shared" si="82"/>
        <v>3.4705882352941178</v>
      </c>
      <c r="O44" s="12">
        <f t="shared" si="0"/>
        <v>4.4705882352941178</v>
      </c>
      <c r="P44" s="12">
        <f t="shared" si="68"/>
        <v>5.4705882352941178</v>
      </c>
      <c r="Q44" s="15"/>
      <c r="R44" s="36">
        <f t="shared" si="83"/>
        <v>0.26666666666666666</v>
      </c>
      <c r="S44" s="12">
        <f t="shared" si="84"/>
        <v>3.7372549019607844</v>
      </c>
      <c r="T44" s="12">
        <f t="shared" si="2"/>
        <v>4.7372549019607844</v>
      </c>
      <c r="U44" s="12">
        <f t="shared" si="69"/>
        <v>5.7372549019607844</v>
      </c>
      <c r="V44" s="15"/>
      <c r="W44" s="36">
        <f t="shared" si="85"/>
        <v>0.66666666666666674</v>
      </c>
      <c r="X44" s="12">
        <f t="shared" si="86"/>
        <v>4.1372549019607847</v>
      </c>
      <c r="Y44" s="12">
        <f t="shared" si="4"/>
        <v>5.1372549019607847</v>
      </c>
      <c r="Z44" s="12">
        <f t="shared" si="70"/>
        <v>6.1372549019607847</v>
      </c>
      <c r="AA44" s="15"/>
      <c r="AB44" s="36">
        <f t="shared" si="87"/>
        <v>1.3333333333333335</v>
      </c>
      <c r="AC44" s="12">
        <f t="shared" si="88"/>
        <v>4.8039215686274517</v>
      </c>
      <c r="AD44" s="12">
        <f t="shared" si="6"/>
        <v>5.8039215686274517</v>
      </c>
      <c r="AE44" s="12">
        <f t="shared" si="71"/>
        <v>6.8039215686274517</v>
      </c>
      <c r="AF44" s="15"/>
      <c r="AG44" s="36">
        <f t="shared" si="89"/>
        <v>2.666666666666667</v>
      </c>
      <c r="AH44" s="12">
        <f t="shared" si="90"/>
        <v>6.1372549019607847</v>
      </c>
      <c r="AI44" s="12">
        <f t="shared" si="8"/>
        <v>7.1372549019607847</v>
      </c>
      <c r="AJ44" s="12">
        <f t="shared" si="72"/>
        <v>8.1372549019607838</v>
      </c>
      <c r="AK44" s="15"/>
      <c r="AL44" s="36">
        <f t="shared" si="91"/>
        <v>4</v>
      </c>
      <c r="AM44" s="12">
        <f t="shared" si="92"/>
        <v>7.4705882352941178</v>
      </c>
      <c r="AN44" s="12">
        <f t="shared" si="10"/>
        <v>8.4705882352941178</v>
      </c>
      <c r="AO44" s="12">
        <f t="shared" si="73"/>
        <v>9.4705882352941178</v>
      </c>
      <c r="AP44" s="15"/>
      <c r="AQ44" s="36">
        <f t="shared" si="93"/>
        <v>5.3333333333333339</v>
      </c>
      <c r="AR44" s="12">
        <f t="shared" si="94"/>
        <v>8.8039215686274517</v>
      </c>
      <c r="AS44" s="12">
        <f t="shared" si="12"/>
        <v>9.8039215686274517</v>
      </c>
      <c r="AT44" s="12">
        <f t="shared" si="74"/>
        <v>10.803921568627452</v>
      </c>
      <c r="AU44" s="15"/>
      <c r="AV44" s="36">
        <f t="shared" si="95"/>
        <v>8</v>
      </c>
      <c r="AW44" s="12">
        <f t="shared" si="96"/>
        <v>11.470588235294118</v>
      </c>
      <c r="AX44" s="12">
        <f t="shared" si="14"/>
        <v>12.470588235294118</v>
      </c>
      <c r="AY44" s="12">
        <f t="shared" si="75"/>
        <v>13.470588235294118</v>
      </c>
    </row>
    <row r="45" spans="1:51">
      <c r="A45" s="14" t="str">
        <f t="shared" si="76"/>
        <v>Zinc</v>
      </c>
      <c r="B45" s="6">
        <f t="shared" si="77"/>
        <v>400</v>
      </c>
      <c r="C45" s="47">
        <f t="shared" si="78"/>
        <v>0.47058823529411764</v>
      </c>
      <c r="D45" s="39">
        <v>5.5</v>
      </c>
      <c r="E45" s="51">
        <f t="shared" si="97"/>
        <v>4</v>
      </c>
      <c r="F45" s="41" t="s">
        <v>5</v>
      </c>
      <c r="G45" s="47">
        <f t="shared" si="79"/>
        <v>0</v>
      </c>
      <c r="H45" s="41" t="s">
        <v>0</v>
      </c>
      <c r="I45" s="51">
        <f t="shared" si="67"/>
        <v>1</v>
      </c>
      <c r="J45" s="56">
        <f t="shared" si="80"/>
        <v>5</v>
      </c>
      <c r="K45" s="56">
        <f t="shared" si="81"/>
        <v>1</v>
      </c>
      <c r="L45" s="56">
        <v>1</v>
      </c>
      <c r="M45" s="15"/>
      <c r="N45" s="12">
        <f t="shared" si="82"/>
        <v>2.4705882352941178</v>
      </c>
      <c r="O45" s="12">
        <f t="shared" si="0"/>
        <v>3.4705882352941178</v>
      </c>
      <c r="P45" s="12">
        <f t="shared" si="68"/>
        <v>4.4705882352941178</v>
      </c>
      <c r="Q45" s="15"/>
      <c r="R45" s="36">
        <f t="shared" si="83"/>
        <v>0.26666666666666666</v>
      </c>
      <c r="S45" s="12">
        <f t="shared" si="84"/>
        <v>2.7372549019607844</v>
      </c>
      <c r="T45" s="12">
        <f t="shared" si="2"/>
        <v>3.7372549019607844</v>
      </c>
      <c r="U45" s="12">
        <f t="shared" si="69"/>
        <v>4.7372549019607844</v>
      </c>
      <c r="V45" s="15"/>
      <c r="W45" s="36">
        <f t="shared" si="85"/>
        <v>0.66666666666666674</v>
      </c>
      <c r="X45" s="12">
        <f t="shared" si="86"/>
        <v>3.1372549019607847</v>
      </c>
      <c r="Y45" s="12">
        <f t="shared" si="4"/>
        <v>4.1372549019607847</v>
      </c>
      <c r="Z45" s="12">
        <f t="shared" si="70"/>
        <v>5.1372549019607847</v>
      </c>
      <c r="AA45" s="15"/>
      <c r="AB45" s="36">
        <f t="shared" si="87"/>
        <v>1.3333333333333335</v>
      </c>
      <c r="AC45" s="12">
        <f t="shared" si="88"/>
        <v>3.8039215686274512</v>
      </c>
      <c r="AD45" s="12">
        <f t="shared" si="6"/>
        <v>4.8039215686274517</v>
      </c>
      <c r="AE45" s="12">
        <f t="shared" si="71"/>
        <v>5.8039215686274517</v>
      </c>
      <c r="AF45" s="15"/>
      <c r="AG45" s="36">
        <f t="shared" si="89"/>
        <v>2.666666666666667</v>
      </c>
      <c r="AH45" s="12">
        <f t="shared" si="90"/>
        <v>5.1372549019607847</v>
      </c>
      <c r="AI45" s="12">
        <f t="shared" si="8"/>
        <v>6.1372549019607847</v>
      </c>
      <c r="AJ45" s="12">
        <f t="shared" si="72"/>
        <v>7.1372549019607847</v>
      </c>
      <c r="AK45" s="15"/>
      <c r="AL45" s="36">
        <f t="shared" si="91"/>
        <v>4</v>
      </c>
      <c r="AM45" s="12">
        <f t="shared" si="92"/>
        <v>6.4705882352941178</v>
      </c>
      <c r="AN45" s="12">
        <f t="shared" si="10"/>
        <v>7.4705882352941178</v>
      </c>
      <c r="AO45" s="12">
        <f t="shared" si="73"/>
        <v>8.4705882352941178</v>
      </c>
      <c r="AP45" s="15"/>
      <c r="AQ45" s="36">
        <f t="shared" si="93"/>
        <v>5.3333333333333339</v>
      </c>
      <c r="AR45" s="12">
        <f t="shared" si="94"/>
        <v>7.8039215686274517</v>
      </c>
      <c r="AS45" s="12">
        <f t="shared" si="12"/>
        <v>8.8039215686274517</v>
      </c>
      <c r="AT45" s="12">
        <f t="shared" si="74"/>
        <v>9.8039215686274517</v>
      </c>
      <c r="AU45" s="15"/>
      <c r="AV45" s="36">
        <f t="shared" si="95"/>
        <v>8</v>
      </c>
      <c r="AW45" s="12">
        <f t="shared" si="96"/>
        <v>10.470588235294118</v>
      </c>
      <c r="AX45" s="12">
        <f t="shared" si="14"/>
        <v>11.470588235294118</v>
      </c>
      <c r="AY45" s="12">
        <f t="shared" si="75"/>
        <v>12.470588235294118</v>
      </c>
    </row>
    <row r="46" spans="1:51">
      <c r="A46" s="14" t="str">
        <f t="shared" si="76"/>
        <v>Zinc</v>
      </c>
      <c r="B46" s="6">
        <f t="shared" si="77"/>
        <v>400</v>
      </c>
      <c r="C46" s="47">
        <f t="shared" si="78"/>
        <v>0.47058823529411764</v>
      </c>
      <c r="D46" s="39">
        <v>5.5</v>
      </c>
      <c r="E46" s="51">
        <f t="shared" si="97"/>
        <v>4</v>
      </c>
      <c r="F46" s="41" t="s">
        <v>6</v>
      </c>
      <c r="G46" s="47">
        <f t="shared" si="79"/>
        <v>0</v>
      </c>
      <c r="H46" s="41" t="s">
        <v>2</v>
      </c>
      <c r="I46" s="51">
        <f t="shared" si="67"/>
        <v>0</v>
      </c>
      <c r="J46" s="56">
        <f t="shared" si="80"/>
        <v>4</v>
      </c>
      <c r="K46" s="56">
        <f t="shared" si="81"/>
        <v>2</v>
      </c>
      <c r="L46" s="56">
        <v>1</v>
      </c>
      <c r="M46" s="15"/>
      <c r="N46" s="12">
        <f t="shared" si="82"/>
        <v>3.4705882352941178</v>
      </c>
      <c r="O46" s="12">
        <f t="shared" si="0"/>
        <v>4.4705882352941178</v>
      </c>
      <c r="P46" s="12">
        <f t="shared" si="68"/>
        <v>5.4705882352941178</v>
      </c>
      <c r="Q46" s="15"/>
      <c r="R46" s="36">
        <f t="shared" si="83"/>
        <v>0.26666666666666666</v>
      </c>
      <c r="S46" s="12">
        <f t="shared" si="84"/>
        <v>3.7372549019607844</v>
      </c>
      <c r="T46" s="12">
        <f t="shared" si="2"/>
        <v>4.7372549019607844</v>
      </c>
      <c r="U46" s="12">
        <f t="shared" si="69"/>
        <v>5.7372549019607844</v>
      </c>
      <c r="V46" s="15"/>
      <c r="W46" s="36">
        <f t="shared" si="85"/>
        <v>0.66666666666666674</v>
      </c>
      <c r="X46" s="12">
        <f t="shared" si="86"/>
        <v>4.1372549019607847</v>
      </c>
      <c r="Y46" s="12">
        <f t="shared" si="4"/>
        <v>5.1372549019607847</v>
      </c>
      <c r="Z46" s="12">
        <f t="shared" si="70"/>
        <v>6.1372549019607847</v>
      </c>
      <c r="AA46" s="15"/>
      <c r="AB46" s="36">
        <f t="shared" si="87"/>
        <v>1.3333333333333335</v>
      </c>
      <c r="AC46" s="12">
        <f t="shared" si="88"/>
        <v>4.8039215686274517</v>
      </c>
      <c r="AD46" s="12">
        <f t="shared" si="6"/>
        <v>5.8039215686274517</v>
      </c>
      <c r="AE46" s="12">
        <f t="shared" si="71"/>
        <v>6.8039215686274517</v>
      </c>
      <c r="AF46" s="15"/>
      <c r="AG46" s="36">
        <f t="shared" si="89"/>
        <v>2.666666666666667</v>
      </c>
      <c r="AH46" s="12">
        <f t="shared" si="90"/>
        <v>6.1372549019607847</v>
      </c>
      <c r="AI46" s="12">
        <f t="shared" si="8"/>
        <v>7.1372549019607847</v>
      </c>
      <c r="AJ46" s="12">
        <f t="shared" si="72"/>
        <v>8.1372549019607838</v>
      </c>
      <c r="AK46" s="15"/>
      <c r="AL46" s="36">
        <f t="shared" si="91"/>
        <v>4</v>
      </c>
      <c r="AM46" s="12">
        <f t="shared" si="92"/>
        <v>7.4705882352941178</v>
      </c>
      <c r="AN46" s="12">
        <f t="shared" si="10"/>
        <v>8.4705882352941178</v>
      </c>
      <c r="AO46" s="12">
        <f t="shared" si="73"/>
        <v>9.4705882352941178</v>
      </c>
      <c r="AP46" s="15"/>
      <c r="AQ46" s="36">
        <f t="shared" si="93"/>
        <v>5.3333333333333339</v>
      </c>
      <c r="AR46" s="12">
        <f t="shared" si="94"/>
        <v>8.8039215686274517</v>
      </c>
      <c r="AS46" s="12">
        <f t="shared" si="12"/>
        <v>9.8039215686274517</v>
      </c>
      <c r="AT46" s="12">
        <f t="shared" si="74"/>
        <v>10.803921568627452</v>
      </c>
      <c r="AU46" s="15"/>
      <c r="AV46" s="36">
        <f t="shared" si="95"/>
        <v>8</v>
      </c>
      <c r="AW46" s="12">
        <f t="shared" si="96"/>
        <v>11.470588235294118</v>
      </c>
      <c r="AX46" s="12">
        <f t="shared" si="14"/>
        <v>12.470588235294118</v>
      </c>
      <c r="AY46" s="12">
        <f t="shared" si="75"/>
        <v>13.470588235294118</v>
      </c>
    </row>
    <row r="47" spans="1:51">
      <c r="A47" s="14" t="str">
        <f t="shared" si="76"/>
        <v>Zinc</v>
      </c>
      <c r="B47" s="6">
        <f t="shared" si="77"/>
        <v>400</v>
      </c>
      <c r="C47" s="47">
        <f t="shared" si="78"/>
        <v>0.47058823529411764</v>
      </c>
      <c r="D47" s="39">
        <v>5.5</v>
      </c>
      <c r="E47" s="51">
        <f t="shared" si="97"/>
        <v>4</v>
      </c>
      <c r="F47" s="41" t="s">
        <v>6</v>
      </c>
      <c r="G47" s="47">
        <f t="shared" si="79"/>
        <v>0</v>
      </c>
      <c r="H47" s="41" t="s">
        <v>1</v>
      </c>
      <c r="I47" s="51">
        <f t="shared" si="67"/>
        <v>0</v>
      </c>
      <c r="J47" s="56">
        <f t="shared" si="80"/>
        <v>4</v>
      </c>
      <c r="K47" s="56">
        <f t="shared" si="81"/>
        <v>2</v>
      </c>
      <c r="L47" s="56">
        <v>1</v>
      </c>
      <c r="M47" s="15"/>
      <c r="N47" s="12">
        <f t="shared" si="82"/>
        <v>3.4705882352941178</v>
      </c>
      <c r="O47" s="12">
        <f t="shared" si="0"/>
        <v>4.4705882352941178</v>
      </c>
      <c r="P47" s="12">
        <f t="shared" si="68"/>
        <v>5.4705882352941178</v>
      </c>
      <c r="Q47" s="15"/>
      <c r="R47" s="36">
        <f t="shared" si="83"/>
        <v>0.26666666666666666</v>
      </c>
      <c r="S47" s="12">
        <f t="shared" si="84"/>
        <v>3.7372549019607844</v>
      </c>
      <c r="T47" s="12">
        <f t="shared" si="2"/>
        <v>4.7372549019607844</v>
      </c>
      <c r="U47" s="12">
        <f t="shared" si="69"/>
        <v>5.7372549019607844</v>
      </c>
      <c r="V47" s="15"/>
      <c r="W47" s="36">
        <f t="shared" si="85"/>
        <v>0.66666666666666674</v>
      </c>
      <c r="X47" s="12">
        <f t="shared" si="86"/>
        <v>4.1372549019607847</v>
      </c>
      <c r="Y47" s="12">
        <f t="shared" si="4"/>
        <v>5.1372549019607847</v>
      </c>
      <c r="Z47" s="12">
        <f t="shared" si="70"/>
        <v>6.1372549019607847</v>
      </c>
      <c r="AA47" s="15"/>
      <c r="AB47" s="36">
        <f t="shared" si="87"/>
        <v>1.3333333333333335</v>
      </c>
      <c r="AC47" s="12">
        <f t="shared" si="88"/>
        <v>4.8039215686274517</v>
      </c>
      <c r="AD47" s="12">
        <f t="shared" si="6"/>
        <v>5.8039215686274517</v>
      </c>
      <c r="AE47" s="12">
        <f t="shared" si="71"/>
        <v>6.8039215686274517</v>
      </c>
      <c r="AF47" s="15"/>
      <c r="AG47" s="36">
        <f t="shared" si="89"/>
        <v>2.666666666666667</v>
      </c>
      <c r="AH47" s="12">
        <f t="shared" si="90"/>
        <v>6.1372549019607847</v>
      </c>
      <c r="AI47" s="12">
        <f t="shared" si="8"/>
        <v>7.1372549019607847</v>
      </c>
      <c r="AJ47" s="12">
        <f t="shared" si="72"/>
        <v>8.1372549019607838</v>
      </c>
      <c r="AK47" s="15"/>
      <c r="AL47" s="36">
        <f t="shared" si="91"/>
        <v>4</v>
      </c>
      <c r="AM47" s="12">
        <f t="shared" si="92"/>
        <v>7.4705882352941178</v>
      </c>
      <c r="AN47" s="12">
        <f t="shared" si="10"/>
        <v>8.4705882352941178</v>
      </c>
      <c r="AO47" s="12">
        <f t="shared" si="73"/>
        <v>9.4705882352941178</v>
      </c>
      <c r="AP47" s="15"/>
      <c r="AQ47" s="36">
        <f t="shared" si="93"/>
        <v>5.3333333333333339</v>
      </c>
      <c r="AR47" s="12">
        <f t="shared" si="94"/>
        <v>8.8039215686274517</v>
      </c>
      <c r="AS47" s="12">
        <f t="shared" si="12"/>
        <v>9.8039215686274517</v>
      </c>
      <c r="AT47" s="12">
        <f t="shared" si="74"/>
        <v>10.803921568627452</v>
      </c>
      <c r="AU47" s="15"/>
      <c r="AV47" s="36">
        <f t="shared" si="95"/>
        <v>8</v>
      </c>
      <c r="AW47" s="12">
        <f t="shared" si="96"/>
        <v>11.470588235294118</v>
      </c>
      <c r="AX47" s="12">
        <f t="shared" si="14"/>
        <v>12.470588235294118</v>
      </c>
      <c r="AY47" s="12">
        <f t="shared" si="75"/>
        <v>13.470588235294118</v>
      </c>
    </row>
    <row r="48" spans="1:51" ht="10.5" thickBot="1">
      <c r="A48" s="14" t="str">
        <f t="shared" si="76"/>
        <v>Zinc</v>
      </c>
      <c r="B48" s="6">
        <f t="shared" si="77"/>
        <v>400</v>
      </c>
      <c r="C48" s="47">
        <f t="shared" si="78"/>
        <v>0.47058823529411764</v>
      </c>
      <c r="D48" s="39">
        <v>5.5</v>
      </c>
      <c r="E48" s="51">
        <f t="shared" si="97"/>
        <v>4</v>
      </c>
      <c r="F48" s="41" t="s">
        <v>6</v>
      </c>
      <c r="G48" s="47">
        <f t="shared" si="79"/>
        <v>0</v>
      </c>
      <c r="H48" s="41" t="s">
        <v>0</v>
      </c>
      <c r="I48" s="51">
        <f t="shared" si="67"/>
        <v>1</v>
      </c>
      <c r="J48" s="56">
        <f t="shared" si="80"/>
        <v>5</v>
      </c>
      <c r="K48" s="56">
        <f t="shared" si="81"/>
        <v>1</v>
      </c>
      <c r="L48" s="56">
        <v>1</v>
      </c>
      <c r="M48" s="15"/>
      <c r="N48" s="12">
        <f t="shared" si="82"/>
        <v>2.4705882352941178</v>
      </c>
      <c r="O48" s="12">
        <f t="shared" si="0"/>
        <v>3.4705882352941178</v>
      </c>
      <c r="P48" s="12">
        <f t="shared" si="68"/>
        <v>4.4705882352941178</v>
      </c>
      <c r="Q48" s="15"/>
      <c r="R48" s="36">
        <f t="shared" si="83"/>
        <v>0.26666666666666666</v>
      </c>
      <c r="S48" s="12">
        <f t="shared" si="84"/>
        <v>2.7372549019607844</v>
      </c>
      <c r="T48" s="12">
        <f t="shared" si="2"/>
        <v>3.7372549019607844</v>
      </c>
      <c r="U48" s="12">
        <f t="shared" si="69"/>
        <v>4.7372549019607844</v>
      </c>
      <c r="V48" s="15"/>
      <c r="W48" s="36">
        <f t="shared" si="85"/>
        <v>0.66666666666666674</v>
      </c>
      <c r="X48" s="12">
        <f t="shared" si="86"/>
        <v>3.1372549019607847</v>
      </c>
      <c r="Y48" s="12">
        <f t="shared" si="4"/>
        <v>4.1372549019607847</v>
      </c>
      <c r="Z48" s="12">
        <f t="shared" si="70"/>
        <v>5.1372549019607847</v>
      </c>
      <c r="AA48" s="15"/>
      <c r="AB48" s="36">
        <f t="shared" si="87"/>
        <v>1.3333333333333335</v>
      </c>
      <c r="AC48" s="12">
        <f t="shared" si="88"/>
        <v>3.8039215686274512</v>
      </c>
      <c r="AD48" s="12">
        <f t="shared" si="6"/>
        <v>4.8039215686274517</v>
      </c>
      <c r="AE48" s="12">
        <f t="shared" si="71"/>
        <v>5.8039215686274517</v>
      </c>
      <c r="AF48" s="15"/>
      <c r="AG48" s="36">
        <f t="shared" si="89"/>
        <v>2.666666666666667</v>
      </c>
      <c r="AH48" s="12">
        <f t="shared" si="90"/>
        <v>5.1372549019607847</v>
      </c>
      <c r="AI48" s="12">
        <f t="shared" si="8"/>
        <v>6.1372549019607847</v>
      </c>
      <c r="AJ48" s="12">
        <f t="shared" si="72"/>
        <v>7.1372549019607847</v>
      </c>
      <c r="AK48" s="15"/>
      <c r="AL48" s="36">
        <f t="shared" si="91"/>
        <v>4</v>
      </c>
      <c r="AM48" s="12">
        <f t="shared" si="92"/>
        <v>6.4705882352941178</v>
      </c>
      <c r="AN48" s="12">
        <f t="shared" si="10"/>
        <v>7.4705882352941178</v>
      </c>
      <c r="AO48" s="12">
        <f t="shared" si="73"/>
        <v>8.4705882352941178</v>
      </c>
      <c r="AP48" s="15"/>
      <c r="AQ48" s="36">
        <f t="shared" si="93"/>
        <v>5.3333333333333339</v>
      </c>
      <c r="AR48" s="12">
        <f t="shared" si="94"/>
        <v>7.8039215686274517</v>
      </c>
      <c r="AS48" s="12">
        <f t="shared" si="12"/>
        <v>8.8039215686274517</v>
      </c>
      <c r="AT48" s="12">
        <f t="shared" si="74"/>
        <v>9.8039215686274517</v>
      </c>
      <c r="AU48" s="15"/>
      <c r="AV48" s="36">
        <f t="shared" si="95"/>
        <v>8</v>
      </c>
      <c r="AW48" s="12">
        <f t="shared" si="96"/>
        <v>10.470588235294118</v>
      </c>
      <c r="AX48" s="12">
        <f t="shared" si="14"/>
        <v>11.470588235294118</v>
      </c>
      <c r="AY48" s="12">
        <f t="shared" si="75"/>
        <v>12.470588235294118</v>
      </c>
    </row>
    <row r="49" spans="1:51" ht="42.5" thickTop="1">
      <c r="A49" s="25" t="s">
        <v>45</v>
      </c>
      <c r="B49" s="26" t="s">
        <v>88</v>
      </c>
      <c r="C49" s="121" t="s">
        <v>61</v>
      </c>
      <c r="D49" s="38" t="s">
        <v>62</v>
      </c>
      <c r="E49" s="122" t="s">
        <v>63</v>
      </c>
      <c r="F49" s="40" t="s">
        <v>64</v>
      </c>
      <c r="G49" s="121" t="s">
        <v>65</v>
      </c>
      <c r="H49" s="40" t="s">
        <v>66</v>
      </c>
      <c r="I49" s="122" t="s">
        <v>68</v>
      </c>
      <c r="J49" s="121" t="s">
        <v>69</v>
      </c>
      <c r="K49" s="121" t="s">
        <v>70</v>
      </c>
      <c r="L49" s="121" t="s">
        <v>71</v>
      </c>
      <c r="M49" s="27"/>
      <c r="N49" s="28" t="s">
        <v>72</v>
      </c>
      <c r="O49" s="28" t="s">
        <v>74</v>
      </c>
      <c r="P49" s="28" t="s">
        <v>73</v>
      </c>
      <c r="Q49" s="27"/>
      <c r="R49" s="35" t="s">
        <v>59</v>
      </c>
      <c r="S49" s="28" t="s">
        <v>72</v>
      </c>
      <c r="T49" s="28" t="s">
        <v>74</v>
      </c>
      <c r="U49" s="28" t="s">
        <v>73</v>
      </c>
      <c r="V49" s="27"/>
      <c r="W49" s="35" t="s">
        <v>59</v>
      </c>
      <c r="X49" s="28" t="s">
        <v>72</v>
      </c>
      <c r="Y49" s="28" t="s">
        <v>74</v>
      </c>
      <c r="Z49" s="28" t="s">
        <v>73</v>
      </c>
      <c r="AA49" s="27"/>
      <c r="AB49" s="35" t="s">
        <v>59</v>
      </c>
      <c r="AC49" s="28" t="s">
        <v>72</v>
      </c>
      <c r="AD49" s="28" t="s">
        <v>74</v>
      </c>
      <c r="AE49" s="28" t="s">
        <v>73</v>
      </c>
      <c r="AF49" s="27"/>
      <c r="AG49" s="35" t="s">
        <v>59</v>
      </c>
      <c r="AH49" s="28" t="s">
        <v>72</v>
      </c>
      <c r="AI49" s="28" t="s">
        <v>74</v>
      </c>
      <c r="AJ49" s="28" t="s">
        <v>73</v>
      </c>
      <c r="AK49" s="27"/>
      <c r="AL49" s="35" t="s">
        <v>59</v>
      </c>
      <c r="AM49" s="28" t="s">
        <v>72</v>
      </c>
      <c r="AN49" s="28" t="s">
        <v>74</v>
      </c>
      <c r="AO49" s="28" t="s">
        <v>73</v>
      </c>
      <c r="AP49" s="27"/>
      <c r="AQ49" s="35" t="s">
        <v>59</v>
      </c>
      <c r="AR49" s="28" t="s">
        <v>72</v>
      </c>
      <c r="AS49" s="28" t="s">
        <v>74</v>
      </c>
      <c r="AT49" s="28" t="s">
        <v>73</v>
      </c>
      <c r="AU49" s="27"/>
      <c r="AV49" s="35" t="s">
        <v>59</v>
      </c>
      <c r="AW49" s="28" t="s">
        <v>72</v>
      </c>
      <c r="AX49" s="28" t="s">
        <v>74</v>
      </c>
      <c r="AY49" s="28" t="s">
        <v>73</v>
      </c>
    </row>
    <row r="50" spans="1:51" ht="10.5">
      <c r="A50" s="14" t="str">
        <f>$B$3</f>
        <v>Zinc</v>
      </c>
      <c r="B50" s="6">
        <f>$B$7</f>
        <v>400</v>
      </c>
      <c r="C50" s="47">
        <f>8*(B50-$B$4)/($B$5-$B$4)</f>
        <v>0.47058823529411764</v>
      </c>
      <c r="D50" s="39">
        <v>6</v>
      </c>
      <c r="E50" s="50">
        <v>4</v>
      </c>
      <c r="F50" s="41" t="s">
        <v>3</v>
      </c>
      <c r="G50" s="47">
        <f>G37</f>
        <v>0</v>
      </c>
      <c r="H50" s="41" t="s">
        <v>2</v>
      </c>
      <c r="I50" s="51">
        <f t="shared" ref="I50:I61" si="98">I37</f>
        <v>0</v>
      </c>
      <c r="J50" s="56">
        <f>E50+G50+I50</f>
        <v>4</v>
      </c>
      <c r="K50" s="56">
        <f>6-J50</f>
        <v>2</v>
      </c>
      <c r="L50" s="56">
        <v>1</v>
      </c>
      <c r="M50" s="15"/>
      <c r="N50" s="12">
        <f>$C50+$K50+L50</f>
        <v>3.4705882352941178</v>
      </c>
      <c r="O50" s="12">
        <f t="shared" si="0"/>
        <v>4.4705882352941178</v>
      </c>
      <c r="P50" s="12">
        <f t="shared" ref="P50:P61" si="99">N50+2</f>
        <v>5.4705882352941178</v>
      </c>
      <c r="Q50" s="15"/>
      <c r="R50" s="36">
        <f>8*$B$7/$B$6*$C$8/100</f>
        <v>0.26666666666666666</v>
      </c>
      <c r="S50" s="12">
        <f>$C50+$K50+$R50+L50</f>
        <v>3.7372549019607844</v>
      </c>
      <c r="T50" s="12">
        <f t="shared" si="2"/>
        <v>4.7372549019607844</v>
      </c>
      <c r="U50" s="12">
        <f t="shared" ref="U50:U61" si="100">S50+2</f>
        <v>5.7372549019607844</v>
      </c>
      <c r="V50" s="15"/>
      <c r="W50" s="36">
        <f>8*$B$7/$B$6*$D$8/100</f>
        <v>0.66666666666666674</v>
      </c>
      <c r="X50" s="12">
        <f>$C50+$K50+$W50+L50</f>
        <v>4.1372549019607847</v>
      </c>
      <c r="Y50" s="12">
        <f t="shared" si="4"/>
        <v>5.1372549019607847</v>
      </c>
      <c r="Z50" s="12">
        <f t="shared" ref="Z50:Z61" si="101">X50+2</f>
        <v>6.1372549019607847</v>
      </c>
      <c r="AA50" s="15"/>
      <c r="AB50" s="36">
        <f>8*$B$7/$B$6*$E$8/100</f>
        <v>1.3333333333333335</v>
      </c>
      <c r="AC50" s="12">
        <f>$C50+$K50+$AB50+L50</f>
        <v>4.8039215686274517</v>
      </c>
      <c r="AD50" s="12">
        <f t="shared" si="6"/>
        <v>5.8039215686274517</v>
      </c>
      <c r="AE50" s="12">
        <f t="shared" ref="AE50:AE61" si="102">AC50+2</f>
        <v>6.8039215686274517</v>
      </c>
      <c r="AF50" s="15"/>
      <c r="AG50" s="36">
        <f>8*$B$7/$B$6*$F$8/100</f>
        <v>2.666666666666667</v>
      </c>
      <c r="AH50" s="12">
        <f>$C50+$K50+$AG50+L50</f>
        <v>6.1372549019607847</v>
      </c>
      <c r="AI50" s="12">
        <f t="shared" si="8"/>
        <v>7.1372549019607847</v>
      </c>
      <c r="AJ50" s="12">
        <f t="shared" ref="AJ50:AJ61" si="103">AH50+2</f>
        <v>8.1372549019607838</v>
      </c>
      <c r="AK50" s="15"/>
      <c r="AL50" s="36">
        <f>8*$B$7/$B$6*$G$8/100</f>
        <v>4</v>
      </c>
      <c r="AM50" s="12">
        <f>$C50+$K50+$AL50+L50</f>
        <v>7.4705882352941178</v>
      </c>
      <c r="AN50" s="12">
        <f t="shared" si="10"/>
        <v>8.4705882352941178</v>
      </c>
      <c r="AO50" s="12">
        <f t="shared" ref="AO50:AO61" si="104">AM50+2</f>
        <v>9.4705882352941178</v>
      </c>
      <c r="AP50" s="15"/>
      <c r="AQ50" s="36">
        <f>8*$B$7/$B$6*$H$8/100</f>
        <v>5.3333333333333339</v>
      </c>
      <c r="AR50" s="12">
        <f>$C50+$K50+$AQ50+L50</f>
        <v>8.8039215686274517</v>
      </c>
      <c r="AS50" s="12">
        <f t="shared" si="12"/>
        <v>9.8039215686274517</v>
      </c>
      <c r="AT50" s="12">
        <f t="shared" ref="AT50:AT61" si="105">AR50+2</f>
        <v>10.803921568627452</v>
      </c>
      <c r="AU50" s="15"/>
      <c r="AV50" s="36">
        <f>8*$B$7/$B$6*$I$8/100</f>
        <v>8</v>
      </c>
      <c r="AW50" s="12">
        <f>$C50+$K50+$AV50+L50</f>
        <v>11.470588235294118</v>
      </c>
      <c r="AX50" s="12">
        <f t="shared" si="14"/>
        <v>12.470588235294118</v>
      </c>
      <c r="AY50" s="12">
        <f t="shared" ref="AY50:AY61" si="106">AW50+2</f>
        <v>13.470588235294118</v>
      </c>
    </row>
    <row r="51" spans="1:51">
      <c r="A51" s="14" t="str">
        <f t="shared" ref="A51:A61" si="107">$B$3</f>
        <v>Zinc</v>
      </c>
      <c r="B51" s="6">
        <f t="shared" ref="B51:B61" si="108">$B$7</f>
        <v>400</v>
      </c>
      <c r="C51" s="47">
        <f t="shared" ref="C51:C61" si="109">8*(B51-$B$4)/($B$5-$B$4)</f>
        <v>0.47058823529411764</v>
      </c>
      <c r="D51" s="39">
        <v>6</v>
      </c>
      <c r="E51" s="51">
        <f>E50</f>
        <v>4</v>
      </c>
      <c r="F51" s="41" t="s">
        <v>3</v>
      </c>
      <c r="G51" s="47">
        <f t="shared" ref="G51:G61" si="110">G38</f>
        <v>0</v>
      </c>
      <c r="H51" s="41" t="s">
        <v>1</v>
      </c>
      <c r="I51" s="51">
        <f t="shared" si="98"/>
        <v>0</v>
      </c>
      <c r="J51" s="56">
        <f t="shared" ref="J51:J61" si="111">E51+G51+I51</f>
        <v>4</v>
      </c>
      <c r="K51" s="56">
        <f t="shared" ref="K51:K61" si="112">6-J51</f>
        <v>2</v>
      </c>
      <c r="L51" s="56">
        <v>1</v>
      </c>
      <c r="M51" s="15"/>
      <c r="N51" s="12">
        <f t="shared" ref="N51:N61" si="113">$C51+$K51+L51</f>
        <v>3.4705882352941178</v>
      </c>
      <c r="O51" s="12">
        <f t="shared" si="0"/>
        <v>4.4705882352941178</v>
      </c>
      <c r="P51" s="12">
        <f t="shared" si="99"/>
        <v>5.4705882352941178</v>
      </c>
      <c r="Q51" s="15"/>
      <c r="R51" s="36">
        <f t="shared" ref="R51:R61" si="114">$R$11</f>
        <v>0.26666666666666666</v>
      </c>
      <c r="S51" s="12">
        <f t="shared" ref="S51:S61" si="115">$C51+$K51+$R51+L51</f>
        <v>3.7372549019607844</v>
      </c>
      <c r="T51" s="12">
        <f t="shared" si="2"/>
        <v>4.7372549019607844</v>
      </c>
      <c r="U51" s="12">
        <f t="shared" si="100"/>
        <v>5.7372549019607844</v>
      </c>
      <c r="V51" s="15"/>
      <c r="W51" s="36">
        <f t="shared" ref="W51:W61" si="116">W$11</f>
        <v>0.66666666666666674</v>
      </c>
      <c r="X51" s="12">
        <f t="shared" ref="X51:X61" si="117">$C51+$K51+$W51+L51</f>
        <v>4.1372549019607847</v>
      </c>
      <c r="Y51" s="12">
        <f t="shared" si="4"/>
        <v>5.1372549019607847</v>
      </c>
      <c r="Z51" s="12">
        <f t="shared" si="101"/>
        <v>6.1372549019607847</v>
      </c>
      <c r="AA51" s="15"/>
      <c r="AB51" s="36">
        <f t="shared" ref="AB51:AB61" si="118">AB$11</f>
        <v>1.3333333333333335</v>
      </c>
      <c r="AC51" s="12">
        <f t="shared" ref="AC51:AC61" si="119">$C51+$K51+$AB51+L51</f>
        <v>4.8039215686274517</v>
      </c>
      <c r="AD51" s="12">
        <f t="shared" si="6"/>
        <v>5.8039215686274517</v>
      </c>
      <c r="AE51" s="12">
        <f t="shared" si="102"/>
        <v>6.8039215686274517</v>
      </c>
      <c r="AF51" s="15"/>
      <c r="AG51" s="36">
        <f t="shared" ref="AG51:AG61" si="120">AG$11</f>
        <v>2.666666666666667</v>
      </c>
      <c r="AH51" s="12">
        <f t="shared" ref="AH51:AH61" si="121">$C51+$K51+$AG51+L51</f>
        <v>6.1372549019607847</v>
      </c>
      <c r="AI51" s="12">
        <f t="shared" si="8"/>
        <v>7.1372549019607847</v>
      </c>
      <c r="AJ51" s="12">
        <f t="shared" si="103"/>
        <v>8.1372549019607838</v>
      </c>
      <c r="AK51" s="15"/>
      <c r="AL51" s="36">
        <f t="shared" ref="AL51:AL61" si="122">AL$11</f>
        <v>4</v>
      </c>
      <c r="AM51" s="12">
        <f t="shared" ref="AM51:AM61" si="123">$C51+$K51+$AL51+L51</f>
        <v>7.4705882352941178</v>
      </c>
      <c r="AN51" s="12">
        <f t="shared" si="10"/>
        <v>8.4705882352941178</v>
      </c>
      <c r="AO51" s="12">
        <f t="shared" si="104"/>
        <v>9.4705882352941178</v>
      </c>
      <c r="AP51" s="15"/>
      <c r="AQ51" s="36">
        <f t="shared" ref="AQ51:AQ61" si="124">AQ$11</f>
        <v>5.3333333333333339</v>
      </c>
      <c r="AR51" s="12">
        <f t="shared" ref="AR51:AR61" si="125">$C51+$K51+$AQ51+L51</f>
        <v>8.8039215686274517</v>
      </c>
      <c r="AS51" s="12">
        <f t="shared" si="12"/>
        <v>9.8039215686274517</v>
      </c>
      <c r="AT51" s="12">
        <f t="shared" si="105"/>
        <v>10.803921568627452</v>
      </c>
      <c r="AU51" s="15"/>
      <c r="AV51" s="36">
        <f t="shared" ref="AV51:AV61" si="126">AV$11</f>
        <v>8</v>
      </c>
      <c r="AW51" s="12">
        <f t="shared" ref="AW51:AW61" si="127">$C51+$K51+$AV51+L51</f>
        <v>11.470588235294118</v>
      </c>
      <c r="AX51" s="12">
        <f t="shared" si="14"/>
        <v>12.470588235294118</v>
      </c>
      <c r="AY51" s="12">
        <f t="shared" si="106"/>
        <v>13.470588235294118</v>
      </c>
    </row>
    <row r="52" spans="1:51">
      <c r="A52" s="14" t="str">
        <f t="shared" si="107"/>
        <v>Zinc</v>
      </c>
      <c r="B52" s="6">
        <f t="shared" si="108"/>
        <v>400</v>
      </c>
      <c r="C52" s="47">
        <f t="shared" si="109"/>
        <v>0.47058823529411764</v>
      </c>
      <c r="D52" s="39">
        <v>6</v>
      </c>
      <c r="E52" s="51">
        <f t="shared" ref="E52:E61" si="128">E51</f>
        <v>4</v>
      </c>
      <c r="F52" s="41" t="s">
        <v>3</v>
      </c>
      <c r="G52" s="47">
        <f t="shared" si="110"/>
        <v>0</v>
      </c>
      <c r="H52" s="41" t="s">
        <v>0</v>
      </c>
      <c r="I52" s="51">
        <f t="shared" si="98"/>
        <v>1</v>
      </c>
      <c r="J52" s="56">
        <f t="shared" si="111"/>
        <v>5</v>
      </c>
      <c r="K52" s="56">
        <f t="shared" si="112"/>
        <v>1</v>
      </c>
      <c r="L52" s="56">
        <v>1</v>
      </c>
      <c r="M52" s="15"/>
      <c r="N52" s="12">
        <f t="shared" si="113"/>
        <v>2.4705882352941178</v>
      </c>
      <c r="O52" s="12">
        <f t="shared" si="0"/>
        <v>3.4705882352941178</v>
      </c>
      <c r="P52" s="12">
        <f t="shared" si="99"/>
        <v>4.4705882352941178</v>
      </c>
      <c r="Q52" s="15"/>
      <c r="R52" s="36">
        <f t="shared" si="114"/>
        <v>0.26666666666666666</v>
      </c>
      <c r="S52" s="12">
        <f t="shared" si="115"/>
        <v>2.7372549019607844</v>
      </c>
      <c r="T52" s="12">
        <f t="shared" si="2"/>
        <v>3.7372549019607844</v>
      </c>
      <c r="U52" s="12">
        <f t="shared" si="100"/>
        <v>4.7372549019607844</v>
      </c>
      <c r="V52" s="15"/>
      <c r="W52" s="36">
        <f t="shared" si="116"/>
        <v>0.66666666666666674</v>
      </c>
      <c r="X52" s="12">
        <f t="shared" si="117"/>
        <v>3.1372549019607847</v>
      </c>
      <c r="Y52" s="12">
        <f t="shared" si="4"/>
        <v>4.1372549019607847</v>
      </c>
      <c r="Z52" s="12">
        <f t="shared" si="101"/>
        <v>5.1372549019607847</v>
      </c>
      <c r="AA52" s="15"/>
      <c r="AB52" s="36">
        <f t="shared" si="118"/>
        <v>1.3333333333333335</v>
      </c>
      <c r="AC52" s="12">
        <f t="shared" si="119"/>
        <v>3.8039215686274512</v>
      </c>
      <c r="AD52" s="12">
        <f t="shared" si="6"/>
        <v>4.8039215686274517</v>
      </c>
      <c r="AE52" s="12">
        <f t="shared" si="102"/>
        <v>5.8039215686274517</v>
      </c>
      <c r="AF52" s="15"/>
      <c r="AG52" s="36">
        <f t="shared" si="120"/>
        <v>2.666666666666667</v>
      </c>
      <c r="AH52" s="12">
        <f t="shared" si="121"/>
        <v>5.1372549019607847</v>
      </c>
      <c r="AI52" s="12">
        <f t="shared" si="8"/>
        <v>6.1372549019607847</v>
      </c>
      <c r="AJ52" s="12">
        <f t="shared" si="103"/>
        <v>7.1372549019607847</v>
      </c>
      <c r="AK52" s="15"/>
      <c r="AL52" s="36">
        <f t="shared" si="122"/>
        <v>4</v>
      </c>
      <c r="AM52" s="12">
        <f t="shared" si="123"/>
        <v>6.4705882352941178</v>
      </c>
      <c r="AN52" s="12">
        <f t="shared" si="10"/>
        <v>7.4705882352941178</v>
      </c>
      <c r="AO52" s="12">
        <f t="shared" si="104"/>
        <v>8.4705882352941178</v>
      </c>
      <c r="AP52" s="15"/>
      <c r="AQ52" s="36">
        <f t="shared" si="124"/>
        <v>5.3333333333333339</v>
      </c>
      <c r="AR52" s="12">
        <f t="shared" si="125"/>
        <v>7.8039215686274517</v>
      </c>
      <c r="AS52" s="12">
        <f t="shared" si="12"/>
        <v>8.8039215686274517</v>
      </c>
      <c r="AT52" s="12">
        <f t="shared" si="105"/>
        <v>9.8039215686274517</v>
      </c>
      <c r="AU52" s="15"/>
      <c r="AV52" s="36">
        <f t="shared" si="126"/>
        <v>8</v>
      </c>
      <c r="AW52" s="12">
        <f t="shared" si="127"/>
        <v>10.470588235294118</v>
      </c>
      <c r="AX52" s="12">
        <f t="shared" si="14"/>
        <v>11.470588235294118</v>
      </c>
      <c r="AY52" s="12">
        <f t="shared" si="106"/>
        <v>12.470588235294118</v>
      </c>
    </row>
    <row r="53" spans="1:51">
      <c r="A53" s="14" t="str">
        <f t="shared" si="107"/>
        <v>Zinc</v>
      </c>
      <c r="B53" s="6">
        <f t="shared" si="108"/>
        <v>400</v>
      </c>
      <c r="C53" s="47">
        <f t="shared" si="109"/>
        <v>0.47058823529411764</v>
      </c>
      <c r="D53" s="39">
        <v>6</v>
      </c>
      <c r="E53" s="51">
        <f t="shared" si="128"/>
        <v>4</v>
      </c>
      <c r="F53" s="41" t="s">
        <v>4</v>
      </c>
      <c r="G53" s="47">
        <f t="shared" si="110"/>
        <v>0</v>
      </c>
      <c r="H53" s="41" t="s">
        <v>2</v>
      </c>
      <c r="I53" s="51">
        <f t="shared" si="98"/>
        <v>0</v>
      </c>
      <c r="J53" s="56">
        <f t="shared" si="111"/>
        <v>4</v>
      </c>
      <c r="K53" s="56">
        <f t="shared" si="112"/>
        <v>2</v>
      </c>
      <c r="L53" s="56">
        <v>1</v>
      </c>
      <c r="M53" s="15"/>
      <c r="N53" s="12">
        <f t="shared" si="113"/>
        <v>3.4705882352941178</v>
      </c>
      <c r="O53" s="12">
        <f t="shared" si="0"/>
        <v>4.4705882352941178</v>
      </c>
      <c r="P53" s="12">
        <f t="shared" si="99"/>
        <v>5.4705882352941178</v>
      </c>
      <c r="Q53" s="15"/>
      <c r="R53" s="36">
        <f t="shared" si="114"/>
        <v>0.26666666666666666</v>
      </c>
      <c r="S53" s="12">
        <f t="shared" si="115"/>
        <v>3.7372549019607844</v>
      </c>
      <c r="T53" s="12">
        <f t="shared" si="2"/>
        <v>4.7372549019607844</v>
      </c>
      <c r="U53" s="12">
        <f t="shared" si="100"/>
        <v>5.7372549019607844</v>
      </c>
      <c r="V53" s="15"/>
      <c r="W53" s="36">
        <f t="shared" si="116"/>
        <v>0.66666666666666674</v>
      </c>
      <c r="X53" s="12">
        <f t="shared" si="117"/>
        <v>4.1372549019607847</v>
      </c>
      <c r="Y53" s="12">
        <f t="shared" si="4"/>
        <v>5.1372549019607847</v>
      </c>
      <c r="Z53" s="12">
        <f t="shared" si="101"/>
        <v>6.1372549019607847</v>
      </c>
      <c r="AA53" s="15"/>
      <c r="AB53" s="36">
        <f t="shared" si="118"/>
        <v>1.3333333333333335</v>
      </c>
      <c r="AC53" s="12">
        <f t="shared" si="119"/>
        <v>4.8039215686274517</v>
      </c>
      <c r="AD53" s="12">
        <f t="shared" si="6"/>
        <v>5.8039215686274517</v>
      </c>
      <c r="AE53" s="12">
        <f t="shared" si="102"/>
        <v>6.8039215686274517</v>
      </c>
      <c r="AF53" s="15"/>
      <c r="AG53" s="36">
        <f t="shared" si="120"/>
        <v>2.666666666666667</v>
      </c>
      <c r="AH53" s="12">
        <f t="shared" si="121"/>
        <v>6.1372549019607847</v>
      </c>
      <c r="AI53" s="12">
        <f t="shared" si="8"/>
        <v>7.1372549019607847</v>
      </c>
      <c r="AJ53" s="12">
        <f t="shared" si="103"/>
        <v>8.1372549019607838</v>
      </c>
      <c r="AK53" s="15"/>
      <c r="AL53" s="36">
        <f t="shared" si="122"/>
        <v>4</v>
      </c>
      <c r="AM53" s="12">
        <f t="shared" si="123"/>
        <v>7.4705882352941178</v>
      </c>
      <c r="AN53" s="12">
        <f t="shared" si="10"/>
        <v>8.4705882352941178</v>
      </c>
      <c r="AO53" s="12">
        <f t="shared" si="104"/>
        <v>9.4705882352941178</v>
      </c>
      <c r="AP53" s="15"/>
      <c r="AQ53" s="36">
        <f t="shared" si="124"/>
        <v>5.3333333333333339</v>
      </c>
      <c r="AR53" s="12">
        <f t="shared" si="125"/>
        <v>8.8039215686274517</v>
      </c>
      <c r="AS53" s="12">
        <f t="shared" si="12"/>
        <v>9.8039215686274517</v>
      </c>
      <c r="AT53" s="12">
        <f t="shared" si="105"/>
        <v>10.803921568627452</v>
      </c>
      <c r="AU53" s="15"/>
      <c r="AV53" s="36">
        <f t="shared" si="126"/>
        <v>8</v>
      </c>
      <c r="AW53" s="12">
        <f t="shared" si="127"/>
        <v>11.470588235294118</v>
      </c>
      <c r="AX53" s="12">
        <f t="shared" si="14"/>
        <v>12.470588235294118</v>
      </c>
      <c r="AY53" s="12">
        <f t="shared" si="106"/>
        <v>13.470588235294118</v>
      </c>
    </row>
    <row r="54" spans="1:51">
      <c r="A54" s="14" t="str">
        <f t="shared" si="107"/>
        <v>Zinc</v>
      </c>
      <c r="B54" s="6">
        <f t="shared" si="108"/>
        <v>400</v>
      </c>
      <c r="C54" s="47">
        <f t="shared" si="109"/>
        <v>0.47058823529411764</v>
      </c>
      <c r="D54" s="39">
        <v>6</v>
      </c>
      <c r="E54" s="51">
        <f t="shared" si="128"/>
        <v>4</v>
      </c>
      <c r="F54" s="41" t="s">
        <v>4</v>
      </c>
      <c r="G54" s="47">
        <f t="shared" si="110"/>
        <v>0</v>
      </c>
      <c r="H54" s="41" t="s">
        <v>1</v>
      </c>
      <c r="I54" s="51">
        <f t="shared" si="98"/>
        <v>0</v>
      </c>
      <c r="J54" s="56">
        <f t="shared" si="111"/>
        <v>4</v>
      </c>
      <c r="K54" s="56">
        <f t="shared" si="112"/>
        <v>2</v>
      </c>
      <c r="L54" s="56">
        <v>1</v>
      </c>
      <c r="M54" s="15"/>
      <c r="N54" s="12">
        <f t="shared" si="113"/>
        <v>3.4705882352941178</v>
      </c>
      <c r="O54" s="12">
        <f t="shared" si="0"/>
        <v>4.4705882352941178</v>
      </c>
      <c r="P54" s="12">
        <f t="shared" si="99"/>
        <v>5.4705882352941178</v>
      </c>
      <c r="Q54" s="15"/>
      <c r="R54" s="36">
        <f t="shared" si="114"/>
        <v>0.26666666666666666</v>
      </c>
      <c r="S54" s="12">
        <f t="shared" si="115"/>
        <v>3.7372549019607844</v>
      </c>
      <c r="T54" s="12">
        <f t="shared" si="2"/>
        <v>4.7372549019607844</v>
      </c>
      <c r="U54" s="12">
        <f t="shared" si="100"/>
        <v>5.7372549019607844</v>
      </c>
      <c r="V54" s="15"/>
      <c r="W54" s="36">
        <f t="shared" si="116"/>
        <v>0.66666666666666674</v>
      </c>
      <c r="X54" s="12">
        <f t="shared" si="117"/>
        <v>4.1372549019607847</v>
      </c>
      <c r="Y54" s="12">
        <f t="shared" si="4"/>
        <v>5.1372549019607847</v>
      </c>
      <c r="Z54" s="12">
        <f t="shared" si="101"/>
        <v>6.1372549019607847</v>
      </c>
      <c r="AA54" s="15"/>
      <c r="AB54" s="36">
        <f t="shared" si="118"/>
        <v>1.3333333333333335</v>
      </c>
      <c r="AC54" s="12">
        <f t="shared" si="119"/>
        <v>4.8039215686274517</v>
      </c>
      <c r="AD54" s="12">
        <f t="shared" si="6"/>
        <v>5.8039215686274517</v>
      </c>
      <c r="AE54" s="12">
        <f t="shared" si="102"/>
        <v>6.8039215686274517</v>
      </c>
      <c r="AF54" s="15"/>
      <c r="AG54" s="36">
        <f t="shared" si="120"/>
        <v>2.666666666666667</v>
      </c>
      <c r="AH54" s="12">
        <f t="shared" si="121"/>
        <v>6.1372549019607847</v>
      </c>
      <c r="AI54" s="12">
        <f t="shared" si="8"/>
        <v>7.1372549019607847</v>
      </c>
      <c r="AJ54" s="12">
        <f t="shared" si="103"/>
        <v>8.1372549019607838</v>
      </c>
      <c r="AK54" s="15"/>
      <c r="AL54" s="36">
        <f t="shared" si="122"/>
        <v>4</v>
      </c>
      <c r="AM54" s="12">
        <f t="shared" si="123"/>
        <v>7.4705882352941178</v>
      </c>
      <c r="AN54" s="12">
        <f t="shared" si="10"/>
        <v>8.4705882352941178</v>
      </c>
      <c r="AO54" s="12">
        <f t="shared" si="104"/>
        <v>9.4705882352941178</v>
      </c>
      <c r="AP54" s="15"/>
      <c r="AQ54" s="36">
        <f t="shared" si="124"/>
        <v>5.3333333333333339</v>
      </c>
      <c r="AR54" s="12">
        <f t="shared" si="125"/>
        <v>8.8039215686274517</v>
      </c>
      <c r="AS54" s="12">
        <f t="shared" si="12"/>
        <v>9.8039215686274517</v>
      </c>
      <c r="AT54" s="12">
        <f t="shared" si="105"/>
        <v>10.803921568627452</v>
      </c>
      <c r="AU54" s="15"/>
      <c r="AV54" s="36">
        <f t="shared" si="126"/>
        <v>8</v>
      </c>
      <c r="AW54" s="12">
        <f t="shared" si="127"/>
        <v>11.470588235294118</v>
      </c>
      <c r="AX54" s="12">
        <f t="shared" si="14"/>
        <v>12.470588235294118</v>
      </c>
      <c r="AY54" s="12">
        <f t="shared" si="106"/>
        <v>13.470588235294118</v>
      </c>
    </row>
    <row r="55" spans="1:51">
      <c r="A55" s="14" t="str">
        <f t="shared" si="107"/>
        <v>Zinc</v>
      </c>
      <c r="B55" s="6">
        <f t="shared" si="108"/>
        <v>400</v>
      </c>
      <c r="C55" s="47">
        <f t="shared" si="109"/>
        <v>0.47058823529411764</v>
      </c>
      <c r="D55" s="39">
        <v>6</v>
      </c>
      <c r="E55" s="51">
        <f t="shared" si="128"/>
        <v>4</v>
      </c>
      <c r="F55" s="41" t="s">
        <v>4</v>
      </c>
      <c r="G55" s="47">
        <f t="shared" si="110"/>
        <v>0</v>
      </c>
      <c r="H55" s="41" t="s">
        <v>0</v>
      </c>
      <c r="I55" s="51">
        <f t="shared" si="98"/>
        <v>1</v>
      </c>
      <c r="J55" s="56">
        <f t="shared" si="111"/>
        <v>5</v>
      </c>
      <c r="K55" s="56">
        <f t="shared" si="112"/>
        <v>1</v>
      </c>
      <c r="L55" s="56">
        <v>1</v>
      </c>
      <c r="M55" s="15"/>
      <c r="N55" s="12">
        <f t="shared" si="113"/>
        <v>2.4705882352941178</v>
      </c>
      <c r="O55" s="12">
        <f t="shared" si="0"/>
        <v>3.4705882352941178</v>
      </c>
      <c r="P55" s="12">
        <f t="shared" si="99"/>
        <v>4.4705882352941178</v>
      </c>
      <c r="Q55" s="15"/>
      <c r="R55" s="36">
        <f t="shared" si="114"/>
        <v>0.26666666666666666</v>
      </c>
      <c r="S55" s="12">
        <f t="shared" si="115"/>
        <v>2.7372549019607844</v>
      </c>
      <c r="T55" s="12">
        <f t="shared" si="2"/>
        <v>3.7372549019607844</v>
      </c>
      <c r="U55" s="12">
        <f t="shared" si="100"/>
        <v>4.7372549019607844</v>
      </c>
      <c r="V55" s="15"/>
      <c r="W55" s="36">
        <f t="shared" si="116"/>
        <v>0.66666666666666674</v>
      </c>
      <c r="X55" s="12">
        <f t="shared" si="117"/>
        <v>3.1372549019607847</v>
      </c>
      <c r="Y55" s="12">
        <f t="shared" si="4"/>
        <v>4.1372549019607847</v>
      </c>
      <c r="Z55" s="12">
        <f t="shared" si="101"/>
        <v>5.1372549019607847</v>
      </c>
      <c r="AA55" s="15"/>
      <c r="AB55" s="36">
        <f t="shared" si="118"/>
        <v>1.3333333333333335</v>
      </c>
      <c r="AC55" s="12">
        <f t="shared" si="119"/>
        <v>3.8039215686274512</v>
      </c>
      <c r="AD55" s="12">
        <f t="shared" si="6"/>
        <v>4.8039215686274517</v>
      </c>
      <c r="AE55" s="12">
        <f t="shared" si="102"/>
        <v>5.8039215686274517</v>
      </c>
      <c r="AF55" s="15"/>
      <c r="AG55" s="36">
        <f t="shared" si="120"/>
        <v>2.666666666666667</v>
      </c>
      <c r="AH55" s="12">
        <f t="shared" si="121"/>
        <v>5.1372549019607847</v>
      </c>
      <c r="AI55" s="12">
        <f t="shared" si="8"/>
        <v>6.1372549019607847</v>
      </c>
      <c r="AJ55" s="12">
        <f t="shared" si="103"/>
        <v>7.1372549019607847</v>
      </c>
      <c r="AK55" s="15"/>
      <c r="AL55" s="36">
        <f t="shared" si="122"/>
        <v>4</v>
      </c>
      <c r="AM55" s="12">
        <f t="shared" si="123"/>
        <v>6.4705882352941178</v>
      </c>
      <c r="AN55" s="12">
        <f t="shared" si="10"/>
        <v>7.4705882352941178</v>
      </c>
      <c r="AO55" s="12">
        <f t="shared" si="104"/>
        <v>8.4705882352941178</v>
      </c>
      <c r="AP55" s="15"/>
      <c r="AQ55" s="36">
        <f t="shared" si="124"/>
        <v>5.3333333333333339</v>
      </c>
      <c r="AR55" s="12">
        <f t="shared" si="125"/>
        <v>7.8039215686274517</v>
      </c>
      <c r="AS55" s="12">
        <f t="shared" si="12"/>
        <v>8.8039215686274517</v>
      </c>
      <c r="AT55" s="12">
        <f t="shared" si="105"/>
        <v>9.8039215686274517</v>
      </c>
      <c r="AU55" s="15"/>
      <c r="AV55" s="36">
        <f t="shared" si="126"/>
        <v>8</v>
      </c>
      <c r="AW55" s="12">
        <f t="shared" si="127"/>
        <v>10.470588235294118</v>
      </c>
      <c r="AX55" s="12">
        <f t="shared" si="14"/>
        <v>11.470588235294118</v>
      </c>
      <c r="AY55" s="12">
        <f t="shared" si="106"/>
        <v>12.470588235294118</v>
      </c>
    </row>
    <row r="56" spans="1:51">
      <c r="A56" s="14" t="str">
        <f t="shared" si="107"/>
        <v>Zinc</v>
      </c>
      <c r="B56" s="6">
        <f t="shared" si="108"/>
        <v>400</v>
      </c>
      <c r="C56" s="47">
        <f t="shared" si="109"/>
        <v>0.47058823529411764</v>
      </c>
      <c r="D56" s="39">
        <v>6</v>
      </c>
      <c r="E56" s="51">
        <f t="shared" si="128"/>
        <v>4</v>
      </c>
      <c r="F56" s="41" t="s">
        <v>5</v>
      </c>
      <c r="G56" s="47">
        <f t="shared" si="110"/>
        <v>0</v>
      </c>
      <c r="H56" s="41" t="s">
        <v>2</v>
      </c>
      <c r="I56" s="51">
        <f t="shared" si="98"/>
        <v>0</v>
      </c>
      <c r="J56" s="56">
        <f t="shared" si="111"/>
        <v>4</v>
      </c>
      <c r="K56" s="56">
        <f t="shared" si="112"/>
        <v>2</v>
      </c>
      <c r="L56" s="56">
        <v>1</v>
      </c>
      <c r="M56" s="15"/>
      <c r="N56" s="12">
        <f t="shared" si="113"/>
        <v>3.4705882352941178</v>
      </c>
      <c r="O56" s="12">
        <f t="shared" si="0"/>
        <v>4.4705882352941178</v>
      </c>
      <c r="P56" s="12">
        <f t="shared" si="99"/>
        <v>5.4705882352941178</v>
      </c>
      <c r="Q56" s="15"/>
      <c r="R56" s="36">
        <f t="shared" si="114"/>
        <v>0.26666666666666666</v>
      </c>
      <c r="S56" s="12">
        <f t="shared" si="115"/>
        <v>3.7372549019607844</v>
      </c>
      <c r="T56" s="12">
        <f t="shared" si="2"/>
        <v>4.7372549019607844</v>
      </c>
      <c r="U56" s="12">
        <f t="shared" si="100"/>
        <v>5.7372549019607844</v>
      </c>
      <c r="V56" s="15"/>
      <c r="W56" s="36">
        <f t="shared" si="116"/>
        <v>0.66666666666666674</v>
      </c>
      <c r="X56" s="12">
        <f t="shared" si="117"/>
        <v>4.1372549019607847</v>
      </c>
      <c r="Y56" s="12">
        <f t="shared" si="4"/>
        <v>5.1372549019607847</v>
      </c>
      <c r="Z56" s="12">
        <f t="shared" si="101"/>
        <v>6.1372549019607847</v>
      </c>
      <c r="AA56" s="15"/>
      <c r="AB56" s="36">
        <f t="shared" si="118"/>
        <v>1.3333333333333335</v>
      </c>
      <c r="AC56" s="12">
        <f t="shared" si="119"/>
        <v>4.8039215686274517</v>
      </c>
      <c r="AD56" s="12">
        <f t="shared" si="6"/>
        <v>5.8039215686274517</v>
      </c>
      <c r="AE56" s="12">
        <f t="shared" si="102"/>
        <v>6.8039215686274517</v>
      </c>
      <c r="AF56" s="15"/>
      <c r="AG56" s="36">
        <f t="shared" si="120"/>
        <v>2.666666666666667</v>
      </c>
      <c r="AH56" s="12">
        <f t="shared" si="121"/>
        <v>6.1372549019607847</v>
      </c>
      <c r="AI56" s="12">
        <f t="shared" si="8"/>
        <v>7.1372549019607847</v>
      </c>
      <c r="AJ56" s="12">
        <f t="shared" si="103"/>
        <v>8.1372549019607838</v>
      </c>
      <c r="AK56" s="15"/>
      <c r="AL56" s="36">
        <f t="shared" si="122"/>
        <v>4</v>
      </c>
      <c r="AM56" s="12">
        <f t="shared" si="123"/>
        <v>7.4705882352941178</v>
      </c>
      <c r="AN56" s="12">
        <f t="shared" si="10"/>
        <v>8.4705882352941178</v>
      </c>
      <c r="AO56" s="12">
        <f t="shared" si="104"/>
        <v>9.4705882352941178</v>
      </c>
      <c r="AP56" s="15"/>
      <c r="AQ56" s="36">
        <f t="shared" si="124"/>
        <v>5.3333333333333339</v>
      </c>
      <c r="AR56" s="12">
        <f t="shared" si="125"/>
        <v>8.8039215686274517</v>
      </c>
      <c r="AS56" s="12">
        <f t="shared" si="12"/>
        <v>9.8039215686274517</v>
      </c>
      <c r="AT56" s="12">
        <f t="shared" si="105"/>
        <v>10.803921568627452</v>
      </c>
      <c r="AU56" s="15"/>
      <c r="AV56" s="36">
        <f t="shared" si="126"/>
        <v>8</v>
      </c>
      <c r="AW56" s="12">
        <f t="shared" si="127"/>
        <v>11.470588235294118</v>
      </c>
      <c r="AX56" s="12">
        <f t="shared" si="14"/>
        <v>12.470588235294118</v>
      </c>
      <c r="AY56" s="12">
        <f t="shared" si="106"/>
        <v>13.470588235294118</v>
      </c>
    </row>
    <row r="57" spans="1:51">
      <c r="A57" s="14" t="str">
        <f t="shared" si="107"/>
        <v>Zinc</v>
      </c>
      <c r="B57" s="6">
        <f t="shared" si="108"/>
        <v>400</v>
      </c>
      <c r="C57" s="47">
        <f t="shared" si="109"/>
        <v>0.47058823529411764</v>
      </c>
      <c r="D57" s="39">
        <v>6</v>
      </c>
      <c r="E57" s="51">
        <f t="shared" si="128"/>
        <v>4</v>
      </c>
      <c r="F57" s="41" t="s">
        <v>5</v>
      </c>
      <c r="G57" s="47">
        <f t="shared" si="110"/>
        <v>0</v>
      </c>
      <c r="H57" s="41" t="s">
        <v>1</v>
      </c>
      <c r="I57" s="51">
        <f t="shared" si="98"/>
        <v>0</v>
      </c>
      <c r="J57" s="56">
        <f t="shared" si="111"/>
        <v>4</v>
      </c>
      <c r="K57" s="56">
        <f t="shared" si="112"/>
        <v>2</v>
      </c>
      <c r="L57" s="56">
        <v>1</v>
      </c>
      <c r="M57" s="15"/>
      <c r="N57" s="12">
        <f t="shared" si="113"/>
        <v>3.4705882352941178</v>
      </c>
      <c r="O57" s="12">
        <f t="shared" si="0"/>
        <v>4.4705882352941178</v>
      </c>
      <c r="P57" s="12">
        <f t="shared" si="99"/>
        <v>5.4705882352941178</v>
      </c>
      <c r="Q57" s="15"/>
      <c r="R57" s="36">
        <f t="shared" si="114"/>
        <v>0.26666666666666666</v>
      </c>
      <c r="S57" s="12">
        <f t="shared" si="115"/>
        <v>3.7372549019607844</v>
      </c>
      <c r="T57" s="12">
        <f t="shared" si="2"/>
        <v>4.7372549019607844</v>
      </c>
      <c r="U57" s="12">
        <f t="shared" si="100"/>
        <v>5.7372549019607844</v>
      </c>
      <c r="V57" s="15"/>
      <c r="W57" s="36">
        <f t="shared" si="116"/>
        <v>0.66666666666666674</v>
      </c>
      <c r="X57" s="12">
        <f t="shared" si="117"/>
        <v>4.1372549019607847</v>
      </c>
      <c r="Y57" s="12">
        <f t="shared" si="4"/>
        <v>5.1372549019607847</v>
      </c>
      <c r="Z57" s="12">
        <f t="shared" si="101"/>
        <v>6.1372549019607847</v>
      </c>
      <c r="AA57" s="15"/>
      <c r="AB57" s="36">
        <f t="shared" si="118"/>
        <v>1.3333333333333335</v>
      </c>
      <c r="AC57" s="12">
        <f t="shared" si="119"/>
        <v>4.8039215686274517</v>
      </c>
      <c r="AD57" s="12">
        <f t="shared" si="6"/>
        <v>5.8039215686274517</v>
      </c>
      <c r="AE57" s="12">
        <f t="shared" si="102"/>
        <v>6.8039215686274517</v>
      </c>
      <c r="AF57" s="15"/>
      <c r="AG57" s="36">
        <f t="shared" si="120"/>
        <v>2.666666666666667</v>
      </c>
      <c r="AH57" s="12">
        <f t="shared" si="121"/>
        <v>6.1372549019607847</v>
      </c>
      <c r="AI57" s="12">
        <f t="shared" si="8"/>
        <v>7.1372549019607847</v>
      </c>
      <c r="AJ57" s="12">
        <f t="shared" si="103"/>
        <v>8.1372549019607838</v>
      </c>
      <c r="AK57" s="15"/>
      <c r="AL57" s="36">
        <f t="shared" si="122"/>
        <v>4</v>
      </c>
      <c r="AM57" s="12">
        <f t="shared" si="123"/>
        <v>7.4705882352941178</v>
      </c>
      <c r="AN57" s="12">
        <f t="shared" si="10"/>
        <v>8.4705882352941178</v>
      </c>
      <c r="AO57" s="12">
        <f t="shared" si="104"/>
        <v>9.4705882352941178</v>
      </c>
      <c r="AP57" s="15"/>
      <c r="AQ57" s="36">
        <f t="shared" si="124"/>
        <v>5.3333333333333339</v>
      </c>
      <c r="AR57" s="12">
        <f t="shared" si="125"/>
        <v>8.8039215686274517</v>
      </c>
      <c r="AS57" s="12">
        <f t="shared" si="12"/>
        <v>9.8039215686274517</v>
      </c>
      <c r="AT57" s="12">
        <f t="shared" si="105"/>
        <v>10.803921568627452</v>
      </c>
      <c r="AU57" s="15"/>
      <c r="AV57" s="36">
        <f t="shared" si="126"/>
        <v>8</v>
      </c>
      <c r="AW57" s="12">
        <f t="shared" si="127"/>
        <v>11.470588235294118</v>
      </c>
      <c r="AX57" s="12">
        <f t="shared" si="14"/>
        <v>12.470588235294118</v>
      </c>
      <c r="AY57" s="12">
        <f t="shared" si="106"/>
        <v>13.470588235294118</v>
      </c>
    </row>
    <row r="58" spans="1:51">
      <c r="A58" s="14" t="str">
        <f t="shared" si="107"/>
        <v>Zinc</v>
      </c>
      <c r="B58" s="6">
        <f t="shared" si="108"/>
        <v>400</v>
      </c>
      <c r="C58" s="47">
        <f t="shared" si="109"/>
        <v>0.47058823529411764</v>
      </c>
      <c r="D58" s="39">
        <v>6</v>
      </c>
      <c r="E58" s="51">
        <f t="shared" si="128"/>
        <v>4</v>
      </c>
      <c r="F58" s="41" t="s">
        <v>5</v>
      </c>
      <c r="G58" s="47">
        <f t="shared" si="110"/>
        <v>0</v>
      </c>
      <c r="H58" s="41" t="s">
        <v>0</v>
      </c>
      <c r="I58" s="51">
        <f t="shared" si="98"/>
        <v>1</v>
      </c>
      <c r="J58" s="56">
        <f t="shared" si="111"/>
        <v>5</v>
      </c>
      <c r="K58" s="56">
        <f t="shared" si="112"/>
        <v>1</v>
      </c>
      <c r="L58" s="56">
        <v>1</v>
      </c>
      <c r="M58" s="15"/>
      <c r="N58" s="12">
        <f t="shared" si="113"/>
        <v>2.4705882352941178</v>
      </c>
      <c r="O58" s="12">
        <f t="shared" si="0"/>
        <v>3.4705882352941178</v>
      </c>
      <c r="P58" s="12">
        <f t="shared" si="99"/>
        <v>4.4705882352941178</v>
      </c>
      <c r="Q58" s="15"/>
      <c r="R58" s="36">
        <f t="shared" si="114"/>
        <v>0.26666666666666666</v>
      </c>
      <c r="S58" s="12">
        <f t="shared" si="115"/>
        <v>2.7372549019607844</v>
      </c>
      <c r="T58" s="12">
        <f t="shared" si="2"/>
        <v>3.7372549019607844</v>
      </c>
      <c r="U58" s="12">
        <f t="shared" si="100"/>
        <v>4.7372549019607844</v>
      </c>
      <c r="V58" s="15"/>
      <c r="W58" s="36">
        <f t="shared" si="116"/>
        <v>0.66666666666666674</v>
      </c>
      <c r="X58" s="12">
        <f t="shared" si="117"/>
        <v>3.1372549019607847</v>
      </c>
      <c r="Y58" s="12">
        <f t="shared" si="4"/>
        <v>4.1372549019607847</v>
      </c>
      <c r="Z58" s="12">
        <f t="shared" si="101"/>
        <v>5.1372549019607847</v>
      </c>
      <c r="AA58" s="15"/>
      <c r="AB58" s="36">
        <f t="shared" si="118"/>
        <v>1.3333333333333335</v>
      </c>
      <c r="AC58" s="12">
        <f t="shared" si="119"/>
        <v>3.8039215686274512</v>
      </c>
      <c r="AD58" s="12">
        <f t="shared" si="6"/>
        <v>4.8039215686274517</v>
      </c>
      <c r="AE58" s="12">
        <f t="shared" si="102"/>
        <v>5.8039215686274517</v>
      </c>
      <c r="AF58" s="15"/>
      <c r="AG58" s="36">
        <f t="shared" si="120"/>
        <v>2.666666666666667</v>
      </c>
      <c r="AH58" s="12">
        <f t="shared" si="121"/>
        <v>5.1372549019607847</v>
      </c>
      <c r="AI58" s="12">
        <f t="shared" si="8"/>
        <v>6.1372549019607847</v>
      </c>
      <c r="AJ58" s="12">
        <f t="shared" si="103"/>
        <v>7.1372549019607847</v>
      </c>
      <c r="AK58" s="15"/>
      <c r="AL58" s="36">
        <f t="shared" si="122"/>
        <v>4</v>
      </c>
      <c r="AM58" s="12">
        <f t="shared" si="123"/>
        <v>6.4705882352941178</v>
      </c>
      <c r="AN58" s="12">
        <f t="shared" si="10"/>
        <v>7.4705882352941178</v>
      </c>
      <c r="AO58" s="12">
        <f t="shared" si="104"/>
        <v>8.4705882352941178</v>
      </c>
      <c r="AP58" s="15"/>
      <c r="AQ58" s="36">
        <f t="shared" si="124"/>
        <v>5.3333333333333339</v>
      </c>
      <c r="AR58" s="12">
        <f t="shared" si="125"/>
        <v>7.8039215686274517</v>
      </c>
      <c r="AS58" s="12">
        <f t="shared" si="12"/>
        <v>8.8039215686274517</v>
      </c>
      <c r="AT58" s="12">
        <f t="shared" si="105"/>
        <v>9.8039215686274517</v>
      </c>
      <c r="AU58" s="15"/>
      <c r="AV58" s="36">
        <f t="shared" si="126"/>
        <v>8</v>
      </c>
      <c r="AW58" s="12">
        <f t="shared" si="127"/>
        <v>10.470588235294118</v>
      </c>
      <c r="AX58" s="12">
        <f t="shared" si="14"/>
        <v>11.470588235294118</v>
      </c>
      <c r="AY58" s="12">
        <f t="shared" si="106"/>
        <v>12.470588235294118</v>
      </c>
    </row>
    <row r="59" spans="1:51">
      <c r="A59" s="14" t="str">
        <f t="shared" si="107"/>
        <v>Zinc</v>
      </c>
      <c r="B59" s="6">
        <f t="shared" si="108"/>
        <v>400</v>
      </c>
      <c r="C59" s="47">
        <f t="shared" si="109"/>
        <v>0.47058823529411764</v>
      </c>
      <c r="D59" s="39">
        <v>6</v>
      </c>
      <c r="E59" s="51">
        <f t="shared" si="128"/>
        <v>4</v>
      </c>
      <c r="F59" s="41" t="s">
        <v>6</v>
      </c>
      <c r="G59" s="47">
        <f t="shared" si="110"/>
        <v>0</v>
      </c>
      <c r="H59" s="41" t="s">
        <v>2</v>
      </c>
      <c r="I59" s="51">
        <f t="shared" si="98"/>
        <v>0</v>
      </c>
      <c r="J59" s="56">
        <f t="shared" si="111"/>
        <v>4</v>
      </c>
      <c r="K59" s="56">
        <f t="shared" si="112"/>
        <v>2</v>
      </c>
      <c r="L59" s="56">
        <v>1</v>
      </c>
      <c r="M59" s="15"/>
      <c r="N59" s="12">
        <f t="shared" si="113"/>
        <v>3.4705882352941178</v>
      </c>
      <c r="O59" s="12">
        <f t="shared" si="0"/>
        <v>4.4705882352941178</v>
      </c>
      <c r="P59" s="12">
        <f t="shared" si="99"/>
        <v>5.4705882352941178</v>
      </c>
      <c r="Q59" s="15"/>
      <c r="R59" s="36">
        <f t="shared" si="114"/>
        <v>0.26666666666666666</v>
      </c>
      <c r="S59" s="12">
        <f t="shared" si="115"/>
        <v>3.7372549019607844</v>
      </c>
      <c r="T59" s="12">
        <f t="shared" si="2"/>
        <v>4.7372549019607844</v>
      </c>
      <c r="U59" s="12">
        <f t="shared" si="100"/>
        <v>5.7372549019607844</v>
      </c>
      <c r="V59" s="15"/>
      <c r="W59" s="36">
        <f t="shared" si="116"/>
        <v>0.66666666666666674</v>
      </c>
      <c r="X59" s="12">
        <f t="shared" si="117"/>
        <v>4.1372549019607847</v>
      </c>
      <c r="Y59" s="12">
        <f t="shared" si="4"/>
        <v>5.1372549019607847</v>
      </c>
      <c r="Z59" s="12">
        <f t="shared" si="101"/>
        <v>6.1372549019607847</v>
      </c>
      <c r="AA59" s="15"/>
      <c r="AB59" s="36">
        <f t="shared" si="118"/>
        <v>1.3333333333333335</v>
      </c>
      <c r="AC59" s="12">
        <f t="shared" si="119"/>
        <v>4.8039215686274517</v>
      </c>
      <c r="AD59" s="12">
        <f t="shared" si="6"/>
        <v>5.8039215686274517</v>
      </c>
      <c r="AE59" s="12">
        <f t="shared" si="102"/>
        <v>6.8039215686274517</v>
      </c>
      <c r="AF59" s="15"/>
      <c r="AG59" s="36">
        <f t="shared" si="120"/>
        <v>2.666666666666667</v>
      </c>
      <c r="AH59" s="12">
        <f t="shared" si="121"/>
        <v>6.1372549019607847</v>
      </c>
      <c r="AI59" s="12">
        <f t="shared" si="8"/>
        <v>7.1372549019607847</v>
      </c>
      <c r="AJ59" s="12">
        <f t="shared" si="103"/>
        <v>8.1372549019607838</v>
      </c>
      <c r="AK59" s="15"/>
      <c r="AL59" s="36">
        <f t="shared" si="122"/>
        <v>4</v>
      </c>
      <c r="AM59" s="12">
        <f t="shared" si="123"/>
        <v>7.4705882352941178</v>
      </c>
      <c r="AN59" s="12">
        <f t="shared" si="10"/>
        <v>8.4705882352941178</v>
      </c>
      <c r="AO59" s="12">
        <f t="shared" si="104"/>
        <v>9.4705882352941178</v>
      </c>
      <c r="AP59" s="15"/>
      <c r="AQ59" s="36">
        <f t="shared" si="124"/>
        <v>5.3333333333333339</v>
      </c>
      <c r="AR59" s="12">
        <f t="shared" si="125"/>
        <v>8.8039215686274517</v>
      </c>
      <c r="AS59" s="12">
        <f t="shared" si="12"/>
        <v>9.8039215686274517</v>
      </c>
      <c r="AT59" s="12">
        <f t="shared" si="105"/>
        <v>10.803921568627452</v>
      </c>
      <c r="AU59" s="15"/>
      <c r="AV59" s="36">
        <f t="shared" si="126"/>
        <v>8</v>
      </c>
      <c r="AW59" s="12">
        <f t="shared" si="127"/>
        <v>11.470588235294118</v>
      </c>
      <c r="AX59" s="12">
        <f t="shared" si="14"/>
        <v>12.470588235294118</v>
      </c>
      <c r="AY59" s="12">
        <f t="shared" si="106"/>
        <v>13.470588235294118</v>
      </c>
    </row>
    <row r="60" spans="1:51">
      <c r="A60" s="14" t="str">
        <f t="shared" si="107"/>
        <v>Zinc</v>
      </c>
      <c r="B60" s="6">
        <f t="shared" si="108"/>
        <v>400</v>
      </c>
      <c r="C60" s="47">
        <f t="shared" si="109"/>
        <v>0.47058823529411764</v>
      </c>
      <c r="D60" s="39">
        <v>6</v>
      </c>
      <c r="E60" s="51">
        <f t="shared" si="128"/>
        <v>4</v>
      </c>
      <c r="F60" s="41" t="s">
        <v>6</v>
      </c>
      <c r="G60" s="47">
        <f t="shared" si="110"/>
        <v>0</v>
      </c>
      <c r="H60" s="41" t="s">
        <v>1</v>
      </c>
      <c r="I60" s="51">
        <f t="shared" si="98"/>
        <v>0</v>
      </c>
      <c r="J60" s="56">
        <f t="shared" si="111"/>
        <v>4</v>
      </c>
      <c r="K60" s="56">
        <f t="shared" si="112"/>
        <v>2</v>
      </c>
      <c r="L60" s="56">
        <v>1</v>
      </c>
      <c r="M60" s="15"/>
      <c r="N60" s="12">
        <f t="shared" si="113"/>
        <v>3.4705882352941178</v>
      </c>
      <c r="O60" s="12">
        <f t="shared" si="0"/>
        <v>4.4705882352941178</v>
      </c>
      <c r="P60" s="12">
        <f t="shared" si="99"/>
        <v>5.4705882352941178</v>
      </c>
      <c r="Q60" s="15"/>
      <c r="R60" s="36">
        <f t="shared" si="114"/>
        <v>0.26666666666666666</v>
      </c>
      <c r="S60" s="12">
        <f t="shared" si="115"/>
        <v>3.7372549019607844</v>
      </c>
      <c r="T60" s="12">
        <f t="shared" si="2"/>
        <v>4.7372549019607844</v>
      </c>
      <c r="U60" s="12">
        <f t="shared" si="100"/>
        <v>5.7372549019607844</v>
      </c>
      <c r="V60" s="15"/>
      <c r="W60" s="36">
        <f t="shared" si="116"/>
        <v>0.66666666666666674</v>
      </c>
      <c r="X60" s="12">
        <f t="shared" si="117"/>
        <v>4.1372549019607847</v>
      </c>
      <c r="Y60" s="12">
        <f t="shared" si="4"/>
        <v>5.1372549019607847</v>
      </c>
      <c r="Z60" s="12">
        <f t="shared" si="101"/>
        <v>6.1372549019607847</v>
      </c>
      <c r="AA60" s="15"/>
      <c r="AB60" s="36">
        <f t="shared" si="118"/>
        <v>1.3333333333333335</v>
      </c>
      <c r="AC60" s="12">
        <f t="shared" si="119"/>
        <v>4.8039215686274517</v>
      </c>
      <c r="AD60" s="12">
        <f t="shared" si="6"/>
        <v>5.8039215686274517</v>
      </c>
      <c r="AE60" s="12">
        <f t="shared" si="102"/>
        <v>6.8039215686274517</v>
      </c>
      <c r="AF60" s="15"/>
      <c r="AG60" s="36">
        <f t="shared" si="120"/>
        <v>2.666666666666667</v>
      </c>
      <c r="AH60" s="12">
        <f t="shared" si="121"/>
        <v>6.1372549019607847</v>
      </c>
      <c r="AI60" s="12">
        <f t="shared" si="8"/>
        <v>7.1372549019607847</v>
      </c>
      <c r="AJ60" s="12">
        <f t="shared" si="103"/>
        <v>8.1372549019607838</v>
      </c>
      <c r="AK60" s="15"/>
      <c r="AL60" s="36">
        <f t="shared" si="122"/>
        <v>4</v>
      </c>
      <c r="AM60" s="12">
        <f t="shared" si="123"/>
        <v>7.4705882352941178</v>
      </c>
      <c r="AN60" s="12">
        <f t="shared" si="10"/>
        <v>8.4705882352941178</v>
      </c>
      <c r="AO60" s="12">
        <f t="shared" si="104"/>
        <v>9.4705882352941178</v>
      </c>
      <c r="AP60" s="15"/>
      <c r="AQ60" s="36">
        <f t="shared" si="124"/>
        <v>5.3333333333333339</v>
      </c>
      <c r="AR60" s="12">
        <f t="shared" si="125"/>
        <v>8.8039215686274517</v>
      </c>
      <c r="AS60" s="12">
        <f t="shared" si="12"/>
        <v>9.8039215686274517</v>
      </c>
      <c r="AT60" s="12">
        <f t="shared" si="105"/>
        <v>10.803921568627452</v>
      </c>
      <c r="AU60" s="15"/>
      <c r="AV60" s="36">
        <f t="shared" si="126"/>
        <v>8</v>
      </c>
      <c r="AW60" s="12">
        <f t="shared" si="127"/>
        <v>11.470588235294118</v>
      </c>
      <c r="AX60" s="12">
        <f t="shared" si="14"/>
        <v>12.470588235294118</v>
      </c>
      <c r="AY60" s="12">
        <f t="shared" si="106"/>
        <v>13.470588235294118</v>
      </c>
    </row>
    <row r="61" spans="1:51" ht="10.5" thickBot="1">
      <c r="A61" s="14" t="str">
        <f t="shared" si="107"/>
        <v>Zinc</v>
      </c>
      <c r="B61" s="6">
        <f t="shared" si="108"/>
        <v>400</v>
      </c>
      <c r="C61" s="47">
        <f t="shared" si="109"/>
        <v>0.47058823529411764</v>
      </c>
      <c r="D61" s="39">
        <v>6</v>
      </c>
      <c r="E61" s="51">
        <f t="shared" si="128"/>
        <v>4</v>
      </c>
      <c r="F61" s="41" t="s">
        <v>6</v>
      </c>
      <c r="G61" s="47">
        <f t="shared" si="110"/>
        <v>0</v>
      </c>
      <c r="H61" s="41" t="s">
        <v>0</v>
      </c>
      <c r="I61" s="51">
        <f t="shared" si="98"/>
        <v>1</v>
      </c>
      <c r="J61" s="56">
        <f t="shared" si="111"/>
        <v>5</v>
      </c>
      <c r="K61" s="56">
        <f t="shared" si="112"/>
        <v>1</v>
      </c>
      <c r="L61" s="56">
        <v>1</v>
      </c>
      <c r="M61" s="15"/>
      <c r="N61" s="12">
        <f t="shared" si="113"/>
        <v>2.4705882352941178</v>
      </c>
      <c r="O61" s="12">
        <f t="shared" si="0"/>
        <v>3.4705882352941178</v>
      </c>
      <c r="P61" s="12">
        <f t="shared" si="99"/>
        <v>4.4705882352941178</v>
      </c>
      <c r="Q61" s="15"/>
      <c r="R61" s="36">
        <f t="shared" si="114"/>
        <v>0.26666666666666666</v>
      </c>
      <c r="S61" s="12">
        <f t="shared" si="115"/>
        <v>2.7372549019607844</v>
      </c>
      <c r="T61" s="12">
        <f t="shared" si="2"/>
        <v>3.7372549019607844</v>
      </c>
      <c r="U61" s="12">
        <f t="shared" si="100"/>
        <v>4.7372549019607844</v>
      </c>
      <c r="V61" s="15"/>
      <c r="W61" s="36">
        <f t="shared" si="116"/>
        <v>0.66666666666666674</v>
      </c>
      <c r="X61" s="12">
        <f t="shared" si="117"/>
        <v>3.1372549019607847</v>
      </c>
      <c r="Y61" s="12">
        <f t="shared" si="4"/>
        <v>4.1372549019607847</v>
      </c>
      <c r="Z61" s="12">
        <f t="shared" si="101"/>
        <v>5.1372549019607847</v>
      </c>
      <c r="AA61" s="15"/>
      <c r="AB61" s="36">
        <f t="shared" si="118"/>
        <v>1.3333333333333335</v>
      </c>
      <c r="AC61" s="12">
        <f t="shared" si="119"/>
        <v>3.8039215686274512</v>
      </c>
      <c r="AD61" s="12">
        <f t="shared" si="6"/>
        <v>4.8039215686274517</v>
      </c>
      <c r="AE61" s="12">
        <f t="shared" si="102"/>
        <v>5.8039215686274517</v>
      </c>
      <c r="AF61" s="15"/>
      <c r="AG61" s="36">
        <f t="shared" si="120"/>
        <v>2.666666666666667</v>
      </c>
      <c r="AH61" s="12">
        <f t="shared" si="121"/>
        <v>5.1372549019607847</v>
      </c>
      <c r="AI61" s="12">
        <f t="shared" si="8"/>
        <v>6.1372549019607847</v>
      </c>
      <c r="AJ61" s="12">
        <f t="shared" si="103"/>
        <v>7.1372549019607847</v>
      </c>
      <c r="AK61" s="15"/>
      <c r="AL61" s="36">
        <f t="shared" si="122"/>
        <v>4</v>
      </c>
      <c r="AM61" s="12">
        <f t="shared" si="123"/>
        <v>6.4705882352941178</v>
      </c>
      <c r="AN61" s="12">
        <f t="shared" si="10"/>
        <v>7.4705882352941178</v>
      </c>
      <c r="AO61" s="12">
        <f t="shared" si="104"/>
        <v>8.4705882352941178</v>
      </c>
      <c r="AP61" s="15"/>
      <c r="AQ61" s="36">
        <f t="shared" si="124"/>
        <v>5.3333333333333339</v>
      </c>
      <c r="AR61" s="12">
        <f t="shared" si="125"/>
        <v>7.8039215686274517</v>
      </c>
      <c r="AS61" s="12">
        <f t="shared" si="12"/>
        <v>8.8039215686274517</v>
      </c>
      <c r="AT61" s="12">
        <f t="shared" si="105"/>
        <v>9.8039215686274517</v>
      </c>
      <c r="AU61" s="15"/>
      <c r="AV61" s="36">
        <f t="shared" si="126"/>
        <v>8</v>
      </c>
      <c r="AW61" s="12">
        <f t="shared" si="127"/>
        <v>10.470588235294118</v>
      </c>
      <c r="AX61" s="12">
        <f t="shared" si="14"/>
        <v>11.470588235294118</v>
      </c>
      <c r="AY61" s="12">
        <f t="shared" si="106"/>
        <v>12.470588235294118</v>
      </c>
    </row>
    <row r="62" spans="1:51" ht="42.5" thickTop="1">
      <c r="A62" s="25" t="s">
        <v>45</v>
      </c>
      <c r="B62" s="26" t="s">
        <v>88</v>
      </c>
      <c r="C62" s="121" t="s">
        <v>61</v>
      </c>
      <c r="D62" s="38" t="s">
        <v>62</v>
      </c>
      <c r="E62" s="122" t="s">
        <v>63</v>
      </c>
      <c r="F62" s="40" t="s">
        <v>64</v>
      </c>
      <c r="G62" s="121" t="s">
        <v>65</v>
      </c>
      <c r="H62" s="40" t="s">
        <v>66</v>
      </c>
      <c r="I62" s="122" t="s">
        <v>68</v>
      </c>
      <c r="J62" s="121" t="s">
        <v>69</v>
      </c>
      <c r="K62" s="121" t="s">
        <v>70</v>
      </c>
      <c r="L62" s="121" t="s">
        <v>71</v>
      </c>
      <c r="M62" s="27"/>
      <c r="N62" s="28" t="s">
        <v>72</v>
      </c>
      <c r="O62" s="28" t="s">
        <v>74</v>
      </c>
      <c r="P62" s="28" t="s">
        <v>73</v>
      </c>
      <c r="Q62" s="27"/>
      <c r="R62" s="35" t="s">
        <v>59</v>
      </c>
      <c r="S62" s="28" t="s">
        <v>72</v>
      </c>
      <c r="T62" s="28" t="s">
        <v>74</v>
      </c>
      <c r="U62" s="28" t="s">
        <v>73</v>
      </c>
      <c r="V62" s="27"/>
      <c r="W62" s="35" t="s">
        <v>59</v>
      </c>
      <c r="X62" s="28" t="s">
        <v>72</v>
      </c>
      <c r="Y62" s="28" t="s">
        <v>74</v>
      </c>
      <c r="Z62" s="28" t="s">
        <v>73</v>
      </c>
      <c r="AA62" s="27"/>
      <c r="AB62" s="35" t="s">
        <v>59</v>
      </c>
      <c r="AC62" s="28" t="s">
        <v>72</v>
      </c>
      <c r="AD62" s="28" t="s">
        <v>74</v>
      </c>
      <c r="AE62" s="28" t="s">
        <v>73</v>
      </c>
      <c r="AF62" s="27"/>
      <c r="AG62" s="35" t="s">
        <v>59</v>
      </c>
      <c r="AH62" s="28" t="s">
        <v>72</v>
      </c>
      <c r="AI62" s="28" t="s">
        <v>74</v>
      </c>
      <c r="AJ62" s="28" t="s">
        <v>73</v>
      </c>
      <c r="AK62" s="27"/>
      <c r="AL62" s="35" t="s">
        <v>59</v>
      </c>
      <c r="AM62" s="28" t="s">
        <v>72</v>
      </c>
      <c r="AN62" s="28" t="s">
        <v>74</v>
      </c>
      <c r="AO62" s="28" t="s">
        <v>73</v>
      </c>
      <c r="AP62" s="27"/>
      <c r="AQ62" s="35" t="s">
        <v>59</v>
      </c>
      <c r="AR62" s="28" t="s">
        <v>72</v>
      </c>
      <c r="AS62" s="28" t="s">
        <v>74</v>
      </c>
      <c r="AT62" s="28" t="s">
        <v>73</v>
      </c>
      <c r="AU62" s="27"/>
      <c r="AV62" s="35" t="s">
        <v>59</v>
      </c>
      <c r="AW62" s="28" t="s">
        <v>72</v>
      </c>
      <c r="AX62" s="28" t="s">
        <v>74</v>
      </c>
      <c r="AY62" s="28" t="s">
        <v>73</v>
      </c>
    </row>
    <row r="63" spans="1:51" ht="10.5">
      <c r="A63" s="14" t="str">
        <f>$B$3</f>
        <v>Zinc</v>
      </c>
      <c r="B63" s="6">
        <f>$B$7</f>
        <v>400</v>
      </c>
      <c r="C63" s="47">
        <f>8*(B63-$B$4)/($B$5-$B$4)</f>
        <v>0.47058823529411764</v>
      </c>
      <c r="D63" s="39">
        <v>6.5</v>
      </c>
      <c r="E63" s="50">
        <v>5</v>
      </c>
      <c r="F63" s="41" t="s">
        <v>3</v>
      </c>
      <c r="G63" s="47">
        <f>G50</f>
        <v>0</v>
      </c>
      <c r="H63" s="41" t="s">
        <v>2</v>
      </c>
      <c r="I63" s="51">
        <f t="shared" ref="I63:I74" si="129">I50</f>
        <v>0</v>
      </c>
      <c r="J63" s="56">
        <f>E63+G63+I63</f>
        <v>5</v>
      </c>
      <c r="K63" s="56">
        <f>6-J63</f>
        <v>1</v>
      </c>
      <c r="L63" s="56">
        <v>1</v>
      </c>
      <c r="M63" s="15"/>
      <c r="N63" s="12">
        <f>$C63+$K63+L63</f>
        <v>2.4705882352941178</v>
      </c>
      <c r="O63" s="12">
        <f t="shared" si="0"/>
        <v>3.4705882352941178</v>
      </c>
      <c r="P63" s="12">
        <f t="shared" ref="P63:P74" si="130">N63+2</f>
        <v>4.4705882352941178</v>
      </c>
      <c r="Q63" s="15"/>
      <c r="R63" s="36">
        <f>8*$B$7/$B$6*$C$8/100</f>
        <v>0.26666666666666666</v>
      </c>
      <c r="S63" s="12">
        <f>$C63+$K63+$R63+L63</f>
        <v>2.7372549019607844</v>
      </c>
      <c r="T63" s="12">
        <f t="shared" si="2"/>
        <v>3.7372549019607844</v>
      </c>
      <c r="U63" s="12">
        <f t="shared" ref="U63:U74" si="131">S63+2</f>
        <v>4.7372549019607844</v>
      </c>
      <c r="V63" s="15"/>
      <c r="W63" s="36">
        <f>8*$B$7/$B$6*$D$8/100</f>
        <v>0.66666666666666674</v>
      </c>
      <c r="X63" s="12">
        <f>$C63+$K63+$W63+L63</f>
        <v>3.1372549019607847</v>
      </c>
      <c r="Y63" s="12">
        <f t="shared" si="4"/>
        <v>4.1372549019607847</v>
      </c>
      <c r="Z63" s="12">
        <f t="shared" ref="Z63:Z74" si="132">X63+2</f>
        <v>5.1372549019607847</v>
      </c>
      <c r="AA63" s="15"/>
      <c r="AB63" s="36">
        <f>8*$B$7/$B$6*$E$8/100</f>
        <v>1.3333333333333335</v>
      </c>
      <c r="AC63" s="12">
        <f>$C63+$K63+$AB63+L63</f>
        <v>3.8039215686274512</v>
      </c>
      <c r="AD63" s="12">
        <f t="shared" si="6"/>
        <v>4.8039215686274517</v>
      </c>
      <c r="AE63" s="12">
        <f t="shared" ref="AE63:AE74" si="133">AC63+2</f>
        <v>5.8039215686274517</v>
      </c>
      <c r="AF63" s="15"/>
      <c r="AG63" s="36">
        <f>8*$B$7/$B$6*$F$8/100</f>
        <v>2.666666666666667</v>
      </c>
      <c r="AH63" s="12">
        <f>$C63+$K63+$AG63+L63</f>
        <v>5.1372549019607847</v>
      </c>
      <c r="AI63" s="12">
        <f t="shared" si="8"/>
        <v>6.1372549019607847</v>
      </c>
      <c r="AJ63" s="12">
        <f t="shared" ref="AJ63:AJ74" si="134">AH63+2</f>
        <v>7.1372549019607847</v>
      </c>
      <c r="AK63" s="15"/>
      <c r="AL63" s="36">
        <f>8*$B$7/$B$6*$G$8/100</f>
        <v>4</v>
      </c>
      <c r="AM63" s="12">
        <f>$C63+$K63+$AL63+L63</f>
        <v>6.4705882352941178</v>
      </c>
      <c r="AN63" s="12">
        <f t="shared" si="10"/>
        <v>7.4705882352941178</v>
      </c>
      <c r="AO63" s="12">
        <f t="shared" ref="AO63:AO74" si="135">AM63+2</f>
        <v>8.4705882352941178</v>
      </c>
      <c r="AP63" s="15"/>
      <c r="AQ63" s="36">
        <f>8*$B$7/$B$6*$H$8/100</f>
        <v>5.3333333333333339</v>
      </c>
      <c r="AR63" s="12">
        <f>$C63+$K63+$AQ63+L63</f>
        <v>7.8039215686274517</v>
      </c>
      <c r="AS63" s="12">
        <f t="shared" si="12"/>
        <v>8.8039215686274517</v>
      </c>
      <c r="AT63" s="12">
        <f t="shared" ref="AT63:AT74" si="136">AR63+2</f>
        <v>9.8039215686274517</v>
      </c>
      <c r="AU63" s="15"/>
      <c r="AV63" s="36">
        <f>8*$B$7/$B$6*$I$8/100</f>
        <v>8</v>
      </c>
      <c r="AW63" s="12">
        <f>$C63+$K63+$AV63+L63</f>
        <v>10.470588235294118</v>
      </c>
      <c r="AX63" s="12">
        <f t="shared" si="14"/>
        <v>11.470588235294118</v>
      </c>
      <c r="AY63" s="12">
        <f t="shared" ref="AY63:AY74" si="137">AW63+2</f>
        <v>12.470588235294118</v>
      </c>
    </row>
    <row r="64" spans="1:51">
      <c r="A64" s="14" t="str">
        <f t="shared" ref="A64:A74" si="138">$B$3</f>
        <v>Zinc</v>
      </c>
      <c r="B64" s="6">
        <f t="shared" ref="B64:B74" si="139">$B$7</f>
        <v>400</v>
      </c>
      <c r="C64" s="47">
        <f t="shared" ref="C64:C74" si="140">8*(B64-$B$4)/($B$5-$B$4)</f>
        <v>0.47058823529411764</v>
      </c>
      <c r="D64" s="39">
        <v>6.5</v>
      </c>
      <c r="E64" s="51">
        <f>E63</f>
        <v>5</v>
      </c>
      <c r="F64" s="41" t="s">
        <v>3</v>
      </c>
      <c r="G64" s="47">
        <f t="shared" ref="G64:G74" si="141">G51</f>
        <v>0</v>
      </c>
      <c r="H64" s="41" t="s">
        <v>1</v>
      </c>
      <c r="I64" s="51">
        <f t="shared" si="129"/>
        <v>0</v>
      </c>
      <c r="J64" s="56">
        <f t="shared" ref="J64:J74" si="142">E64+G64+I64</f>
        <v>5</v>
      </c>
      <c r="K64" s="56">
        <f t="shared" ref="K64:K74" si="143">6-J64</f>
        <v>1</v>
      </c>
      <c r="L64" s="56">
        <v>1</v>
      </c>
      <c r="M64" s="15"/>
      <c r="N64" s="12">
        <f t="shared" ref="N64:N74" si="144">$C64+$K64+L64</f>
        <v>2.4705882352941178</v>
      </c>
      <c r="O64" s="12">
        <f t="shared" si="0"/>
        <v>3.4705882352941178</v>
      </c>
      <c r="P64" s="12">
        <f t="shared" si="130"/>
        <v>4.4705882352941178</v>
      </c>
      <c r="Q64" s="15"/>
      <c r="R64" s="36">
        <f t="shared" ref="R64:R74" si="145">$R$11</f>
        <v>0.26666666666666666</v>
      </c>
      <c r="S64" s="12">
        <f t="shared" ref="S64:S74" si="146">$C64+$K64+$R64+L64</f>
        <v>2.7372549019607844</v>
      </c>
      <c r="T64" s="12">
        <f t="shared" si="2"/>
        <v>3.7372549019607844</v>
      </c>
      <c r="U64" s="12">
        <f t="shared" si="131"/>
        <v>4.7372549019607844</v>
      </c>
      <c r="V64" s="15"/>
      <c r="W64" s="36">
        <f t="shared" ref="W64:W74" si="147">W$11</f>
        <v>0.66666666666666674</v>
      </c>
      <c r="X64" s="12">
        <f t="shared" ref="X64:X74" si="148">$C64+$K64+$W64+L64</f>
        <v>3.1372549019607847</v>
      </c>
      <c r="Y64" s="12">
        <f t="shared" si="4"/>
        <v>4.1372549019607847</v>
      </c>
      <c r="Z64" s="12">
        <f t="shared" si="132"/>
        <v>5.1372549019607847</v>
      </c>
      <c r="AA64" s="15"/>
      <c r="AB64" s="36">
        <f t="shared" ref="AB64:AB74" si="149">AB$11</f>
        <v>1.3333333333333335</v>
      </c>
      <c r="AC64" s="12">
        <f t="shared" ref="AC64:AC74" si="150">$C64+$K64+$AB64+L64</f>
        <v>3.8039215686274512</v>
      </c>
      <c r="AD64" s="12">
        <f t="shared" si="6"/>
        <v>4.8039215686274517</v>
      </c>
      <c r="AE64" s="12">
        <f t="shared" si="133"/>
        <v>5.8039215686274517</v>
      </c>
      <c r="AF64" s="15"/>
      <c r="AG64" s="36">
        <f t="shared" ref="AG64:AG74" si="151">AG$11</f>
        <v>2.666666666666667</v>
      </c>
      <c r="AH64" s="12">
        <f t="shared" ref="AH64:AH74" si="152">$C64+$K64+$AG64+L64</f>
        <v>5.1372549019607847</v>
      </c>
      <c r="AI64" s="12">
        <f t="shared" si="8"/>
        <v>6.1372549019607847</v>
      </c>
      <c r="AJ64" s="12">
        <f t="shared" si="134"/>
        <v>7.1372549019607847</v>
      </c>
      <c r="AK64" s="15"/>
      <c r="AL64" s="36">
        <f t="shared" ref="AL64:AL74" si="153">AL$11</f>
        <v>4</v>
      </c>
      <c r="AM64" s="12">
        <f t="shared" ref="AM64:AM74" si="154">$C64+$K64+$AL64+L64</f>
        <v>6.4705882352941178</v>
      </c>
      <c r="AN64" s="12">
        <f t="shared" si="10"/>
        <v>7.4705882352941178</v>
      </c>
      <c r="AO64" s="12">
        <f t="shared" si="135"/>
        <v>8.4705882352941178</v>
      </c>
      <c r="AP64" s="15"/>
      <c r="AQ64" s="36">
        <f t="shared" ref="AQ64:AQ74" si="155">AQ$11</f>
        <v>5.3333333333333339</v>
      </c>
      <c r="AR64" s="12">
        <f t="shared" ref="AR64:AR74" si="156">$C64+$K64+$AQ64+L64</f>
        <v>7.8039215686274517</v>
      </c>
      <c r="AS64" s="12">
        <f t="shared" si="12"/>
        <v>8.8039215686274517</v>
      </c>
      <c r="AT64" s="12">
        <f t="shared" si="136"/>
        <v>9.8039215686274517</v>
      </c>
      <c r="AU64" s="15"/>
      <c r="AV64" s="36">
        <f t="shared" ref="AV64:AV74" si="157">AV$11</f>
        <v>8</v>
      </c>
      <c r="AW64" s="12">
        <f t="shared" ref="AW64:AW74" si="158">$C64+$K64+$AV64+L64</f>
        <v>10.470588235294118</v>
      </c>
      <c r="AX64" s="12">
        <f t="shared" si="14"/>
        <v>11.470588235294118</v>
      </c>
      <c r="AY64" s="12">
        <f t="shared" si="137"/>
        <v>12.470588235294118</v>
      </c>
    </row>
    <row r="65" spans="1:51">
      <c r="A65" s="14" t="str">
        <f t="shared" si="138"/>
        <v>Zinc</v>
      </c>
      <c r="B65" s="6">
        <f t="shared" si="139"/>
        <v>400</v>
      </c>
      <c r="C65" s="47">
        <f t="shared" si="140"/>
        <v>0.47058823529411764</v>
      </c>
      <c r="D65" s="39">
        <v>6.5</v>
      </c>
      <c r="E65" s="51">
        <f t="shared" ref="E65:E74" si="159">E64</f>
        <v>5</v>
      </c>
      <c r="F65" s="41" t="s">
        <v>3</v>
      </c>
      <c r="G65" s="47">
        <f t="shared" si="141"/>
        <v>0</v>
      </c>
      <c r="H65" s="41" t="s">
        <v>0</v>
      </c>
      <c r="I65" s="51">
        <f t="shared" si="129"/>
        <v>1</v>
      </c>
      <c r="J65" s="56">
        <f t="shared" si="142"/>
        <v>6</v>
      </c>
      <c r="K65" s="56">
        <f t="shared" si="143"/>
        <v>0</v>
      </c>
      <c r="L65" s="56">
        <v>1</v>
      </c>
      <c r="M65" s="15"/>
      <c r="N65" s="12">
        <f t="shared" si="144"/>
        <v>1.4705882352941178</v>
      </c>
      <c r="O65" s="12">
        <f t="shared" si="0"/>
        <v>2.4705882352941178</v>
      </c>
      <c r="P65" s="12">
        <f t="shared" si="130"/>
        <v>3.4705882352941178</v>
      </c>
      <c r="Q65" s="15"/>
      <c r="R65" s="36">
        <f t="shared" si="145"/>
        <v>0.26666666666666666</v>
      </c>
      <c r="S65" s="12">
        <f t="shared" si="146"/>
        <v>1.7372549019607844</v>
      </c>
      <c r="T65" s="12">
        <f t="shared" si="2"/>
        <v>2.7372549019607844</v>
      </c>
      <c r="U65" s="12">
        <f t="shared" si="131"/>
        <v>3.7372549019607844</v>
      </c>
      <c r="V65" s="15"/>
      <c r="W65" s="36">
        <f t="shared" si="147"/>
        <v>0.66666666666666674</v>
      </c>
      <c r="X65" s="12">
        <f t="shared" si="148"/>
        <v>2.1372549019607843</v>
      </c>
      <c r="Y65" s="12">
        <f t="shared" si="4"/>
        <v>3.1372549019607843</v>
      </c>
      <c r="Z65" s="12">
        <f t="shared" si="132"/>
        <v>4.1372549019607838</v>
      </c>
      <c r="AA65" s="15"/>
      <c r="AB65" s="36">
        <f t="shared" si="149"/>
        <v>1.3333333333333335</v>
      </c>
      <c r="AC65" s="12">
        <f t="shared" si="150"/>
        <v>2.8039215686274512</v>
      </c>
      <c r="AD65" s="12">
        <f t="shared" si="6"/>
        <v>3.8039215686274512</v>
      </c>
      <c r="AE65" s="12">
        <f t="shared" si="133"/>
        <v>4.8039215686274517</v>
      </c>
      <c r="AF65" s="15"/>
      <c r="AG65" s="36">
        <f t="shared" si="151"/>
        <v>2.666666666666667</v>
      </c>
      <c r="AH65" s="12">
        <f t="shared" si="152"/>
        <v>4.1372549019607847</v>
      </c>
      <c r="AI65" s="12">
        <f t="shared" si="8"/>
        <v>5.1372549019607847</v>
      </c>
      <c r="AJ65" s="12">
        <f t="shared" si="134"/>
        <v>6.1372549019607847</v>
      </c>
      <c r="AK65" s="15"/>
      <c r="AL65" s="36">
        <f t="shared" si="153"/>
        <v>4</v>
      </c>
      <c r="AM65" s="12">
        <f t="shared" si="154"/>
        <v>5.4705882352941178</v>
      </c>
      <c r="AN65" s="12">
        <f t="shared" si="10"/>
        <v>6.4705882352941178</v>
      </c>
      <c r="AO65" s="12">
        <f t="shared" si="135"/>
        <v>7.4705882352941178</v>
      </c>
      <c r="AP65" s="15"/>
      <c r="AQ65" s="36">
        <f t="shared" si="155"/>
        <v>5.3333333333333339</v>
      </c>
      <c r="AR65" s="12">
        <f t="shared" si="156"/>
        <v>6.8039215686274517</v>
      </c>
      <c r="AS65" s="12">
        <f t="shared" si="12"/>
        <v>7.8039215686274517</v>
      </c>
      <c r="AT65" s="12">
        <f t="shared" si="136"/>
        <v>8.8039215686274517</v>
      </c>
      <c r="AU65" s="15"/>
      <c r="AV65" s="36">
        <f t="shared" si="157"/>
        <v>8</v>
      </c>
      <c r="AW65" s="12">
        <f t="shared" si="158"/>
        <v>9.4705882352941178</v>
      </c>
      <c r="AX65" s="12">
        <f t="shared" si="14"/>
        <v>10.470588235294118</v>
      </c>
      <c r="AY65" s="12">
        <f t="shared" si="137"/>
        <v>11.470588235294118</v>
      </c>
    </row>
    <row r="66" spans="1:51">
      <c r="A66" s="14" t="str">
        <f t="shared" si="138"/>
        <v>Zinc</v>
      </c>
      <c r="B66" s="6">
        <f t="shared" si="139"/>
        <v>400</v>
      </c>
      <c r="C66" s="47">
        <f t="shared" si="140"/>
        <v>0.47058823529411764</v>
      </c>
      <c r="D66" s="39">
        <v>6.5</v>
      </c>
      <c r="E66" s="51">
        <f t="shared" si="159"/>
        <v>5</v>
      </c>
      <c r="F66" s="41" t="s">
        <v>4</v>
      </c>
      <c r="G66" s="47">
        <f t="shared" si="141"/>
        <v>0</v>
      </c>
      <c r="H66" s="41" t="s">
        <v>2</v>
      </c>
      <c r="I66" s="51">
        <f t="shared" si="129"/>
        <v>0</v>
      </c>
      <c r="J66" s="56">
        <f t="shared" si="142"/>
        <v>5</v>
      </c>
      <c r="K66" s="56">
        <f t="shared" si="143"/>
        <v>1</v>
      </c>
      <c r="L66" s="56">
        <v>1</v>
      </c>
      <c r="M66" s="15"/>
      <c r="N66" s="12">
        <f t="shared" si="144"/>
        <v>2.4705882352941178</v>
      </c>
      <c r="O66" s="12">
        <f t="shared" si="0"/>
        <v>3.4705882352941178</v>
      </c>
      <c r="P66" s="12">
        <f t="shared" si="130"/>
        <v>4.4705882352941178</v>
      </c>
      <c r="Q66" s="15"/>
      <c r="R66" s="36">
        <f t="shared" si="145"/>
        <v>0.26666666666666666</v>
      </c>
      <c r="S66" s="12">
        <f t="shared" si="146"/>
        <v>2.7372549019607844</v>
      </c>
      <c r="T66" s="12">
        <f t="shared" si="2"/>
        <v>3.7372549019607844</v>
      </c>
      <c r="U66" s="12">
        <f t="shared" si="131"/>
        <v>4.7372549019607844</v>
      </c>
      <c r="V66" s="15"/>
      <c r="W66" s="36">
        <f t="shared" si="147"/>
        <v>0.66666666666666674</v>
      </c>
      <c r="X66" s="12">
        <f t="shared" si="148"/>
        <v>3.1372549019607847</v>
      </c>
      <c r="Y66" s="12">
        <f t="shared" si="4"/>
        <v>4.1372549019607847</v>
      </c>
      <c r="Z66" s="12">
        <f t="shared" si="132"/>
        <v>5.1372549019607847</v>
      </c>
      <c r="AA66" s="15"/>
      <c r="AB66" s="36">
        <f t="shared" si="149"/>
        <v>1.3333333333333335</v>
      </c>
      <c r="AC66" s="12">
        <f t="shared" si="150"/>
        <v>3.8039215686274512</v>
      </c>
      <c r="AD66" s="12">
        <f t="shared" si="6"/>
        <v>4.8039215686274517</v>
      </c>
      <c r="AE66" s="12">
        <f t="shared" si="133"/>
        <v>5.8039215686274517</v>
      </c>
      <c r="AF66" s="15"/>
      <c r="AG66" s="36">
        <f t="shared" si="151"/>
        <v>2.666666666666667</v>
      </c>
      <c r="AH66" s="12">
        <f t="shared" si="152"/>
        <v>5.1372549019607847</v>
      </c>
      <c r="AI66" s="12">
        <f t="shared" si="8"/>
        <v>6.1372549019607847</v>
      </c>
      <c r="AJ66" s="12">
        <f t="shared" si="134"/>
        <v>7.1372549019607847</v>
      </c>
      <c r="AK66" s="15"/>
      <c r="AL66" s="36">
        <f t="shared" si="153"/>
        <v>4</v>
      </c>
      <c r="AM66" s="12">
        <f t="shared" si="154"/>
        <v>6.4705882352941178</v>
      </c>
      <c r="AN66" s="12">
        <f t="shared" si="10"/>
        <v>7.4705882352941178</v>
      </c>
      <c r="AO66" s="12">
        <f t="shared" si="135"/>
        <v>8.4705882352941178</v>
      </c>
      <c r="AP66" s="15"/>
      <c r="AQ66" s="36">
        <f t="shared" si="155"/>
        <v>5.3333333333333339</v>
      </c>
      <c r="AR66" s="12">
        <f t="shared" si="156"/>
        <v>7.8039215686274517</v>
      </c>
      <c r="AS66" s="12">
        <f t="shared" si="12"/>
        <v>8.8039215686274517</v>
      </c>
      <c r="AT66" s="12">
        <f t="shared" si="136"/>
        <v>9.8039215686274517</v>
      </c>
      <c r="AU66" s="15"/>
      <c r="AV66" s="36">
        <f t="shared" si="157"/>
        <v>8</v>
      </c>
      <c r="AW66" s="12">
        <f t="shared" si="158"/>
        <v>10.470588235294118</v>
      </c>
      <c r="AX66" s="12">
        <f t="shared" si="14"/>
        <v>11.470588235294118</v>
      </c>
      <c r="AY66" s="12">
        <f t="shared" si="137"/>
        <v>12.470588235294118</v>
      </c>
    </row>
    <row r="67" spans="1:51">
      <c r="A67" s="14" t="str">
        <f t="shared" si="138"/>
        <v>Zinc</v>
      </c>
      <c r="B67" s="6">
        <f t="shared" si="139"/>
        <v>400</v>
      </c>
      <c r="C67" s="47">
        <f t="shared" si="140"/>
        <v>0.47058823529411764</v>
      </c>
      <c r="D67" s="39">
        <v>6.5</v>
      </c>
      <c r="E67" s="51">
        <f t="shared" si="159"/>
        <v>5</v>
      </c>
      <c r="F67" s="41" t="s">
        <v>4</v>
      </c>
      <c r="G67" s="47">
        <f t="shared" si="141"/>
        <v>0</v>
      </c>
      <c r="H67" s="41" t="s">
        <v>1</v>
      </c>
      <c r="I67" s="51">
        <f t="shared" si="129"/>
        <v>0</v>
      </c>
      <c r="J67" s="56">
        <f t="shared" si="142"/>
        <v>5</v>
      </c>
      <c r="K67" s="56">
        <f t="shared" si="143"/>
        <v>1</v>
      </c>
      <c r="L67" s="56">
        <v>1</v>
      </c>
      <c r="M67" s="15"/>
      <c r="N67" s="12">
        <f t="shared" si="144"/>
        <v>2.4705882352941178</v>
      </c>
      <c r="O67" s="12">
        <f t="shared" si="0"/>
        <v>3.4705882352941178</v>
      </c>
      <c r="P67" s="12">
        <f t="shared" si="130"/>
        <v>4.4705882352941178</v>
      </c>
      <c r="Q67" s="15"/>
      <c r="R67" s="36">
        <f t="shared" si="145"/>
        <v>0.26666666666666666</v>
      </c>
      <c r="S67" s="12">
        <f t="shared" si="146"/>
        <v>2.7372549019607844</v>
      </c>
      <c r="T67" s="12">
        <f t="shared" si="2"/>
        <v>3.7372549019607844</v>
      </c>
      <c r="U67" s="12">
        <f t="shared" si="131"/>
        <v>4.7372549019607844</v>
      </c>
      <c r="V67" s="15"/>
      <c r="W67" s="36">
        <f t="shared" si="147"/>
        <v>0.66666666666666674</v>
      </c>
      <c r="X67" s="12">
        <f t="shared" si="148"/>
        <v>3.1372549019607847</v>
      </c>
      <c r="Y67" s="12">
        <f t="shared" si="4"/>
        <v>4.1372549019607847</v>
      </c>
      <c r="Z67" s="12">
        <f t="shared" si="132"/>
        <v>5.1372549019607847</v>
      </c>
      <c r="AA67" s="15"/>
      <c r="AB67" s="36">
        <f t="shared" si="149"/>
        <v>1.3333333333333335</v>
      </c>
      <c r="AC67" s="12">
        <f t="shared" si="150"/>
        <v>3.8039215686274512</v>
      </c>
      <c r="AD67" s="12">
        <f t="shared" si="6"/>
        <v>4.8039215686274517</v>
      </c>
      <c r="AE67" s="12">
        <f t="shared" si="133"/>
        <v>5.8039215686274517</v>
      </c>
      <c r="AF67" s="15"/>
      <c r="AG67" s="36">
        <f t="shared" si="151"/>
        <v>2.666666666666667</v>
      </c>
      <c r="AH67" s="12">
        <f t="shared" si="152"/>
        <v>5.1372549019607847</v>
      </c>
      <c r="AI67" s="12">
        <f t="shared" si="8"/>
        <v>6.1372549019607847</v>
      </c>
      <c r="AJ67" s="12">
        <f t="shared" si="134"/>
        <v>7.1372549019607847</v>
      </c>
      <c r="AK67" s="15"/>
      <c r="AL67" s="36">
        <f t="shared" si="153"/>
        <v>4</v>
      </c>
      <c r="AM67" s="12">
        <f t="shared" si="154"/>
        <v>6.4705882352941178</v>
      </c>
      <c r="AN67" s="12">
        <f t="shared" si="10"/>
        <v>7.4705882352941178</v>
      </c>
      <c r="AO67" s="12">
        <f t="shared" si="135"/>
        <v>8.4705882352941178</v>
      </c>
      <c r="AP67" s="15"/>
      <c r="AQ67" s="36">
        <f t="shared" si="155"/>
        <v>5.3333333333333339</v>
      </c>
      <c r="AR67" s="12">
        <f t="shared" si="156"/>
        <v>7.8039215686274517</v>
      </c>
      <c r="AS67" s="12">
        <f t="shared" si="12"/>
        <v>8.8039215686274517</v>
      </c>
      <c r="AT67" s="12">
        <f t="shared" si="136"/>
        <v>9.8039215686274517</v>
      </c>
      <c r="AU67" s="15"/>
      <c r="AV67" s="36">
        <f t="shared" si="157"/>
        <v>8</v>
      </c>
      <c r="AW67" s="12">
        <f t="shared" si="158"/>
        <v>10.470588235294118</v>
      </c>
      <c r="AX67" s="12">
        <f t="shared" si="14"/>
        <v>11.470588235294118</v>
      </c>
      <c r="AY67" s="12">
        <f t="shared" si="137"/>
        <v>12.470588235294118</v>
      </c>
    </row>
    <row r="68" spans="1:51">
      <c r="A68" s="14" t="str">
        <f t="shared" si="138"/>
        <v>Zinc</v>
      </c>
      <c r="B68" s="6">
        <f t="shared" si="139"/>
        <v>400</v>
      </c>
      <c r="C68" s="47">
        <f t="shared" si="140"/>
        <v>0.47058823529411764</v>
      </c>
      <c r="D68" s="39">
        <v>6.5</v>
      </c>
      <c r="E68" s="51">
        <f t="shared" si="159"/>
        <v>5</v>
      </c>
      <c r="F68" s="41" t="s">
        <v>4</v>
      </c>
      <c r="G68" s="47">
        <f t="shared" si="141"/>
        <v>0</v>
      </c>
      <c r="H68" s="41" t="s">
        <v>0</v>
      </c>
      <c r="I68" s="51">
        <f t="shared" si="129"/>
        <v>1</v>
      </c>
      <c r="J68" s="56">
        <f t="shared" si="142"/>
        <v>6</v>
      </c>
      <c r="K68" s="56">
        <f t="shared" si="143"/>
        <v>0</v>
      </c>
      <c r="L68" s="56">
        <v>1</v>
      </c>
      <c r="M68" s="15"/>
      <c r="N68" s="12">
        <f t="shared" si="144"/>
        <v>1.4705882352941178</v>
      </c>
      <c r="O68" s="12">
        <f t="shared" si="0"/>
        <v>2.4705882352941178</v>
      </c>
      <c r="P68" s="12">
        <f t="shared" si="130"/>
        <v>3.4705882352941178</v>
      </c>
      <c r="Q68" s="15"/>
      <c r="R68" s="36">
        <f t="shared" si="145"/>
        <v>0.26666666666666666</v>
      </c>
      <c r="S68" s="12">
        <f t="shared" si="146"/>
        <v>1.7372549019607844</v>
      </c>
      <c r="T68" s="12">
        <f t="shared" si="2"/>
        <v>2.7372549019607844</v>
      </c>
      <c r="U68" s="12">
        <f t="shared" si="131"/>
        <v>3.7372549019607844</v>
      </c>
      <c r="V68" s="15"/>
      <c r="W68" s="36">
        <f t="shared" si="147"/>
        <v>0.66666666666666674</v>
      </c>
      <c r="X68" s="12">
        <f t="shared" si="148"/>
        <v>2.1372549019607843</v>
      </c>
      <c r="Y68" s="12">
        <f t="shared" si="4"/>
        <v>3.1372549019607843</v>
      </c>
      <c r="Z68" s="12">
        <f t="shared" si="132"/>
        <v>4.1372549019607838</v>
      </c>
      <c r="AA68" s="15"/>
      <c r="AB68" s="36">
        <f t="shared" si="149"/>
        <v>1.3333333333333335</v>
      </c>
      <c r="AC68" s="12">
        <f t="shared" si="150"/>
        <v>2.8039215686274512</v>
      </c>
      <c r="AD68" s="12">
        <f t="shared" si="6"/>
        <v>3.8039215686274512</v>
      </c>
      <c r="AE68" s="12">
        <f t="shared" si="133"/>
        <v>4.8039215686274517</v>
      </c>
      <c r="AF68" s="15"/>
      <c r="AG68" s="36">
        <f t="shared" si="151"/>
        <v>2.666666666666667</v>
      </c>
      <c r="AH68" s="12">
        <f t="shared" si="152"/>
        <v>4.1372549019607847</v>
      </c>
      <c r="AI68" s="12">
        <f t="shared" si="8"/>
        <v>5.1372549019607847</v>
      </c>
      <c r="AJ68" s="12">
        <f t="shared" si="134"/>
        <v>6.1372549019607847</v>
      </c>
      <c r="AK68" s="15"/>
      <c r="AL68" s="36">
        <f t="shared" si="153"/>
        <v>4</v>
      </c>
      <c r="AM68" s="12">
        <f t="shared" si="154"/>
        <v>5.4705882352941178</v>
      </c>
      <c r="AN68" s="12">
        <f t="shared" si="10"/>
        <v>6.4705882352941178</v>
      </c>
      <c r="AO68" s="12">
        <f t="shared" si="135"/>
        <v>7.4705882352941178</v>
      </c>
      <c r="AP68" s="15"/>
      <c r="AQ68" s="36">
        <f t="shared" si="155"/>
        <v>5.3333333333333339</v>
      </c>
      <c r="AR68" s="12">
        <f t="shared" si="156"/>
        <v>6.8039215686274517</v>
      </c>
      <c r="AS68" s="12">
        <f t="shared" si="12"/>
        <v>7.8039215686274517</v>
      </c>
      <c r="AT68" s="12">
        <f t="shared" si="136"/>
        <v>8.8039215686274517</v>
      </c>
      <c r="AU68" s="15"/>
      <c r="AV68" s="36">
        <f t="shared" si="157"/>
        <v>8</v>
      </c>
      <c r="AW68" s="12">
        <f t="shared" si="158"/>
        <v>9.4705882352941178</v>
      </c>
      <c r="AX68" s="12">
        <f t="shared" si="14"/>
        <v>10.470588235294118</v>
      </c>
      <c r="AY68" s="12">
        <f t="shared" si="137"/>
        <v>11.470588235294118</v>
      </c>
    </row>
    <row r="69" spans="1:51">
      <c r="A69" s="14" t="str">
        <f t="shared" si="138"/>
        <v>Zinc</v>
      </c>
      <c r="B69" s="6">
        <f t="shared" si="139"/>
        <v>400</v>
      </c>
      <c r="C69" s="47">
        <f t="shared" si="140"/>
        <v>0.47058823529411764</v>
      </c>
      <c r="D69" s="39">
        <v>6.5</v>
      </c>
      <c r="E69" s="51">
        <f t="shared" si="159"/>
        <v>5</v>
      </c>
      <c r="F69" s="41" t="s">
        <v>5</v>
      </c>
      <c r="G69" s="47">
        <f t="shared" si="141"/>
        <v>0</v>
      </c>
      <c r="H69" s="41" t="s">
        <v>2</v>
      </c>
      <c r="I69" s="51">
        <f t="shared" si="129"/>
        <v>0</v>
      </c>
      <c r="J69" s="56">
        <f t="shared" si="142"/>
        <v>5</v>
      </c>
      <c r="K69" s="56">
        <f t="shared" si="143"/>
        <v>1</v>
      </c>
      <c r="L69" s="56">
        <v>1</v>
      </c>
      <c r="M69" s="15"/>
      <c r="N69" s="12">
        <f t="shared" si="144"/>
        <v>2.4705882352941178</v>
      </c>
      <c r="O69" s="12">
        <f t="shared" si="0"/>
        <v>3.4705882352941178</v>
      </c>
      <c r="P69" s="12">
        <f t="shared" si="130"/>
        <v>4.4705882352941178</v>
      </c>
      <c r="Q69" s="15"/>
      <c r="R69" s="36">
        <f t="shared" si="145"/>
        <v>0.26666666666666666</v>
      </c>
      <c r="S69" s="12">
        <f t="shared" si="146"/>
        <v>2.7372549019607844</v>
      </c>
      <c r="T69" s="12">
        <f t="shared" si="2"/>
        <v>3.7372549019607844</v>
      </c>
      <c r="U69" s="12">
        <f t="shared" si="131"/>
        <v>4.7372549019607844</v>
      </c>
      <c r="V69" s="15"/>
      <c r="W69" s="36">
        <f t="shared" si="147"/>
        <v>0.66666666666666674</v>
      </c>
      <c r="X69" s="12">
        <f t="shared" si="148"/>
        <v>3.1372549019607847</v>
      </c>
      <c r="Y69" s="12">
        <f t="shared" si="4"/>
        <v>4.1372549019607847</v>
      </c>
      <c r="Z69" s="12">
        <f t="shared" si="132"/>
        <v>5.1372549019607847</v>
      </c>
      <c r="AA69" s="15"/>
      <c r="AB69" s="36">
        <f t="shared" si="149"/>
        <v>1.3333333333333335</v>
      </c>
      <c r="AC69" s="12">
        <f t="shared" si="150"/>
        <v>3.8039215686274512</v>
      </c>
      <c r="AD69" s="12">
        <f t="shared" si="6"/>
        <v>4.8039215686274517</v>
      </c>
      <c r="AE69" s="12">
        <f t="shared" si="133"/>
        <v>5.8039215686274517</v>
      </c>
      <c r="AF69" s="15"/>
      <c r="AG69" s="36">
        <f t="shared" si="151"/>
        <v>2.666666666666667</v>
      </c>
      <c r="AH69" s="12">
        <f t="shared" si="152"/>
        <v>5.1372549019607847</v>
      </c>
      <c r="AI69" s="12">
        <f t="shared" si="8"/>
        <v>6.1372549019607847</v>
      </c>
      <c r="AJ69" s="12">
        <f t="shared" si="134"/>
        <v>7.1372549019607847</v>
      </c>
      <c r="AK69" s="15"/>
      <c r="AL69" s="36">
        <f t="shared" si="153"/>
        <v>4</v>
      </c>
      <c r="AM69" s="12">
        <f t="shared" si="154"/>
        <v>6.4705882352941178</v>
      </c>
      <c r="AN69" s="12">
        <f t="shared" si="10"/>
        <v>7.4705882352941178</v>
      </c>
      <c r="AO69" s="12">
        <f t="shared" si="135"/>
        <v>8.4705882352941178</v>
      </c>
      <c r="AP69" s="15"/>
      <c r="AQ69" s="36">
        <f t="shared" si="155"/>
        <v>5.3333333333333339</v>
      </c>
      <c r="AR69" s="12">
        <f t="shared" si="156"/>
        <v>7.8039215686274517</v>
      </c>
      <c r="AS69" s="12">
        <f t="shared" si="12"/>
        <v>8.8039215686274517</v>
      </c>
      <c r="AT69" s="12">
        <f t="shared" si="136"/>
        <v>9.8039215686274517</v>
      </c>
      <c r="AU69" s="15"/>
      <c r="AV69" s="36">
        <f t="shared" si="157"/>
        <v>8</v>
      </c>
      <c r="AW69" s="12">
        <f t="shared" si="158"/>
        <v>10.470588235294118</v>
      </c>
      <c r="AX69" s="12">
        <f t="shared" si="14"/>
        <v>11.470588235294118</v>
      </c>
      <c r="AY69" s="12">
        <f t="shared" si="137"/>
        <v>12.470588235294118</v>
      </c>
    </row>
    <row r="70" spans="1:51">
      <c r="A70" s="14" t="str">
        <f t="shared" si="138"/>
        <v>Zinc</v>
      </c>
      <c r="B70" s="6">
        <f t="shared" si="139"/>
        <v>400</v>
      </c>
      <c r="C70" s="47">
        <f t="shared" si="140"/>
        <v>0.47058823529411764</v>
      </c>
      <c r="D70" s="39">
        <v>6.5</v>
      </c>
      <c r="E70" s="51">
        <f t="shared" si="159"/>
        <v>5</v>
      </c>
      <c r="F70" s="41" t="s">
        <v>5</v>
      </c>
      <c r="G70" s="47">
        <f t="shared" si="141"/>
        <v>0</v>
      </c>
      <c r="H70" s="41" t="s">
        <v>1</v>
      </c>
      <c r="I70" s="51">
        <f t="shared" si="129"/>
        <v>0</v>
      </c>
      <c r="J70" s="56">
        <f t="shared" si="142"/>
        <v>5</v>
      </c>
      <c r="K70" s="56">
        <f t="shared" si="143"/>
        <v>1</v>
      </c>
      <c r="L70" s="56">
        <v>1</v>
      </c>
      <c r="M70" s="15"/>
      <c r="N70" s="12">
        <f t="shared" si="144"/>
        <v>2.4705882352941178</v>
      </c>
      <c r="O70" s="12">
        <f t="shared" si="0"/>
        <v>3.4705882352941178</v>
      </c>
      <c r="P70" s="12">
        <f t="shared" si="130"/>
        <v>4.4705882352941178</v>
      </c>
      <c r="Q70" s="15"/>
      <c r="R70" s="36">
        <f t="shared" si="145"/>
        <v>0.26666666666666666</v>
      </c>
      <c r="S70" s="12">
        <f t="shared" si="146"/>
        <v>2.7372549019607844</v>
      </c>
      <c r="T70" s="12">
        <f t="shared" si="2"/>
        <v>3.7372549019607844</v>
      </c>
      <c r="U70" s="12">
        <f t="shared" si="131"/>
        <v>4.7372549019607844</v>
      </c>
      <c r="V70" s="15"/>
      <c r="W70" s="36">
        <f t="shared" si="147"/>
        <v>0.66666666666666674</v>
      </c>
      <c r="X70" s="12">
        <f t="shared" si="148"/>
        <v>3.1372549019607847</v>
      </c>
      <c r="Y70" s="12">
        <f t="shared" si="4"/>
        <v>4.1372549019607847</v>
      </c>
      <c r="Z70" s="12">
        <f t="shared" si="132"/>
        <v>5.1372549019607847</v>
      </c>
      <c r="AA70" s="15"/>
      <c r="AB70" s="36">
        <f t="shared" si="149"/>
        <v>1.3333333333333335</v>
      </c>
      <c r="AC70" s="12">
        <f t="shared" si="150"/>
        <v>3.8039215686274512</v>
      </c>
      <c r="AD70" s="12">
        <f t="shared" si="6"/>
        <v>4.8039215686274517</v>
      </c>
      <c r="AE70" s="12">
        <f t="shared" si="133"/>
        <v>5.8039215686274517</v>
      </c>
      <c r="AF70" s="15"/>
      <c r="AG70" s="36">
        <f t="shared" si="151"/>
        <v>2.666666666666667</v>
      </c>
      <c r="AH70" s="12">
        <f t="shared" si="152"/>
        <v>5.1372549019607847</v>
      </c>
      <c r="AI70" s="12">
        <f t="shared" si="8"/>
        <v>6.1372549019607847</v>
      </c>
      <c r="AJ70" s="12">
        <f t="shared" si="134"/>
        <v>7.1372549019607847</v>
      </c>
      <c r="AK70" s="15"/>
      <c r="AL70" s="36">
        <f t="shared" si="153"/>
        <v>4</v>
      </c>
      <c r="AM70" s="12">
        <f t="shared" si="154"/>
        <v>6.4705882352941178</v>
      </c>
      <c r="AN70" s="12">
        <f t="shared" si="10"/>
        <v>7.4705882352941178</v>
      </c>
      <c r="AO70" s="12">
        <f t="shared" si="135"/>
        <v>8.4705882352941178</v>
      </c>
      <c r="AP70" s="15"/>
      <c r="AQ70" s="36">
        <f t="shared" si="155"/>
        <v>5.3333333333333339</v>
      </c>
      <c r="AR70" s="12">
        <f t="shared" si="156"/>
        <v>7.8039215686274517</v>
      </c>
      <c r="AS70" s="12">
        <f t="shared" si="12"/>
        <v>8.8039215686274517</v>
      </c>
      <c r="AT70" s="12">
        <f t="shared" si="136"/>
        <v>9.8039215686274517</v>
      </c>
      <c r="AU70" s="15"/>
      <c r="AV70" s="36">
        <f t="shared" si="157"/>
        <v>8</v>
      </c>
      <c r="AW70" s="12">
        <f t="shared" si="158"/>
        <v>10.470588235294118</v>
      </c>
      <c r="AX70" s="12">
        <f t="shared" si="14"/>
        <v>11.470588235294118</v>
      </c>
      <c r="AY70" s="12">
        <f t="shared" si="137"/>
        <v>12.470588235294118</v>
      </c>
    </row>
    <row r="71" spans="1:51">
      <c r="A71" s="14" t="str">
        <f t="shared" si="138"/>
        <v>Zinc</v>
      </c>
      <c r="B71" s="6">
        <f t="shared" si="139"/>
        <v>400</v>
      </c>
      <c r="C71" s="47">
        <f t="shared" si="140"/>
        <v>0.47058823529411764</v>
      </c>
      <c r="D71" s="39">
        <v>6.5</v>
      </c>
      <c r="E71" s="51">
        <f t="shared" si="159"/>
        <v>5</v>
      </c>
      <c r="F71" s="41" t="s">
        <v>5</v>
      </c>
      <c r="G71" s="47">
        <f t="shared" si="141"/>
        <v>0</v>
      </c>
      <c r="H71" s="41" t="s">
        <v>0</v>
      </c>
      <c r="I71" s="51">
        <f t="shared" si="129"/>
        <v>1</v>
      </c>
      <c r="J71" s="56">
        <f t="shared" si="142"/>
        <v>6</v>
      </c>
      <c r="K71" s="56">
        <f t="shared" si="143"/>
        <v>0</v>
      </c>
      <c r="L71" s="56">
        <v>1</v>
      </c>
      <c r="M71" s="15"/>
      <c r="N71" s="12">
        <f t="shared" si="144"/>
        <v>1.4705882352941178</v>
      </c>
      <c r="O71" s="12">
        <f t="shared" si="0"/>
        <v>2.4705882352941178</v>
      </c>
      <c r="P71" s="12">
        <f t="shared" si="130"/>
        <v>3.4705882352941178</v>
      </c>
      <c r="Q71" s="15"/>
      <c r="R71" s="36">
        <f t="shared" si="145"/>
        <v>0.26666666666666666</v>
      </c>
      <c r="S71" s="12">
        <f t="shared" si="146"/>
        <v>1.7372549019607844</v>
      </c>
      <c r="T71" s="12">
        <f t="shared" si="2"/>
        <v>2.7372549019607844</v>
      </c>
      <c r="U71" s="12">
        <f t="shared" si="131"/>
        <v>3.7372549019607844</v>
      </c>
      <c r="V71" s="15"/>
      <c r="W71" s="36">
        <f t="shared" si="147"/>
        <v>0.66666666666666674</v>
      </c>
      <c r="X71" s="12">
        <f t="shared" si="148"/>
        <v>2.1372549019607843</v>
      </c>
      <c r="Y71" s="12">
        <f t="shared" si="4"/>
        <v>3.1372549019607843</v>
      </c>
      <c r="Z71" s="12">
        <f t="shared" si="132"/>
        <v>4.1372549019607838</v>
      </c>
      <c r="AA71" s="15"/>
      <c r="AB71" s="36">
        <f t="shared" si="149"/>
        <v>1.3333333333333335</v>
      </c>
      <c r="AC71" s="12">
        <f t="shared" si="150"/>
        <v>2.8039215686274512</v>
      </c>
      <c r="AD71" s="12">
        <f t="shared" si="6"/>
        <v>3.8039215686274512</v>
      </c>
      <c r="AE71" s="12">
        <f t="shared" si="133"/>
        <v>4.8039215686274517</v>
      </c>
      <c r="AF71" s="15"/>
      <c r="AG71" s="36">
        <f t="shared" si="151"/>
        <v>2.666666666666667</v>
      </c>
      <c r="AH71" s="12">
        <f t="shared" si="152"/>
        <v>4.1372549019607847</v>
      </c>
      <c r="AI71" s="12">
        <f t="shared" si="8"/>
        <v>5.1372549019607847</v>
      </c>
      <c r="AJ71" s="12">
        <f t="shared" si="134"/>
        <v>6.1372549019607847</v>
      </c>
      <c r="AK71" s="15"/>
      <c r="AL71" s="36">
        <f t="shared" si="153"/>
        <v>4</v>
      </c>
      <c r="AM71" s="12">
        <f t="shared" si="154"/>
        <v>5.4705882352941178</v>
      </c>
      <c r="AN71" s="12">
        <f t="shared" si="10"/>
        <v>6.4705882352941178</v>
      </c>
      <c r="AO71" s="12">
        <f t="shared" si="135"/>
        <v>7.4705882352941178</v>
      </c>
      <c r="AP71" s="15"/>
      <c r="AQ71" s="36">
        <f t="shared" si="155"/>
        <v>5.3333333333333339</v>
      </c>
      <c r="AR71" s="12">
        <f t="shared" si="156"/>
        <v>6.8039215686274517</v>
      </c>
      <c r="AS71" s="12">
        <f t="shared" si="12"/>
        <v>7.8039215686274517</v>
      </c>
      <c r="AT71" s="12">
        <f t="shared" si="136"/>
        <v>8.8039215686274517</v>
      </c>
      <c r="AU71" s="15"/>
      <c r="AV71" s="36">
        <f t="shared" si="157"/>
        <v>8</v>
      </c>
      <c r="AW71" s="12">
        <f t="shared" si="158"/>
        <v>9.4705882352941178</v>
      </c>
      <c r="AX71" s="12">
        <f t="shared" si="14"/>
        <v>10.470588235294118</v>
      </c>
      <c r="AY71" s="12">
        <f t="shared" si="137"/>
        <v>11.470588235294118</v>
      </c>
    </row>
    <row r="72" spans="1:51">
      <c r="A72" s="14" t="str">
        <f t="shared" si="138"/>
        <v>Zinc</v>
      </c>
      <c r="B72" s="6">
        <f t="shared" si="139"/>
        <v>400</v>
      </c>
      <c r="C72" s="47">
        <f t="shared" si="140"/>
        <v>0.47058823529411764</v>
      </c>
      <c r="D72" s="39">
        <v>6.5</v>
      </c>
      <c r="E72" s="51">
        <f t="shared" si="159"/>
        <v>5</v>
      </c>
      <c r="F72" s="41" t="s">
        <v>6</v>
      </c>
      <c r="G72" s="47">
        <f t="shared" si="141"/>
        <v>0</v>
      </c>
      <c r="H72" s="41" t="s">
        <v>2</v>
      </c>
      <c r="I72" s="51">
        <f t="shared" si="129"/>
        <v>0</v>
      </c>
      <c r="J72" s="56">
        <f t="shared" si="142"/>
        <v>5</v>
      </c>
      <c r="K72" s="56">
        <f t="shared" si="143"/>
        <v>1</v>
      </c>
      <c r="L72" s="56">
        <v>1</v>
      </c>
      <c r="M72" s="15"/>
      <c r="N72" s="12">
        <f t="shared" si="144"/>
        <v>2.4705882352941178</v>
      </c>
      <c r="O72" s="12">
        <f t="shared" si="0"/>
        <v>3.4705882352941178</v>
      </c>
      <c r="P72" s="12">
        <f t="shared" si="130"/>
        <v>4.4705882352941178</v>
      </c>
      <c r="Q72" s="15"/>
      <c r="R72" s="36">
        <f t="shared" si="145"/>
        <v>0.26666666666666666</v>
      </c>
      <c r="S72" s="12">
        <f t="shared" si="146"/>
        <v>2.7372549019607844</v>
      </c>
      <c r="T72" s="12">
        <f t="shared" si="2"/>
        <v>3.7372549019607844</v>
      </c>
      <c r="U72" s="12">
        <f t="shared" si="131"/>
        <v>4.7372549019607844</v>
      </c>
      <c r="V72" s="15"/>
      <c r="W72" s="36">
        <f t="shared" si="147"/>
        <v>0.66666666666666674</v>
      </c>
      <c r="X72" s="12">
        <f t="shared" si="148"/>
        <v>3.1372549019607847</v>
      </c>
      <c r="Y72" s="12">
        <f t="shared" si="4"/>
        <v>4.1372549019607847</v>
      </c>
      <c r="Z72" s="12">
        <f t="shared" si="132"/>
        <v>5.1372549019607847</v>
      </c>
      <c r="AA72" s="15"/>
      <c r="AB72" s="36">
        <f t="shared" si="149"/>
        <v>1.3333333333333335</v>
      </c>
      <c r="AC72" s="12">
        <f t="shared" si="150"/>
        <v>3.8039215686274512</v>
      </c>
      <c r="AD72" s="12">
        <f t="shared" si="6"/>
        <v>4.8039215686274517</v>
      </c>
      <c r="AE72" s="12">
        <f t="shared" si="133"/>
        <v>5.8039215686274517</v>
      </c>
      <c r="AF72" s="15"/>
      <c r="AG72" s="36">
        <f t="shared" si="151"/>
        <v>2.666666666666667</v>
      </c>
      <c r="AH72" s="12">
        <f t="shared" si="152"/>
        <v>5.1372549019607847</v>
      </c>
      <c r="AI72" s="12">
        <f t="shared" si="8"/>
        <v>6.1372549019607847</v>
      </c>
      <c r="AJ72" s="12">
        <f t="shared" si="134"/>
        <v>7.1372549019607847</v>
      </c>
      <c r="AK72" s="15"/>
      <c r="AL72" s="36">
        <f t="shared" si="153"/>
        <v>4</v>
      </c>
      <c r="AM72" s="12">
        <f t="shared" si="154"/>
        <v>6.4705882352941178</v>
      </c>
      <c r="AN72" s="12">
        <f t="shared" si="10"/>
        <v>7.4705882352941178</v>
      </c>
      <c r="AO72" s="12">
        <f t="shared" si="135"/>
        <v>8.4705882352941178</v>
      </c>
      <c r="AP72" s="15"/>
      <c r="AQ72" s="36">
        <f t="shared" si="155"/>
        <v>5.3333333333333339</v>
      </c>
      <c r="AR72" s="12">
        <f t="shared" si="156"/>
        <v>7.8039215686274517</v>
      </c>
      <c r="AS72" s="12">
        <f t="shared" si="12"/>
        <v>8.8039215686274517</v>
      </c>
      <c r="AT72" s="12">
        <f t="shared" si="136"/>
        <v>9.8039215686274517</v>
      </c>
      <c r="AU72" s="15"/>
      <c r="AV72" s="36">
        <f t="shared" si="157"/>
        <v>8</v>
      </c>
      <c r="AW72" s="12">
        <f t="shared" si="158"/>
        <v>10.470588235294118</v>
      </c>
      <c r="AX72" s="12">
        <f t="shared" si="14"/>
        <v>11.470588235294118</v>
      </c>
      <c r="AY72" s="12">
        <f t="shared" si="137"/>
        <v>12.470588235294118</v>
      </c>
    </row>
    <row r="73" spans="1:51">
      <c r="A73" s="14" t="str">
        <f t="shared" si="138"/>
        <v>Zinc</v>
      </c>
      <c r="B73" s="6">
        <f t="shared" si="139"/>
        <v>400</v>
      </c>
      <c r="C73" s="47">
        <f t="shared" si="140"/>
        <v>0.47058823529411764</v>
      </c>
      <c r="D73" s="39">
        <v>6.5</v>
      </c>
      <c r="E73" s="51">
        <f t="shared" si="159"/>
        <v>5</v>
      </c>
      <c r="F73" s="41" t="s">
        <v>6</v>
      </c>
      <c r="G73" s="47">
        <f t="shared" si="141"/>
        <v>0</v>
      </c>
      <c r="H73" s="41" t="s">
        <v>1</v>
      </c>
      <c r="I73" s="51">
        <f t="shared" si="129"/>
        <v>0</v>
      </c>
      <c r="J73" s="56">
        <f t="shared" si="142"/>
        <v>5</v>
      </c>
      <c r="K73" s="56">
        <f t="shared" si="143"/>
        <v>1</v>
      </c>
      <c r="L73" s="56">
        <v>1</v>
      </c>
      <c r="M73" s="15"/>
      <c r="N73" s="12">
        <f t="shared" si="144"/>
        <v>2.4705882352941178</v>
      </c>
      <c r="O73" s="12">
        <f t="shared" si="0"/>
        <v>3.4705882352941178</v>
      </c>
      <c r="P73" s="12">
        <f t="shared" si="130"/>
        <v>4.4705882352941178</v>
      </c>
      <c r="Q73" s="15"/>
      <c r="R73" s="36">
        <f t="shared" si="145"/>
        <v>0.26666666666666666</v>
      </c>
      <c r="S73" s="12">
        <f t="shared" si="146"/>
        <v>2.7372549019607844</v>
      </c>
      <c r="T73" s="12">
        <f t="shared" si="2"/>
        <v>3.7372549019607844</v>
      </c>
      <c r="U73" s="12">
        <f t="shared" si="131"/>
        <v>4.7372549019607844</v>
      </c>
      <c r="V73" s="15"/>
      <c r="W73" s="36">
        <f t="shared" si="147"/>
        <v>0.66666666666666674</v>
      </c>
      <c r="X73" s="12">
        <f t="shared" si="148"/>
        <v>3.1372549019607847</v>
      </c>
      <c r="Y73" s="12">
        <f t="shared" si="4"/>
        <v>4.1372549019607847</v>
      </c>
      <c r="Z73" s="12">
        <f t="shared" si="132"/>
        <v>5.1372549019607847</v>
      </c>
      <c r="AA73" s="15"/>
      <c r="AB73" s="36">
        <f t="shared" si="149"/>
        <v>1.3333333333333335</v>
      </c>
      <c r="AC73" s="12">
        <f t="shared" si="150"/>
        <v>3.8039215686274512</v>
      </c>
      <c r="AD73" s="12">
        <f t="shared" si="6"/>
        <v>4.8039215686274517</v>
      </c>
      <c r="AE73" s="12">
        <f t="shared" si="133"/>
        <v>5.8039215686274517</v>
      </c>
      <c r="AF73" s="15"/>
      <c r="AG73" s="36">
        <f t="shared" si="151"/>
        <v>2.666666666666667</v>
      </c>
      <c r="AH73" s="12">
        <f t="shared" si="152"/>
        <v>5.1372549019607847</v>
      </c>
      <c r="AI73" s="12">
        <f t="shared" si="8"/>
        <v>6.1372549019607847</v>
      </c>
      <c r="AJ73" s="12">
        <f t="shared" si="134"/>
        <v>7.1372549019607847</v>
      </c>
      <c r="AK73" s="15"/>
      <c r="AL73" s="36">
        <f t="shared" si="153"/>
        <v>4</v>
      </c>
      <c r="AM73" s="12">
        <f t="shared" si="154"/>
        <v>6.4705882352941178</v>
      </c>
      <c r="AN73" s="12">
        <f t="shared" si="10"/>
        <v>7.4705882352941178</v>
      </c>
      <c r="AO73" s="12">
        <f t="shared" si="135"/>
        <v>8.4705882352941178</v>
      </c>
      <c r="AP73" s="15"/>
      <c r="AQ73" s="36">
        <f t="shared" si="155"/>
        <v>5.3333333333333339</v>
      </c>
      <c r="AR73" s="12">
        <f t="shared" si="156"/>
        <v>7.8039215686274517</v>
      </c>
      <c r="AS73" s="12">
        <f t="shared" si="12"/>
        <v>8.8039215686274517</v>
      </c>
      <c r="AT73" s="12">
        <f t="shared" si="136"/>
        <v>9.8039215686274517</v>
      </c>
      <c r="AU73" s="15"/>
      <c r="AV73" s="36">
        <f t="shared" si="157"/>
        <v>8</v>
      </c>
      <c r="AW73" s="12">
        <f t="shared" si="158"/>
        <v>10.470588235294118</v>
      </c>
      <c r="AX73" s="12">
        <f t="shared" si="14"/>
        <v>11.470588235294118</v>
      </c>
      <c r="AY73" s="12">
        <f t="shared" si="137"/>
        <v>12.470588235294118</v>
      </c>
    </row>
    <row r="74" spans="1:51" ht="10.5" thickBot="1">
      <c r="A74" s="14" t="str">
        <f t="shared" si="138"/>
        <v>Zinc</v>
      </c>
      <c r="B74" s="6">
        <f t="shared" si="139"/>
        <v>400</v>
      </c>
      <c r="C74" s="47">
        <f t="shared" si="140"/>
        <v>0.47058823529411764</v>
      </c>
      <c r="D74" s="39">
        <v>6.5</v>
      </c>
      <c r="E74" s="51">
        <f t="shared" si="159"/>
        <v>5</v>
      </c>
      <c r="F74" s="41" t="s">
        <v>6</v>
      </c>
      <c r="G74" s="47">
        <f t="shared" si="141"/>
        <v>0</v>
      </c>
      <c r="H74" s="41" t="s">
        <v>0</v>
      </c>
      <c r="I74" s="51">
        <f t="shared" si="129"/>
        <v>1</v>
      </c>
      <c r="J74" s="56">
        <f t="shared" si="142"/>
        <v>6</v>
      </c>
      <c r="K74" s="56">
        <f t="shared" si="143"/>
        <v>0</v>
      </c>
      <c r="L74" s="56">
        <v>1</v>
      </c>
      <c r="M74" s="15"/>
      <c r="N74" s="12">
        <f t="shared" si="144"/>
        <v>1.4705882352941178</v>
      </c>
      <c r="O74" s="12">
        <f t="shared" si="0"/>
        <v>2.4705882352941178</v>
      </c>
      <c r="P74" s="12">
        <f t="shared" si="130"/>
        <v>3.4705882352941178</v>
      </c>
      <c r="Q74" s="15"/>
      <c r="R74" s="36">
        <f t="shared" si="145"/>
        <v>0.26666666666666666</v>
      </c>
      <c r="S74" s="12">
        <f t="shared" si="146"/>
        <v>1.7372549019607844</v>
      </c>
      <c r="T74" s="12">
        <f t="shared" si="2"/>
        <v>2.7372549019607844</v>
      </c>
      <c r="U74" s="12">
        <f t="shared" si="131"/>
        <v>3.7372549019607844</v>
      </c>
      <c r="V74" s="15"/>
      <c r="W74" s="36">
        <f t="shared" si="147"/>
        <v>0.66666666666666674</v>
      </c>
      <c r="X74" s="12">
        <f t="shared" si="148"/>
        <v>2.1372549019607843</v>
      </c>
      <c r="Y74" s="12">
        <f t="shared" si="4"/>
        <v>3.1372549019607843</v>
      </c>
      <c r="Z74" s="12">
        <f t="shared" si="132"/>
        <v>4.1372549019607838</v>
      </c>
      <c r="AA74" s="15"/>
      <c r="AB74" s="36">
        <f t="shared" si="149"/>
        <v>1.3333333333333335</v>
      </c>
      <c r="AC74" s="12">
        <f t="shared" si="150"/>
        <v>2.8039215686274512</v>
      </c>
      <c r="AD74" s="12">
        <f t="shared" si="6"/>
        <v>3.8039215686274512</v>
      </c>
      <c r="AE74" s="12">
        <f t="shared" si="133"/>
        <v>4.8039215686274517</v>
      </c>
      <c r="AF74" s="15"/>
      <c r="AG74" s="36">
        <f t="shared" si="151"/>
        <v>2.666666666666667</v>
      </c>
      <c r="AH74" s="12">
        <f t="shared" si="152"/>
        <v>4.1372549019607847</v>
      </c>
      <c r="AI74" s="12">
        <f t="shared" si="8"/>
        <v>5.1372549019607847</v>
      </c>
      <c r="AJ74" s="12">
        <f t="shared" si="134"/>
        <v>6.1372549019607847</v>
      </c>
      <c r="AK74" s="15"/>
      <c r="AL74" s="36">
        <f t="shared" si="153"/>
        <v>4</v>
      </c>
      <c r="AM74" s="12">
        <f t="shared" si="154"/>
        <v>5.4705882352941178</v>
      </c>
      <c r="AN74" s="12">
        <f t="shared" si="10"/>
        <v>6.4705882352941178</v>
      </c>
      <c r="AO74" s="12">
        <f t="shared" si="135"/>
        <v>7.4705882352941178</v>
      </c>
      <c r="AP74" s="15"/>
      <c r="AQ74" s="36">
        <f t="shared" si="155"/>
        <v>5.3333333333333339</v>
      </c>
      <c r="AR74" s="12">
        <f t="shared" si="156"/>
        <v>6.8039215686274517</v>
      </c>
      <c r="AS74" s="12">
        <f t="shared" si="12"/>
        <v>7.8039215686274517</v>
      </c>
      <c r="AT74" s="12">
        <f t="shared" si="136"/>
        <v>8.8039215686274517</v>
      </c>
      <c r="AU74" s="15"/>
      <c r="AV74" s="36">
        <f t="shared" si="157"/>
        <v>8</v>
      </c>
      <c r="AW74" s="12">
        <f t="shared" si="158"/>
        <v>9.4705882352941178</v>
      </c>
      <c r="AX74" s="12">
        <f t="shared" si="14"/>
        <v>10.470588235294118</v>
      </c>
      <c r="AY74" s="12">
        <f t="shared" si="137"/>
        <v>11.470588235294118</v>
      </c>
    </row>
    <row r="75" spans="1:51" ht="42.5" thickTop="1">
      <c r="A75" s="25" t="s">
        <v>45</v>
      </c>
      <c r="B75" s="26" t="s">
        <v>88</v>
      </c>
      <c r="C75" s="121" t="s">
        <v>61</v>
      </c>
      <c r="D75" s="38" t="s">
        <v>62</v>
      </c>
      <c r="E75" s="122" t="s">
        <v>63</v>
      </c>
      <c r="F75" s="40" t="s">
        <v>64</v>
      </c>
      <c r="G75" s="121" t="s">
        <v>65</v>
      </c>
      <c r="H75" s="40" t="s">
        <v>66</v>
      </c>
      <c r="I75" s="122" t="s">
        <v>68</v>
      </c>
      <c r="J75" s="121" t="s">
        <v>69</v>
      </c>
      <c r="K75" s="121" t="s">
        <v>70</v>
      </c>
      <c r="L75" s="121" t="s">
        <v>71</v>
      </c>
      <c r="M75" s="27"/>
      <c r="N75" s="28" t="s">
        <v>72</v>
      </c>
      <c r="O75" s="28" t="s">
        <v>74</v>
      </c>
      <c r="P75" s="28" t="s">
        <v>73</v>
      </c>
      <c r="Q75" s="27"/>
      <c r="R75" s="35" t="s">
        <v>59</v>
      </c>
      <c r="S75" s="28" t="s">
        <v>72</v>
      </c>
      <c r="T75" s="28" t="s">
        <v>74</v>
      </c>
      <c r="U75" s="28" t="s">
        <v>73</v>
      </c>
      <c r="V75" s="27"/>
      <c r="W75" s="35" t="s">
        <v>59</v>
      </c>
      <c r="X75" s="28" t="s">
        <v>72</v>
      </c>
      <c r="Y75" s="28" t="s">
        <v>74</v>
      </c>
      <c r="Z75" s="28" t="s">
        <v>73</v>
      </c>
      <c r="AA75" s="27"/>
      <c r="AB75" s="35" t="s">
        <v>59</v>
      </c>
      <c r="AC75" s="28" t="s">
        <v>72</v>
      </c>
      <c r="AD75" s="28" t="s">
        <v>74</v>
      </c>
      <c r="AE75" s="28" t="s">
        <v>73</v>
      </c>
      <c r="AF75" s="27"/>
      <c r="AG75" s="35" t="s">
        <v>59</v>
      </c>
      <c r="AH75" s="28" t="s">
        <v>72</v>
      </c>
      <c r="AI75" s="28" t="s">
        <v>74</v>
      </c>
      <c r="AJ75" s="28" t="s">
        <v>73</v>
      </c>
      <c r="AK75" s="27"/>
      <c r="AL75" s="35" t="s">
        <v>59</v>
      </c>
      <c r="AM75" s="28" t="s">
        <v>72</v>
      </c>
      <c r="AN75" s="28" t="s">
        <v>74</v>
      </c>
      <c r="AO75" s="28" t="s">
        <v>73</v>
      </c>
      <c r="AP75" s="27"/>
      <c r="AQ75" s="35" t="s">
        <v>59</v>
      </c>
      <c r="AR75" s="28" t="s">
        <v>72</v>
      </c>
      <c r="AS75" s="28" t="s">
        <v>74</v>
      </c>
      <c r="AT75" s="28" t="s">
        <v>73</v>
      </c>
      <c r="AU75" s="27"/>
      <c r="AV75" s="35" t="s">
        <v>59</v>
      </c>
      <c r="AW75" s="28" t="s">
        <v>72</v>
      </c>
      <c r="AX75" s="28" t="s">
        <v>74</v>
      </c>
      <c r="AY75" s="28" t="s">
        <v>73</v>
      </c>
    </row>
    <row r="76" spans="1:51" ht="10.5">
      <c r="A76" s="14" t="str">
        <f>$B$3</f>
        <v>Zinc</v>
      </c>
      <c r="B76" s="6">
        <f>$B$7</f>
        <v>400</v>
      </c>
      <c r="C76" s="47">
        <f>8*(B76-$B$4)/($B$5-$B$4)</f>
        <v>0.47058823529411764</v>
      </c>
      <c r="D76" s="39">
        <v>7</v>
      </c>
      <c r="E76" s="50">
        <v>5</v>
      </c>
      <c r="F76" s="41" t="s">
        <v>3</v>
      </c>
      <c r="G76" s="47">
        <f>G63</f>
        <v>0</v>
      </c>
      <c r="H76" s="41" t="s">
        <v>2</v>
      </c>
      <c r="I76" s="51">
        <f t="shared" ref="I76:I87" si="160">I63</f>
        <v>0</v>
      </c>
      <c r="J76" s="56">
        <f>E76+G76+I76</f>
        <v>5</v>
      </c>
      <c r="K76" s="56">
        <f>6-J76</f>
        <v>1</v>
      </c>
      <c r="L76" s="56">
        <v>1</v>
      </c>
      <c r="M76" s="15"/>
      <c r="N76" s="12">
        <f>$C76+$K76+L76</f>
        <v>2.4705882352941178</v>
      </c>
      <c r="O76" s="12">
        <f t="shared" ref="O76:O87" si="161">N76+1</f>
        <v>3.4705882352941178</v>
      </c>
      <c r="P76" s="12">
        <f t="shared" ref="P76:P87" si="162">N76+2</f>
        <v>4.4705882352941178</v>
      </c>
      <c r="Q76" s="15"/>
      <c r="R76" s="36">
        <f>8*$B$7/$B$6*$C$8/100</f>
        <v>0.26666666666666666</v>
      </c>
      <c r="S76" s="12">
        <f>$C76+$K76+$R76+L76</f>
        <v>2.7372549019607844</v>
      </c>
      <c r="T76" s="12">
        <f t="shared" ref="T76:T87" si="163">S76+1</f>
        <v>3.7372549019607844</v>
      </c>
      <c r="U76" s="12">
        <f t="shared" ref="U76:U87" si="164">S76+2</f>
        <v>4.7372549019607844</v>
      </c>
      <c r="V76" s="15"/>
      <c r="W76" s="36">
        <f>8*$B$7/$B$6*$D$8/100</f>
        <v>0.66666666666666674</v>
      </c>
      <c r="X76" s="12">
        <f>$C76+$K76+$W76+L76</f>
        <v>3.1372549019607847</v>
      </c>
      <c r="Y76" s="12">
        <f t="shared" ref="Y76:Y87" si="165">X76+1</f>
        <v>4.1372549019607847</v>
      </c>
      <c r="Z76" s="12">
        <f t="shared" ref="Z76:Z87" si="166">X76+2</f>
        <v>5.1372549019607847</v>
      </c>
      <c r="AA76" s="15"/>
      <c r="AB76" s="36">
        <f>8*$B$7/$B$6*$E$8/100</f>
        <v>1.3333333333333335</v>
      </c>
      <c r="AC76" s="12">
        <f>$C76+$K76+$AB76+L76</f>
        <v>3.8039215686274512</v>
      </c>
      <c r="AD76" s="12">
        <f t="shared" ref="AD76:AD87" si="167">AC76+1</f>
        <v>4.8039215686274517</v>
      </c>
      <c r="AE76" s="12">
        <f t="shared" ref="AE76:AE87" si="168">AC76+2</f>
        <v>5.8039215686274517</v>
      </c>
      <c r="AF76" s="15"/>
      <c r="AG76" s="36">
        <f>8*$B$7/$B$6*$F$8/100</f>
        <v>2.666666666666667</v>
      </c>
      <c r="AH76" s="12">
        <f>$C76+$K76+$AG76+L76</f>
        <v>5.1372549019607847</v>
      </c>
      <c r="AI76" s="12">
        <f t="shared" ref="AI76:AI87" si="169">AH76+1</f>
        <v>6.1372549019607847</v>
      </c>
      <c r="AJ76" s="12">
        <f t="shared" ref="AJ76:AJ87" si="170">AH76+2</f>
        <v>7.1372549019607847</v>
      </c>
      <c r="AK76" s="15"/>
      <c r="AL76" s="36">
        <f>8*$B$7/$B$6*$G$8/100</f>
        <v>4</v>
      </c>
      <c r="AM76" s="12">
        <f>$C76+$K76+$AL76+L76</f>
        <v>6.4705882352941178</v>
      </c>
      <c r="AN76" s="12">
        <f t="shared" ref="AN76:AN87" si="171">AM76+1</f>
        <v>7.4705882352941178</v>
      </c>
      <c r="AO76" s="12">
        <f t="shared" ref="AO76:AO87" si="172">AM76+2</f>
        <v>8.4705882352941178</v>
      </c>
      <c r="AP76" s="15"/>
      <c r="AQ76" s="36">
        <f>8*$B$7/$B$6*$H$8/100</f>
        <v>5.3333333333333339</v>
      </c>
      <c r="AR76" s="12">
        <f>$C76+$K76+$AQ76+L76</f>
        <v>7.8039215686274517</v>
      </c>
      <c r="AS76" s="12">
        <f t="shared" ref="AS76:AS87" si="173">AR76+1</f>
        <v>8.8039215686274517</v>
      </c>
      <c r="AT76" s="12">
        <f t="shared" ref="AT76:AT87" si="174">AR76+2</f>
        <v>9.8039215686274517</v>
      </c>
      <c r="AU76" s="15"/>
      <c r="AV76" s="36">
        <f>8*$B$7/$B$6*$I$8/100</f>
        <v>8</v>
      </c>
      <c r="AW76" s="12">
        <f>$C76+$K76+$AV76+L76</f>
        <v>10.470588235294118</v>
      </c>
      <c r="AX76" s="12">
        <f t="shared" ref="AX76:AX87" si="175">AW76+1</f>
        <v>11.470588235294118</v>
      </c>
      <c r="AY76" s="12">
        <f t="shared" ref="AY76:AY87" si="176">AW76+2</f>
        <v>12.470588235294118</v>
      </c>
    </row>
    <row r="77" spans="1:51">
      <c r="A77" s="14" t="str">
        <f t="shared" ref="A77:A87" si="177">$B$3</f>
        <v>Zinc</v>
      </c>
      <c r="B77" s="6">
        <f t="shared" ref="B77:B87" si="178">$B$7</f>
        <v>400</v>
      </c>
      <c r="C77" s="47">
        <f t="shared" ref="C77:C87" si="179">8*(B77-$B$4)/($B$5-$B$4)</f>
        <v>0.47058823529411764</v>
      </c>
      <c r="D77" s="39">
        <v>7</v>
      </c>
      <c r="E77" s="51">
        <f>E76</f>
        <v>5</v>
      </c>
      <c r="F77" s="41" t="s">
        <v>3</v>
      </c>
      <c r="G77" s="47">
        <f t="shared" ref="G77:G87" si="180">G64</f>
        <v>0</v>
      </c>
      <c r="H77" s="41" t="s">
        <v>1</v>
      </c>
      <c r="I77" s="51">
        <f t="shared" si="160"/>
        <v>0</v>
      </c>
      <c r="J77" s="56">
        <f t="shared" ref="J77:J87" si="181">E77+G77+I77</f>
        <v>5</v>
      </c>
      <c r="K77" s="56">
        <f t="shared" ref="K77:K87" si="182">6-J77</f>
        <v>1</v>
      </c>
      <c r="L77" s="56">
        <v>1</v>
      </c>
      <c r="M77" s="15"/>
      <c r="N77" s="12">
        <f t="shared" ref="N77:N87" si="183">$C77+$K77+L77</f>
        <v>2.4705882352941178</v>
      </c>
      <c r="O77" s="12">
        <f t="shared" si="161"/>
        <v>3.4705882352941178</v>
      </c>
      <c r="P77" s="12">
        <f t="shared" si="162"/>
        <v>4.4705882352941178</v>
      </c>
      <c r="Q77" s="15"/>
      <c r="R77" s="36">
        <f t="shared" ref="R77:R87" si="184">$R$11</f>
        <v>0.26666666666666666</v>
      </c>
      <c r="S77" s="12">
        <f t="shared" ref="S77:S87" si="185">$C77+$K77+$R77+L77</f>
        <v>2.7372549019607844</v>
      </c>
      <c r="T77" s="12">
        <f t="shared" si="163"/>
        <v>3.7372549019607844</v>
      </c>
      <c r="U77" s="12">
        <f t="shared" si="164"/>
        <v>4.7372549019607844</v>
      </c>
      <c r="V77" s="15"/>
      <c r="W77" s="36">
        <f t="shared" ref="W77:W87" si="186">W$11</f>
        <v>0.66666666666666674</v>
      </c>
      <c r="X77" s="12">
        <f t="shared" ref="X77:X87" si="187">$C77+$K77+$W77+L77</f>
        <v>3.1372549019607847</v>
      </c>
      <c r="Y77" s="12">
        <f t="shared" si="165"/>
        <v>4.1372549019607847</v>
      </c>
      <c r="Z77" s="12">
        <f t="shared" si="166"/>
        <v>5.1372549019607847</v>
      </c>
      <c r="AA77" s="15"/>
      <c r="AB77" s="36">
        <f t="shared" ref="AB77:AB87" si="188">AB$11</f>
        <v>1.3333333333333335</v>
      </c>
      <c r="AC77" s="12">
        <f t="shared" ref="AC77:AC87" si="189">$C77+$K77+$AB77+L77</f>
        <v>3.8039215686274512</v>
      </c>
      <c r="AD77" s="12">
        <f t="shared" si="167"/>
        <v>4.8039215686274517</v>
      </c>
      <c r="AE77" s="12">
        <f t="shared" si="168"/>
        <v>5.8039215686274517</v>
      </c>
      <c r="AF77" s="15"/>
      <c r="AG77" s="36">
        <f t="shared" ref="AG77:AG87" si="190">AG$11</f>
        <v>2.666666666666667</v>
      </c>
      <c r="AH77" s="12">
        <f t="shared" ref="AH77:AH87" si="191">$C77+$K77+$AG77+L77</f>
        <v>5.1372549019607847</v>
      </c>
      <c r="AI77" s="12">
        <f t="shared" si="169"/>
        <v>6.1372549019607847</v>
      </c>
      <c r="AJ77" s="12">
        <f t="shared" si="170"/>
        <v>7.1372549019607847</v>
      </c>
      <c r="AK77" s="15"/>
      <c r="AL77" s="36">
        <f t="shared" ref="AL77:AL87" si="192">AL$11</f>
        <v>4</v>
      </c>
      <c r="AM77" s="12">
        <f t="shared" ref="AM77:AM87" si="193">$C77+$K77+$AL77+L77</f>
        <v>6.4705882352941178</v>
      </c>
      <c r="AN77" s="12">
        <f t="shared" si="171"/>
        <v>7.4705882352941178</v>
      </c>
      <c r="AO77" s="12">
        <f t="shared" si="172"/>
        <v>8.4705882352941178</v>
      </c>
      <c r="AP77" s="15"/>
      <c r="AQ77" s="36">
        <f t="shared" ref="AQ77:AQ87" si="194">AQ$11</f>
        <v>5.3333333333333339</v>
      </c>
      <c r="AR77" s="12">
        <f t="shared" ref="AR77:AR87" si="195">$C77+$K77+$AQ77+L77</f>
        <v>7.8039215686274517</v>
      </c>
      <c r="AS77" s="12">
        <f t="shared" si="173"/>
        <v>8.8039215686274517</v>
      </c>
      <c r="AT77" s="12">
        <f t="shared" si="174"/>
        <v>9.8039215686274517</v>
      </c>
      <c r="AU77" s="15"/>
      <c r="AV77" s="36">
        <f t="shared" ref="AV77:AV87" si="196">AV$11</f>
        <v>8</v>
      </c>
      <c r="AW77" s="12">
        <f t="shared" ref="AW77:AW87" si="197">$C77+$K77+$AV77+L77</f>
        <v>10.470588235294118</v>
      </c>
      <c r="AX77" s="12">
        <f t="shared" si="175"/>
        <v>11.470588235294118</v>
      </c>
      <c r="AY77" s="12">
        <f t="shared" si="176"/>
        <v>12.470588235294118</v>
      </c>
    </row>
    <row r="78" spans="1:51">
      <c r="A78" s="14" t="str">
        <f t="shared" si="177"/>
        <v>Zinc</v>
      </c>
      <c r="B78" s="6">
        <f t="shared" si="178"/>
        <v>400</v>
      </c>
      <c r="C78" s="47">
        <f t="shared" si="179"/>
        <v>0.47058823529411764</v>
      </c>
      <c r="D78" s="39">
        <v>7</v>
      </c>
      <c r="E78" s="51">
        <f t="shared" ref="E78:E87" si="198">E77</f>
        <v>5</v>
      </c>
      <c r="F78" s="41" t="s">
        <v>3</v>
      </c>
      <c r="G78" s="47">
        <f t="shared" si="180"/>
        <v>0</v>
      </c>
      <c r="H78" s="41" t="s">
        <v>0</v>
      </c>
      <c r="I78" s="51">
        <f t="shared" si="160"/>
        <v>1</v>
      </c>
      <c r="J78" s="56">
        <f t="shared" si="181"/>
        <v>6</v>
      </c>
      <c r="K78" s="56">
        <f t="shared" si="182"/>
        <v>0</v>
      </c>
      <c r="L78" s="56">
        <v>1</v>
      </c>
      <c r="M78" s="15"/>
      <c r="N78" s="12">
        <f t="shared" si="183"/>
        <v>1.4705882352941178</v>
      </c>
      <c r="O78" s="12">
        <f t="shared" si="161"/>
        <v>2.4705882352941178</v>
      </c>
      <c r="P78" s="12">
        <f t="shared" si="162"/>
        <v>3.4705882352941178</v>
      </c>
      <c r="Q78" s="15"/>
      <c r="R78" s="36">
        <f t="shared" si="184"/>
        <v>0.26666666666666666</v>
      </c>
      <c r="S78" s="12">
        <f t="shared" si="185"/>
        <v>1.7372549019607844</v>
      </c>
      <c r="T78" s="12">
        <f t="shared" si="163"/>
        <v>2.7372549019607844</v>
      </c>
      <c r="U78" s="12">
        <f t="shared" si="164"/>
        <v>3.7372549019607844</v>
      </c>
      <c r="V78" s="15"/>
      <c r="W78" s="36">
        <f t="shared" si="186"/>
        <v>0.66666666666666674</v>
      </c>
      <c r="X78" s="12">
        <f t="shared" si="187"/>
        <v>2.1372549019607843</v>
      </c>
      <c r="Y78" s="12">
        <f t="shared" si="165"/>
        <v>3.1372549019607843</v>
      </c>
      <c r="Z78" s="12">
        <f t="shared" si="166"/>
        <v>4.1372549019607838</v>
      </c>
      <c r="AA78" s="15"/>
      <c r="AB78" s="36">
        <f t="shared" si="188"/>
        <v>1.3333333333333335</v>
      </c>
      <c r="AC78" s="12">
        <f t="shared" si="189"/>
        <v>2.8039215686274512</v>
      </c>
      <c r="AD78" s="12">
        <f t="shared" si="167"/>
        <v>3.8039215686274512</v>
      </c>
      <c r="AE78" s="12">
        <f t="shared" si="168"/>
        <v>4.8039215686274517</v>
      </c>
      <c r="AF78" s="15"/>
      <c r="AG78" s="36">
        <f t="shared" si="190"/>
        <v>2.666666666666667</v>
      </c>
      <c r="AH78" s="12">
        <f t="shared" si="191"/>
        <v>4.1372549019607847</v>
      </c>
      <c r="AI78" s="12">
        <f t="shared" si="169"/>
        <v>5.1372549019607847</v>
      </c>
      <c r="AJ78" s="12">
        <f t="shared" si="170"/>
        <v>6.1372549019607847</v>
      </c>
      <c r="AK78" s="15"/>
      <c r="AL78" s="36">
        <f t="shared" si="192"/>
        <v>4</v>
      </c>
      <c r="AM78" s="12">
        <f t="shared" si="193"/>
        <v>5.4705882352941178</v>
      </c>
      <c r="AN78" s="12">
        <f t="shared" si="171"/>
        <v>6.4705882352941178</v>
      </c>
      <c r="AO78" s="12">
        <f t="shared" si="172"/>
        <v>7.4705882352941178</v>
      </c>
      <c r="AP78" s="15"/>
      <c r="AQ78" s="36">
        <f t="shared" si="194"/>
        <v>5.3333333333333339</v>
      </c>
      <c r="AR78" s="12">
        <f t="shared" si="195"/>
        <v>6.8039215686274517</v>
      </c>
      <c r="AS78" s="12">
        <f t="shared" si="173"/>
        <v>7.8039215686274517</v>
      </c>
      <c r="AT78" s="12">
        <f t="shared" si="174"/>
        <v>8.8039215686274517</v>
      </c>
      <c r="AU78" s="15"/>
      <c r="AV78" s="36">
        <f t="shared" si="196"/>
        <v>8</v>
      </c>
      <c r="AW78" s="12">
        <f t="shared" si="197"/>
        <v>9.4705882352941178</v>
      </c>
      <c r="AX78" s="12">
        <f t="shared" si="175"/>
        <v>10.470588235294118</v>
      </c>
      <c r="AY78" s="12">
        <f t="shared" si="176"/>
        <v>11.470588235294118</v>
      </c>
    </row>
    <row r="79" spans="1:51">
      <c r="A79" s="14" t="str">
        <f t="shared" si="177"/>
        <v>Zinc</v>
      </c>
      <c r="B79" s="6">
        <f t="shared" si="178"/>
        <v>400</v>
      </c>
      <c r="C79" s="47">
        <f t="shared" si="179"/>
        <v>0.47058823529411764</v>
      </c>
      <c r="D79" s="39">
        <v>7</v>
      </c>
      <c r="E79" s="51">
        <f t="shared" si="198"/>
        <v>5</v>
      </c>
      <c r="F79" s="41" t="s">
        <v>4</v>
      </c>
      <c r="G79" s="47">
        <f t="shared" si="180"/>
        <v>0</v>
      </c>
      <c r="H79" s="41" t="s">
        <v>2</v>
      </c>
      <c r="I79" s="51">
        <f t="shared" si="160"/>
        <v>0</v>
      </c>
      <c r="J79" s="56">
        <f t="shared" si="181"/>
        <v>5</v>
      </c>
      <c r="K79" s="56">
        <f t="shared" si="182"/>
        <v>1</v>
      </c>
      <c r="L79" s="56">
        <v>1</v>
      </c>
      <c r="M79" s="15"/>
      <c r="N79" s="12">
        <f t="shared" si="183"/>
        <v>2.4705882352941178</v>
      </c>
      <c r="O79" s="12">
        <f t="shared" si="161"/>
        <v>3.4705882352941178</v>
      </c>
      <c r="P79" s="12">
        <f t="shared" si="162"/>
        <v>4.4705882352941178</v>
      </c>
      <c r="Q79" s="15"/>
      <c r="R79" s="36">
        <f t="shared" si="184"/>
        <v>0.26666666666666666</v>
      </c>
      <c r="S79" s="12">
        <f t="shared" si="185"/>
        <v>2.7372549019607844</v>
      </c>
      <c r="T79" s="12">
        <f t="shared" si="163"/>
        <v>3.7372549019607844</v>
      </c>
      <c r="U79" s="12">
        <f t="shared" si="164"/>
        <v>4.7372549019607844</v>
      </c>
      <c r="V79" s="15"/>
      <c r="W79" s="36">
        <f t="shared" si="186"/>
        <v>0.66666666666666674</v>
      </c>
      <c r="X79" s="12">
        <f t="shared" si="187"/>
        <v>3.1372549019607847</v>
      </c>
      <c r="Y79" s="12">
        <f t="shared" si="165"/>
        <v>4.1372549019607847</v>
      </c>
      <c r="Z79" s="12">
        <f t="shared" si="166"/>
        <v>5.1372549019607847</v>
      </c>
      <c r="AA79" s="15"/>
      <c r="AB79" s="36">
        <f t="shared" si="188"/>
        <v>1.3333333333333335</v>
      </c>
      <c r="AC79" s="12">
        <f t="shared" si="189"/>
        <v>3.8039215686274512</v>
      </c>
      <c r="AD79" s="12">
        <f t="shared" si="167"/>
        <v>4.8039215686274517</v>
      </c>
      <c r="AE79" s="12">
        <f t="shared" si="168"/>
        <v>5.8039215686274517</v>
      </c>
      <c r="AF79" s="15"/>
      <c r="AG79" s="36">
        <f t="shared" si="190"/>
        <v>2.666666666666667</v>
      </c>
      <c r="AH79" s="12">
        <f t="shared" si="191"/>
        <v>5.1372549019607847</v>
      </c>
      <c r="AI79" s="12">
        <f t="shared" si="169"/>
        <v>6.1372549019607847</v>
      </c>
      <c r="AJ79" s="12">
        <f t="shared" si="170"/>
        <v>7.1372549019607847</v>
      </c>
      <c r="AK79" s="15"/>
      <c r="AL79" s="36">
        <f t="shared" si="192"/>
        <v>4</v>
      </c>
      <c r="AM79" s="12">
        <f t="shared" si="193"/>
        <v>6.4705882352941178</v>
      </c>
      <c r="AN79" s="12">
        <f t="shared" si="171"/>
        <v>7.4705882352941178</v>
      </c>
      <c r="AO79" s="12">
        <f t="shared" si="172"/>
        <v>8.4705882352941178</v>
      </c>
      <c r="AP79" s="15"/>
      <c r="AQ79" s="36">
        <f t="shared" si="194"/>
        <v>5.3333333333333339</v>
      </c>
      <c r="AR79" s="12">
        <f t="shared" si="195"/>
        <v>7.8039215686274517</v>
      </c>
      <c r="AS79" s="12">
        <f t="shared" si="173"/>
        <v>8.8039215686274517</v>
      </c>
      <c r="AT79" s="12">
        <f t="shared" si="174"/>
        <v>9.8039215686274517</v>
      </c>
      <c r="AU79" s="15"/>
      <c r="AV79" s="36">
        <f t="shared" si="196"/>
        <v>8</v>
      </c>
      <c r="AW79" s="12">
        <f t="shared" si="197"/>
        <v>10.470588235294118</v>
      </c>
      <c r="AX79" s="12">
        <f t="shared" si="175"/>
        <v>11.470588235294118</v>
      </c>
      <c r="AY79" s="12">
        <f t="shared" si="176"/>
        <v>12.470588235294118</v>
      </c>
    </row>
    <row r="80" spans="1:51">
      <c r="A80" s="14" t="str">
        <f t="shared" si="177"/>
        <v>Zinc</v>
      </c>
      <c r="B80" s="6">
        <f t="shared" si="178"/>
        <v>400</v>
      </c>
      <c r="C80" s="47">
        <f t="shared" si="179"/>
        <v>0.47058823529411764</v>
      </c>
      <c r="D80" s="39">
        <v>7</v>
      </c>
      <c r="E80" s="51">
        <f t="shared" si="198"/>
        <v>5</v>
      </c>
      <c r="F80" s="41" t="s">
        <v>4</v>
      </c>
      <c r="G80" s="47">
        <f t="shared" si="180"/>
        <v>0</v>
      </c>
      <c r="H80" s="41" t="s">
        <v>1</v>
      </c>
      <c r="I80" s="51">
        <f t="shared" si="160"/>
        <v>0</v>
      </c>
      <c r="J80" s="56">
        <f t="shared" si="181"/>
        <v>5</v>
      </c>
      <c r="K80" s="56">
        <f t="shared" si="182"/>
        <v>1</v>
      </c>
      <c r="L80" s="56">
        <v>1</v>
      </c>
      <c r="M80" s="15"/>
      <c r="N80" s="12">
        <f t="shared" si="183"/>
        <v>2.4705882352941178</v>
      </c>
      <c r="O80" s="12">
        <f t="shared" si="161"/>
        <v>3.4705882352941178</v>
      </c>
      <c r="P80" s="12">
        <f t="shared" si="162"/>
        <v>4.4705882352941178</v>
      </c>
      <c r="Q80" s="15"/>
      <c r="R80" s="36">
        <f t="shared" si="184"/>
        <v>0.26666666666666666</v>
      </c>
      <c r="S80" s="12">
        <f t="shared" si="185"/>
        <v>2.7372549019607844</v>
      </c>
      <c r="T80" s="12">
        <f t="shared" si="163"/>
        <v>3.7372549019607844</v>
      </c>
      <c r="U80" s="12">
        <f t="shared" si="164"/>
        <v>4.7372549019607844</v>
      </c>
      <c r="V80" s="15"/>
      <c r="W80" s="36">
        <f t="shared" si="186"/>
        <v>0.66666666666666674</v>
      </c>
      <c r="X80" s="12">
        <f t="shared" si="187"/>
        <v>3.1372549019607847</v>
      </c>
      <c r="Y80" s="12">
        <f t="shared" si="165"/>
        <v>4.1372549019607847</v>
      </c>
      <c r="Z80" s="12">
        <f t="shared" si="166"/>
        <v>5.1372549019607847</v>
      </c>
      <c r="AA80" s="15"/>
      <c r="AB80" s="36">
        <f t="shared" si="188"/>
        <v>1.3333333333333335</v>
      </c>
      <c r="AC80" s="12">
        <f t="shared" si="189"/>
        <v>3.8039215686274512</v>
      </c>
      <c r="AD80" s="12">
        <f t="shared" si="167"/>
        <v>4.8039215686274517</v>
      </c>
      <c r="AE80" s="12">
        <f t="shared" si="168"/>
        <v>5.8039215686274517</v>
      </c>
      <c r="AF80" s="15"/>
      <c r="AG80" s="36">
        <f t="shared" si="190"/>
        <v>2.666666666666667</v>
      </c>
      <c r="AH80" s="12">
        <f t="shared" si="191"/>
        <v>5.1372549019607847</v>
      </c>
      <c r="AI80" s="12">
        <f t="shared" si="169"/>
        <v>6.1372549019607847</v>
      </c>
      <c r="AJ80" s="12">
        <f t="shared" si="170"/>
        <v>7.1372549019607847</v>
      </c>
      <c r="AK80" s="15"/>
      <c r="AL80" s="36">
        <f t="shared" si="192"/>
        <v>4</v>
      </c>
      <c r="AM80" s="12">
        <f t="shared" si="193"/>
        <v>6.4705882352941178</v>
      </c>
      <c r="AN80" s="12">
        <f t="shared" si="171"/>
        <v>7.4705882352941178</v>
      </c>
      <c r="AO80" s="12">
        <f t="shared" si="172"/>
        <v>8.4705882352941178</v>
      </c>
      <c r="AP80" s="15"/>
      <c r="AQ80" s="36">
        <f t="shared" si="194"/>
        <v>5.3333333333333339</v>
      </c>
      <c r="AR80" s="12">
        <f t="shared" si="195"/>
        <v>7.8039215686274517</v>
      </c>
      <c r="AS80" s="12">
        <f t="shared" si="173"/>
        <v>8.8039215686274517</v>
      </c>
      <c r="AT80" s="12">
        <f t="shared" si="174"/>
        <v>9.8039215686274517</v>
      </c>
      <c r="AU80" s="15"/>
      <c r="AV80" s="36">
        <f t="shared" si="196"/>
        <v>8</v>
      </c>
      <c r="AW80" s="12">
        <f t="shared" si="197"/>
        <v>10.470588235294118</v>
      </c>
      <c r="AX80" s="12">
        <f t="shared" si="175"/>
        <v>11.470588235294118</v>
      </c>
      <c r="AY80" s="12">
        <f t="shared" si="176"/>
        <v>12.470588235294118</v>
      </c>
    </row>
    <row r="81" spans="1:51">
      <c r="A81" s="14" t="str">
        <f t="shared" si="177"/>
        <v>Zinc</v>
      </c>
      <c r="B81" s="6">
        <f t="shared" si="178"/>
        <v>400</v>
      </c>
      <c r="C81" s="47">
        <f t="shared" si="179"/>
        <v>0.47058823529411764</v>
      </c>
      <c r="D81" s="39">
        <v>7</v>
      </c>
      <c r="E81" s="51">
        <f t="shared" si="198"/>
        <v>5</v>
      </c>
      <c r="F81" s="41" t="s">
        <v>4</v>
      </c>
      <c r="G81" s="47">
        <f t="shared" si="180"/>
        <v>0</v>
      </c>
      <c r="H81" s="41" t="s">
        <v>0</v>
      </c>
      <c r="I81" s="51">
        <f t="shared" si="160"/>
        <v>1</v>
      </c>
      <c r="J81" s="56">
        <f t="shared" si="181"/>
        <v>6</v>
      </c>
      <c r="K81" s="56">
        <f t="shared" si="182"/>
        <v>0</v>
      </c>
      <c r="L81" s="56">
        <v>1</v>
      </c>
      <c r="M81" s="15"/>
      <c r="N81" s="12">
        <f t="shared" si="183"/>
        <v>1.4705882352941178</v>
      </c>
      <c r="O81" s="12">
        <f t="shared" si="161"/>
        <v>2.4705882352941178</v>
      </c>
      <c r="P81" s="12">
        <f t="shared" si="162"/>
        <v>3.4705882352941178</v>
      </c>
      <c r="Q81" s="15"/>
      <c r="R81" s="36">
        <f t="shared" si="184"/>
        <v>0.26666666666666666</v>
      </c>
      <c r="S81" s="12">
        <f t="shared" si="185"/>
        <v>1.7372549019607844</v>
      </c>
      <c r="T81" s="12">
        <f t="shared" si="163"/>
        <v>2.7372549019607844</v>
      </c>
      <c r="U81" s="12">
        <f t="shared" si="164"/>
        <v>3.7372549019607844</v>
      </c>
      <c r="V81" s="15"/>
      <c r="W81" s="36">
        <f t="shared" si="186"/>
        <v>0.66666666666666674</v>
      </c>
      <c r="X81" s="12">
        <f t="shared" si="187"/>
        <v>2.1372549019607843</v>
      </c>
      <c r="Y81" s="12">
        <f t="shared" si="165"/>
        <v>3.1372549019607843</v>
      </c>
      <c r="Z81" s="12">
        <f t="shared" si="166"/>
        <v>4.1372549019607838</v>
      </c>
      <c r="AA81" s="15"/>
      <c r="AB81" s="36">
        <f t="shared" si="188"/>
        <v>1.3333333333333335</v>
      </c>
      <c r="AC81" s="12">
        <f t="shared" si="189"/>
        <v>2.8039215686274512</v>
      </c>
      <c r="AD81" s="12">
        <f t="shared" si="167"/>
        <v>3.8039215686274512</v>
      </c>
      <c r="AE81" s="12">
        <f t="shared" si="168"/>
        <v>4.8039215686274517</v>
      </c>
      <c r="AF81" s="15"/>
      <c r="AG81" s="36">
        <f t="shared" si="190"/>
        <v>2.666666666666667</v>
      </c>
      <c r="AH81" s="12">
        <f t="shared" si="191"/>
        <v>4.1372549019607847</v>
      </c>
      <c r="AI81" s="12">
        <f t="shared" si="169"/>
        <v>5.1372549019607847</v>
      </c>
      <c r="AJ81" s="12">
        <f t="shared" si="170"/>
        <v>6.1372549019607847</v>
      </c>
      <c r="AK81" s="15"/>
      <c r="AL81" s="36">
        <f t="shared" si="192"/>
        <v>4</v>
      </c>
      <c r="AM81" s="12">
        <f t="shared" si="193"/>
        <v>5.4705882352941178</v>
      </c>
      <c r="AN81" s="12">
        <f t="shared" si="171"/>
        <v>6.4705882352941178</v>
      </c>
      <c r="AO81" s="12">
        <f t="shared" si="172"/>
        <v>7.4705882352941178</v>
      </c>
      <c r="AP81" s="15"/>
      <c r="AQ81" s="36">
        <f t="shared" si="194"/>
        <v>5.3333333333333339</v>
      </c>
      <c r="AR81" s="12">
        <f t="shared" si="195"/>
        <v>6.8039215686274517</v>
      </c>
      <c r="AS81" s="12">
        <f t="shared" si="173"/>
        <v>7.8039215686274517</v>
      </c>
      <c r="AT81" s="12">
        <f t="shared" si="174"/>
        <v>8.8039215686274517</v>
      </c>
      <c r="AU81" s="15"/>
      <c r="AV81" s="36">
        <f t="shared" si="196"/>
        <v>8</v>
      </c>
      <c r="AW81" s="12">
        <f t="shared" si="197"/>
        <v>9.4705882352941178</v>
      </c>
      <c r="AX81" s="12">
        <f t="shared" si="175"/>
        <v>10.470588235294118</v>
      </c>
      <c r="AY81" s="12">
        <f t="shared" si="176"/>
        <v>11.470588235294118</v>
      </c>
    </row>
    <row r="82" spans="1:51">
      <c r="A82" s="14" t="str">
        <f t="shared" si="177"/>
        <v>Zinc</v>
      </c>
      <c r="B82" s="6">
        <f t="shared" si="178"/>
        <v>400</v>
      </c>
      <c r="C82" s="47">
        <f t="shared" si="179"/>
        <v>0.47058823529411764</v>
      </c>
      <c r="D82" s="39">
        <v>7</v>
      </c>
      <c r="E82" s="51">
        <f t="shared" si="198"/>
        <v>5</v>
      </c>
      <c r="F82" s="41" t="s">
        <v>5</v>
      </c>
      <c r="G82" s="47">
        <f t="shared" si="180"/>
        <v>0</v>
      </c>
      <c r="H82" s="41" t="s">
        <v>2</v>
      </c>
      <c r="I82" s="51">
        <f t="shared" si="160"/>
        <v>0</v>
      </c>
      <c r="J82" s="56">
        <f t="shared" si="181"/>
        <v>5</v>
      </c>
      <c r="K82" s="56">
        <f t="shared" si="182"/>
        <v>1</v>
      </c>
      <c r="L82" s="56">
        <v>1</v>
      </c>
      <c r="M82" s="15"/>
      <c r="N82" s="12">
        <f t="shared" si="183"/>
        <v>2.4705882352941178</v>
      </c>
      <c r="O82" s="12">
        <f t="shared" si="161"/>
        <v>3.4705882352941178</v>
      </c>
      <c r="P82" s="12">
        <f t="shared" si="162"/>
        <v>4.4705882352941178</v>
      </c>
      <c r="Q82" s="15"/>
      <c r="R82" s="36">
        <f t="shared" si="184"/>
        <v>0.26666666666666666</v>
      </c>
      <c r="S82" s="12">
        <f t="shared" si="185"/>
        <v>2.7372549019607844</v>
      </c>
      <c r="T82" s="12">
        <f t="shared" si="163"/>
        <v>3.7372549019607844</v>
      </c>
      <c r="U82" s="12">
        <f t="shared" si="164"/>
        <v>4.7372549019607844</v>
      </c>
      <c r="V82" s="15"/>
      <c r="W82" s="36">
        <f t="shared" si="186"/>
        <v>0.66666666666666674</v>
      </c>
      <c r="X82" s="12">
        <f t="shared" si="187"/>
        <v>3.1372549019607847</v>
      </c>
      <c r="Y82" s="12">
        <f t="shared" si="165"/>
        <v>4.1372549019607847</v>
      </c>
      <c r="Z82" s="12">
        <f t="shared" si="166"/>
        <v>5.1372549019607847</v>
      </c>
      <c r="AA82" s="15"/>
      <c r="AB82" s="36">
        <f t="shared" si="188"/>
        <v>1.3333333333333335</v>
      </c>
      <c r="AC82" s="12">
        <f t="shared" si="189"/>
        <v>3.8039215686274512</v>
      </c>
      <c r="AD82" s="12">
        <f t="shared" si="167"/>
        <v>4.8039215686274517</v>
      </c>
      <c r="AE82" s="12">
        <f t="shared" si="168"/>
        <v>5.8039215686274517</v>
      </c>
      <c r="AF82" s="15"/>
      <c r="AG82" s="36">
        <f t="shared" si="190"/>
        <v>2.666666666666667</v>
      </c>
      <c r="AH82" s="12">
        <f t="shared" si="191"/>
        <v>5.1372549019607847</v>
      </c>
      <c r="AI82" s="12">
        <f t="shared" si="169"/>
        <v>6.1372549019607847</v>
      </c>
      <c r="AJ82" s="12">
        <f t="shared" si="170"/>
        <v>7.1372549019607847</v>
      </c>
      <c r="AK82" s="15"/>
      <c r="AL82" s="36">
        <f t="shared" si="192"/>
        <v>4</v>
      </c>
      <c r="AM82" s="12">
        <f t="shared" si="193"/>
        <v>6.4705882352941178</v>
      </c>
      <c r="AN82" s="12">
        <f t="shared" si="171"/>
        <v>7.4705882352941178</v>
      </c>
      <c r="AO82" s="12">
        <f t="shared" si="172"/>
        <v>8.4705882352941178</v>
      </c>
      <c r="AP82" s="15"/>
      <c r="AQ82" s="36">
        <f t="shared" si="194"/>
        <v>5.3333333333333339</v>
      </c>
      <c r="AR82" s="12">
        <f t="shared" si="195"/>
        <v>7.8039215686274517</v>
      </c>
      <c r="AS82" s="12">
        <f t="shared" si="173"/>
        <v>8.8039215686274517</v>
      </c>
      <c r="AT82" s="12">
        <f t="shared" si="174"/>
        <v>9.8039215686274517</v>
      </c>
      <c r="AU82" s="15"/>
      <c r="AV82" s="36">
        <f t="shared" si="196"/>
        <v>8</v>
      </c>
      <c r="AW82" s="12">
        <f t="shared" si="197"/>
        <v>10.470588235294118</v>
      </c>
      <c r="AX82" s="12">
        <f t="shared" si="175"/>
        <v>11.470588235294118</v>
      </c>
      <c r="AY82" s="12">
        <f t="shared" si="176"/>
        <v>12.470588235294118</v>
      </c>
    </row>
    <row r="83" spans="1:51">
      <c r="A83" s="14" t="str">
        <f t="shared" si="177"/>
        <v>Zinc</v>
      </c>
      <c r="B83" s="6">
        <f t="shared" si="178"/>
        <v>400</v>
      </c>
      <c r="C83" s="47">
        <f t="shared" si="179"/>
        <v>0.47058823529411764</v>
      </c>
      <c r="D83" s="39">
        <v>7</v>
      </c>
      <c r="E83" s="51">
        <f t="shared" si="198"/>
        <v>5</v>
      </c>
      <c r="F83" s="41" t="s">
        <v>5</v>
      </c>
      <c r="G83" s="47">
        <f t="shared" si="180"/>
        <v>0</v>
      </c>
      <c r="H83" s="41" t="s">
        <v>1</v>
      </c>
      <c r="I83" s="51">
        <f t="shared" si="160"/>
        <v>0</v>
      </c>
      <c r="J83" s="56">
        <f t="shared" si="181"/>
        <v>5</v>
      </c>
      <c r="K83" s="56">
        <f t="shared" si="182"/>
        <v>1</v>
      </c>
      <c r="L83" s="56">
        <v>1</v>
      </c>
      <c r="M83" s="15"/>
      <c r="N83" s="12">
        <f t="shared" si="183"/>
        <v>2.4705882352941178</v>
      </c>
      <c r="O83" s="12">
        <f t="shared" si="161"/>
        <v>3.4705882352941178</v>
      </c>
      <c r="P83" s="12">
        <f t="shared" si="162"/>
        <v>4.4705882352941178</v>
      </c>
      <c r="Q83" s="15"/>
      <c r="R83" s="36">
        <f t="shared" si="184"/>
        <v>0.26666666666666666</v>
      </c>
      <c r="S83" s="12">
        <f t="shared" si="185"/>
        <v>2.7372549019607844</v>
      </c>
      <c r="T83" s="12">
        <f t="shared" si="163"/>
        <v>3.7372549019607844</v>
      </c>
      <c r="U83" s="12">
        <f t="shared" si="164"/>
        <v>4.7372549019607844</v>
      </c>
      <c r="V83" s="15"/>
      <c r="W83" s="36">
        <f t="shared" si="186"/>
        <v>0.66666666666666674</v>
      </c>
      <c r="X83" s="12">
        <f t="shared" si="187"/>
        <v>3.1372549019607847</v>
      </c>
      <c r="Y83" s="12">
        <f t="shared" si="165"/>
        <v>4.1372549019607847</v>
      </c>
      <c r="Z83" s="12">
        <f t="shared" si="166"/>
        <v>5.1372549019607847</v>
      </c>
      <c r="AA83" s="15"/>
      <c r="AB83" s="36">
        <f t="shared" si="188"/>
        <v>1.3333333333333335</v>
      </c>
      <c r="AC83" s="12">
        <f t="shared" si="189"/>
        <v>3.8039215686274512</v>
      </c>
      <c r="AD83" s="12">
        <f t="shared" si="167"/>
        <v>4.8039215686274517</v>
      </c>
      <c r="AE83" s="12">
        <f t="shared" si="168"/>
        <v>5.8039215686274517</v>
      </c>
      <c r="AF83" s="15"/>
      <c r="AG83" s="36">
        <f t="shared" si="190"/>
        <v>2.666666666666667</v>
      </c>
      <c r="AH83" s="12">
        <f t="shared" si="191"/>
        <v>5.1372549019607847</v>
      </c>
      <c r="AI83" s="12">
        <f t="shared" si="169"/>
        <v>6.1372549019607847</v>
      </c>
      <c r="AJ83" s="12">
        <f t="shared" si="170"/>
        <v>7.1372549019607847</v>
      </c>
      <c r="AK83" s="15"/>
      <c r="AL83" s="36">
        <f t="shared" si="192"/>
        <v>4</v>
      </c>
      <c r="AM83" s="12">
        <f t="shared" si="193"/>
        <v>6.4705882352941178</v>
      </c>
      <c r="AN83" s="12">
        <f t="shared" si="171"/>
        <v>7.4705882352941178</v>
      </c>
      <c r="AO83" s="12">
        <f t="shared" si="172"/>
        <v>8.4705882352941178</v>
      </c>
      <c r="AP83" s="15"/>
      <c r="AQ83" s="36">
        <f t="shared" si="194"/>
        <v>5.3333333333333339</v>
      </c>
      <c r="AR83" s="12">
        <f t="shared" si="195"/>
        <v>7.8039215686274517</v>
      </c>
      <c r="AS83" s="12">
        <f t="shared" si="173"/>
        <v>8.8039215686274517</v>
      </c>
      <c r="AT83" s="12">
        <f t="shared" si="174"/>
        <v>9.8039215686274517</v>
      </c>
      <c r="AU83" s="15"/>
      <c r="AV83" s="36">
        <f t="shared" si="196"/>
        <v>8</v>
      </c>
      <c r="AW83" s="12">
        <f t="shared" si="197"/>
        <v>10.470588235294118</v>
      </c>
      <c r="AX83" s="12">
        <f t="shared" si="175"/>
        <v>11.470588235294118</v>
      </c>
      <c r="AY83" s="12">
        <f t="shared" si="176"/>
        <v>12.470588235294118</v>
      </c>
    </row>
    <row r="84" spans="1:51">
      <c r="A84" s="14" t="str">
        <f t="shared" si="177"/>
        <v>Zinc</v>
      </c>
      <c r="B84" s="6">
        <f t="shared" si="178"/>
        <v>400</v>
      </c>
      <c r="C84" s="47">
        <f t="shared" si="179"/>
        <v>0.47058823529411764</v>
      </c>
      <c r="D84" s="39">
        <v>7</v>
      </c>
      <c r="E84" s="51">
        <f t="shared" si="198"/>
        <v>5</v>
      </c>
      <c r="F84" s="41" t="s">
        <v>5</v>
      </c>
      <c r="G84" s="47">
        <f t="shared" si="180"/>
        <v>0</v>
      </c>
      <c r="H84" s="41" t="s">
        <v>0</v>
      </c>
      <c r="I84" s="51">
        <f t="shared" si="160"/>
        <v>1</v>
      </c>
      <c r="J84" s="56">
        <f t="shared" si="181"/>
        <v>6</v>
      </c>
      <c r="K84" s="56">
        <f t="shared" si="182"/>
        <v>0</v>
      </c>
      <c r="L84" s="56">
        <v>1</v>
      </c>
      <c r="M84" s="15"/>
      <c r="N84" s="12">
        <f t="shared" si="183"/>
        <v>1.4705882352941178</v>
      </c>
      <c r="O84" s="12">
        <f t="shared" si="161"/>
        <v>2.4705882352941178</v>
      </c>
      <c r="P84" s="12">
        <f t="shared" si="162"/>
        <v>3.4705882352941178</v>
      </c>
      <c r="Q84" s="15"/>
      <c r="R84" s="36">
        <f t="shared" si="184"/>
        <v>0.26666666666666666</v>
      </c>
      <c r="S84" s="12">
        <f t="shared" si="185"/>
        <v>1.7372549019607844</v>
      </c>
      <c r="T84" s="12">
        <f t="shared" si="163"/>
        <v>2.7372549019607844</v>
      </c>
      <c r="U84" s="12">
        <f t="shared" si="164"/>
        <v>3.7372549019607844</v>
      </c>
      <c r="V84" s="15"/>
      <c r="W84" s="36">
        <f t="shared" si="186"/>
        <v>0.66666666666666674</v>
      </c>
      <c r="X84" s="12">
        <f t="shared" si="187"/>
        <v>2.1372549019607843</v>
      </c>
      <c r="Y84" s="12">
        <f t="shared" si="165"/>
        <v>3.1372549019607843</v>
      </c>
      <c r="Z84" s="12">
        <f t="shared" si="166"/>
        <v>4.1372549019607838</v>
      </c>
      <c r="AA84" s="15"/>
      <c r="AB84" s="36">
        <f t="shared" si="188"/>
        <v>1.3333333333333335</v>
      </c>
      <c r="AC84" s="12">
        <f t="shared" si="189"/>
        <v>2.8039215686274512</v>
      </c>
      <c r="AD84" s="12">
        <f t="shared" si="167"/>
        <v>3.8039215686274512</v>
      </c>
      <c r="AE84" s="12">
        <f t="shared" si="168"/>
        <v>4.8039215686274517</v>
      </c>
      <c r="AF84" s="15"/>
      <c r="AG84" s="36">
        <f t="shared" si="190"/>
        <v>2.666666666666667</v>
      </c>
      <c r="AH84" s="12">
        <f t="shared" si="191"/>
        <v>4.1372549019607847</v>
      </c>
      <c r="AI84" s="12">
        <f t="shared" si="169"/>
        <v>5.1372549019607847</v>
      </c>
      <c r="AJ84" s="12">
        <f t="shared" si="170"/>
        <v>6.1372549019607847</v>
      </c>
      <c r="AK84" s="15"/>
      <c r="AL84" s="36">
        <f t="shared" si="192"/>
        <v>4</v>
      </c>
      <c r="AM84" s="12">
        <f t="shared" si="193"/>
        <v>5.4705882352941178</v>
      </c>
      <c r="AN84" s="12">
        <f t="shared" si="171"/>
        <v>6.4705882352941178</v>
      </c>
      <c r="AO84" s="12">
        <f t="shared" si="172"/>
        <v>7.4705882352941178</v>
      </c>
      <c r="AP84" s="15"/>
      <c r="AQ84" s="36">
        <f t="shared" si="194"/>
        <v>5.3333333333333339</v>
      </c>
      <c r="AR84" s="12">
        <f t="shared" si="195"/>
        <v>6.8039215686274517</v>
      </c>
      <c r="AS84" s="12">
        <f t="shared" si="173"/>
        <v>7.8039215686274517</v>
      </c>
      <c r="AT84" s="12">
        <f t="shared" si="174"/>
        <v>8.8039215686274517</v>
      </c>
      <c r="AU84" s="15"/>
      <c r="AV84" s="36">
        <f t="shared" si="196"/>
        <v>8</v>
      </c>
      <c r="AW84" s="12">
        <f t="shared" si="197"/>
        <v>9.4705882352941178</v>
      </c>
      <c r="AX84" s="12">
        <f t="shared" si="175"/>
        <v>10.470588235294118</v>
      </c>
      <c r="AY84" s="12">
        <f t="shared" si="176"/>
        <v>11.470588235294118</v>
      </c>
    </row>
    <row r="85" spans="1:51">
      <c r="A85" s="14" t="str">
        <f t="shared" si="177"/>
        <v>Zinc</v>
      </c>
      <c r="B85" s="6">
        <f t="shared" si="178"/>
        <v>400</v>
      </c>
      <c r="C85" s="47">
        <f t="shared" si="179"/>
        <v>0.47058823529411764</v>
      </c>
      <c r="D85" s="39">
        <v>7</v>
      </c>
      <c r="E85" s="51">
        <f t="shared" si="198"/>
        <v>5</v>
      </c>
      <c r="F85" s="41" t="s">
        <v>6</v>
      </c>
      <c r="G85" s="47">
        <f t="shared" si="180"/>
        <v>0</v>
      </c>
      <c r="H85" s="41" t="s">
        <v>2</v>
      </c>
      <c r="I85" s="51">
        <f t="shared" si="160"/>
        <v>0</v>
      </c>
      <c r="J85" s="56">
        <f t="shared" si="181"/>
        <v>5</v>
      </c>
      <c r="K85" s="56">
        <f t="shared" si="182"/>
        <v>1</v>
      </c>
      <c r="L85" s="56">
        <v>1</v>
      </c>
      <c r="M85" s="15"/>
      <c r="N85" s="12">
        <f t="shared" si="183"/>
        <v>2.4705882352941178</v>
      </c>
      <c r="O85" s="12">
        <f t="shared" si="161"/>
        <v>3.4705882352941178</v>
      </c>
      <c r="P85" s="12">
        <f t="shared" si="162"/>
        <v>4.4705882352941178</v>
      </c>
      <c r="Q85" s="15"/>
      <c r="R85" s="36">
        <f t="shared" si="184"/>
        <v>0.26666666666666666</v>
      </c>
      <c r="S85" s="12">
        <f t="shared" si="185"/>
        <v>2.7372549019607844</v>
      </c>
      <c r="T85" s="12">
        <f t="shared" si="163"/>
        <v>3.7372549019607844</v>
      </c>
      <c r="U85" s="12">
        <f t="shared" si="164"/>
        <v>4.7372549019607844</v>
      </c>
      <c r="V85" s="15"/>
      <c r="W85" s="36">
        <f t="shared" si="186"/>
        <v>0.66666666666666674</v>
      </c>
      <c r="X85" s="12">
        <f t="shared" si="187"/>
        <v>3.1372549019607847</v>
      </c>
      <c r="Y85" s="12">
        <f t="shared" si="165"/>
        <v>4.1372549019607847</v>
      </c>
      <c r="Z85" s="12">
        <f t="shared" si="166"/>
        <v>5.1372549019607847</v>
      </c>
      <c r="AA85" s="15"/>
      <c r="AB85" s="36">
        <f t="shared" si="188"/>
        <v>1.3333333333333335</v>
      </c>
      <c r="AC85" s="12">
        <f t="shared" si="189"/>
        <v>3.8039215686274512</v>
      </c>
      <c r="AD85" s="12">
        <f t="shared" si="167"/>
        <v>4.8039215686274517</v>
      </c>
      <c r="AE85" s="12">
        <f t="shared" si="168"/>
        <v>5.8039215686274517</v>
      </c>
      <c r="AF85" s="15"/>
      <c r="AG85" s="36">
        <f t="shared" si="190"/>
        <v>2.666666666666667</v>
      </c>
      <c r="AH85" s="12">
        <f t="shared" si="191"/>
        <v>5.1372549019607847</v>
      </c>
      <c r="AI85" s="12">
        <f t="shared" si="169"/>
        <v>6.1372549019607847</v>
      </c>
      <c r="AJ85" s="12">
        <f t="shared" si="170"/>
        <v>7.1372549019607847</v>
      </c>
      <c r="AK85" s="15"/>
      <c r="AL85" s="36">
        <f t="shared" si="192"/>
        <v>4</v>
      </c>
      <c r="AM85" s="12">
        <f t="shared" si="193"/>
        <v>6.4705882352941178</v>
      </c>
      <c r="AN85" s="12">
        <f t="shared" si="171"/>
        <v>7.4705882352941178</v>
      </c>
      <c r="AO85" s="12">
        <f t="shared" si="172"/>
        <v>8.4705882352941178</v>
      </c>
      <c r="AP85" s="15"/>
      <c r="AQ85" s="36">
        <f t="shared" si="194"/>
        <v>5.3333333333333339</v>
      </c>
      <c r="AR85" s="12">
        <f t="shared" si="195"/>
        <v>7.8039215686274517</v>
      </c>
      <c r="AS85" s="12">
        <f t="shared" si="173"/>
        <v>8.8039215686274517</v>
      </c>
      <c r="AT85" s="12">
        <f t="shared" si="174"/>
        <v>9.8039215686274517</v>
      </c>
      <c r="AU85" s="15"/>
      <c r="AV85" s="36">
        <f t="shared" si="196"/>
        <v>8</v>
      </c>
      <c r="AW85" s="12">
        <f t="shared" si="197"/>
        <v>10.470588235294118</v>
      </c>
      <c r="AX85" s="12">
        <f t="shared" si="175"/>
        <v>11.470588235294118</v>
      </c>
      <c r="AY85" s="12">
        <f t="shared" si="176"/>
        <v>12.470588235294118</v>
      </c>
    </row>
    <row r="86" spans="1:51">
      <c r="A86" s="14" t="str">
        <f t="shared" si="177"/>
        <v>Zinc</v>
      </c>
      <c r="B86" s="6">
        <f t="shared" si="178"/>
        <v>400</v>
      </c>
      <c r="C86" s="47">
        <f t="shared" si="179"/>
        <v>0.47058823529411764</v>
      </c>
      <c r="D86" s="39">
        <v>7</v>
      </c>
      <c r="E86" s="51">
        <f t="shared" si="198"/>
        <v>5</v>
      </c>
      <c r="F86" s="41" t="s">
        <v>6</v>
      </c>
      <c r="G86" s="47">
        <f t="shared" si="180"/>
        <v>0</v>
      </c>
      <c r="H86" s="41" t="s">
        <v>1</v>
      </c>
      <c r="I86" s="51">
        <f t="shared" si="160"/>
        <v>0</v>
      </c>
      <c r="J86" s="56">
        <f t="shared" si="181"/>
        <v>5</v>
      </c>
      <c r="K86" s="56">
        <f t="shared" si="182"/>
        <v>1</v>
      </c>
      <c r="L86" s="56">
        <v>1</v>
      </c>
      <c r="M86" s="15"/>
      <c r="N86" s="12">
        <f t="shared" si="183"/>
        <v>2.4705882352941178</v>
      </c>
      <c r="O86" s="12">
        <f t="shared" si="161"/>
        <v>3.4705882352941178</v>
      </c>
      <c r="P86" s="12">
        <f t="shared" si="162"/>
        <v>4.4705882352941178</v>
      </c>
      <c r="Q86" s="15"/>
      <c r="R86" s="36">
        <f t="shared" si="184"/>
        <v>0.26666666666666666</v>
      </c>
      <c r="S86" s="12">
        <f t="shared" si="185"/>
        <v>2.7372549019607844</v>
      </c>
      <c r="T86" s="12">
        <f t="shared" si="163"/>
        <v>3.7372549019607844</v>
      </c>
      <c r="U86" s="12">
        <f t="shared" si="164"/>
        <v>4.7372549019607844</v>
      </c>
      <c r="V86" s="15"/>
      <c r="W86" s="36">
        <f t="shared" si="186"/>
        <v>0.66666666666666674</v>
      </c>
      <c r="X86" s="12">
        <f t="shared" si="187"/>
        <v>3.1372549019607847</v>
      </c>
      <c r="Y86" s="12">
        <f t="shared" si="165"/>
        <v>4.1372549019607847</v>
      </c>
      <c r="Z86" s="12">
        <f t="shared" si="166"/>
        <v>5.1372549019607847</v>
      </c>
      <c r="AA86" s="15"/>
      <c r="AB86" s="36">
        <f t="shared" si="188"/>
        <v>1.3333333333333335</v>
      </c>
      <c r="AC86" s="12">
        <f t="shared" si="189"/>
        <v>3.8039215686274512</v>
      </c>
      <c r="AD86" s="12">
        <f t="shared" si="167"/>
        <v>4.8039215686274517</v>
      </c>
      <c r="AE86" s="12">
        <f t="shared" si="168"/>
        <v>5.8039215686274517</v>
      </c>
      <c r="AF86" s="15"/>
      <c r="AG86" s="36">
        <f t="shared" si="190"/>
        <v>2.666666666666667</v>
      </c>
      <c r="AH86" s="12">
        <f t="shared" si="191"/>
        <v>5.1372549019607847</v>
      </c>
      <c r="AI86" s="12">
        <f t="shared" si="169"/>
        <v>6.1372549019607847</v>
      </c>
      <c r="AJ86" s="12">
        <f t="shared" si="170"/>
        <v>7.1372549019607847</v>
      </c>
      <c r="AK86" s="15"/>
      <c r="AL86" s="36">
        <f t="shared" si="192"/>
        <v>4</v>
      </c>
      <c r="AM86" s="12">
        <f t="shared" si="193"/>
        <v>6.4705882352941178</v>
      </c>
      <c r="AN86" s="12">
        <f t="shared" si="171"/>
        <v>7.4705882352941178</v>
      </c>
      <c r="AO86" s="12">
        <f t="shared" si="172"/>
        <v>8.4705882352941178</v>
      </c>
      <c r="AP86" s="15"/>
      <c r="AQ86" s="36">
        <f t="shared" si="194"/>
        <v>5.3333333333333339</v>
      </c>
      <c r="AR86" s="12">
        <f t="shared" si="195"/>
        <v>7.8039215686274517</v>
      </c>
      <c r="AS86" s="12">
        <f t="shared" si="173"/>
        <v>8.8039215686274517</v>
      </c>
      <c r="AT86" s="12">
        <f t="shared" si="174"/>
        <v>9.8039215686274517</v>
      </c>
      <c r="AU86" s="15"/>
      <c r="AV86" s="36">
        <f t="shared" si="196"/>
        <v>8</v>
      </c>
      <c r="AW86" s="12">
        <f t="shared" si="197"/>
        <v>10.470588235294118</v>
      </c>
      <c r="AX86" s="12">
        <f t="shared" si="175"/>
        <v>11.470588235294118</v>
      </c>
      <c r="AY86" s="12">
        <f t="shared" si="176"/>
        <v>12.470588235294118</v>
      </c>
    </row>
    <row r="87" spans="1:51" ht="10.5" thickBot="1">
      <c r="A87" s="14" t="str">
        <f t="shared" si="177"/>
        <v>Zinc</v>
      </c>
      <c r="B87" s="6">
        <f t="shared" si="178"/>
        <v>400</v>
      </c>
      <c r="C87" s="47">
        <f t="shared" si="179"/>
        <v>0.47058823529411764</v>
      </c>
      <c r="D87" s="39">
        <v>7</v>
      </c>
      <c r="E87" s="51">
        <f t="shared" si="198"/>
        <v>5</v>
      </c>
      <c r="F87" s="41" t="s">
        <v>6</v>
      </c>
      <c r="G87" s="47">
        <f t="shared" si="180"/>
        <v>0</v>
      </c>
      <c r="H87" s="41" t="s">
        <v>0</v>
      </c>
      <c r="I87" s="51">
        <f t="shared" si="160"/>
        <v>1</v>
      </c>
      <c r="J87" s="56">
        <f t="shared" si="181"/>
        <v>6</v>
      </c>
      <c r="K87" s="56">
        <f t="shared" si="182"/>
        <v>0</v>
      </c>
      <c r="L87" s="56">
        <v>1</v>
      </c>
      <c r="M87" s="15"/>
      <c r="N87" s="12">
        <f t="shared" si="183"/>
        <v>1.4705882352941178</v>
      </c>
      <c r="O87" s="12">
        <f t="shared" si="161"/>
        <v>2.4705882352941178</v>
      </c>
      <c r="P87" s="12">
        <f t="shared" si="162"/>
        <v>3.4705882352941178</v>
      </c>
      <c r="Q87" s="15"/>
      <c r="R87" s="36">
        <f t="shared" si="184"/>
        <v>0.26666666666666666</v>
      </c>
      <c r="S87" s="12">
        <f t="shared" si="185"/>
        <v>1.7372549019607844</v>
      </c>
      <c r="T87" s="12">
        <f t="shared" si="163"/>
        <v>2.7372549019607844</v>
      </c>
      <c r="U87" s="12">
        <f t="shared" si="164"/>
        <v>3.7372549019607844</v>
      </c>
      <c r="V87" s="15"/>
      <c r="W87" s="36">
        <f t="shared" si="186"/>
        <v>0.66666666666666674</v>
      </c>
      <c r="X87" s="12">
        <f t="shared" si="187"/>
        <v>2.1372549019607843</v>
      </c>
      <c r="Y87" s="12">
        <f t="shared" si="165"/>
        <v>3.1372549019607843</v>
      </c>
      <c r="Z87" s="12">
        <f t="shared" si="166"/>
        <v>4.1372549019607838</v>
      </c>
      <c r="AA87" s="15"/>
      <c r="AB87" s="36">
        <f t="shared" si="188"/>
        <v>1.3333333333333335</v>
      </c>
      <c r="AC87" s="12">
        <f t="shared" si="189"/>
        <v>2.8039215686274512</v>
      </c>
      <c r="AD87" s="12">
        <f t="shared" si="167"/>
        <v>3.8039215686274512</v>
      </c>
      <c r="AE87" s="12">
        <f t="shared" si="168"/>
        <v>4.8039215686274517</v>
      </c>
      <c r="AF87" s="15"/>
      <c r="AG87" s="36">
        <f t="shared" si="190"/>
        <v>2.666666666666667</v>
      </c>
      <c r="AH87" s="12">
        <f t="shared" si="191"/>
        <v>4.1372549019607847</v>
      </c>
      <c r="AI87" s="12">
        <f t="shared" si="169"/>
        <v>5.1372549019607847</v>
      </c>
      <c r="AJ87" s="12">
        <f t="shared" si="170"/>
        <v>6.1372549019607847</v>
      </c>
      <c r="AK87" s="15"/>
      <c r="AL87" s="36">
        <f t="shared" si="192"/>
        <v>4</v>
      </c>
      <c r="AM87" s="12">
        <f t="shared" si="193"/>
        <v>5.4705882352941178</v>
      </c>
      <c r="AN87" s="12">
        <f t="shared" si="171"/>
        <v>6.4705882352941178</v>
      </c>
      <c r="AO87" s="12">
        <f t="shared" si="172"/>
        <v>7.4705882352941178</v>
      </c>
      <c r="AP87" s="15"/>
      <c r="AQ87" s="36">
        <f t="shared" si="194"/>
        <v>5.3333333333333339</v>
      </c>
      <c r="AR87" s="12">
        <f t="shared" si="195"/>
        <v>6.8039215686274517</v>
      </c>
      <c r="AS87" s="12">
        <f t="shared" si="173"/>
        <v>7.8039215686274517</v>
      </c>
      <c r="AT87" s="12">
        <f t="shared" si="174"/>
        <v>8.8039215686274517</v>
      </c>
      <c r="AU87" s="15"/>
      <c r="AV87" s="36">
        <f t="shared" si="196"/>
        <v>8</v>
      </c>
      <c r="AW87" s="12">
        <f t="shared" si="197"/>
        <v>9.4705882352941178</v>
      </c>
      <c r="AX87" s="12">
        <f t="shared" si="175"/>
        <v>10.470588235294118</v>
      </c>
      <c r="AY87" s="12">
        <f t="shared" si="176"/>
        <v>11.470588235294118</v>
      </c>
    </row>
    <row r="88" spans="1:51" ht="42.5" thickTop="1">
      <c r="A88" s="25" t="s">
        <v>45</v>
      </c>
      <c r="B88" s="26" t="s">
        <v>88</v>
      </c>
      <c r="C88" s="121" t="s">
        <v>61</v>
      </c>
      <c r="D88" s="38" t="s">
        <v>62</v>
      </c>
      <c r="E88" s="122" t="s">
        <v>63</v>
      </c>
      <c r="F88" s="40" t="s">
        <v>64</v>
      </c>
      <c r="G88" s="121" t="s">
        <v>65</v>
      </c>
      <c r="H88" s="40" t="s">
        <v>66</v>
      </c>
      <c r="I88" s="122" t="s">
        <v>68</v>
      </c>
      <c r="J88" s="121" t="s">
        <v>69</v>
      </c>
      <c r="K88" s="121" t="s">
        <v>70</v>
      </c>
      <c r="L88" s="121" t="s">
        <v>71</v>
      </c>
      <c r="M88" s="27"/>
      <c r="N88" s="28" t="s">
        <v>72</v>
      </c>
      <c r="O88" s="28" t="s">
        <v>74</v>
      </c>
      <c r="P88" s="28" t="s">
        <v>73</v>
      </c>
      <c r="Q88" s="27"/>
      <c r="R88" s="35" t="s">
        <v>59</v>
      </c>
      <c r="S88" s="28" t="s">
        <v>72</v>
      </c>
      <c r="T88" s="28" t="s">
        <v>74</v>
      </c>
      <c r="U88" s="28" t="s">
        <v>73</v>
      </c>
      <c r="V88" s="27"/>
      <c r="W88" s="35" t="s">
        <v>59</v>
      </c>
      <c r="X88" s="28" t="s">
        <v>72</v>
      </c>
      <c r="Y88" s="28" t="s">
        <v>74</v>
      </c>
      <c r="Z88" s="28" t="s">
        <v>73</v>
      </c>
      <c r="AA88" s="27"/>
      <c r="AB88" s="35" t="s">
        <v>59</v>
      </c>
      <c r="AC88" s="28" t="s">
        <v>72</v>
      </c>
      <c r="AD88" s="28" t="s">
        <v>74</v>
      </c>
      <c r="AE88" s="28" t="s">
        <v>73</v>
      </c>
      <c r="AF88" s="27"/>
      <c r="AG88" s="35" t="s">
        <v>59</v>
      </c>
      <c r="AH88" s="28" t="s">
        <v>72</v>
      </c>
      <c r="AI88" s="28" t="s">
        <v>74</v>
      </c>
      <c r="AJ88" s="28" t="s">
        <v>73</v>
      </c>
      <c r="AK88" s="27"/>
      <c r="AL88" s="35" t="s">
        <v>59</v>
      </c>
      <c r="AM88" s="28" t="s">
        <v>72</v>
      </c>
      <c r="AN88" s="28" t="s">
        <v>74</v>
      </c>
      <c r="AO88" s="28" t="s">
        <v>73</v>
      </c>
      <c r="AP88" s="27"/>
      <c r="AQ88" s="35" t="s">
        <v>59</v>
      </c>
      <c r="AR88" s="28" t="s">
        <v>72</v>
      </c>
      <c r="AS88" s="28" t="s">
        <v>74</v>
      </c>
      <c r="AT88" s="28" t="s">
        <v>73</v>
      </c>
      <c r="AU88" s="27"/>
      <c r="AV88" s="35" t="s">
        <v>59</v>
      </c>
      <c r="AW88" s="28" t="s">
        <v>72</v>
      </c>
      <c r="AX88" s="28" t="s">
        <v>74</v>
      </c>
      <c r="AY88" s="28" t="s">
        <v>73</v>
      </c>
    </row>
    <row r="89" spans="1:51" ht="10.5">
      <c r="A89" s="14" t="str">
        <f>$B$3</f>
        <v>Zinc</v>
      </c>
      <c r="B89" s="6">
        <f>$B$7</f>
        <v>400</v>
      </c>
      <c r="C89" s="47">
        <f>8*(B89-$B$4)/($B$5-$B$4)</f>
        <v>0.47058823529411764</v>
      </c>
      <c r="D89" s="39">
        <v>7.5</v>
      </c>
      <c r="E89" s="50">
        <v>5</v>
      </c>
      <c r="F89" s="41" t="s">
        <v>3</v>
      </c>
      <c r="G89" s="47">
        <f>G76</f>
        <v>0</v>
      </c>
      <c r="H89" s="41" t="s">
        <v>2</v>
      </c>
      <c r="I89" s="51">
        <f t="shared" ref="I89:I100" si="199">I76</f>
        <v>0</v>
      </c>
      <c r="J89" s="56">
        <f>E89+G89+I89</f>
        <v>5</v>
      </c>
      <c r="K89" s="56">
        <f>6-J89</f>
        <v>1</v>
      </c>
      <c r="L89" s="56">
        <v>1</v>
      </c>
      <c r="M89" s="15"/>
      <c r="N89" s="12">
        <f>$C89+$K89+L89</f>
        <v>2.4705882352941178</v>
      </c>
      <c r="O89" s="12">
        <f t="shared" ref="O89:O100" si="200">N89+1</f>
        <v>3.4705882352941178</v>
      </c>
      <c r="P89" s="12">
        <f t="shared" ref="P89:P100" si="201">N89+2</f>
        <v>4.4705882352941178</v>
      </c>
      <c r="Q89" s="15"/>
      <c r="R89" s="36">
        <f>8*$B$7/$B$6*$C$8/100</f>
        <v>0.26666666666666666</v>
      </c>
      <c r="S89" s="12">
        <f>$C89+$K89+$R89+L89</f>
        <v>2.7372549019607844</v>
      </c>
      <c r="T89" s="12">
        <f t="shared" ref="T89:T100" si="202">S89+1</f>
        <v>3.7372549019607844</v>
      </c>
      <c r="U89" s="12">
        <f t="shared" ref="U89:U100" si="203">S89+2</f>
        <v>4.7372549019607844</v>
      </c>
      <c r="V89" s="15"/>
      <c r="W89" s="36">
        <f>8*$B$7/$B$6*$D$8/100</f>
        <v>0.66666666666666674</v>
      </c>
      <c r="X89" s="12">
        <f>$C89+$K89+$W89+L89</f>
        <v>3.1372549019607847</v>
      </c>
      <c r="Y89" s="12">
        <f t="shared" ref="Y89:Y100" si="204">X89+1</f>
        <v>4.1372549019607847</v>
      </c>
      <c r="Z89" s="12">
        <f t="shared" ref="Z89:Z100" si="205">X89+2</f>
        <v>5.1372549019607847</v>
      </c>
      <c r="AA89" s="15"/>
      <c r="AB89" s="36">
        <f>8*$B$7/$B$6*$E$8/100</f>
        <v>1.3333333333333335</v>
      </c>
      <c r="AC89" s="12">
        <f>$C89+$K89+$AB89+L89</f>
        <v>3.8039215686274512</v>
      </c>
      <c r="AD89" s="12">
        <f t="shared" ref="AD89:AD100" si="206">AC89+1</f>
        <v>4.8039215686274517</v>
      </c>
      <c r="AE89" s="12">
        <f t="shared" ref="AE89:AE100" si="207">AC89+2</f>
        <v>5.8039215686274517</v>
      </c>
      <c r="AF89" s="15"/>
      <c r="AG89" s="36">
        <f>8*$B$7/$B$6*$F$8/100</f>
        <v>2.666666666666667</v>
      </c>
      <c r="AH89" s="12">
        <f>$C89+$K89+$AG89+L89</f>
        <v>5.1372549019607847</v>
      </c>
      <c r="AI89" s="12">
        <f t="shared" ref="AI89:AI100" si="208">AH89+1</f>
        <v>6.1372549019607847</v>
      </c>
      <c r="AJ89" s="12">
        <f t="shared" ref="AJ89:AJ100" si="209">AH89+2</f>
        <v>7.1372549019607847</v>
      </c>
      <c r="AK89" s="15"/>
      <c r="AL89" s="36">
        <f>8*$B$7/$B$6*$G$8/100</f>
        <v>4</v>
      </c>
      <c r="AM89" s="12">
        <f>$C89+$K89+$AL89+L89</f>
        <v>6.4705882352941178</v>
      </c>
      <c r="AN89" s="12">
        <f t="shared" ref="AN89:AN100" si="210">AM89+1</f>
        <v>7.4705882352941178</v>
      </c>
      <c r="AO89" s="12">
        <f t="shared" ref="AO89:AO100" si="211">AM89+2</f>
        <v>8.4705882352941178</v>
      </c>
      <c r="AP89" s="15"/>
      <c r="AQ89" s="36">
        <f>8*$B$7/$B$6*$H$8/100</f>
        <v>5.3333333333333339</v>
      </c>
      <c r="AR89" s="12">
        <f>$C89+$K89+$AQ89+L89</f>
        <v>7.8039215686274517</v>
      </c>
      <c r="AS89" s="12">
        <f t="shared" ref="AS89:AS100" si="212">AR89+1</f>
        <v>8.8039215686274517</v>
      </c>
      <c r="AT89" s="12">
        <f t="shared" ref="AT89:AT100" si="213">AR89+2</f>
        <v>9.8039215686274517</v>
      </c>
      <c r="AU89" s="15"/>
      <c r="AV89" s="36">
        <f>8*$B$7/$B$6*$I$8/100</f>
        <v>8</v>
      </c>
      <c r="AW89" s="12">
        <f>$C89+$K89+$AV89+L89</f>
        <v>10.470588235294118</v>
      </c>
      <c r="AX89" s="12">
        <f t="shared" ref="AX89:AX100" si="214">AW89+1</f>
        <v>11.470588235294118</v>
      </c>
      <c r="AY89" s="12">
        <f t="shared" ref="AY89:AY100" si="215">AW89+2</f>
        <v>12.470588235294118</v>
      </c>
    </row>
    <row r="90" spans="1:51">
      <c r="A90" s="14" t="str">
        <f t="shared" ref="A90:A100" si="216">$B$3</f>
        <v>Zinc</v>
      </c>
      <c r="B90" s="6">
        <f t="shared" ref="B90:B100" si="217">$B$7</f>
        <v>400</v>
      </c>
      <c r="C90" s="47">
        <f t="shared" ref="C90:C100" si="218">8*(B90-$B$4)/($B$5-$B$4)</f>
        <v>0.47058823529411764</v>
      </c>
      <c r="D90" s="39">
        <v>7.5</v>
      </c>
      <c r="E90" s="51">
        <f>E89</f>
        <v>5</v>
      </c>
      <c r="F90" s="41" t="s">
        <v>3</v>
      </c>
      <c r="G90" s="47">
        <f t="shared" ref="G90:G100" si="219">G77</f>
        <v>0</v>
      </c>
      <c r="H90" s="41" t="s">
        <v>1</v>
      </c>
      <c r="I90" s="51">
        <f t="shared" si="199"/>
        <v>0</v>
      </c>
      <c r="J90" s="56">
        <f t="shared" ref="J90:J100" si="220">E90+G90+I90</f>
        <v>5</v>
      </c>
      <c r="K90" s="56">
        <f t="shared" ref="K90:K100" si="221">6-J90</f>
        <v>1</v>
      </c>
      <c r="L90" s="56">
        <v>1</v>
      </c>
      <c r="M90" s="15"/>
      <c r="N90" s="12">
        <f t="shared" ref="N90:N100" si="222">$C90+$K90+L90</f>
        <v>2.4705882352941178</v>
      </c>
      <c r="O90" s="12">
        <f t="shared" si="200"/>
        <v>3.4705882352941178</v>
      </c>
      <c r="P90" s="12">
        <f t="shared" si="201"/>
        <v>4.4705882352941178</v>
      </c>
      <c r="Q90" s="15"/>
      <c r="R90" s="36">
        <f t="shared" ref="R90:R100" si="223">$R$11</f>
        <v>0.26666666666666666</v>
      </c>
      <c r="S90" s="12">
        <f t="shared" ref="S90:S100" si="224">$C90+$K90+$R90+L90</f>
        <v>2.7372549019607844</v>
      </c>
      <c r="T90" s="12">
        <f t="shared" si="202"/>
        <v>3.7372549019607844</v>
      </c>
      <c r="U90" s="12">
        <f t="shared" si="203"/>
        <v>4.7372549019607844</v>
      </c>
      <c r="V90" s="15"/>
      <c r="W90" s="36">
        <f t="shared" ref="W90:W100" si="225">W$11</f>
        <v>0.66666666666666674</v>
      </c>
      <c r="X90" s="12">
        <f t="shared" ref="X90:X100" si="226">$C90+$K90+$W90+L90</f>
        <v>3.1372549019607847</v>
      </c>
      <c r="Y90" s="12">
        <f t="shared" si="204"/>
        <v>4.1372549019607847</v>
      </c>
      <c r="Z90" s="12">
        <f t="shared" si="205"/>
        <v>5.1372549019607847</v>
      </c>
      <c r="AA90" s="15"/>
      <c r="AB90" s="36">
        <f t="shared" ref="AB90:AB100" si="227">AB$11</f>
        <v>1.3333333333333335</v>
      </c>
      <c r="AC90" s="12">
        <f t="shared" ref="AC90:AC100" si="228">$C90+$K90+$AB90+L90</f>
        <v>3.8039215686274512</v>
      </c>
      <c r="AD90" s="12">
        <f t="shared" si="206"/>
        <v>4.8039215686274517</v>
      </c>
      <c r="AE90" s="12">
        <f t="shared" si="207"/>
        <v>5.8039215686274517</v>
      </c>
      <c r="AF90" s="15"/>
      <c r="AG90" s="36">
        <f t="shared" ref="AG90:AG100" si="229">AG$11</f>
        <v>2.666666666666667</v>
      </c>
      <c r="AH90" s="12">
        <f t="shared" ref="AH90:AH100" si="230">$C90+$K90+$AG90+L90</f>
        <v>5.1372549019607847</v>
      </c>
      <c r="AI90" s="12">
        <f t="shared" si="208"/>
        <v>6.1372549019607847</v>
      </c>
      <c r="AJ90" s="12">
        <f t="shared" si="209"/>
        <v>7.1372549019607847</v>
      </c>
      <c r="AK90" s="15"/>
      <c r="AL90" s="36">
        <f t="shared" ref="AL90:AL100" si="231">AL$11</f>
        <v>4</v>
      </c>
      <c r="AM90" s="12">
        <f t="shared" ref="AM90:AM100" si="232">$C90+$K90+$AL90+L90</f>
        <v>6.4705882352941178</v>
      </c>
      <c r="AN90" s="12">
        <f t="shared" si="210"/>
        <v>7.4705882352941178</v>
      </c>
      <c r="AO90" s="12">
        <f t="shared" si="211"/>
        <v>8.4705882352941178</v>
      </c>
      <c r="AP90" s="15"/>
      <c r="AQ90" s="36">
        <f t="shared" ref="AQ90:AQ100" si="233">AQ$11</f>
        <v>5.3333333333333339</v>
      </c>
      <c r="AR90" s="12">
        <f t="shared" ref="AR90:AR100" si="234">$C90+$K90+$AQ90+L90</f>
        <v>7.8039215686274517</v>
      </c>
      <c r="AS90" s="12">
        <f t="shared" si="212"/>
        <v>8.8039215686274517</v>
      </c>
      <c r="AT90" s="12">
        <f t="shared" si="213"/>
        <v>9.8039215686274517</v>
      </c>
      <c r="AU90" s="15"/>
      <c r="AV90" s="36">
        <f t="shared" ref="AV90:AV100" si="235">AV$11</f>
        <v>8</v>
      </c>
      <c r="AW90" s="12">
        <f t="shared" ref="AW90:AW100" si="236">$C90+$K90+$AV90+L90</f>
        <v>10.470588235294118</v>
      </c>
      <c r="AX90" s="12">
        <f t="shared" si="214"/>
        <v>11.470588235294118</v>
      </c>
      <c r="AY90" s="12">
        <f t="shared" si="215"/>
        <v>12.470588235294118</v>
      </c>
    </row>
    <row r="91" spans="1:51">
      <c r="A91" s="14" t="str">
        <f t="shared" si="216"/>
        <v>Zinc</v>
      </c>
      <c r="B91" s="6">
        <f t="shared" si="217"/>
        <v>400</v>
      </c>
      <c r="C91" s="47">
        <f t="shared" si="218"/>
        <v>0.47058823529411764</v>
      </c>
      <c r="D91" s="39">
        <v>7.5</v>
      </c>
      <c r="E91" s="51">
        <f t="shared" ref="E91:E100" si="237">E90</f>
        <v>5</v>
      </c>
      <c r="F91" s="41" t="s">
        <v>3</v>
      </c>
      <c r="G91" s="47">
        <f t="shared" si="219"/>
        <v>0</v>
      </c>
      <c r="H91" s="41" t="s">
        <v>0</v>
      </c>
      <c r="I91" s="51">
        <f t="shared" si="199"/>
        <v>1</v>
      </c>
      <c r="J91" s="56">
        <f t="shared" si="220"/>
        <v>6</v>
      </c>
      <c r="K91" s="56">
        <f t="shared" si="221"/>
        <v>0</v>
      </c>
      <c r="L91" s="56">
        <v>1</v>
      </c>
      <c r="M91" s="15"/>
      <c r="N91" s="12">
        <f t="shared" si="222"/>
        <v>1.4705882352941178</v>
      </c>
      <c r="O91" s="12">
        <f t="shared" si="200"/>
        <v>2.4705882352941178</v>
      </c>
      <c r="P91" s="12">
        <f t="shared" si="201"/>
        <v>3.4705882352941178</v>
      </c>
      <c r="Q91" s="15"/>
      <c r="R91" s="36">
        <f t="shared" si="223"/>
        <v>0.26666666666666666</v>
      </c>
      <c r="S91" s="12">
        <f t="shared" si="224"/>
        <v>1.7372549019607844</v>
      </c>
      <c r="T91" s="12">
        <f t="shared" si="202"/>
        <v>2.7372549019607844</v>
      </c>
      <c r="U91" s="12">
        <f t="shared" si="203"/>
        <v>3.7372549019607844</v>
      </c>
      <c r="V91" s="15"/>
      <c r="W91" s="36">
        <f t="shared" si="225"/>
        <v>0.66666666666666674</v>
      </c>
      <c r="X91" s="12">
        <f t="shared" si="226"/>
        <v>2.1372549019607843</v>
      </c>
      <c r="Y91" s="12">
        <f t="shared" si="204"/>
        <v>3.1372549019607843</v>
      </c>
      <c r="Z91" s="12">
        <f t="shared" si="205"/>
        <v>4.1372549019607838</v>
      </c>
      <c r="AA91" s="15"/>
      <c r="AB91" s="36">
        <f t="shared" si="227"/>
        <v>1.3333333333333335</v>
      </c>
      <c r="AC91" s="12">
        <f t="shared" si="228"/>
        <v>2.8039215686274512</v>
      </c>
      <c r="AD91" s="12">
        <f t="shared" si="206"/>
        <v>3.8039215686274512</v>
      </c>
      <c r="AE91" s="12">
        <f t="shared" si="207"/>
        <v>4.8039215686274517</v>
      </c>
      <c r="AF91" s="15"/>
      <c r="AG91" s="36">
        <f t="shared" si="229"/>
        <v>2.666666666666667</v>
      </c>
      <c r="AH91" s="12">
        <f t="shared" si="230"/>
        <v>4.1372549019607847</v>
      </c>
      <c r="AI91" s="12">
        <f t="shared" si="208"/>
        <v>5.1372549019607847</v>
      </c>
      <c r="AJ91" s="12">
        <f t="shared" si="209"/>
        <v>6.1372549019607847</v>
      </c>
      <c r="AK91" s="15"/>
      <c r="AL91" s="36">
        <f t="shared" si="231"/>
        <v>4</v>
      </c>
      <c r="AM91" s="12">
        <f t="shared" si="232"/>
        <v>5.4705882352941178</v>
      </c>
      <c r="AN91" s="12">
        <f t="shared" si="210"/>
        <v>6.4705882352941178</v>
      </c>
      <c r="AO91" s="12">
        <f t="shared" si="211"/>
        <v>7.4705882352941178</v>
      </c>
      <c r="AP91" s="15"/>
      <c r="AQ91" s="36">
        <f t="shared" si="233"/>
        <v>5.3333333333333339</v>
      </c>
      <c r="AR91" s="12">
        <f t="shared" si="234"/>
        <v>6.8039215686274517</v>
      </c>
      <c r="AS91" s="12">
        <f t="shared" si="212"/>
        <v>7.8039215686274517</v>
      </c>
      <c r="AT91" s="12">
        <f t="shared" si="213"/>
        <v>8.8039215686274517</v>
      </c>
      <c r="AU91" s="15"/>
      <c r="AV91" s="36">
        <f t="shared" si="235"/>
        <v>8</v>
      </c>
      <c r="AW91" s="12">
        <f t="shared" si="236"/>
        <v>9.4705882352941178</v>
      </c>
      <c r="AX91" s="12">
        <f t="shared" si="214"/>
        <v>10.470588235294118</v>
      </c>
      <c r="AY91" s="12">
        <f t="shared" si="215"/>
        <v>11.470588235294118</v>
      </c>
    </row>
    <row r="92" spans="1:51">
      <c r="A92" s="14" t="str">
        <f t="shared" si="216"/>
        <v>Zinc</v>
      </c>
      <c r="B92" s="6">
        <f t="shared" si="217"/>
        <v>400</v>
      </c>
      <c r="C92" s="47">
        <f t="shared" si="218"/>
        <v>0.47058823529411764</v>
      </c>
      <c r="D92" s="39">
        <v>7.5</v>
      </c>
      <c r="E92" s="51">
        <f t="shared" si="237"/>
        <v>5</v>
      </c>
      <c r="F92" s="41" t="s">
        <v>4</v>
      </c>
      <c r="G92" s="47">
        <f t="shared" si="219"/>
        <v>0</v>
      </c>
      <c r="H92" s="41" t="s">
        <v>2</v>
      </c>
      <c r="I92" s="51">
        <f t="shared" si="199"/>
        <v>0</v>
      </c>
      <c r="J92" s="56">
        <f t="shared" si="220"/>
        <v>5</v>
      </c>
      <c r="K92" s="56">
        <f t="shared" si="221"/>
        <v>1</v>
      </c>
      <c r="L92" s="56">
        <v>1</v>
      </c>
      <c r="M92" s="15"/>
      <c r="N92" s="12">
        <f t="shared" si="222"/>
        <v>2.4705882352941178</v>
      </c>
      <c r="O92" s="12">
        <f t="shared" si="200"/>
        <v>3.4705882352941178</v>
      </c>
      <c r="P92" s="12">
        <f t="shared" si="201"/>
        <v>4.4705882352941178</v>
      </c>
      <c r="Q92" s="15"/>
      <c r="R92" s="36">
        <f t="shared" si="223"/>
        <v>0.26666666666666666</v>
      </c>
      <c r="S92" s="12">
        <f t="shared" si="224"/>
        <v>2.7372549019607844</v>
      </c>
      <c r="T92" s="12">
        <f t="shared" si="202"/>
        <v>3.7372549019607844</v>
      </c>
      <c r="U92" s="12">
        <f t="shared" si="203"/>
        <v>4.7372549019607844</v>
      </c>
      <c r="V92" s="15"/>
      <c r="W92" s="36">
        <f t="shared" si="225"/>
        <v>0.66666666666666674</v>
      </c>
      <c r="X92" s="12">
        <f t="shared" si="226"/>
        <v>3.1372549019607847</v>
      </c>
      <c r="Y92" s="12">
        <f t="shared" si="204"/>
        <v>4.1372549019607847</v>
      </c>
      <c r="Z92" s="12">
        <f t="shared" si="205"/>
        <v>5.1372549019607847</v>
      </c>
      <c r="AA92" s="15"/>
      <c r="AB92" s="36">
        <f t="shared" si="227"/>
        <v>1.3333333333333335</v>
      </c>
      <c r="AC92" s="12">
        <f t="shared" si="228"/>
        <v>3.8039215686274512</v>
      </c>
      <c r="AD92" s="12">
        <f t="shared" si="206"/>
        <v>4.8039215686274517</v>
      </c>
      <c r="AE92" s="12">
        <f t="shared" si="207"/>
        <v>5.8039215686274517</v>
      </c>
      <c r="AF92" s="15"/>
      <c r="AG92" s="36">
        <f t="shared" si="229"/>
        <v>2.666666666666667</v>
      </c>
      <c r="AH92" s="12">
        <f t="shared" si="230"/>
        <v>5.1372549019607847</v>
      </c>
      <c r="AI92" s="12">
        <f t="shared" si="208"/>
        <v>6.1372549019607847</v>
      </c>
      <c r="AJ92" s="12">
        <f t="shared" si="209"/>
        <v>7.1372549019607847</v>
      </c>
      <c r="AK92" s="15"/>
      <c r="AL92" s="36">
        <f t="shared" si="231"/>
        <v>4</v>
      </c>
      <c r="AM92" s="12">
        <f t="shared" si="232"/>
        <v>6.4705882352941178</v>
      </c>
      <c r="AN92" s="12">
        <f t="shared" si="210"/>
        <v>7.4705882352941178</v>
      </c>
      <c r="AO92" s="12">
        <f t="shared" si="211"/>
        <v>8.4705882352941178</v>
      </c>
      <c r="AP92" s="15"/>
      <c r="AQ92" s="36">
        <f t="shared" si="233"/>
        <v>5.3333333333333339</v>
      </c>
      <c r="AR92" s="12">
        <f t="shared" si="234"/>
        <v>7.8039215686274517</v>
      </c>
      <c r="AS92" s="12">
        <f t="shared" si="212"/>
        <v>8.8039215686274517</v>
      </c>
      <c r="AT92" s="12">
        <f t="shared" si="213"/>
        <v>9.8039215686274517</v>
      </c>
      <c r="AU92" s="15"/>
      <c r="AV92" s="36">
        <f t="shared" si="235"/>
        <v>8</v>
      </c>
      <c r="AW92" s="12">
        <f t="shared" si="236"/>
        <v>10.470588235294118</v>
      </c>
      <c r="AX92" s="12">
        <f t="shared" si="214"/>
        <v>11.470588235294118</v>
      </c>
      <c r="AY92" s="12">
        <f t="shared" si="215"/>
        <v>12.470588235294118</v>
      </c>
    </row>
    <row r="93" spans="1:51">
      <c r="A93" s="14" t="str">
        <f t="shared" si="216"/>
        <v>Zinc</v>
      </c>
      <c r="B93" s="6">
        <f t="shared" si="217"/>
        <v>400</v>
      </c>
      <c r="C93" s="47">
        <f t="shared" si="218"/>
        <v>0.47058823529411764</v>
      </c>
      <c r="D93" s="39">
        <v>7.5</v>
      </c>
      <c r="E93" s="51">
        <f t="shared" si="237"/>
        <v>5</v>
      </c>
      <c r="F93" s="41" t="s">
        <v>4</v>
      </c>
      <c r="G93" s="47">
        <f t="shared" si="219"/>
        <v>0</v>
      </c>
      <c r="H93" s="41" t="s">
        <v>1</v>
      </c>
      <c r="I93" s="51">
        <f t="shared" si="199"/>
        <v>0</v>
      </c>
      <c r="J93" s="56">
        <f t="shared" si="220"/>
        <v>5</v>
      </c>
      <c r="K93" s="56">
        <f t="shared" si="221"/>
        <v>1</v>
      </c>
      <c r="L93" s="56">
        <v>1</v>
      </c>
      <c r="M93" s="15"/>
      <c r="N93" s="12">
        <f t="shared" si="222"/>
        <v>2.4705882352941178</v>
      </c>
      <c r="O93" s="12">
        <f t="shared" si="200"/>
        <v>3.4705882352941178</v>
      </c>
      <c r="P93" s="12">
        <f t="shared" si="201"/>
        <v>4.4705882352941178</v>
      </c>
      <c r="Q93" s="15"/>
      <c r="R93" s="36">
        <f t="shared" si="223"/>
        <v>0.26666666666666666</v>
      </c>
      <c r="S93" s="12">
        <f t="shared" si="224"/>
        <v>2.7372549019607844</v>
      </c>
      <c r="T93" s="12">
        <f t="shared" si="202"/>
        <v>3.7372549019607844</v>
      </c>
      <c r="U93" s="12">
        <f t="shared" si="203"/>
        <v>4.7372549019607844</v>
      </c>
      <c r="V93" s="15"/>
      <c r="W93" s="36">
        <f t="shared" si="225"/>
        <v>0.66666666666666674</v>
      </c>
      <c r="X93" s="12">
        <f t="shared" si="226"/>
        <v>3.1372549019607847</v>
      </c>
      <c r="Y93" s="12">
        <f t="shared" si="204"/>
        <v>4.1372549019607847</v>
      </c>
      <c r="Z93" s="12">
        <f t="shared" si="205"/>
        <v>5.1372549019607847</v>
      </c>
      <c r="AA93" s="15"/>
      <c r="AB93" s="36">
        <f t="shared" si="227"/>
        <v>1.3333333333333335</v>
      </c>
      <c r="AC93" s="12">
        <f t="shared" si="228"/>
        <v>3.8039215686274512</v>
      </c>
      <c r="AD93" s="12">
        <f t="shared" si="206"/>
        <v>4.8039215686274517</v>
      </c>
      <c r="AE93" s="12">
        <f t="shared" si="207"/>
        <v>5.8039215686274517</v>
      </c>
      <c r="AF93" s="15"/>
      <c r="AG93" s="36">
        <f t="shared" si="229"/>
        <v>2.666666666666667</v>
      </c>
      <c r="AH93" s="12">
        <f t="shared" si="230"/>
        <v>5.1372549019607847</v>
      </c>
      <c r="AI93" s="12">
        <f t="shared" si="208"/>
        <v>6.1372549019607847</v>
      </c>
      <c r="AJ93" s="12">
        <f t="shared" si="209"/>
        <v>7.1372549019607847</v>
      </c>
      <c r="AK93" s="15"/>
      <c r="AL93" s="36">
        <f t="shared" si="231"/>
        <v>4</v>
      </c>
      <c r="AM93" s="12">
        <f t="shared" si="232"/>
        <v>6.4705882352941178</v>
      </c>
      <c r="AN93" s="12">
        <f t="shared" si="210"/>
        <v>7.4705882352941178</v>
      </c>
      <c r="AO93" s="12">
        <f t="shared" si="211"/>
        <v>8.4705882352941178</v>
      </c>
      <c r="AP93" s="15"/>
      <c r="AQ93" s="36">
        <f t="shared" si="233"/>
        <v>5.3333333333333339</v>
      </c>
      <c r="AR93" s="12">
        <f t="shared" si="234"/>
        <v>7.8039215686274517</v>
      </c>
      <c r="AS93" s="12">
        <f t="shared" si="212"/>
        <v>8.8039215686274517</v>
      </c>
      <c r="AT93" s="12">
        <f t="shared" si="213"/>
        <v>9.8039215686274517</v>
      </c>
      <c r="AU93" s="15"/>
      <c r="AV93" s="36">
        <f t="shared" si="235"/>
        <v>8</v>
      </c>
      <c r="AW93" s="12">
        <f t="shared" si="236"/>
        <v>10.470588235294118</v>
      </c>
      <c r="AX93" s="12">
        <f t="shared" si="214"/>
        <v>11.470588235294118</v>
      </c>
      <c r="AY93" s="12">
        <f t="shared" si="215"/>
        <v>12.470588235294118</v>
      </c>
    </row>
    <row r="94" spans="1:51">
      <c r="A94" s="14" t="str">
        <f t="shared" si="216"/>
        <v>Zinc</v>
      </c>
      <c r="B94" s="6">
        <f t="shared" si="217"/>
        <v>400</v>
      </c>
      <c r="C94" s="47">
        <f t="shared" si="218"/>
        <v>0.47058823529411764</v>
      </c>
      <c r="D94" s="39">
        <v>7.5</v>
      </c>
      <c r="E94" s="51">
        <f t="shared" si="237"/>
        <v>5</v>
      </c>
      <c r="F94" s="41" t="s">
        <v>4</v>
      </c>
      <c r="G94" s="47">
        <f t="shared" si="219"/>
        <v>0</v>
      </c>
      <c r="H94" s="41" t="s">
        <v>0</v>
      </c>
      <c r="I94" s="51">
        <f t="shared" si="199"/>
        <v>1</v>
      </c>
      <c r="J94" s="56">
        <f t="shared" si="220"/>
        <v>6</v>
      </c>
      <c r="K94" s="56">
        <f t="shared" si="221"/>
        <v>0</v>
      </c>
      <c r="L94" s="56">
        <v>1</v>
      </c>
      <c r="M94" s="15"/>
      <c r="N94" s="12">
        <f t="shared" si="222"/>
        <v>1.4705882352941178</v>
      </c>
      <c r="O94" s="12">
        <f t="shared" si="200"/>
        <v>2.4705882352941178</v>
      </c>
      <c r="P94" s="12">
        <f t="shared" si="201"/>
        <v>3.4705882352941178</v>
      </c>
      <c r="Q94" s="15"/>
      <c r="R94" s="36">
        <f t="shared" si="223"/>
        <v>0.26666666666666666</v>
      </c>
      <c r="S94" s="12">
        <f t="shared" si="224"/>
        <v>1.7372549019607844</v>
      </c>
      <c r="T94" s="12">
        <f t="shared" si="202"/>
        <v>2.7372549019607844</v>
      </c>
      <c r="U94" s="12">
        <f t="shared" si="203"/>
        <v>3.7372549019607844</v>
      </c>
      <c r="V94" s="15"/>
      <c r="W94" s="36">
        <f t="shared" si="225"/>
        <v>0.66666666666666674</v>
      </c>
      <c r="X94" s="12">
        <f t="shared" si="226"/>
        <v>2.1372549019607843</v>
      </c>
      <c r="Y94" s="12">
        <f t="shared" si="204"/>
        <v>3.1372549019607843</v>
      </c>
      <c r="Z94" s="12">
        <f t="shared" si="205"/>
        <v>4.1372549019607838</v>
      </c>
      <c r="AA94" s="15"/>
      <c r="AB94" s="36">
        <f t="shared" si="227"/>
        <v>1.3333333333333335</v>
      </c>
      <c r="AC94" s="12">
        <f t="shared" si="228"/>
        <v>2.8039215686274512</v>
      </c>
      <c r="AD94" s="12">
        <f t="shared" si="206"/>
        <v>3.8039215686274512</v>
      </c>
      <c r="AE94" s="12">
        <f t="shared" si="207"/>
        <v>4.8039215686274517</v>
      </c>
      <c r="AF94" s="15"/>
      <c r="AG94" s="36">
        <f t="shared" si="229"/>
        <v>2.666666666666667</v>
      </c>
      <c r="AH94" s="12">
        <f t="shared" si="230"/>
        <v>4.1372549019607847</v>
      </c>
      <c r="AI94" s="12">
        <f t="shared" si="208"/>
        <v>5.1372549019607847</v>
      </c>
      <c r="AJ94" s="12">
        <f t="shared" si="209"/>
        <v>6.1372549019607847</v>
      </c>
      <c r="AK94" s="15"/>
      <c r="AL94" s="36">
        <f t="shared" si="231"/>
        <v>4</v>
      </c>
      <c r="AM94" s="12">
        <f t="shared" si="232"/>
        <v>5.4705882352941178</v>
      </c>
      <c r="AN94" s="12">
        <f t="shared" si="210"/>
        <v>6.4705882352941178</v>
      </c>
      <c r="AO94" s="12">
        <f t="shared" si="211"/>
        <v>7.4705882352941178</v>
      </c>
      <c r="AP94" s="15"/>
      <c r="AQ94" s="36">
        <f t="shared" si="233"/>
        <v>5.3333333333333339</v>
      </c>
      <c r="AR94" s="12">
        <f t="shared" si="234"/>
        <v>6.8039215686274517</v>
      </c>
      <c r="AS94" s="12">
        <f t="shared" si="212"/>
        <v>7.8039215686274517</v>
      </c>
      <c r="AT94" s="12">
        <f t="shared" si="213"/>
        <v>8.8039215686274517</v>
      </c>
      <c r="AU94" s="15"/>
      <c r="AV94" s="36">
        <f t="shared" si="235"/>
        <v>8</v>
      </c>
      <c r="AW94" s="12">
        <f t="shared" si="236"/>
        <v>9.4705882352941178</v>
      </c>
      <c r="AX94" s="12">
        <f t="shared" si="214"/>
        <v>10.470588235294118</v>
      </c>
      <c r="AY94" s="12">
        <f t="shared" si="215"/>
        <v>11.470588235294118</v>
      </c>
    </row>
    <row r="95" spans="1:51">
      <c r="A95" s="14" t="str">
        <f t="shared" si="216"/>
        <v>Zinc</v>
      </c>
      <c r="B95" s="6">
        <f t="shared" si="217"/>
        <v>400</v>
      </c>
      <c r="C95" s="47">
        <f t="shared" si="218"/>
        <v>0.47058823529411764</v>
      </c>
      <c r="D95" s="39">
        <v>7.5</v>
      </c>
      <c r="E95" s="51">
        <f t="shared" si="237"/>
        <v>5</v>
      </c>
      <c r="F95" s="41" t="s">
        <v>5</v>
      </c>
      <c r="G95" s="47">
        <f t="shared" si="219"/>
        <v>0</v>
      </c>
      <c r="H95" s="41" t="s">
        <v>2</v>
      </c>
      <c r="I95" s="51">
        <f t="shared" si="199"/>
        <v>0</v>
      </c>
      <c r="J95" s="56">
        <f t="shared" si="220"/>
        <v>5</v>
      </c>
      <c r="K95" s="56">
        <f t="shared" si="221"/>
        <v>1</v>
      </c>
      <c r="L95" s="56">
        <v>1</v>
      </c>
      <c r="M95" s="15"/>
      <c r="N95" s="12">
        <f t="shared" si="222"/>
        <v>2.4705882352941178</v>
      </c>
      <c r="O95" s="12">
        <f t="shared" si="200"/>
        <v>3.4705882352941178</v>
      </c>
      <c r="P95" s="12">
        <f t="shared" si="201"/>
        <v>4.4705882352941178</v>
      </c>
      <c r="Q95" s="15"/>
      <c r="R95" s="36">
        <f t="shared" si="223"/>
        <v>0.26666666666666666</v>
      </c>
      <c r="S95" s="12">
        <f t="shared" si="224"/>
        <v>2.7372549019607844</v>
      </c>
      <c r="T95" s="12">
        <f t="shared" si="202"/>
        <v>3.7372549019607844</v>
      </c>
      <c r="U95" s="12">
        <f t="shared" si="203"/>
        <v>4.7372549019607844</v>
      </c>
      <c r="V95" s="15"/>
      <c r="W95" s="36">
        <f t="shared" si="225"/>
        <v>0.66666666666666674</v>
      </c>
      <c r="X95" s="12">
        <f t="shared" si="226"/>
        <v>3.1372549019607847</v>
      </c>
      <c r="Y95" s="12">
        <f t="shared" si="204"/>
        <v>4.1372549019607847</v>
      </c>
      <c r="Z95" s="12">
        <f t="shared" si="205"/>
        <v>5.1372549019607847</v>
      </c>
      <c r="AA95" s="15"/>
      <c r="AB95" s="36">
        <f t="shared" si="227"/>
        <v>1.3333333333333335</v>
      </c>
      <c r="AC95" s="12">
        <f t="shared" si="228"/>
        <v>3.8039215686274512</v>
      </c>
      <c r="AD95" s="12">
        <f t="shared" si="206"/>
        <v>4.8039215686274517</v>
      </c>
      <c r="AE95" s="12">
        <f t="shared" si="207"/>
        <v>5.8039215686274517</v>
      </c>
      <c r="AF95" s="15"/>
      <c r="AG95" s="36">
        <f t="shared" si="229"/>
        <v>2.666666666666667</v>
      </c>
      <c r="AH95" s="12">
        <f t="shared" si="230"/>
        <v>5.1372549019607847</v>
      </c>
      <c r="AI95" s="12">
        <f t="shared" si="208"/>
        <v>6.1372549019607847</v>
      </c>
      <c r="AJ95" s="12">
        <f t="shared" si="209"/>
        <v>7.1372549019607847</v>
      </c>
      <c r="AK95" s="15"/>
      <c r="AL95" s="36">
        <f t="shared" si="231"/>
        <v>4</v>
      </c>
      <c r="AM95" s="12">
        <f t="shared" si="232"/>
        <v>6.4705882352941178</v>
      </c>
      <c r="AN95" s="12">
        <f t="shared" si="210"/>
        <v>7.4705882352941178</v>
      </c>
      <c r="AO95" s="12">
        <f t="shared" si="211"/>
        <v>8.4705882352941178</v>
      </c>
      <c r="AP95" s="15"/>
      <c r="AQ95" s="36">
        <f t="shared" si="233"/>
        <v>5.3333333333333339</v>
      </c>
      <c r="AR95" s="12">
        <f t="shared" si="234"/>
        <v>7.8039215686274517</v>
      </c>
      <c r="AS95" s="12">
        <f t="shared" si="212"/>
        <v>8.8039215686274517</v>
      </c>
      <c r="AT95" s="12">
        <f t="shared" si="213"/>
        <v>9.8039215686274517</v>
      </c>
      <c r="AU95" s="15"/>
      <c r="AV95" s="36">
        <f t="shared" si="235"/>
        <v>8</v>
      </c>
      <c r="AW95" s="12">
        <f t="shared" si="236"/>
        <v>10.470588235294118</v>
      </c>
      <c r="AX95" s="12">
        <f t="shared" si="214"/>
        <v>11.470588235294118</v>
      </c>
      <c r="AY95" s="12">
        <f t="shared" si="215"/>
        <v>12.470588235294118</v>
      </c>
    </row>
    <row r="96" spans="1:51">
      <c r="A96" s="14" t="str">
        <f t="shared" si="216"/>
        <v>Zinc</v>
      </c>
      <c r="B96" s="6">
        <f t="shared" si="217"/>
        <v>400</v>
      </c>
      <c r="C96" s="47">
        <f t="shared" si="218"/>
        <v>0.47058823529411764</v>
      </c>
      <c r="D96" s="39">
        <v>7.5</v>
      </c>
      <c r="E96" s="51">
        <f t="shared" si="237"/>
        <v>5</v>
      </c>
      <c r="F96" s="41" t="s">
        <v>5</v>
      </c>
      <c r="G96" s="47">
        <f t="shared" si="219"/>
        <v>0</v>
      </c>
      <c r="H96" s="41" t="s">
        <v>1</v>
      </c>
      <c r="I96" s="51">
        <f t="shared" si="199"/>
        <v>0</v>
      </c>
      <c r="J96" s="56">
        <f t="shared" si="220"/>
        <v>5</v>
      </c>
      <c r="K96" s="56">
        <f t="shared" si="221"/>
        <v>1</v>
      </c>
      <c r="L96" s="56">
        <v>1</v>
      </c>
      <c r="M96" s="15"/>
      <c r="N96" s="12">
        <f t="shared" si="222"/>
        <v>2.4705882352941178</v>
      </c>
      <c r="O96" s="12">
        <f t="shared" si="200"/>
        <v>3.4705882352941178</v>
      </c>
      <c r="P96" s="12">
        <f t="shared" si="201"/>
        <v>4.4705882352941178</v>
      </c>
      <c r="Q96" s="15"/>
      <c r="R96" s="36">
        <f t="shared" si="223"/>
        <v>0.26666666666666666</v>
      </c>
      <c r="S96" s="12">
        <f t="shared" si="224"/>
        <v>2.7372549019607844</v>
      </c>
      <c r="T96" s="12">
        <f t="shared" si="202"/>
        <v>3.7372549019607844</v>
      </c>
      <c r="U96" s="12">
        <f t="shared" si="203"/>
        <v>4.7372549019607844</v>
      </c>
      <c r="V96" s="15"/>
      <c r="W96" s="36">
        <f t="shared" si="225"/>
        <v>0.66666666666666674</v>
      </c>
      <c r="X96" s="12">
        <f t="shared" si="226"/>
        <v>3.1372549019607847</v>
      </c>
      <c r="Y96" s="12">
        <f t="shared" si="204"/>
        <v>4.1372549019607847</v>
      </c>
      <c r="Z96" s="12">
        <f t="shared" si="205"/>
        <v>5.1372549019607847</v>
      </c>
      <c r="AA96" s="15"/>
      <c r="AB96" s="36">
        <f t="shared" si="227"/>
        <v>1.3333333333333335</v>
      </c>
      <c r="AC96" s="12">
        <f t="shared" si="228"/>
        <v>3.8039215686274512</v>
      </c>
      <c r="AD96" s="12">
        <f t="shared" si="206"/>
        <v>4.8039215686274517</v>
      </c>
      <c r="AE96" s="12">
        <f t="shared" si="207"/>
        <v>5.8039215686274517</v>
      </c>
      <c r="AF96" s="15"/>
      <c r="AG96" s="36">
        <f t="shared" si="229"/>
        <v>2.666666666666667</v>
      </c>
      <c r="AH96" s="12">
        <f t="shared" si="230"/>
        <v>5.1372549019607847</v>
      </c>
      <c r="AI96" s="12">
        <f t="shared" si="208"/>
        <v>6.1372549019607847</v>
      </c>
      <c r="AJ96" s="12">
        <f t="shared" si="209"/>
        <v>7.1372549019607847</v>
      </c>
      <c r="AK96" s="15"/>
      <c r="AL96" s="36">
        <f t="shared" si="231"/>
        <v>4</v>
      </c>
      <c r="AM96" s="12">
        <f t="shared" si="232"/>
        <v>6.4705882352941178</v>
      </c>
      <c r="AN96" s="12">
        <f t="shared" si="210"/>
        <v>7.4705882352941178</v>
      </c>
      <c r="AO96" s="12">
        <f t="shared" si="211"/>
        <v>8.4705882352941178</v>
      </c>
      <c r="AP96" s="15"/>
      <c r="AQ96" s="36">
        <f t="shared" si="233"/>
        <v>5.3333333333333339</v>
      </c>
      <c r="AR96" s="12">
        <f t="shared" si="234"/>
        <v>7.8039215686274517</v>
      </c>
      <c r="AS96" s="12">
        <f t="shared" si="212"/>
        <v>8.8039215686274517</v>
      </c>
      <c r="AT96" s="12">
        <f t="shared" si="213"/>
        <v>9.8039215686274517</v>
      </c>
      <c r="AU96" s="15"/>
      <c r="AV96" s="36">
        <f t="shared" si="235"/>
        <v>8</v>
      </c>
      <c r="AW96" s="12">
        <f t="shared" si="236"/>
        <v>10.470588235294118</v>
      </c>
      <c r="AX96" s="12">
        <f t="shared" si="214"/>
        <v>11.470588235294118</v>
      </c>
      <c r="AY96" s="12">
        <f t="shared" si="215"/>
        <v>12.470588235294118</v>
      </c>
    </row>
    <row r="97" spans="1:51">
      <c r="A97" s="14" t="str">
        <f t="shared" si="216"/>
        <v>Zinc</v>
      </c>
      <c r="B97" s="6">
        <f t="shared" si="217"/>
        <v>400</v>
      </c>
      <c r="C97" s="47">
        <f t="shared" si="218"/>
        <v>0.47058823529411764</v>
      </c>
      <c r="D97" s="39">
        <v>7.5</v>
      </c>
      <c r="E97" s="51">
        <f t="shared" si="237"/>
        <v>5</v>
      </c>
      <c r="F97" s="41" t="s">
        <v>5</v>
      </c>
      <c r="G97" s="47">
        <f t="shared" si="219"/>
        <v>0</v>
      </c>
      <c r="H97" s="41" t="s">
        <v>0</v>
      </c>
      <c r="I97" s="51">
        <f t="shared" si="199"/>
        <v>1</v>
      </c>
      <c r="J97" s="56">
        <f t="shared" si="220"/>
        <v>6</v>
      </c>
      <c r="K97" s="56">
        <f t="shared" si="221"/>
        <v>0</v>
      </c>
      <c r="L97" s="56">
        <v>1</v>
      </c>
      <c r="M97" s="15"/>
      <c r="N97" s="12">
        <f t="shared" si="222"/>
        <v>1.4705882352941178</v>
      </c>
      <c r="O97" s="12">
        <f t="shared" si="200"/>
        <v>2.4705882352941178</v>
      </c>
      <c r="P97" s="12">
        <f t="shared" si="201"/>
        <v>3.4705882352941178</v>
      </c>
      <c r="Q97" s="15"/>
      <c r="R97" s="36">
        <f t="shared" si="223"/>
        <v>0.26666666666666666</v>
      </c>
      <c r="S97" s="12">
        <f t="shared" si="224"/>
        <v>1.7372549019607844</v>
      </c>
      <c r="T97" s="12">
        <f t="shared" si="202"/>
        <v>2.7372549019607844</v>
      </c>
      <c r="U97" s="12">
        <f t="shared" si="203"/>
        <v>3.7372549019607844</v>
      </c>
      <c r="V97" s="15"/>
      <c r="W97" s="36">
        <f t="shared" si="225"/>
        <v>0.66666666666666674</v>
      </c>
      <c r="X97" s="12">
        <f t="shared" si="226"/>
        <v>2.1372549019607843</v>
      </c>
      <c r="Y97" s="12">
        <f t="shared" si="204"/>
        <v>3.1372549019607843</v>
      </c>
      <c r="Z97" s="12">
        <f t="shared" si="205"/>
        <v>4.1372549019607838</v>
      </c>
      <c r="AA97" s="15"/>
      <c r="AB97" s="36">
        <f t="shared" si="227"/>
        <v>1.3333333333333335</v>
      </c>
      <c r="AC97" s="12">
        <f t="shared" si="228"/>
        <v>2.8039215686274512</v>
      </c>
      <c r="AD97" s="12">
        <f t="shared" si="206"/>
        <v>3.8039215686274512</v>
      </c>
      <c r="AE97" s="12">
        <f t="shared" si="207"/>
        <v>4.8039215686274517</v>
      </c>
      <c r="AF97" s="15"/>
      <c r="AG97" s="36">
        <f t="shared" si="229"/>
        <v>2.666666666666667</v>
      </c>
      <c r="AH97" s="12">
        <f t="shared" si="230"/>
        <v>4.1372549019607847</v>
      </c>
      <c r="AI97" s="12">
        <f t="shared" si="208"/>
        <v>5.1372549019607847</v>
      </c>
      <c r="AJ97" s="12">
        <f t="shared" si="209"/>
        <v>6.1372549019607847</v>
      </c>
      <c r="AK97" s="15"/>
      <c r="AL97" s="36">
        <f t="shared" si="231"/>
        <v>4</v>
      </c>
      <c r="AM97" s="12">
        <f t="shared" si="232"/>
        <v>5.4705882352941178</v>
      </c>
      <c r="AN97" s="12">
        <f t="shared" si="210"/>
        <v>6.4705882352941178</v>
      </c>
      <c r="AO97" s="12">
        <f t="shared" si="211"/>
        <v>7.4705882352941178</v>
      </c>
      <c r="AP97" s="15"/>
      <c r="AQ97" s="36">
        <f t="shared" si="233"/>
        <v>5.3333333333333339</v>
      </c>
      <c r="AR97" s="12">
        <f t="shared" si="234"/>
        <v>6.8039215686274517</v>
      </c>
      <c r="AS97" s="12">
        <f t="shared" si="212"/>
        <v>7.8039215686274517</v>
      </c>
      <c r="AT97" s="12">
        <f t="shared" si="213"/>
        <v>8.8039215686274517</v>
      </c>
      <c r="AU97" s="15"/>
      <c r="AV97" s="36">
        <f t="shared" si="235"/>
        <v>8</v>
      </c>
      <c r="AW97" s="12">
        <f t="shared" si="236"/>
        <v>9.4705882352941178</v>
      </c>
      <c r="AX97" s="12">
        <f t="shared" si="214"/>
        <v>10.470588235294118</v>
      </c>
      <c r="AY97" s="12">
        <f t="shared" si="215"/>
        <v>11.470588235294118</v>
      </c>
    </row>
    <row r="98" spans="1:51">
      <c r="A98" s="14" t="str">
        <f t="shared" si="216"/>
        <v>Zinc</v>
      </c>
      <c r="B98" s="6">
        <f t="shared" si="217"/>
        <v>400</v>
      </c>
      <c r="C98" s="47">
        <f t="shared" si="218"/>
        <v>0.47058823529411764</v>
      </c>
      <c r="D98" s="39">
        <v>7.5</v>
      </c>
      <c r="E98" s="51">
        <f t="shared" si="237"/>
        <v>5</v>
      </c>
      <c r="F98" s="41" t="s">
        <v>6</v>
      </c>
      <c r="G98" s="47">
        <f t="shared" si="219"/>
        <v>0</v>
      </c>
      <c r="H98" s="41" t="s">
        <v>2</v>
      </c>
      <c r="I98" s="51">
        <f t="shared" si="199"/>
        <v>0</v>
      </c>
      <c r="J98" s="56">
        <f t="shared" si="220"/>
        <v>5</v>
      </c>
      <c r="K98" s="56">
        <f t="shared" si="221"/>
        <v>1</v>
      </c>
      <c r="L98" s="56">
        <v>1</v>
      </c>
      <c r="M98" s="15"/>
      <c r="N98" s="12">
        <f t="shared" si="222"/>
        <v>2.4705882352941178</v>
      </c>
      <c r="O98" s="12">
        <f t="shared" si="200"/>
        <v>3.4705882352941178</v>
      </c>
      <c r="P98" s="12">
        <f t="shared" si="201"/>
        <v>4.4705882352941178</v>
      </c>
      <c r="Q98" s="15"/>
      <c r="R98" s="36">
        <f t="shared" si="223"/>
        <v>0.26666666666666666</v>
      </c>
      <c r="S98" s="12">
        <f t="shared" si="224"/>
        <v>2.7372549019607844</v>
      </c>
      <c r="T98" s="12">
        <f t="shared" si="202"/>
        <v>3.7372549019607844</v>
      </c>
      <c r="U98" s="12">
        <f t="shared" si="203"/>
        <v>4.7372549019607844</v>
      </c>
      <c r="V98" s="15"/>
      <c r="W98" s="36">
        <f t="shared" si="225"/>
        <v>0.66666666666666674</v>
      </c>
      <c r="X98" s="12">
        <f t="shared" si="226"/>
        <v>3.1372549019607847</v>
      </c>
      <c r="Y98" s="12">
        <f t="shared" si="204"/>
        <v>4.1372549019607847</v>
      </c>
      <c r="Z98" s="12">
        <f t="shared" si="205"/>
        <v>5.1372549019607847</v>
      </c>
      <c r="AA98" s="15"/>
      <c r="AB98" s="36">
        <f t="shared" si="227"/>
        <v>1.3333333333333335</v>
      </c>
      <c r="AC98" s="12">
        <f t="shared" si="228"/>
        <v>3.8039215686274512</v>
      </c>
      <c r="AD98" s="12">
        <f t="shared" si="206"/>
        <v>4.8039215686274517</v>
      </c>
      <c r="AE98" s="12">
        <f t="shared" si="207"/>
        <v>5.8039215686274517</v>
      </c>
      <c r="AF98" s="15"/>
      <c r="AG98" s="36">
        <f t="shared" si="229"/>
        <v>2.666666666666667</v>
      </c>
      <c r="AH98" s="12">
        <f t="shared" si="230"/>
        <v>5.1372549019607847</v>
      </c>
      <c r="AI98" s="12">
        <f t="shared" si="208"/>
        <v>6.1372549019607847</v>
      </c>
      <c r="AJ98" s="12">
        <f t="shared" si="209"/>
        <v>7.1372549019607847</v>
      </c>
      <c r="AK98" s="15"/>
      <c r="AL98" s="36">
        <f t="shared" si="231"/>
        <v>4</v>
      </c>
      <c r="AM98" s="12">
        <f t="shared" si="232"/>
        <v>6.4705882352941178</v>
      </c>
      <c r="AN98" s="12">
        <f t="shared" si="210"/>
        <v>7.4705882352941178</v>
      </c>
      <c r="AO98" s="12">
        <f t="shared" si="211"/>
        <v>8.4705882352941178</v>
      </c>
      <c r="AP98" s="15"/>
      <c r="AQ98" s="36">
        <f t="shared" si="233"/>
        <v>5.3333333333333339</v>
      </c>
      <c r="AR98" s="12">
        <f t="shared" si="234"/>
        <v>7.8039215686274517</v>
      </c>
      <c r="AS98" s="12">
        <f t="shared" si="212"/>
        <v>8.8039215686274517</v>
      </c>
      <c r="AT98" s="12">
        <f t="shared" si="213"/>
        <v>9.8039215686274517</v>
      </c>
      <c r="AU98" s="15"/>
      <c r="AV98" s="36">
        <f t="shared" si="235"/>
        <v>8</v>
      </c>
      <c r="AW98" s="12">
        <f t="shared" si="236"/>
        <v>10.470588235294118</v>
      </c>
      <c r="AX98" s="12">
        <f t="shared" si="214"/>
        <v>11.470588235294118</v>
      </c>
      <c r="AY98" s="12">
        <f t="shared" si="215"/>
        <v>12.470588235294118</v>
      </c>
    </row>
    <row r="99" spans="1:51">
      <c r="A99" s="14" t="str">
        <f t="shared" si="216"/>
        <v>Zinc</v>
      </c>
      <c r="B99" s="6">
        <f t="shared" si="217"/>
        <v>400</v>
      </c>
      <c r="C99" s="47">
        <f t="shared" si="218"/>
        <v>0.47058823529411764</v>
      </c>
      <c r="D99" s="39">
        <v>7.5</v>
      </c>
      <c r="E99" s="51">
        <f t="shared" si="237"/>
        <v>5</v>
      </c>
      <c r="F99" s="41" t="s">
        <v>6</v>
      </c>
      <c r="G99" s="47">
        <f t="shared" si="219"/>
        <v>0</v>
      </c>
      <c r="H99" s="41" t="s">
        <v>1</v>
      </c>
      <c r="I99" s="51">
        <f t="shared" si="199"/>
        <v>0</v>
      </c>
      <c r="J99" s="56">
        <f t="shared" si="220"/>
        <v>5</v>
      </c>
      <c r="K99" s="56">
        <f t="shared" si="221"/>
        <v>1</v>
      </c>
      <c r="L99" s="56">
        <v>1</v>
      </c>
      <c r="M99" s="15"/>
      <c r="N99" s="12">
        <f t="shared" si="222"/>
        <v>2.4705882352941178</v>
      </c>
      <c r="O99" s="12">
        <f t="shared" si="200"/>
        <v>3.4705882352941178</v>
      </c>
      <c r="P99" s="12">
        <f t="shared" si="201"/>
        <v>4.4705882352941178</v>
      </c>
      <c r="Q99" s="15"/>
      <c r="R99" s="36">
        <f t="shared" si="223"/>
        <v>0.26666666666666666</v>
      </c>
      <c r="S99" s="12">
        <f t="shared" si="224"/>
        <v>2.7372549019607844</v>
      </c>
      <c r="T99" s="12">
        <f t="shared" si="202"/>
        <v>3.7372549019607844</v>
      </c>
      <c r="U99" s="12">
        <f t="shared" si="203"/>
        <v>4.7372549019607844</v>
      </c>
      <c r="V99" s="15"/>
      <c r="W99" s="36">
        <f t="shared" si="225"/>
        <v>0.66666666666666674</v>
      </c>
      <c r="X99" s="12">
        <f t="shared" si="226"/>
        <v>3.1372549019607847</v>
      </c>
      <c r="Y99" s="12">
        <f t="shared" si="204"/>
        <v>4.1372549019607847</v>
      </c>
      <c r="Z99" s="12">
        <f t="shared" si="205"/>
        <v>5.1372549019607847</v>
      </c>
      <c r="AA99" s="15"/>
      <c r="AB99" s="36">
        <f t="shared" si="227"/>
        <v>1.3333333333333335</v>
      </c>
      <c r="AC99" s="12">
        <f t="shared" si="228"/>
        <v>3.8039215686274512</v>
      </c>
      <c r="AD99" s="12">
        <f t="shared" si="206"/>
        <v>4.8039215686274517</v>
      </c>
      <c r="AE99" s="12">
        <f t="shared" si="207"/>
        <v>5.8039215686274517</v>
      </c>
      <c r="AF99" s="15"/>
      <c r="AG99" s="36">
        <f t="shared" si="229"/>
        <v>2.666666666666667</v>
      </c>
      <c r="AH99" s="12">
        <f t="shared" si="230"/>
        <v>5.1372549019607847</v>
      </c>
      <c r="AI99" s="12">
        <f t="shared" si="208"/>
        <v>6.1372549019607847</v>
      </c>
      <c r="AJ99" s="12">
        <f t="shared" si="209"/>
        <v>7.1372549019607847</v>
      </c>
      <c r="AK99" s="15"/>
      <c r="AL99" s="36">
        <f t="shared" si="231"/>
        <v>4</v>
      </c>
      <c r="AM99" s="12">
        <f t="shared" si="232"/>
        <v>6.4705882352941178</v>
      </c>
      <c r="AN99" s="12">
        <f t="shared" si="210"/>
        <v>7.4705882352941178</v>
      </c>
      <c r="AO99" s="12">
        <f t="shared" si="211"/>
        <v>8.4705882352941178</v>
      </c>
      <c r="AP99" s="15"/>
      <c r="AQ99" s="36">
        <f t="shared" si="233"/>
        <v>5.3333333333333339</v>
      </c>
      <c r="AR99" s="12">
        <f t="shared" si="234"/>
        <v>7.8039215686274517</v>
      </c>
      <c r="AS99" s="12">
        <f t="shared" si="212"/>
        <v>8.8039215686274517</v>
      </c>
      <c r="AT99" s="12">
        <f t="shared" si="213"/>
        <v>9.8039215686274517</v>
      </c>
      <c r="AU99" s="15"/>
      <c r="AV99" s="36">
        <f t="shared" si="235"/>
        <v>8</v>
      </c>
      <c r="AW99" s="12">
        <f t="shared" si="236"/>
        <v>10.470588235294118</v>
      </c>
      <c r="AX99" s="12">
        <f t="shared" si="214"/>
        <v>11.470588235294118</v>
      </c>
      <c r="AY99" s="12">
        <f t="shared" si="215"/>
        <v>12.470588235294118</v>
      </c>
    </row>
    <row r="100" spans="1:51">
      <c r="A100" s="14" t="str">
        <f t="shared" si="216"/>
        <v>Zinc</v>
      </c>
      <c r="B100" s="6">
        <f t="shared" si="217"/>
        <v>400</v>
      </c>
      <c r="C100" s="47">
        <f t="shared" si="218"/>
        <v>0.47058823529411764</v>
      </c>
      <c r="D100" s="39">
        <v>7.5</v>
      </c>
      <c r="E100" s="51">
        <f t="shared" si="237"/>
        <v>5</v>
      </c>
      <c r="F100" s="41" t="s">
        <v>6</v>
      </c>
      <c r="G100" s="47">
        <f t="shared" si="219"/>
        <v>0</v>
      </c>
      <c r="H100" s="41" t="s">
        <v>0</v>
      </c>
      <c r="I100" s="51">
        <f t="shared" si="199"/>
        <v>1</v>
      </c>
      <c r="J100" s="56">
        <f t="shared" si="220"/>
        <v>6</v>
      </c>
      <c r="K100" s="56">
        <f t="shared" si="221"/>
        <v>0</v>
      </c>
      <c r="L100" s="56">
        <v>1</v>
      </c>
      <c r="M100" s="15"/>
      <c r="N100" s="12">
        <f t="shared" si="222"/>
        <v>1.4705882352941178</v>
      </c>
      <c r="O100" s="12">
        <f t="shared" si="200"/>
        <v>2.4705882352941178</v>
      </c>
      <c r="P100" s="12">
        <f t="shared" si="201"/>
        <v>3.4705882352941178</v>
      </c>
      <c r="Q100" s="15"/>
      <c r="R100" s="36">
        <f t="shared" si="223"/>
        <v>0.26666666666666666</v>
      </c>
      <c r="S100" s="12">
        <f t="shared" si="224"/>
        <v>1.7372549019607844</v>
      </c>
      <c r="T100" s="12">
        <f t="shared" si="202"/>
        <v>2.7372549019607844</v>
      </c>
      <c r="U100" s="12">
        <f t="shared" si="203"/>
        <v>3.7372549019607844</v>
      </c>
      <c r="V100" s="15"/>
      <c r="W100" s="36">
        <f t="shared" si="225"/>
        <v>0.66666666666666674</v>
      </c>
      <c r="X100" s="12">
        <f t="shared" si="226"/>
        <v>2.1372549019607843</v>
      </c>
      <c r="Y100" s="12">
        <f t="shared" si="204"/>
        <v>3.1372549019607843</v>
      </c>
      <c r="Z100" s="12">
        <f t="shared" si="205"/>
        <v>4.1372549019607838</v>
      </c>
      <c r="AA100" s="15"/>
      <c r="AB100" s="36">
        <f t="shared" si="227"/>
        <v>1.3333333333333335</v>
      </c>
      <c r="AC100" s="12">
        <f t="shared" si="228"/>
        <v>2.8039215686274512</v>
      </c>
      <c r="AD100" s="12">
        <f t="shared" si="206"/>
        <v>3.8039215686274512</v>
      </c>
      <c r="AE100" s="12">
        <f t="shared" si="207"/>
        <v>4.8039215686274517</v>
      </c>
      <c r="AF100" s="15"/>
      <c r="AG100" s="36">
        <f t="shared" si="229"/>
        <v>2.666666666666667</v>
      </c>
      <c r="AH100" s="12">
        <f t="shared" si="230"/>
        <v>4.1372549019607847</v>
      </c>
      <c r="AI100" s="12">
        <f t="shared" si="208"/>
        <v>5.1372549019607847</v>
      </c>
      <c r="AJ100" s="12">
        <f t="shared" si="209"/>
        <v>6.1372549019607847</v>
      </c>
      <c r="AK100" s="15"/>
      <c r="AL100" s="36">
        <f t="shared" si="231"/>
        <v>4</v>
      </c>
      <c r="AM100" s="12">
        <f t="shared" si="232"/>
        <v>5.4705882352941178</v>
      </c>
      <c r="AN100" s="12">
        <f t="shared" si="210"/>
        <v>6.4705882352941178</v>
      </c>
      <c r="AO100" s="12">
        <f t="shared" si="211"/>
        <v>7.4705882352941178</v>
      </c>
      <c r="AP100" s="15"/>
      <c r="AQ100" s="36">
        <f t="shared" si="233"/>
        <v>5.3333333333333339</v>
      </c>
      <c r="AR100" s="12">
        <f t="shared" si="234"/>
        <v>6.8039215686274517</v>
      </c>
      <c r="AS100" s="12">
        <f t="shared" si="212"/>
        <v>7.8039215686274517</v>
      </c>
      <c r="AT100" s="12">
        <f t="shared" si="213"/>
        <v>8.8039215686274517</v>
      </c>
      <c r="AU100" s="15"/>
      <c r="AV100" s="36">
        <f t="shared" si="235"/>
        <v>8</v>
      </c>
      <c r="AW100" s="12">
        <f t="shared" si="236"/>
        <v>9.4705882352941178</v>
      </c>
      <c r="AX100" s="12">
        <f t="shared" si="214"/>
        <v>10.470588235294118</v>
      </c>
      <c r="AY100" s="12">
        <f t="shared" si="215"/>
        <v>11.470588235294118</v>
      </c>
    </row>
    <row r="101" spans="1:51" ht="10.5">
      <c r="A101" s="74" t="s">
        <v>54</v>
      </c>
    </row>
    <row r="111" spans="1:51">
      <c r="O111" s="42"/>
    </row>
  </sheetData>
  <sheetProtection algorithmName="SHA-512" hashValue="aBWu15/Zw96cWIoxZpo3q0Ndz5XvsOQk9wSE7k1AUqs08XiuedCFDmQro1GeYM8IXsrL7LN9P5PMhf+Sa7M/QA==" saltValue="HO4wal9iN3vMM/Oyd8QHQQ==" spinCount="100000" sheet="1" objects="1" scenarios="1"/>
  <phoneticPr fontId="1" type="noConversion"/>
  <conditionalFormatting sqref="N76:P87 S76:U87 N24:P35 N37:P48 N50:P61 N63:P74 S50:U61 AR76:AT87 N11:P22 AR50:AT61 S24:U35 S37:U48 S63:U74 X76:Z87 AR37:AT48 AR63:AT74 S11:U22 AR11:AT22 AR24:AT35 X50:Z61 AW76:AY87 X24:Z35 AW50:AY61 X63:Z74 X11:Z22 AW11:AY22 X37:Z48 AC76:AE87 AW24:AY35 AW37:AY48 AC50:AE61 AW63:AY74 AC11:AE22 AC24:AE35 AH76:AJ87 AH11:AJ22 AH24:AJ35 AC37:AE48 AH50:AJ61 AC63:AE74 AH37:AJ48 AM76:AO87 AH63:AJ74 AM63:AO74 AM24:AO35 AM37:AO48 AM50:AO61 AM11:AO22 N89:P100 S89:U100 AR89:AT100 X89:Z100 AW89:AY100 AC89:AE100 AH89:AJ100 AM89:AO100">
    <cfRule type="cellIs" dxfId="5" priority="1" stopIfTrue="1" operator="greaterThanOrEqual">
      <formula>8</formula>
    </cfRule>
    <cfRule type="cellIs" dxfId="4" priority="2" stopIfTrue="1" operator="between">
      <formula>5</formula>
      <formula>7.9999</formula>
    </cfRule>
    <cfRule type="cellIs" dxfId="3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B4</formula1>
      <formula2>B5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B557A88192704FB8AD13E59C791765" ma:contentTypeVersion="0" ma:contentTypeDescription="Ein neues Dokument erstellen." ma:contentTypeScope="" ma:versionID="53fd5e60c999d02dd432fbed986036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C02A14-95B9-4B1D-99FE-48E5EB9192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C9A1FC-3493-4E51-B61D-6828EED91FE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F6D8B48-48B9-4B2E-A91B-39CD86C500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Info</vt:lpstr>
      <vt:lpstr>Arsenic</vt:lpstr>
      <vt:lpstr>Plomb</vt:lpstr>
      <vt:lpstr>Cadmium</vt:lpstr>
      <vt:lpstr>Chrome</vt:lpstr>
      <vt:lpstr>Cuivre</vt:lpstr>
      <vt:lpstr>Nickel</vt:lpstr>
      <vt:lpstr>Mercure</vt:lpstr>
      <vt:lpstr>Zinc</vt:lpstr>
      <vt:lpstr>Méthode simplifiée ex. Fluor</vt:lpstr>
    </vt:vector>
  </TitlesOfParts>
  <Company>Geotechnisches Institut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A. Mailänder;Basilius Thalmann</dc:creator>
  <cp:lastModifiedBy>Colangelo Vitina BAFU</cp:lastModifiedBy>
  <cp:lastPrinted>2003-07-28T06:59:29Z</cp:lastPrinted>
  <dcterms:created xsi:type="dcterms:W3CDTF">2002-08-20T10:58:24Z</dcterms:created>
  <dcterms:modified xsi:type="dcterms:W3CDTF">2021-07-13T12:58:35Z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-1072646299</vt:i4>
  </property>
  <property fmtid="{D5CDD505-2E9C-101B-9397-08002B2CF9AE}" pid="3" name="_EmailSubject">
    <vt:lpwstr>Excel–Tabellen zum Sperren</vt:lpwstr>
  </property>
  <property fmtid="{D5CDD505-2E9C-101B-9397-08002B2CF9AE}" pid="4" name="_AuthorEmail">
    <vt:lpwstr>Johannes.Dettwiler@bafu.admin.ch</vt:lpwstr>
  </property>
  <property fmtid="{D5CDD505-2E9C-101B-9397-08002B2CF9AE}" pid="5" name="_AuthorEmailDisplayName">
    <vt:lpwstr>Dettwiler Johannes BAFU</vt:lpwstr>
  </property>
  <property fmtid="{D5CDD505-2E9C-101B-9397-08002B2CF9AE}" pid="6" name="_ReviewingToolsShownOnce">
    <vt:lpwstr/>
  </property>
  <property fmtid="{D5CDD505-2E9C-101B-9397-08002B2CF9AE}" pid="7" name="FSC#COOSYSTEM@1.1:Container">
    <vt:lpwstr>COO.2002.100.7.1404321</vt:lpwstr>
  </property>
  <property fmtid="{D5CDD505-2E9C-101B-9397-08002B2CF9AE}" pid="8" name="FSC#COOELAK@1.1001:Subject">
    <vt:lpwstr/>
  </property>
  <property fmtid="{D5CDD505-2E9C-101B-9397-08002B2CF9AE}" pid="9" name="FSC#COOELAK@1.1001:FileReference">
    <vt:lpwstr>Druckvorlagen Handbuch 2005 / 2004-00126/06/04</vt:lpwstr>
  </property>
  <property fmtid="{D5CDD505-2E9C-101B-9397-08002B2CF9AE}" pid="10" name="FSC#COOELAK@1.1001:FileRefYear">
    <vt:lpwstr>2005</vt:lpwstr>
  </property>
  <property fmtid="{D5CDD505-2E9C-101B-9397-08002B2CF9AE}" pid="11" name="FSC#COOELAK@1.1001:FileRefOrdinal">
    <vt:lpwstr>15282</vt:lpwstr>
  </property>
  <property fmtid="{D5CDD505-2E9C-101B-9397-08002B2CF9AE}" pid="12" name="FSC#COOELAK@1.1001:FileRefOU">
    <vt:lpwstr>Stoffe, Boden, Biotechnologie</vt:lpwstr>
  </property>
  <property fmtid="{D5CDD505-2E9C-101B-9397-08002B2CF9AE}" pid="13" name="FSC#COOELAK@1.1001:Organization">
    <vt:lpwstr/>
  </property>
  <property fmtid="{D5CDD505-2E9C-101B-9397-08002B2CF9AE}" pid="14" name="FSC#COOELAK@1.1001:Owner">
    <vt:lpwstr>Sehr geehrter Herr Dettwiler Dettwiler</vt:lpwstr>
  </property>
  <property fmtid="{D5CDD505-2E9C-101B-9397-08002B2CF9AE}" pid="15" name="FSC#COOELAK@1.1001:OwnerExtension">
    <vt:lpwstr/>
  </property>
  <property fmtid="{D5CDD505-2E9C-101B-9397-08002B2CF9AE}" pid="16" name="FSC#COOELAK@1.1001:OwnerFaxExtension">
    <vt:lpwstr/>
  </property>
  <property fmtid="{D5CDD505-2E9C-101B-9397-08002B2CF9AE}" pid="17" name="FSC#COOELAK@1.1001:DispatchedBy">
    <vt:lpwstr/>
  </property>
  <property fmtid="{D5CDD505-2E9C-101B-9397-08002B2CF9AE}" pid="18" name="FSC#COOELAK@1.1001:DispatchedAt">
    <vt:lpwstr/>
  </property>
  <property fmtid="{D5CDD505-2E9C-101B-9397-08002B2CF9AE}" pid="19" name="FSC#COOELAK@1.1001:ApprovedBy">
    <vt:lpwstr/>
  </property>
  <property fmtid="{D5CDD505-2E9C-101B-9397-08002B2CF9AE}" pid="20" name="FSC#COOELAK@1.1001:ApprovedAt">
    <vt:lpwstr/>
  </property>
  <property fmtid="{D5CDD505-2E9C-101B-9397-08002B2CF9AE}" pid="21" name="FSC#COOELAK@1.1001:Department">
    <vt:lpwstr>Boden (StoBoBio)</vt:lpwstr>
  </property>
  <property fmtid="{D5CDD505-2E9C-101B-9397-08002B2CF9AE}" pid="22" name="FSC#COOELAK@1.1001:CreatedAt">
    <vt:lpwstr>25.01.2006 15:18:21</vt:lpwstr>
  </property>
  <property fmtid="{D5CDD505-2E9C-101B-9397-08002B2CF9AE}" pid="23" name="FSC#COOELAK@1.1001:OU">
    <vt:lpwstr>Boden (StoBoBio)</vt:lpwstr>
  </property>
  <property fmtid="{D5CDD505-2E9C-101B-9397-08002B2CF9AE}" pid="24" name="FSC#COOELAK@1.1001:Priority">
    <vt:lpwstr/>
  </property>
  <property fmtid="{D5CDD505-2E9C-101B-9397-08002B2CF9AE}" pid="25" name="FSC#COOELAK@1.1001:ObjBarCode">
    <vt:lpwstr>*COO.2002.100.7.1404321*</vt:lpwstr>
  </property>
  <property fmtid="{D5CDD505-2E9C-101B-9397-08002B2CF9AE}" pid="26" name="FSC#COOELAK@1.1001:RefBarCode">
    <vt:lpwstr>*ExpSys FPA Futterpflanzenanbau oS*</vt:lpwstr>
  </property>
  <property fmtid="{D5CDD505-2E9C-101B-9397-08002B2CF9AE}" pid="27" name="FSC#COOELAK@1.1001:FileRefBarCode">
    <vt:lpwstr>*Druckvorlagen Handbuch 2005 / 2004-00126/06/04*</vt:lpwstr>
  </property>
  <property fmtid="{D5CDD505-2E9C-101B-9397-08002B2CF9AE}" pid="28" name="FSC#COOELAK@1.1001:ExternalRef">
    <vt:lpwstr/>
  </property>
  <property fmtid="{D5CDD505-2E9C-101B-9397-08002B2CF9AE}" pid="29" name="ContentTypeId">
    <vt:lpwstr>0x0101001EB557A88192704FB8AD13E59C791765</vt:lpwstr>
  </property>
</Properties>
</file>